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Y:\CJ BOIS\STAGIAIRE\2023\Julien\"/>
    </mc:Choice>
  </mc:AlternateContent>
  <xr:revisionPtr revIDLastSave="0" documentId="13_ncr:1_{7072CF92-9C7A-4687-A7BD-8910F48EC9F0}" xr6:coauthVersionLast="47" xr6:coauthVersionMax="47" xr10:uidLastSave="{00000000-0000-0000-0000-000000000000}"/>
  <bookViews>
    <workbookView xWindow="-120" yWindow="-120" windowWidth="29040" windowHeight="15990" xr2:uid="{D1CA0582-7F0E-4138-919C-781505D374C9}"/>
  </bookViews>
  <sheets>
    <sheet name="DPGF Décomposé" sheetId="1" r:id="rId1"/>
    <sheet name="Prix matières" sheetId="4" r:id="rId2"/>
    <sheet name="Elements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G14" i="1"/>
  <c r="F15" i="1"/>
  <c r="G15" i="1"/>
  <c r="F16" i="1"/>
  <c r="G16" i="1"/>
  <c r="F17" i="1"/>
  <c r="G17" i="1"/>
  <c r="F18" i="1"/>
  <c r="G18" i="1"/>
  <c r="F19" i="1"/>
  <c r="G19" i="1"/>
  <c r="F21" i="1"/>
  <c r="G21" i="1"/>
  <c r="F22" i="1"/>
  <c r="G22" i="1"/>
  <c r="F23" i="1"/>
  <c r="G23" i="1"/>
  <c r="F24" i="1"/>
  <c r="G24" i="1"/>
  <c r="F25" i="1"/>
  <c r="G25" i="1"/>
  <c r="F26" i="1"/>
  <c r="G26" i="1"/>
  <c r="F28" i="1"/>
  <c r="G28" i="1"/>
  <c r="F29" i="1"/>
  <c r="G29" i="1"/>
  <c r="F30" i="1"/>
  <c r="G30" i="1"/>
  <c r="F31" i="1"/>
  <c r="G31" i="1"/>
  <c r="F33" i="1"/>
  <c r="G33" i="1"/>
  <c r="F34" i="1"/>
  <c r="G34" i="1"/>
  <c r="F35" i="1"/>
  <c r="G35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F59" i="1"/>
  <c r="G59" i="1"/>
  <c r="F60" i="1"/>
  <c r="G60" i="1"/>
  <c r="F61" i="1"/>
  <c r="G61" i="1"/>
  <c r="F62" i="1"/>
  <c r="G62" i="1"/>
  <c r="F63" i="1"/>
  <c r="G63" i="1"/>
  <c r="F64" i="1"/>
  <c r="G64" i="1"/>
  <c r="F65" i="1"/>
  <c r="G65" i="1"/>
  <c r="F66" i="1"/>
  <c r="G66" i="1"/>
  <c r="F67" i="1"/>
  <c r="G67" i="1"/>
  <c r="F68" i="1"/>
  <c r="G68" i="1"/>
  <c r="F69" i="1"/>
  <c r="G69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G86" i="1"/>
  <c r="F87" i="1"/>
  <c r="G87" i="1"/>
  <c r="F88" i="1"/>
  <c r="G88" i="1"/>
  <c r="F89" i="1"/>
  <c r="G89" i="1"/>
  <c r="F90" i="1"/>
  <c r="G90" i="1"/>
  <c r="F91" i="1"/>
  <c r="G91" i="1"/>
  <c r="F92" i="1"/>
  <c r="G92" i="1"/>
  <c r="F93" i="1"/>
  <c r="G93" i="1"/>
  <c r="F94" i="1"/>
  <c r="G94" i="1"/>
  <c r="F95" i="1"/>
  <c r="G95" i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  <c r="F103" i="1"/>
  <c r="G103" i="1"/>
  <c r="F104" i="1"/>
  <c r="G104" i="1"/>
  <c r="F105" i="1"/>
  <c r="G105" i="1"/>
  <c r="F106" i="1"/>
  <c r="G106" i="1"/>
  <c r="F107" i="1"/>
  <c r="G107" i="1"/>
  <c r="F108" i="1"/>
  <c r="G108" i="1"/>
  <c r="F109" i="1"/>
  <c r="G109" i="1"/>
  <c r="F110" i="1"/>
  <c r="G110" i="1"/>
  <c r="F111" i="1"/>
  <c r="G111" i="1"/>
  <c r="F112" i="1"/>
  <c r="G112" i="1"/>
  <c r="F113" i="1"/>
  <c r="G113" i="1"/>
  <c r="F114" i="1"/>
  <c r="G114" i="1"/>
  <c r="F115" i="1"/>
  <c r="G115" i="1"/>
  <c r="F116" i="1"/>
  <c r="G116" i="1"/>
  <c r="F117" i="1"/>
  <c r="G117" i="1"/>
  <c r="F118" i="1"/>
  <c r="G118" i="1"/>
  <c r="F119" i="1"/>
  <c r="G119" i="1"/>
  <c r="F120" i="1"/>
  <c r="G120" i="1"/>
  <c r="F121" i="1"/>
  <c r="G121" i="1"/>
  <c r="F122" i="1"/>
  <c r="G122" i="1"/>
  <c r="F123" i="1"/>
  <c r="G123" i="1"/>
  <c r="F124" i="1"/>
  <c r="G124" i="1"/>
  <c r="F125" i="1"/>
  <c r="G125" i="1"/>
  <c r="F126" i="1"/>
  <c r="G126" i="1"/>
  <c r="F127" i="1"/>
  <c r="G127" i="1"/>
  <c r="F128" i="1"/>
  <c r="G128" i="1"/>
  <c r="F129" i="1"/>
  <c r="G129" i="1"/>
  <c r="F130" i="1"/>
  <c r="G130" i="1"/>
  <c r="F131" i="1"/>
  <c r="G131" i="1"/>
  <c r="F132" i="1"/>
  <c r="G132" i="1"/>
  <c r="F133" i="1"/>
  <c r="G133" i="1"/>
  <c r="F134" i="1"/>
  <c r="G134" i="1"/>
  <c r="F135" i="1"/>
  <c r="G135" i="1"/>
  <c r="F136" i="1"/>
  <c r="G136" i="1"/>
  <c r="F137" i="1"/>
  <c r="G137" i="1"/>
  <c r="F138" i="1"/>
  <c r="G138" i="1"/>
  <c r="F139" i="1"/>
  <c r="G139" i="1"/>
  <c r="F140" i="1"/>
  <c r="G140" i="1"/>
  <c r="F141" i="1"/>
  <c r="G141" i="1"/>
  <c r="F142" i="1"/>
  <c r="G142" i="1"/>
  <c r="F143" i="1"/>
  <c r="G143" i="1"/>
  <c r="F144" i="1"/>
  <c r="G144" i="1"/>
  <c r="F145" i="1"/>
  <c r="G145" i="1"/>
  <c r="F146" i="1"/>
  <c r="G146" i="1"/>
  <c r="F147" i="1"/>
  <c r="G147" i="1"/>
  <c r="F148" i="1"/>
  <c r="G148" i="1"/>
  <c r="F149" i="1"/>
  <c r="G149" i="1"/>
  <c r="F150" i="1"/>
  <c r="G150" i="1"/>
  <c r="F151" i="1"/>
  <c r="G151" i="1"/>
  <c r="F152" i="1"/>
  <c r="G152" i="1"/>
  <c r="F153" i="1"/>
  <c r="G153" i="1"/>
  <c r="F154" i="1"/>
  <c r="G154" i="1"/>
  <c r="F155" i="1"/>
  <c r="G155" i="1"/>
  <c r="F156" i="1"/>
  <c r="G156" i="1"/>
  <c r="F157" i="1"/>
  <c r="G157" i="1"/>
  <c r="F158" i="1"/>
  <c r="G158" i="1"/>
  <c r="F159" i="1"/>
  <c r="G159" i="1"/>
  <c r="F160" i="1"/>
  <c r="G160" i="1"/>
  <c r="F161" i="1"/>
  <c r="G161" i="1"/>
  <c r="F162" i="1"/>
  <c r="G162" i="1"/>
  <c r="F163" i="1"/>
  <c r="G163" i="1"/>
  <c r="F164" i="1"/>
  <c r="G164" i="1"/>
  <c r="F165" i="1"/>
  <c r="G165" i="1"/>
  <c r="F166" i="1"/>
  <c r="G166" i="1"/>
  <c r="F167" i="1"/>
  <c r="G167" i="1"/>
  <c r="F168" i="1"/>
  <c r="G168" i="1"/>
  <c r="F169" i="1"/>
  <c r="G169" i="1"/>
  <c r="F170" i="1"/>
  <c r="G170" i="1"/>
  <c r="F171" i="1"/>
  <c r="G171" i="1"/>
  <c r="F172" i="1"/>
  <c r="G172" i="1"/>
  <c r="F173" i="1"/>
  <c r="G173" i="1"/>
  <c r="F174" i="1"/>
  <c r="G174" i="1"/>
  <c r="F175" i="1"/>
  <c r="G175" i="1"/>
  <c r="F176" i="1"/>
  <c r="G176" i="1"/>
  <c r="F177" i="1"/>
  <c r="G177" i="1"/>
  <c r="F178" i="1"/>
  <c r="G178" i="1"/>
  <c r="F179" i="1"/>
  <c r="G179" i="1"/>
  <c r="F180" i="1"/>
  <c r="G180" i="1"/>
  <c r="F181" i="1"/>
  <c r="G181" i="1"/>
  <c r="F182" i="1"/>
  <c r="G182" i="1"/>
  <c r="F183" i="1"/>
  <c r="G183" i="1"/>
  <c r="F184" i="1"/>
  <c r="G184" i="1"/>
  <c r="F185" i="1"/>
  <c r="G185" i="1"/>
  <c r="F186" i="1"/>
  <c r="G186" i="1"/>
  <c r="F187" i="1"/>
  <c r="G187" i="1"/>
  <c r="F188" i="1"/>
  <c r="G188" i="1"/>
  <c r="F189" i="1"/>
  <c r="G189" i="1"/>
  <c r="F190" i="1"/>
  <c r="G190" i="1"/>
  <c r="F191" i="1"/>
  <c r="G191" i="1"/>
  <c r="F192" i="1"/>
  <c r="G192" i="1"/>
  <c r="F193" i="1"/>
  <c r="G193" i="1"/>
  <c r="F194" i="1"/>
  <c r="G194" i="1"/>
  <c r="F195" i="1"/>
  <c r="G195" i="1"/>
  <c r="F196" i="1"/>
  <c r="G196" i="1"/>
  <c r="F197" i="1"/>
  <c r="G197" i="1"/>
  <c r="F198" i="1"/>
  <c r="G198" i="1"/>
  <c r="F199" i="1"/>
  <c r="G199" i="1"/>
  <c r="F200" i="1"/>
  <c r="G200" i="1"/>
  <c r="F201" i="1"/>
  <c r="G201" i="1"/>
  <c r="F202" i="1"/>
  <c r="G202" i="1"/>
  <c r="F203" i="1"/>
  <c r="G203" i="1"/>
  <c r="F204" i="1"/>
  <c r="G204" i="1"/>
  <c r="F205" i="1"/>
  <c r="G205" i="1"/>
  <c r="F206" i="1"/>
  <c r="G206" i="1"/>
  <c r="F207" i="1"/>
  <c r="G207" i="1"/>
  <c r="F208" i="1"/>
  <c r="G208" i="1"/>
  <c r="F209" i="1"/>
  <c r="G209" i="1"/>
  <c r="F210" i="1"/>
  <c r="G210" i="1"/>
  <c r="F211" i="1"/>
  <c r="G211" i="1"/>
  <c r="F212" i="1"/>
  <c r="G212" i="1"/>
  <c r="F213" i="1"/>
  <c r="G213" i="1"/>
  <c r="F214" i="1"/>
  <c r="G214" i="1"/>
  <c r="F215" i="1"/>
  <c r="G215" i="1"/>
  <c r="F216" i="1"/>
  <c r="G216" i="1"/>
  <c r="F217" i="1"/>
  <c r="G217" i="1"/>
  <c r="F218" i="1"/>
  <c r="G218" i="1"/>
  <c r="F219" i="1"/>
  <c r="G219" i="1"/>
  <c r="F220" i="1"/>
  <c r="G220" i="1"/>
  <c r="F221" i="1"/>
  <c r="G221" i="1"/>
  <c r="F222" i="1"/>
  <c r="G222" i="1"/>
  <c r="F223" i="1"/>
  <c r="G223" i="1"/>
  <c r="F224" i="1"/>
  <c r="G224" i="1"/>
  <c r="F225" i="1"/>
  <c r="G225" i="1"/>
  <c r="F226" i="1"/>
  <c r="G226" i="1"/>
  <c r="F227" i="1"/>
  <c r="G227" i="1"/>
  <c r="F228" i="1"/>
  <c r="G228" i="1"/>
  <c r="F229" i="1"/>
  <c r="G229" i="1"/>
  <c r="F230" i="1"/>
  <c r="G230" i="1"/>
  <c r="F231" i="1"/>
  <c r="G231" i="1"/>
  <c r="F232" i="1"/>
  <c r="G232" i="1"/>
  <c r="F233" i="1"/>
  <c r="G233" i="1"/>
  <c r="F234" i="1"/>
  <c r="G234" i="1"/>
  <c r="F235" i="1"/>
  <c r="G235" i="1"/>
  <c r="F236" i="1"/>
  <c r="G236" i="1"/>
  <c r="F237" i="1"/>
  <c r="G237" i="1"/>
  <c r="F238" i="1"/>
  <c r="G238" i="1"/>
  <c r="F239" i="1"/>
  <c r="G239" i="1"/>
  <c r="F240" i="1"/>
  <c r="G240" i="1"/>
  <c r="F241" i="1"/>
  <c r="G241" i="1"/>
  <c r="F242" i="1"/>
  <c r="G242" i="1"/>
  <c r="F243" i="1"/>
  <c r="G243" i="1"/>
  <c r="F244" i="1"/>
  <c r="G244" i="1"/>
  <c r="F245" i="1"/>
  <c r="G245" i="1"/>
  <c r="F246" i="1"/>
  <c r="G246" i="1"/>
  <c r="F247" i="1"/>
  <c r="G247" i="1"/>
  <c r="F248" i="1"/>
  <c r="G248" i="1"/>
  <c r="F249" i="1"/>
  <c r="G249" i="1"/>
  <c r="F250" i="1"/>
  <c r="G250" i="1"/>
  <c r="F251" i="1"/>
  <c r="G251" i="1"/>
  <c r="F252" i="1"/>
  <c r="G252" i="1"/>
  <c r="F253" i="1"/>
  <c r="G253" i="1"/>
  <c r="F254" i="1"/>
  <c r="G254" i="1"/>
  <c r="F255" i="1"/>
  <c r="G255" i="1"/>
  <c r="F256" i="1"/>
  <c r="G256" i="1"/>
  <c r="F257" i="1"/>
  <c r="G257" i="1"/>
  <c r="F258" i="1"/>
  <c r="G258" i="1"/>
  <c r="F259" i="1"/>
  <c r="G259" i="1"/>
  <c r="F260" i="1"/>
  <c r="G260" i="1"/>
  <c r="F261" i="1"/>
  <c r="G261" i="1"/>
  <c r="F262" i="1"/>
  <c r="G262" i="1"/>
  <c r="F263" i="1"/>
  <c r="G263" i="1"/>
  <c r="F264" i="1"/>
  <c r="G264" i="1"/>
  <c r="F265" i="1"/>
  <c r="G265" i="1"/>
  <c r="F266" i="1"/>
  <c r="G266" i="1"/>
  <c r="F267" i="1"/>
  <c r="G267" i="1"/>
  <c r="F268" i="1"/>
  <c r="G268" i="1"/>
  <c r="F269" i="1"/>
  <c r="G269" i="1"/>
  <c r="F270" i="1"/>
  <c r="G270" i="1"/>
  <c r="F271" i="1"/>
  <c r="G271" i="1"/>
  <c r="F272" i="1"/>
  <c r="G272" i="1"/>
  <c r="F273" i="1"/>
  <c r="G273" i="1"/>
  <c r="F274" i="1"/>
  <c r="G274" i="1"/>
  <c r="F275" i="1"/>
  <c r="G275" i="1"/>
  <c r="F276" i="1"/>
  <c r="G276" i="1"/>
  <c r="F277" i="1"/>
  <c r="G277" i="1"/>
  <c r="F278" i="1"/>
  <c r="G278" i="1"/>
  <c r="F279" i="1"/>
  <c r="G279" i="1"/>
  <c r="F280" i="1"/>
  <c r="G280" i="1"/>
  <c r="F281" i="1"/>
  <c r="G281" i="1"/>
  <c r="F282" i="1"/>
  <c r="G282" i="1"/>
  <c r="F283" i="1"/>
  <c r="G283" i="1"/>
  <c r="F284" i="1"/>
  <c r="G284" i="1"/>
  <c r="F285" i="1"/>
  <c r="G285" i="1"/>
  <c r="F286" i="1"/>
  <c r="G286" i="1"/>
  <c r="F287" i="1"/>
  <c r="G287" i="1"/>
  <c r="F288" i="1"/>
  <c r="G288" i="1"/>
  <c r="F289" i="1"/>
  <c r="G289" i="1"/>
  <c r="F290" i="1"/>
  <c r="G290" i="1"/>
  <c r="F291" i="1"/>
  <c r="G291" i="1"/>
  <c r="F292" i="1"/>
  <c r="G292" i="1"/>
  <c r="F293" i="1"/>
  <c r="G293" i="1"/>
  <c r="F294" i="1"/>
  <c r="G294" i="1"/>
  <c r="F295" i="1"/>
  <c r="G295" i="1"/>
  <c r="F296" i="1"/>
  <c r="G296" i="1"/>
  <c r="F297" i="1"/>
  <c r="G297" i="1"/>
  <c r="F298" i="1"/>
  <c r="G298" i="1"/>
  <c r="F299" i="1"/>
  <c r="G299" i="1"/>
  <c r="F300" i="1"/>
  <c r="G300" i="1"/>
  <c r="F301" i="1"/>
  <c r="G301" i="1"/>
  <c r="F302" i="1"/>
  <c r="G302" i="1"/>
  <c r="F303" i="1"/>
  <c r="G303" i="1"/>
  <c r="F304" i="1"/>
  <c r="G304" i="1"/>
  <c r="F305" i="1"/>
  <c r="G305" i="1"/>
  <c r="F306" i="1"/>
  <c r="G306" i="1"/>
  <c r="F307" i="1"/>
  <c r="G307" i="1"/>
  <c r="F308" i="1"/>
  <c r="G308" i="1"/>
  <c r="F309" i="1"/>
  <c r="G309" i="1"/>
  <c r="F310" i="1"/>
  <c r="G310" i="1"/>
  <c r="F311" i="1"/>
  <c r="G311" i="1"/>
  <c r="F312" i="1"/>
  <c r="G312" i="1"/>
  <c r="F313" i="1"/>
  <c r="G313" i="1"/>
  <c r="F314" i="1"/>
  <c r="G314" i="1"/>
  <c r="F315" i="1"/>
  <c r="G315" i="1"/>
  <c r="F316" i="1"/>
  <c r="G316" i="1"/>
  <c r="F317" i="1"/>
  <c r="G317" i="1"/>
  <c r="F318" i="1"/>
  <c r="G318" i="1"/>
  <c r="F319" i="1"/>
  <c r="G319" i="1"/>
  <c r="F320" i="1"/>
  <c r="G320" i="1"/>
  <c r="F321" i="1"/>
  <c r="G321" i="1"/>
  <c r="F322" i="1"/>
  <c r="G322" i="1"/>
  <c r="F323" i="1"/>
  <c r="G323" i="1"/>
  <c r="F324" i="1"/>
  <c r="G324" i="1"/>
  <c r="F325" i="1"/>
  <c r="G325" i="1"/>
  <c r="F326" i="1"/>
  <c r="G326" i="1"/>
  <c r="F327" i="1"/>
  <c r="G327" i="1"/>
  <c r="F328" i="1"/>
  <c r="G328" i="1"/>
  <c r="F329" i="1"/>
  <c r="G329" i="1"/>
  <c r="F330" i="1"/>
  <c r="G330" i="1"/>
  <c r="F331" i="1"/>
  <c r="G331" i="1"/>
  <c r="F332" i="1"/>
  <c r="G332" i="1"/>
  <c r="F333" i="1"/>
  <c r="G333" i="1"/>
  <c r="F334" i="1"/>
  <c r="G334" i="1"/>
  <c r="F335" i="1"/>
  <c r="G335" i="1"/>
  <c r="F336" i="1"/>
  <c r="G336" i="1"/>
  <c r="F337" i="1"/>
  <c r="G337" i="1"/>
  <c r="F338" i="1"/>
  <c r="G338" i="1"/>
  <c r="F339" i="1"/>
  <c r="G339" i="1"/>
  <c r="F340" i="1"/>
  <c r="G340" i="1"/>
  <c r="F341" i="1"/>
  <c r="G341" i="1"/>
  <c r="F342" i="1"/>
  <c r="G342" i="1"/>
  <c r="F343" i="1"/>
  <c r="G343" i="1"/>
  <c r="F344" i="1"/>
  <c r="G344" i="1"/>
  <c r="F345" i="1"/>
  <c r="G345" i="1"/>
  <c r="F346" i="1"/>
  <c r="G346" i="1"/>
  <c r="F347" i="1"/>
  <c r="G347" i="1"/>
  <c r="F348" i="1"/>
  <c r="G348" i="1"/>
  <c r="F349" i="1"/>
  <c r="G349" i="1"/>
  <c r="F350" i="1"/>
  <c r="G350" i="1"/>
  <c r="F351" i="1"/>
  <c r="G351" i="1"/>
  <c r="F352" i="1"/>
  <c r="G352" i="1"/>
  <c r="F353" i="1"/>
  <c r="G353" i="1"/>
  <c r="F354" i="1"/>
  <c r="G354" i="1"/>
  <c r="F355" i="1"/>
  <c r="G355" i="1"/>
  <c r="F356" i="1"/>
  <c r="G356" i="1"/>
  <c r="F357" i="1"/>
  <c r="G357" i="1"/>
  <c r="F358" i="1"/>
  <c r="G358" i="1"/>
  <c r="F359" i="1"/>
  <c r="G359" i="1"/>
  <c r="F360" i="1"/>
  <c r="G360" i="1"/>
  <c r="F361" i="1"/>
  <c r="G361" i="1"/>
  <c r="F362" i="1"/>
  <c r="G362" i="1"/>
  <c r="F363" i="1"/>
  <c r="G363" i="1"/>
  <c r="F364" i="1"/>
  <c r="G364" i="1"/>
  <c r="F365" i="1"/>
  <c r="G365" i="1"/>
  <c r="F366" i="1"/>
  <c r="G366" i="1"/>
  <c r="F367" i="1"/>
  <c r="G367" i="1"/>
  <c r="F368" i="1"/>
  <c r="G368" i="1"/>
  <c r="F369" i="1"/>
  <c r="G369" i="1"/>
  <c r="F370" i="1"/>
  <c r="G370" i="1"/>
  <c r="F371" i="1"/>
  <c r="G371" i="1"/>
  <c r="F372" i="1"/>
  <c r="G372" i="1"/>
  <c r="F373" i="1"/>
  <c r="G373" i="1"/>
  <c r="F374" i="1"/>
  <c r="G374" i="1"/>
  <c r="F375" i="1"/>
  <c r="G375" i="1"/>
  <c r="F376" i="1"/>
  <c r="G376" i="1"/>
  <c r="F377" i="1"/>
  <c r="G377" i="1"/>
  <c r="F378" i="1"/>
  <c r="G378" i="1"/>
  <c r="F379" i="1"/>
  <c r="G379" i="1"/>
  <c r="F380" i="1"/>
  <c r="G380" i="1"/>
  <c r="F381" i="1"/>
  <c r="G381" i="1"/>
  <c r="F382" i="1"/>
  <c r="G382" i="1"/>
  <c r="F383" i="1"/>
  <c r="G383" i="1"/>
  <c r="F384" i="1"/>
  <c r="G384" i="1"/>
  <c r="F385" i="1"/>
  <c r="G385" i="1"/>
  <c r="F386" i="1"/>
  <c r="G386" i="1"/>
  <c r="F387" i="1"/>
  <c r="G387" i="1"/>
  <c r="F388" i="1"/>
  <c r="G388" i="1"/>
  <c r="F389" i="1"/>
  <c r="G389" i="1"/>
  <c r="F390" i="1"/>
  <c r="G390" i="1"/>
  <c r="F391" i="1"/>
  <c r="G391" i="1"/>
  <c r="F392" i="1"/>
  <c r="G392" i="1"/>
  <c r="F393" i="1"/>
  <c r="G393" i="1"/>
  <c r="F394" i="1"/>
  <c r="G394" i="1"/>
  <c r="F395" i="1"/>
  <c r="G395" i="1"/>
  <c r="F396" i="1"/>
  <c r="G396" i="1"/>
  <c r="F397" i="1"/>
  <c r="G397" i="1"/>
  <c r="F398" i="1"/>
  <c r="G398" i="1"/>
  <c r="F399" i="1"/>
  <c r="G399" i="1"/>
  <c r="F400" i="1"/>
  <c r="G400" i="1"/>
  <c r="F401" i="1"/>
  <c r="G401" i="1"/>
  <c r="F402" i="1"/>
  <c r="G402" i="1"/>
  <c r="F403" i="1"/>
  <c r="G403" i="1"/>
  <c r="F404" i="1"/>
  <c r="G404" i="1"/>
  <c r="F405" i="1"/>
  <c r="G405" i="1"/>
  <c r="F406" i="1"/>
  <c r="G406" i="1"/>
  <c r="F407" i="1"/>
  <c r="G407" i="1"/>
  <c r="F408" i="1"/>
  <c r="G408" i="1"/>
  <c r="F409" i="1"/>
  <c r="G409" i="1"/>
  <c r="F410" i="1"/>
  <c r="G410" i="1"/>
  <c r="F411" i="1"/>
  <c r="G411" i="1"/>
  <c r="F412" i="1"/>
  <c r="G412" i="1"/>
  <c r="F413" i="1"/>
  <c r="G413" i="1"/>
  <c r="F414" i="1"/>
  <c r="G414" i="1"/>
  <c r="F415" i="1"/>
  <c r="G415" i="1"/>
  <c r="F416" i="1"/>
  <c r="G416" i="1"/>
  <c r="F417" i="1"/>
  <c r="G417" i="1"/>
  <c r="F418" i="1"/>
  <c r="G418" i="1"/>
  <c r="F419" i="1"/>
  <c r="G419" i="1"/>
  <c r="F420" i="1"/>
  <c r="G420" i="1"/>
  <c r="F421" i="1"/>
  <c r="G421" i="1"/>
  <c r="F422" i="1"/>
  <c r="G422" i="1"/>
  <c r="F423" i="1"/>
  <c r="G423" i="1"/>
  <c r="F424" i="1"/>
  <c r="G424" i="1"/>
  <c r="F425" i="1"/>
  <c r="G425" i="1"/>
  <c r="F426" i="1"/>
  <c r="G426" i="1"/>
  <c r="F427" i="1"/>
  <c r="G427" i="1"/>
  <c r="F428" i="1"/>
  <c r="G428" i="1"/>
  <c r="F429" i="1"/>
  <c r="G429" i="1"/>
  <c r="F430" i="1"/>
  <c r="G430" i="1"/>
  <c r="F431" i="1"/>
  <c r="G431" i="1"/>
  <c r="F432" i="1"/>
  <c r="G432" i="1"/>
  <c r="F433" i="1"/>
  <c r="G433" i="1"/>
  <c r="F434" i="1"/>
  <c r="G434" i="1"/>
  <c r="F435" i="1"/>
  <c r="G435" i="1"/>
  <c r="F436" i="1"/>
  <c r="G436" i="1"/>
  <c r="F437" i="1"/>
  <c r="G437" i="1"/>
  <c r="F438" i="1"/>
  <c r="G438" i="1"/>
  <c r="F439" i="1"/>
  <c r="G439" i="1"/>
  <c r="F440" i="1"/>
  <c r="G440" i="1"/>
  <c r="F441" i="1"/>
  <c r="G441" i="1"/>
  <c r="F442" i="1"/>
  <c r="G442" i="1"/>
  <c r="F443" i="1"/>
  <c r="G443" i="1"/>
  <c r="F444" i="1"/>
  <c r="G444" i="1"/>
  <c r="F445" i="1"/>
  <c r="G445" i="1"/>
  <c r="F446" i="1"/>
  <c r="G446" i="1"/>
  <c r="F447" i="1"/>
  <c r="G447" i="1"/>
  <c r="F448" i="1"/>
  <c r="G448" i="1"/>
  <c r="F449" i="1"/>
  <c r="G449" i="1"/>
  <c r="F450" i="1"/>
  <c r="G450" i="1"/>
  <c r="F451" i="1"/>
  <c r="G451" i="1"/>
  <c r="F452" i="1"/>
  <c r="G452" i="1"/>
  <c r="F453" i="1"/>
  <c r="G453" i="1"/>
  <c r="F454" i="1"/>
  <c r="G454" i="1"/>
  <c r="F455" i="1"/>
  <c r="G455" i="1"/>
  <c r="F456" i="1"/>
  <c r="G456" i="1"/>
  <c r="F457" i="1"/>
  <c r="G457" i="1"/>
  <c r="F458" i="1"/>
  <c r="G458" i="1"/>
  <c r="F459" i="1"/>
  <c r="G459" i="1"/>
  <c r="F460" i="1"/>
  <c r="G460" i="1"/>
  <c r="F461" i="1"/>
  <c r="G461" i="1"/>
  <c r="F462" i="1"/>
  <c r="G462" i="1"/>
  <c r="F463" i="1"/>
  <c r="G463" i="1"/>
  <c r="F464" i="1"/>
  <c r="G464" i="1"/>
  <c r="F465" i="1"/>
  <c r="G465" i="1"/>
  <c r="F466" i="1"/>
  <c r="G466" i="1"/>
  <c r="F467" i="1"/>
  <c r="G467" i="1"/>
  <c r="F468" i="1"/>
  <c r="G468" i="1"/>
  <c r="F469" i="1"/>
  <c r="G469" i="1"/>
  <c r="F470" i="1"/>
  <c r="G470" i="1"/>
  <c r="F471" i="1"/>
  <c r="G471" i="1"/>
  <c r="F472" i="1"/>
  <c r="G472" i="1"/>
  <c r="F473" i="1"/>
  <c r="G473" i="1"/>
  <c r="F474" i="1"/>
  <c r="G474" i="1"/>
  <c r="F475" i="1"/>
  <c r="G475" i="1"/>
  <c r="F476" i="1"/>
  <c r="G476" i="1"/>
  <c r="F477" i="1"/>
  <c r="G477" i="1"/>
  <c r="F478" i="1"/>
  <c r="G478" i="1"/>
  <c r="F479" i="1"/>
  <c r="G479" i="1"/>
  <c r="F480" i="1"/>
  <c r="G480" i="1"/>
  <c r="F481" i="1"/>
  <c r="G481" i="1"/>
  <c r="F482" i="1"/>
  <c r="G482" i="1"/>
  <c r="F483" i="1"/>
  <c r="G483" i="1"/>
  <c r="F484" i="1"/>
  <c r="G484" i="1"/>
  <c r="F485" i="1"/>
  <c r="G485" i="1"/>
  <c r="F486" i="1"/>
  <c r="G486" i="1"/>
  <c r="F487" i="1"/>
  <c r="G487" i="1"/>
  <c r="F488" i="1"/>
  <c r="G488" i="1"/>
  <c r="F489" i="1"/>
  <c r="G489" i="1"/>
  <c r="F490" i="1"/>
  <c r="G490" i="1"/>
  <c r="F491" i="1"/>
  <c r="G491" i="1"/>
  <c r="F492" i="1"/>
  <c r="G492" i="1"/>
  <c r="F493" i="1"/>
  <c r="G493" i="1"/>
  <c r="F494" i="1"/>
  <c r="G494" i="1"/>
  <c r="F495" i="1"/>
  <c r="G495" i="1"/>
  <c r="F496" i="1"/>
  <c r="G496" i="1"/>
  <c r="F497" i="1"/>
  <c r="G497" i="1"/>
  <c r="F498" i="1"/>
  <c r="G498" i="1"/>
  <c r="F499" i="1"/>
  <c r="G499" i="1"/>
  <c r="F500" i="1"/>
  <c r="G500" i="1"/>
  <c r="F501" i="1"/>
  <c r="G501" i="1"/>
  <c r="F502" i="1"/>
  <c r="G502" i="1"/>
  <c r="F503" i="1"/>
  <c r="G503" i="1"/>
  <c r="F504" i="1"/>
  <c r="G504" i="1"/>
  <c r="F505" i="1"/>
  <c r="G505" i="1"/>
  <c r="F506" i="1"/>
  <c r="G506" i="1"/>
  <c r="F507" i="1"/>
  <c r="G507" i="1"/>
  <c r="F508" i="1"/>
  <c r="G508" i="1"/>
  <c r="F509" i="1"/>
  <c r="G509" i="1"/>
  <c r="F510" i="1"/>
  <c r="G510" i="1"/>
  <c r="F511" i="1"/>
  <c r="G511" i="1"/>
  <c r="F512" i="1"/>
  <c r="G512" i="1"/>
  <c r="F513" i="1"/>
  <c r="G513" i="1"/>
  <c r="F514" i="1"/>
  <c r="G514" i="1"/>
  <c r="F515" i="1"/>
  <c r="G515" i="1"/>
  <c r="F516" i="1"/>
  <c r="G516" i="1"/>
  <c r="F517" i="1"/>
  <c r="G517" i="1"/>
  <c r="F518" i="1"/>
  <c r="G518" i="1"/>
  <c r="F519" i="1"/>
  <c r="G519" i="1"/>
  <c r="F520" i="1"/>
  <c r="G520" i="1"/>
  <c r="F521" i="1"/>
  <c r="G521" i="1"/>
  <c r="F522" i="1"/>
  <c r="G522" i="1"/>
  <c r="F523" i="1"/>
  <c r="G523" i="1"/>
  <c r="F524" i="1"/>
  <c r="G524" i="1"/>
  <c r="F525" i="1"/>
  <c r="G525" i="1"/>
  <c r="F526" i="1"/>
  <c r="G526" i="1"/>
  <c r="F527" i="1"/>
  <c r="G527" i="1"/>
  <c r="F528" i="1"/>
  <c r="G528" i="1"/>
  <c r="F529" i="1"/>
  <c r="G529" i="1"/>
  <c r="F530" i="1"/>
  <c r="G530" i="1"/>
  <c r="F531" i="1"/>
  <c r="G531" i="1"/>
  <c r="F532" i="1"/>
  <c r="G532" i="1"/>
  <c r="F533" i="1"/>
  <c r="G533" i="1"/>
  <c r="F534" i="1"/>
  <c r="G534" i="1"/>
  <c r="F535" i="1"/>
  <c r="G535" i="1"/>
  <c r="F536" i="1"/>
  <c r="G536" i="1"/>
  <c r="F537" i="1"/>
  <c r="G537" i="1"/>
  <c r="F538" i="1"/>
  <c r="G538" i="1"/>
  <c r="F539" i="1"/>
  <c r="G539" i="1"/>
  <c r="F540" i="1"/>
  <c r="G540" i="1"/>
  <c r="F541" i="1"/>
  <c r="G541" i="1"/>
  <c r="F542" i="1"/>
  <c r="G542" i="1"/>
  <c r="F543" i="1"/>
  <c r="G543" i="1"/>
  <c r="F544" i="1"/>
  <c r="G544" i="1"/>
  <c r="F545" i="1"/>
  <c r="G545" i="1"/>
  <c r="F546" i="1"/>
  <c r="G546" i="1"/>
  <c r="F547" i="1"/>
  <c r="G547" i="1"/>
  <c r="F548" i="1"/>
  <c r="G548" i="1"/>
  <c r="F549" i="1"/>
  <c r="G549" i="1"/>
  <c r="F550" i="1"/>
  <c r="G550" i="1"/>
  <c r="F551" i="1"/>
  <c r="G551" i="1"/>
  <c r="F552" i="1"/>
  <c r="G552" i="1"/>
  <c r="F553" i="1"/>
  <c r="G553" i="1"/>
  <c r="F554" i="1"/>
  <c r="G554" i="1"/>
  <c r="F555" i="1"/>
  <c r="G555" i="1"/>
  <c r="F556" i="1"/>
  <c r="G556" i="1"/>
  <c r="F557" i="1"/>
  <c r="G557" i="1"/>
  <c r="F558" i="1"/>
  <c r="G558" i="1"/>
  <c r="F559" i="1"/>
  <c r="G559" i="1"/>
  <c r="F560" i="1"/>
  <c r="G560" i="1"/>
  <c r="F561" i="1"/>
  <c r="G561" i="1"/>
  <c r="F562" i="1"/>
  <c r="G562" i="1"/>
  <c r="F563" i="1"/>
  <c r="G563" i="1"/>
  <c r="F564" i="1"/>
  <c r="G564" i="1"/>
  <c r="F565" i="1"/>
  <c r="G565" i="1"/>
  <c r="F566" i="1"/>
  <c r="G566" i="1"/>
  <c r="F567" i="1"/>
  <c r="G567" i="1"/>
  <c r="F568" i="1"/>
  <c r="G568" i="1"/>
  <c r="F569" i="1"/>
  <c r="G569" i="1"/>
  <c r="F570" i="1"/>
  <c r="G570" i="1"/>
  <c r="F571" i="1"/>
  <c r="G571" i="1"/>
  <c r="F572" i="1"/>
  <c r="G572" i="1"/>
  <c r="F573" i="1"/>
  <c r="G573" i="1"/>
  <c r="F574" i="1"/>
  <c r="G574" i="1"/>
  <c r="F575" i="1"/>
  <c r="G575" i="1"/>
  <c r="F576" i="1"/>
  <c r="G576" i="1"/>
  <c r="F577" i="1"/>
  <c r="G577" i="1"/>
  <c r="F578" i="1"/>
  <c r="G578" i="1"/>
  <c r="F579" i="1"/>
  <c r="G579" i="1"/>
  <c r="F580" i="1"/>
  <c r="G580" i="1"/>
  <c r="F581" i="1"/>
  <c r="G581" i="1"/>
  <c r="F582" i="1"/>
  <c r="G582" i="1"/>
  <c r="F583" i="1"/>
  <c r="G583" i="1"/>
  <c r="F584" i="1"/>
  <c r="G584" i="1"/>
  <c r="F585" i="1"/>
  <c r="G585" i="1"/>
  <c r="F586" i="1"/>
  <c r="G586" i="1"/>
  <c r="F587" i="1"/>
  <c r="G587" i="1"/>
  <c r="F588" i="1"/>
  <c r="G588" i="1"/>
  <c r="F589" i="1"/>
  <c r="G589" i="1"/>
  <c r="F590" i="1"/>
  <c r="G590" i="1"/>
  <c r="F591" i="1"/>
  <c r="G591" i="1"/>
  <c r="F592" i="1"/>
  <c r="G592" i="1"/>
  <c r="F593" i="1"/>
  <c r="G593" i="1"/>
  <c r="F594" i="1"/>
  <c r="G594" i="1"/>
  <c r="F595" i="1"/>
  <c r="G595" i="1"/>
  <c r="F596" i="1"/>
  <c r="G596" i="1"/>
  <c r="F597" i="1"/>
  <c r="G597" i="1"/>
  <c r="F598" i="1"/>
  <c r="G598" i="1"/>
  <c r="F599" i="1"/>
  <c r="G599" i="1"/>
  <c r="F600" i="1"/>
  <c r="G600" i="1"/>
  <c r="F601" i="1"/>
  <c r="G601" i="1"/>
  <c r="F602" i="1"/>
  <c r="G602" i="1"/>
  <c r="F603" i="1"/>
  <c r="G603" i="1"/>
  <c r="F604" i="1"/>
  <c r="G604" i="1"/>
  <c r="F605" i="1"/>
  <c r="G605" i="1"/>
  <c r="F606" i="1"/>
  <c r="G606" i="1"/>
  <c r="F607" i="1"/>
  <c r="G607" i="1"/>
  <c r="F608" i="1"/>
  <c r="G608" i="1"/>
  <c r="F609" i="1"/>
  <c r="G609" i="1"/>
  <c r="F610" i="1"/>
  <c r="G610" i="1"/>
  <c r="F611" i="1"/>
  <c r="G611" i="1"/>
  <c r="F612" i="1"/>
  <c r="G612" i="1"/>
  <c r="F613" i="1"/>
  <c r="G613" i="1"/>
  <c r="F614" i="1"/>
  <c r="G614" i="1"/>
  <c r="F615" i="1"/>
  <c r="G615" i="1"/>
  <c r="F616" i="1"/>
  <c r="G616" i="1"/>
  <c r="F617" i="1"/>
  <c r="G617" i="1"/>
  <c r="F618" i="1"/>
  <c r="G618" i="1"/>
  <c r="F619" i="1"/>
  <c r="G619" i="1"/>
  <c r="F620" i="1"/>
  <c r="G620" i="1"/>
  <c r="F621" i="1"/>
  <c r="G621" i="1"/>
  <c r="F622" i="1"/>
  <c r="G622" i="1"/>
  <c r="F623" i="1"/>
  <c r="G623" i="1"/>
  <c r="F624" i="1"/>
  <c r="G624" i="1"/>
  <c r="F625" i="1"/>
  <c r="G625" i="1"/>
  <c r="F626" i="1"/>
  <c r="G626" i="1"/>
  <c r="F627" i="1"/>
  <c r="G627" i="1"/>
  <c r="F628" i="1"/>
  <c r="G628" i="1"/>
  <c r="F629" i="1"/>
  <c r="G629" i="1"/>
  <c r="F630" i="1"/>
  <c r="G630" i="1"/>
  <c r="F631" i="1"/>
  <c r="G631" i="1"/>
  <c r="F632" i="1"/>
  <c r="G632" i="1"/>
  <c r="F633" i="1"/>
  <c r="G633" i="1"/>
  <c r="F634" i="1"/>
  <c r="G634" i="1"/>
  <c r="F635" i="1"/>
  <c r="G635" i="1"/>
  <c r="F636" i="1"/>
  <c r="G636" i="1"/>
  <c r="F637" i="1"/>
  <c r="G637" i="1"/>
  <c r="F638" i="1"/>
  <c r="G638" i="1"/>
  <c r="F639" i="1"/>
  <c r="G639" i="1"/>
  <c r="F640" i="1"/>
  <c r="G640" i="1"/>
  <c r="F641" i="1"/>
  <c r="G641" i="1"/>
  <c r="F642" i="1"/>
  <c r="G642" i="1"/>
  <c r="F643" i="1"/>
  <c r="G643" i="1"/>
  <c r="F644" i="1"/>
  <c r="G644" i="1"/>
  <c r="F645" i="1"/>
  <c r="G645" i="1"/>
  <c r="F646" i="1"/>
  <c r="G646" i="1"/>
  <c r="F647" i="1"/>
  <c r="G647" i="1"/>
  <c r="F648" i="1"/>
  <c r="G648" i="1"/>
  <c r="F649" i="1"/>
  <c r="G649" i="1"/>
  <c r="F650" i="1"/>
  <c r="G650" i="1"/>
  <c r="F651" i="1"/>
  <c r="G651" i="1"/>
  <c r="F652" i="1"/>
  <c r="G652" i="1"/>
  <c r="F653" i="1"/>
  <c r="G653" i="1"/>
  <c r="F654" i="1"/>
  <c r="G654" i="1"/>
  <c r="F655" i="1"/>
  <c r="G655" i="1"/>
  <c r="F656" i="1"/>
  <c r="G656" i="1"/>
  <c r="F657" i="1"/>
  <c r="G657" i="1"/>
  <c r="F658" i="1"/>
  <c r="G658" i="1"/>
  <c r="G13" i="1"/>
  <c r="F13" i="1"/>
  <c r="Q13" i="1"/>
  <c r="Q14" i="1" s="1"/>
  <c r="Q15" i="1" s="1"/>
  <c r="P13" i="1"/>
  <c r="N13" i="1"/>
  <c r="L13" i="1"/>
  <c r="J14" i="1"/>
  <c r="J15" i="1"/>
  <c r="J16" i="1"/>
  <c r="J17" i="1"/>
  <c r="I18" i="1"/>
  <c r="J18" i="1"/>
  <c r="J19" i="1"/>
  <c r="I20" i="1"/>
  <c r="J20" i="1"/>
  <c r="I21" i="1"/>
  <c r="J21" i="1"/>
  <c r="J23" i="1"/>
  <c r="J24" i="1"/>
  <c r="J25" i="1"/>
  <c r="J26" i="1"/>
  <c r="I27" i="1"/>
  <c r="J27" i="1"/>
  <c r="I28" i="1"/>
  <c r="J28" i="1"/>
  <c r="I30" i="1"/>
  <c r="J30" i="1"/>
  <c r="J31" i="1"/>
  <c r="I32" i="1"/>
  <c r="J32" i="1"/>
  <c r="I33" i="1"/>
  <c r="J33" i="1"/>
  <c r="J34" i="1"/>
  <c r="I36" i="1"/>
  <c r="J36" i="1"/>
  <c r="I37" i="1"/>
  <c r="J37" i="1"/>
  <c r="I38" i="1"/>
  <c r="J38" i="1"/>
  <c r="I39" i="1"/>
  <c r="J39" i="1"/>
  <c r="I40" i="1"/>
  <c r="J40" i="1"/>
  <c r="I41" i="1"/>
  <c r="J41" i="1"/>
  <c r="I42" i="1"/>
  <c r="J42" i="1"/>
  <c r="I43" i="1"/>
  <c r="J43" i="1"/>
  <c r="I44" i="1"/>
  <c r="J44" i="1"/>
  <c r="I45" i="1"/>
  <c r="J45" i="1"/>
  <c r="I46" i="1"/>
  <c r="J46" i="1"/>
  <c r="I47" i="1"/>
  <c r="J47" i="1"/>
  <c r="I48" i="1"/>
  <c r="J48" i="1"/>
  <c r="I49" i="1"/>
  <c r="J49" i="1"/>
  <c r="I50" i="1"/>
  <c r="J50" i="1"/>
  <c r="I51" i="1"/>
  <c r="J51" i="1"/>
  <c r="I52" i="1"/>
  <c r="J52" i="1"/>
  <c r="I53" i="1"/>
  <c r="J53" i="1"/>
  <c r="I54" i="1"/>
  <c r="J54" i="1"/>
  <c r="I55" i="1"/>
  <c r="J55" i="1"/>
  <c r="I56" i="1"/>
  <c r="J56" i="1"/>
  <c r="I57" i="1"/>
  <c r="J57" i="1"/>
  <c r="I58" i="1"/>
  <c r="J58" i="1"/>
  <c r="I59" i="1"/>
  <c r="J59" i="1"/>
  <c r="I60" i="1"/>
  <c r="J60" i="1"/>
  <c r="I61" i="1"/>
  <c r="J61" i="1"/>
  <c r="I62" i="1"/>
  <c r="J62" i="1"/>
  <c r="I63" i="1"/>
  <c r="J63" i="1"/>
  <c r="I64" i="1"/>
  <c r="J64" i="1"/>
  <c r="I65" i="1"/>
  <c r="J65" i="1"/>
  <c r="I66" i="1"/>
  <c r="J66" i="1"/>
  <c r="I67" i="1"/>
  <c r="J67" i="1"/>
  <c r="I68" i="1"/>
  <c r="J68" i="1"/>
  <c r="I69" i="1"/>
  <c r="J69" i="1"/>
  <c r="I70" i="1"/>
  <c r="J70" i="1"/>
  <c r="I71" i="1"/>
  <c r="J71" i="1"/>
  <c r="I72" i="1"/>
  <c r="J72" i="1"/>
  <c r="I73" i="1"/>
  <c r="J73" i="1"/>
  <c r="I74" i="1"/>
  <c r="J74" i="1"/>
  <c r="I75" i="1"/>
  <c r="J75" i="1"/>
  <c r="I76" i="1"/>
  <c r="J76" i="1"/>
  <c r="I77" i="1"/>
  <c r="J77" i="1"/>
  <c r="I78" i="1"/>
  <c r="J78" i="1"/>
  <c r="I79" i="1"/>
  <c r="J79" i="1"/>
  <c r="I80" i="1"/>
  <c r="J80" i="1"/>
  <c r="I81" i="1"/>
  <c r="J81" i="1"/>
  <c r="I82" i="1"/>
  <c r="J82" i="1"/>
  <c r="I83" i="1"/>
  <c r="J83" i="1"/>
  <c r="I84" i="1"/>
  <c r="J84" i="1"/>
  <c r="I85" i="1"/>
  <c r="J85" i="1"/>
  <c r="I86" i="1"/>
  <c r="J86" i="1"/>
  <c r="I87" i="1"/>
  <c r="J87" i="1"/>
  <c r="I88" i="1"/>
  <c r="J88" i="1"/>
  <c r="I89" i="1"/>
  <c r="J89" i="1"/>
  <c r="I90" i="1"/>
  <c r="J90" i="1"/>
  <c r="I91" i="1"/>
  <c r="J91" i="1"/>
  <c r="I92" i="1"/>
  <c r="J92" i="1"/>
  <c r="I93" i="1"/>
  <c r="J93" i="1"/>
  <c r="I94" i="1"/>
  <c r="J94" i="1"/>
  <c r="I95" i="1"/>
  <c r="J95" i="1"/>
  <c r="I96" i="1"/>
  <c r="J96" i="1"/>
  <c r="I97" i="1"/>
  <c r="J97" i="1"/>
  <c r="I98" i="1"/>
  <c r="J98" i="1"/>
  <c r="I99" i="1"/>
  <c r="J99" i="1"/>
  <c r="I100" i="1"/>
  <c r="J100" i="1"/>
  <c r="I101" i="1"/>
  <c r="J101" i="1"/>
  <c r="I102" i="1"/>
  <c r="J102" i="1"/>
  <c r="I103" i="1"/>
  <c r="J103" i="1"/>
  <c r="I104" i="1"/>
  <c r="J104" i="1"/>
  <c r="I105" i="1"/>
  <c r="J105" i="1"/>
  <c r="I106" i="1"/>
  <c r="J106" i="1"/>
  <c r="I107" i="1"/>
  <c r="J107" i="1"/>
  <c r="I108" i="1"/>
  <c r="J108" i="1"/>
  <c r="I109" i="1"/>
  <c r="J109" i="1"/>
  <c r="I110" i="1"/>
  <c r="J110" i="1"/>
  <c r="I111" i="1"/>
  <c r="J111" i="1"/>
  <c r="I112" i="1"/>
  <c r="J112" i="1"/>
  <c r="I113" i="1"/>
  <c r="J113" i="1"/>
  <c r="I114" i="1"/>
  <c r="J114" i="1"/>
  <c r="I115" i="1"/>
  <c r="J115" i="1"/>
  <c r="I116" i="1"/>
  <c r="J116" i="1"/>
  <c r="I117" i="1"/>
  <c r="J117" i="1"/>
  <c r="I118" i="1"/>
  <c r="J118" i="1"/>
  <c r="I119" i="1"/>
  <c r="J119" i="1"/>
  <c r="I120" i="1"/>
  <c r="J120" i="1"/>
  <c r="I121" i="1"/>
  <c r="J121" i="1"/>
  <c r="I122" i="1"/>
  <c r="J122" i="1"/>
  <c r="I123" i="1"/>
  <c r="J123" i="1"/>
  <c r="I124" i="1"/>
  <c r="J124" i="1"/>
  <c r="I125" i="1"/>
  <c r="J125" i="1"/>
  <c r="I126" i="1"/>
  <c r="J126" i="1"/>
  <c r="I127" i="1"/>
  <c r="J127" i="1"/>
  <c r="I128" i="1"/>
  <c r="J128" i="1"/>
  <c r="I129" i="1"/>
  <c r="J129" i="1"/>
  <c r="I130" i="1"/>
  <c r="J130" i="1"/>
  <c r="I131" i="1"/>
  <c r="J131" i="1"/>
  <c r="I132" i="1"/>
  <c r="J132" i="1"/>
  <c r="I133" i="1"/>
  <c r="J133" i="1"/>
  <c r="I134" i="1"/>
  <c r="J134" i="1"/>
  <c r="I135" i="1"/>
  <c r="J135" i="1"/>
  <c r="I136" i="1"/>
  <c r="J136" i="1"/>
  <c r="I137" i="1"/>
  <c r="J137" i="1"/>
  <c r="I138" i="1"/>
  <c r="J138" i="1"/>
  <c r="I139" i="1"/>
  <c r="J139" i="1"/>
  <c r="I140" i="1"/>
  <c r="J140" i="1"/>
  <c r="I141" i="1"/>
  <c r="J141" i="1"/>
  <c r="I142" i="1"/>
  <c r="J142" i="1"/>
  <c r="I143" i="1"/>
  <c r="J143" i="1"/>
  <c r="I144" i="1"/>
  <c r="J144" i="1"/>
  <c r="I145" i="1"/>
  <c r="J145" i="1"/>
  <c r="I146" i="1"/>
  <c r="J146" i="1"/>
  <c r="I147" i="1"/>
  <c r="J147" i="1"/>
  <c r="I148" i="1"/>
  <c r="J148" i="1"/>
  <c r="I149" i="1"/>
  <c r="J149" i="1"/>
  <c r="I150" i="1"/>
  <c r="J150" i="1"/>
  <c r="I151" i="1"/>
  <c r="J151" i="1"/>
  <c r="I152" i="1"/>
  <c r="J152" i="1"/>
  <c r="I153" i="1"/>
  <c r="J153" i="1"/>
  <c r="I154" i="1"/>
  <c r="J154" i="1"/>
  <c r="I155" i="1"/>
  <c r="J155" i="1"/>
  <c r="I156" i="1"/>
  <c r="J156" i="1"/>
  <c r="I157" i="1"/>
  <c r="J157" i="1"/>
  <c r="I158" i="1"/>
  <c r="J158" i="1"/>
  <c r="I159" i="1"/>
  <c r="J159" i="1"/>
  <c r="I160" i="1"/>
  <c r="J160" i="1"/>
  <c r="I161" i="1"/>
  <c r="J161" i="1"/>
  <c r="I162" i="1"/>
  <c r="J162" i="1"/>
  <c r="I163" i="1"/>
  <c r="J163" i="1"/>
  <c r="I164" i="1"/>
  <c r="J164" i="1"/>
  <c r="I165" i="1"/>
  <c r="J165" i="1"/>
  <c r="I166" i="1"/>
  <c r="J166" i="1"/>
  <c r="I167" i="1"/>
  <c r="J167" i="1"/>
  <c r="I168" i="1"/>
  <c r="J168" i="1"/>
  <c r="I169" i="1"/>
  <c r="J169" i="1"/>
  <c r="I170" i="1"/>
  <c r="J170" i="1"/>
  <c r="I171" i="1"/>
  <c r="J171" i="1"/>
  <c r="I172" i="1"/>
  <c r="J172" i="1"/>
  <c r="I173" i="1"/>
  <c r="J173" i="1"/>
  <c r="I174" i="1"/>
  <c r="J174" i="1"/>
  <c r="I175" i="1"/>
  <c r="J175" i="1"/>
  <c r="I176" i="1"/>
  <c r="J176" i="1"/>
  <c r="I177" i="1"/>
  <c r="J177" i="1"/>
  <c r="I178" i="1"/>
  <c r="J178" i="1"/>
  <c r="I179" i="1"/>
  <c r="J179" i="1"/>
  <c r="I180" i="1"/>
  <c r="J180" i="1"/>
  <c r="I181" i="1"/>
  <c r="J181" i="1"/>
  <c r="I182" i="1"/>
  <c r="J182" i="1"/>
  <c r="I183" i="1"/>
  <c r="J183" i="1"/>
  <c r="I184" i="1"/>
  <c r="J184" i="1"/>
  <c r="I185" i="1"/>
  <c r="J185" i="1"/>
  <c r="I186" i="1"/>
  <c r="J186" i="1"/>
  <c r="I187" i="1"/>
  <c r="J187" i="1"/>
  <c r="I188" i="1"/>
  <c r="J188" i="1"/>
  <c r="I189" i="1"/>
  <c r="J189" i="1"/>
  <c r="I190" i="1"/>
  <c r="J190" i="1"/>
  <c r="I191" i="1"/>
  <c r="J191" i="1"/>
  <c r="I192" i="1"/>
  <c r="J192" i="1"/>
  <c r="I193" i="1"/>
  <c r="J193" i="1"/>
  <c r="I194" i="1"/>
  <c r="J194" i="1"/>
  <c r="I195" i="1"/>
  <c r="J195" i="1"/>
  <c r="I196" i="1"/>
  <c r="J196" i="1"/>
  <c r="I197" i="1"/>
  <c r="J197" i="1"/>
  <c r="I198" i="1"/>
  <c r="J198" i="1"/>
  <c r="I199" i="1"/>
  <c r="J199" i="1"/>
  <c r="I200" i="1"/>
  <c r="J200" i="1"/>
  <c r="I201" i="1"/>
  <c r="J201" i="1"/>
  <c r="I202" i="1"/>
  <c r="J202" i="1"/>
  <c r="I203" i="1"/>
  <c r="J203" i="1"/>
  <c r="I204" i="1"/>
  <c r="J204" i="1"/>
  <c r="I205" i="1"/>
  <c r="J205" i="1"/>
  <c r="I206" i="1"/>
  <c r="J206" i="1"/>
  <c r="I207" i="1"/>
  <c r="J207" i="1"/>
  <c r="I208" i="1"/>
  <c r="J208" i="1"/>
  <c r="I209" i="1"/>
  <c r="J209" i="1"/>
  <c r="I210" i="1"/>
  <c r="J210" i="1"/>
  <c r="I211" i="1"/>
  <c r="J211" i="1"/>
  <c r="I212" i="1"/>
  <c r="J212" i="1"/>
  <c r="I213" i="1"/>
  <c r="J213" i="1"/>
  <c r="I214" i="1"/>
  <c r="J214" i="1"/>
  <c r="I215" i="1"/>
  <c r="J215" i="1"/>
  <c r="I216" i="1"/>
  <c r="J216" i="1"/>
  <c r="I217" i="1"/>
  <c r="J217" i="1"/>
  <c r="I218" i="1"/>
  <c r="J218" i="1"/>
  <c r="I219" i="1"/>
  <c r="J219" i="1"/>
  <c r="I220" i="1"/>
  <c r="J220" i="1"/>
  <c r="I221" i="1"/>
  <c r="J221" i="1"/>
  <c r="I222" i="1"/>
  <c r="J222" i="1"/>
  <c r="I223" i="1"/>
  <c r="J223" i="1"/>
  <c r="I224" i="1"/>
  <c r="J224" i="1"/>
  <c r="I225" i="1"/>
  <c r="J225" i="1"/>
  <c r="I226" i="1"/>
  <c r="J226" i="1"/>
  <c r="I227" i="1"/>
  <c r="J227" i="1"/>
  <c r="I228" i="1"/>
  <c r="J228" i="1"/>
  <c r="I229" i="1"/>
  <c r="J229" i="1"/>
  <c r="I230" i="1"/>
  <c r="J230" i="1"/>
  <c r="I231" i="1"/>
  <c r="J231" i="1"/>
  <c r="I232" i="1"/>
  <c r="J232" i="1"/>
  <c r="I233" i="1"/>
  <c r="J233" i="1"/>
  <c r="I234" i="1"/>
  <c r="J234" i="1"/>
  <c r="I235" i="1"/>
  <c r="J235" i="1"/>
  <c r="I236" i="1"/>
  <c r="J236" i="1"/>
  <c r="I237" i="1"/>
  <c r="J237" i="1"/>
  <c r="I238" i="1"/>
  <c r="J238" i="1"/>
  <c r="I239" i="1"/>
  <c r="J239" i="1"/>
  <c r="I240" i="1"/>
  <c r="J240" i="1"/>
  <c r="I241" i="1"/>
  <c r="J241" i="1"/>
  <c r="I242" i="1"/>
  <c r="J242" i="1"/>
  <c r="I243" i="1"/>
  <c r="J243" i="1"/>
  <c r="I244" i="1"/>
  <c r="J244" i="1"/>
  <c r="I245" i="1"/>
  <c r="J245" i="1"/>
  <c r="I246" i="1"/>
  <c r="J246" i="1"/>
  <c r="I247" i="1"/>
  <c r="J247" i="1"/>
  <c r="I248" i="1"/>
  <c r="J248" i="1"/>
  <c r="I249" i="1"/>
  <c r="J249" i="1"/>
  <c r="I250" i="1"/>
  <c r="J250" i="1"/>
  <c r="I251" i="1"/>
  <c r="J251" i="1"/>
  <c r="I252" i="1"/>
  <c r="J252" i="1"/>
  <c r="I253" i="1"/>
  <c r="J253" i="1"/>
  <c r="I254" i="1"/>
  <c r="J254" i="1"/>
  <c r="I255" i="1"/>
  <c r="J255" i="1"/>
  <c r="I256" i="1"/>
  <c r="J256" i="1"/>
  <c r="I257" i="1"/>
  <c r="J257" i="1"/>
  <c r="I258" i="1"/>
  <c r="J258" i="1"/>
  <c r="I259" i="1"/>
  <c r="J259" i="1"/>
  <c r="I260" i="1"/>
  <c r="J260" i="1"/>
  <c r="I261" i="1"/>
  <c r="J261" i="1"/>
  <c r="I262" i="1"/>
  <c r="J262" i="1"/>
  <c r="I263" i="1"/>
  <c r="J263" i="1"/>
  <c r="I264" i="1"/>
  <c r="J264" i="1"/>
  <c r="I265" i="1"/>
  <c r="J265" i="1"/>
  <c r="I266" i="1"/>
  <c r="J266" i="1"/>
  <c r="I267" i="1"/>
  <c r="J267" i="1"/>
  <c r="I268" i="1"/>
  <c r="J268" i="1"/>
  <c r="I269" i="1"/>
  <c r="J269" i="1"/>
  <c r="I270" i="1"/>
  <c r="J270" i="1"/>
  <c r="I271" i="1"/>
  <c r="J271" i="1"/>
  <c r="I272" i="1"/>
  <c r="J272" i="1"/>
  <c r="I273" i="1"/>
  <c r="J273" i="1"/>
  <c r="I274" i="1"/>
  <c r="J274" i="1"/>
  <c r="I275" i="1"/>
  <c r="J275" i="1"/>
  <c r="I276" i="1"/>
  <c r="J276" i="1"/>
  <c r="I277" i="1"/>
  <c r="J277" i="1"/>
  <c r="I278" i="1"/>
  <c r="J278" i="1"/>
  <c r="I279" i="1"/>
  <c r="J279" i="1"/>
  <c r="I280" i="1"/>
  <c r="J280" i="1"/>
  <c r="I281" i="1"/>
  <c r="J281" i="1"/>
  <c r="I282" i="1"/>
  <c r="J282" i="1"/>
  <c r="I283" i="1"/>
  <c r="J283" i="1"/>
  <c r="I284" i="1"/>
  <c r="J284" i="1"/>
  <c r="I285" i="1"/>
  <c r="J285" i="1"/>
  <c r="I286" i="1"/>
  <c r="J286" i="1"/>
  <c r="I287" i="1"/>
  <c r="J287" i="1"/>
  <c r="I288" i="1"/>
  <c r="J288" i="1"/>
  <c r="I289" i="1"/>
  <c r="J289" i="1"/>
  <c r="I290" i="1"/>
  <c r="J290" i="1"/>
  <c r="I291" i="1"/>
  <c r="J291" i="1"/>
  <c r="I292" i="1"/>
  <c r="J292" i="1"/>
  <c r="I293" i="1"/>
  <c r="J293" i="1"/>
  <c r="I294" i="1"/>
  <c r="J294" i="1"/>
  <c r="I295" i="1"/>
  <c r="J295" i="1"/>
  <c r="I296" i="1"/>
  <c r="J296" i="1"/>
  <c r="I297" i="1"/>
  <c r="J297" i="1"/>
  <c r="I298" i="1"/>
  <c r="J298" i="1"/>
  <c r="I299" i="1"/>
  <c r="J299" i="1"/>
  <c r="I300" i="1"/>
  <c r="J300" i="1"/>
  <c r="I301" i="1"/>
  <c r="J301" i="1"/>
  <c r="I302" i="1"/>
  <c r="J302" i="1"/>
  <c r="I303" i="1"/>
  <c r="J303" i="1"/>
  <c r="I304" i="1"/>
  <c r="J304" i="1"/>
  <c r="I305" i="1"/>
  <c r="J305" i="1"/>
  <c r="I306" i="1"/>
  <c r="J306" i="1"/>
  <c r="I307" i="1"/>
  <c r="J307" i="1"/>
  <c r="I308" i="1"/>
  <c r="J308" i="1"/>
  <c r="I309" i="1"/>
  <c r="J309" i="1"/>
  <c r="I310" i="1"/>
  <c r="J310" i="1"/>
  <c r="I311" i="1"/>
  <c r="J311" i="1"/>
  <c r="I312" i="1"/>
  <c r="J312" i="1"/>
  <c r="I313" i="1"/>
  <c r="J313" i="1"/>
  <c r="I314" i="1"/>
  <c r="J314" i="1"/>
  <c r="I315" i="1"/>
  <c r="J315" i="1"/>
  <c r="I316" i="1"/>
  <c r="J316" i="1"/>
  <c r="I317" i="1"/>
  <c r="J317" i="1"/>
  <c r="I318" i="1"/>
  <c r="J318" i="1"/>
  <c r="I319" i="1"/>
  <c r="J319" i="1"/>
  <c r="I320" i="1"/>
  <c r="J320" i="1"/>
  <c r="I321" i="1"/>
  <c r="J321" i="1"/>
  <c r="I322" i="1"/>
  <c r="J322" i="1"/>
  <c r="I323" i="1"/>
  <c r="J323" i="1"/>
  <c r="I324" i="1"/>
  <c r="J324" i="1"/>
  <c r="I325" i="1"/>
  <c r="J325" i="1"/>
  <c r="I326" i="1"/>
  <c r="J326" i="1"/>
  <c r="I327" i="1"/>
  <c r="J327" i="1"/>
  <c r="I328" i="1"/>
  <c r="J328" i="1"/>
  <c r="I329" i="1"/>
  <c r="J329" i="1"/>
  <c r="I330" i="1"/>
  <c r="J330" i="1"/>
  <c r="I331" i="1"/>
  <c r="J331" i="1"/>
  <c r="I332" i="1"/>
  <c r="J332" i="1"/>
  <c r="I333" i="1"/>
  <c r="J333" i="1"/>
  <c r="I334" i="1"/>
  <c r="J334" i="1"/>
  <c r="I335" i="1"/>
  <c r="J335" i="1"/>
  <c r="I336" i="1"/>
  <c r="J336" i="1"/>
  <c r="I337" i="1"/>
  <c r="J337" i="1"/>
  <c r="I338" i="1"/>
  <c r="J338" i="1"/>
  <c r="I339" i="1"/>
  <c r="J339" i="1"/>
  <c r="I340" i="1"/>
  <c r="J340" i="1"/>
  <c r="I341" i="1"/>
  <c r="J341" i="1"/>
  <c r="I342" i="1"/>
  <c r="J342" i="1"/>
  <c r="I343" i="1"/>
  <c r="J343" i="1"/>
  <c r="I344" i="1"/>
  <c r="J344" i="1"/>
  <c r="I345" i="1"/>
  <c r="J345" i="1"/>
  <c r="I346" i="1"/>
  <c r="J346" i="1"/>
  <c r="I347" i="1"/>
  <c r="J347" i="1"/>
  <c r="I348" i="1"/>
  <c r="J348" i="1"/>
  <c r="I349" i="1"/>
  <c r="J349" i="1"/>
  <c r="I350" i="1"/>
  <c r="J350" i="1"/>
  <c r="I351" i="1"/>
  <c r="J351" i="1"/>
  <c r="I352" i="1"/>
  <c r="J352" i="1"/>
  <c r="I353" i="1"/>
  <c r="J353" i="1"/>
  <c r="I354" i="1"/>
  <c r="J354" i="1"/>
  <c r="I355" i="1"/>
  <c r="J355" i="1"/>
  <c r="I356" i="1"/>
  <c r="J356" i="1"/>
  <c r="I357" i="1"/>
  <c r="J357" i="1"/>
  <c r="I358" i="1"/>
  <c r="J358" i="1"/>
  <c r="I359" i="1"/>
  <c r="J359" i="1"/>
  <c r="I360" i="1"/>
  <c r="J360" i="1"/>
  <c r="I361" i="1"/>
  <c r="J361" i="1"/>
  <c r="I362" i="1"/>
  <c r="J362" i="1"/>
  <c r="I363" i="1"/>
  <c r="J363" i="1"/>
  <c r="I364" i="1"/>
  <c r="J364" i="1"/>
  <c r="I365" i="1"/>
  <c r="J365" i="1"/>
  <c r="I366" i="1"/>
  <c r="J366" i="1"/>
  <c r="I367" i="1"/>
  <c r="J367" i="1"/>
  <c r="I368" i="1"/>
  <c r="J368" i="1"/>
  <c r="I369" i="1"/>
  <c r="J369" i="1"/>
  <c r="I370" i="1"/>
  <c r="J370" i="1"/>
  <c r="I371" i="1"/>
  <c r="J371" i="1"/>
  <c r="I372" i="1"/>
  <c r="J372" i="1"/>
  <c r="I373" i="1"/>
  <c r="J373" i="1"/>
  <c r="I374" i="1"/>
  <c r="J374" i="1"/>
  <c r="I375" i="1"/>
  <c r="J375" i="1"/>
  <c r="I376" i="1"/>
  <c r="J376" i="1"/>
  <c r="I377" i="1"/>
  <c r="J377" i="1"/>
  <c r="I378" i="1"/>
  <c r="J378" i="1"/>
  <c r="I379" i="1"/>
  <c r="J379" i="1"/>
  <c r="I380" i="1"/>
  <c r="J380" i="1"/>
  <c r="I381" i="1"/>
  <c r="J381" i="1"/>
  <c r="I382" i="1"/>
  <c r="J382" i="1"/>
  <c r="I383" i="1"/>
  <c r="J383" i="1"/>
  <c r="I384" i="1"/>
  <c r="J384" i="1"/>
  <c r="I385" i="1"/>
  <c r="J385" i="1"/>
  <c r="I386" i="1"/>
  <c r="J386" i="1"/>
  <c r="I387" i="1"/>
  <c r="J387" i="1"/>
  <c r="I388" i="1"/>
  <c r="J388" i="1"/>
  <c r="I389" i="1"/>
  <c r="J389" i="1"/>
  <c r="I390" i="1"/>
  <c r="J390" i="1"/>
  <c r="I391" i="1"/>
  <c r="J391" i="1"/>
  <c r="I392" i="1"/>
  <c r="J392" i="1"/>
  <c r="I393" i="1"/>
  <c r="J393" i="1"/>
  <c r="I394" i="1"/>
  <c r="J394" i="1"/>
  <c r="I395" i="1"/>
  <c r="J395" i="1"/>
  <c r="I396" i="1"/>
  <c r="J396" i="1"/>
  <c r="I397" i="1"/>
  <c r="J397" i="1"/>
  <c r="I398" i="1"/>
  <c r="J398" i="1"/>
  <c r="I399" i="1"/>
  <c r="J399" i="1"/>
  <c r="I400" i="1"/>
  <c r="J400" i="1"/>
  <c r="I401" i="1"/>
  <c r="J401" i="1"/>
  <c r="I402" i="1"/>
  <c r="J402" i="1"/>
  <c r="I403" i="1"/>
  <c r="J403" i="1"/>
  <c r="I404" i="1"/>
  <c r="J404" i="1"/>
  <c r="I405" i="1"/>
  <c r="J405" i="1"/>
  <c r="I406" i="1"/>
  <c r="J406" i="1"/>
  <c r="I407" i="1"/>
  <c r="J407" i="1"/>
  <c r="I408" i="1"/>
  <c r="J408" i="1"/>
  <c r="I409" i="1"/>
  <c r="J409" i="1"/>
  <c r="I410" i="1"/>
  <c r="J410" i="1"/>
  <c r="I411" i="1"/>
  <c r="J411" i="1"/>
  <c r="I412" i="1"/>
  <c r="J412" i="1"/>
  <c r="I413" i="1"/>
  <c r="J413" i="1"/>
  <c r="I414" i="1"/>
  <c r="J414" i="1"/>
  <c r="I415" i="1"/>
  <c r="J415" i="1"/>
  <c r="I416" i="1"/>
  <c r="J416" i="1"/>
  <c r="I417" i="1"/>
  <c r="J417" i="1"/>
  <c r="I418" i="1"/>
  <c r="J418" i="1"/>
  <c r="I419" i="1"/>
  <c r="J419" i="1"/>
  <c r="I420" i="1"/>
  <c r="J420" i="1"/>
  <c r="I421" i="1"/>
  <c r="J421" i="1"/>
  <c r="I422" i="1"/>
  <c r="J422" i="1"/>
  <c r="I423" i="1"/>
  <c r="J423" i="1"/>
  <c r="I424" i="1"/>
  <c r="J424" i="1"/>
  <c r="I425" i="1"/>
  <c r="J425" i="1"/>
  <c r="I426" i="1"/>
  <c r="J426" i="1"/>
  <c r="I427" i="1"/>
  <c r="J427" i="1"/>
  <c r="I428" i="1"/>
  <c r="J428" i="1"/>
  <c r="I429" i="1"/>
  <c r="J429" i="1"/>
  <c r="I430" i="1"/>
  <c r="J430" i="1"/>
  <c r="I431" i="1"/>
  <c r="J431" i="1"/>
  <c r="I432" i="1"/>
  <c r="J432" i="1"/>
  <c r="I433" i="1"/>
  <c r="J433" i="1"/>
  <c r="I434" i="1"/>
  <c r="J434" i="1"/>
  <c r="I435" i="1"/>
  <c r="J435" i="1"/>
  <c r="I436" i="1"/>
  <c r="J436" i="1"/>
  <c r="I437" i="1"/>
  <c r="J437" i="1"/>
  <c r="I438" i="1"/>
  <c r="J438" i="1"/>
  <c r="I439" i="1"/>
  <c r="J439" i="1"/>
  <c r="I440" i="1"/>
  <c r="J440" i="1"/>
  <c r="I441" i="1"/>
  <c r="J441" i="1"/>
  <c r="I442" i="1"/>
  <c r="J442" i="1"/>
  <c r="I443" i="1"/>
  <c r="J443" i="1"/>
  <c r="I444" i="1"/>
  <c r="J444" i="1"/>
  <c r="I445" i="1"/>
  <c r="J445" i="1"/>
  <c r="I446" i="1"/>
  <c r="J446" i="1"/>
  <c r="I447" i="1"/>
  <c r="J447" i="1"/>
  <c r="I448" i="1"/>
  <c r="J448" i="1"/>
  <c r="I449" i="1"/>
  <c r="J449" i="1"/>
  <c r="I450" i="1"/>
  <c r="J450" i="1"/>
  <c r="I451" i="1"/>
  <c r="J451" i="1"/>
  <c r="I452" i="1"/>
  <c r="J452" i="1"/>
  <c r="I453" i="1"/>
  <c r="J453" i="1"/>
  <c r="I454" i="1"/>
  <c r="J454" i="1"/>
  <c r="I455" i="1"/>
  <c r="J455" i="1"/>
  <c r="I456" i="1"/>
  <c r="J456" i="1"/>
  <c r="I457" i="1"/>
  <c r="J457" i="1"/>
  <c r="I458" i="1"/>
  <c r="J458" i="1"/>
  <c r="I459" i="1"/>
  <c r="J459" i="1"/>
  <c r="I460" i="1"/>
  <c r="J460" i="1"/>
  <c r="I461" i="1"/>
  <c r="J461" i="1"/>
  <c r="I462" i="1"/>
  <c r="J462" i="1"/>
  <c r="I463" i="1"/>
  <c r="J463" i="1"/>
  <c r="I464" i="1"/>
  <c r="J464" i="1"/>
  <c r="I465" i="1"/>
  <c r="J465" i="1"/>
  <c r="I466" i="1"/>
  <c r="J466" i="1"/>
  <c r="I467" i="1"/>
  <c r="J467" i="1"/>
  <c r="I468" i="1"/>
  <c r="J468" i="1"/>
  <c r="I469" i="1"/>
  <c r="J469" i="1"/>
  <c r="I470" i="1"/>
  <c r="J470" i="1"/>
  <c r="I471" i="1"/>
  <c r="J471" i="1"/>
  <c r="I472" i="1"/>
  <c r="J472" i="1"/>
  <c r="I473" i="1"/>
  <c r="J473" i="1"/>
  <c r="I474" i="1"/>
  <c r="J474" i="1"/>
  <c r="I475" i="1"/>
  <c r="J475" i="1"/>
  <c r="I476" i="1"/>
  <c r="J476" i="1"/>
  <c r="I477" i="1"/>
  <c r="J477" i="1"/>
  <c r="I478" i="1"/>
  <c r="J478" i="1"/>
  <c r="I479" i="1"/>
  <c r="J479" i="1"/>
  <c r="I480" i="1"/>
  <c r="J480" i="1"/>
  <c r="I481" i="1"/>
  <c r="J481" i="1"/>
  <c r="I482" i="1"/>
  <c r="J482" i="1"/>
  <c r="I483" i="1"/>
  <c r="J483" i="1"/>
  <c r="I484" i="1"/>
  <c r="J484" i="1"/>
  <c r="I485" i="1"/>
  <c r="J485" i="1"/>
  <c r="I486" i="1"/>
  <c r="J486" i="1"/>
  <c r="I487" i="1"/>
  <c r="J487" i="1"/>
  <c r="I488" i="1"/>
  <c r="J488" i="1"/>
  <c r="I489" i="1"/>
  <c r="J489" i="1"/>
  <c r="I490" i="1"/>
  <c r="J490" i="1"/>
  <c r="I491" i="1"/>
  <c r="J491" i="1"/>
  <c r="I492" i="1"/>
  <c r="J492" i="1"/>
  <c r="I493" i="1"/>
  <c r="J493" i="1"/>
  <c r="I494" i="1"/>
  <c r="J494" i="1"/>
  <c r="I495" i="1"/>
  <c r="J495" i="1"/>
  <c r="I496" i="1"/>
  <c r="J496" i="1"/>
  <c r="I497" i="1"/>
  <c r="J497" i="1"/>
  <c r="I498" i="1"/>
  <c r="J498" i="1"/>
  <c r="I499" i="1"/>
  <c r="J499" i="1"/>
  <c r="I500" i="1"/>
  <c r="J500" i="1"/>
  <c r="I501" i="1"/>
  <c r="J501" i="1"/>
  <c r="I502" i="1"/>
  <c r="J502" i="1"/>
  <c r="I503" i="1"/>
  <c r="J503" i="1"/>
  <c r="I504" i="1"/>
  <c r="J504" i="1"/>
  <c r="I505" i="1"/>
  <c r="J505" i="1"/>
  <c r="I506" i="1"/>
  <c r="J506" i="1"/>
  <c r="I507" i="1"/>
  <c r="J507" i="1"/>
  <c r="I508" i="1"/>
  <c r="J508" i="1"/>
  <c r="I509" i="1"/>
  <c r="J509" i="1"/>
  <c r="I510" i="1"/>
  <c r="J510" i="1"/>
  <c r="I511" i="1"/>
  <c r="J511" i="1"/>
  <c r="I512" i="1"/>
  <c r="J512" i="1"/>
  <c r="I513" i="1"/>
  <c r="J513" i="1"/>
  <c r="I514" i="1"/>
  <c r="J514" i="1"/>
  <c r="I515" i="1"/>
  <c r="J515" i="1"/>
  <c r="I516" i="1"/>
  <c r="J516" i="1"/>
  <c r="I517" i="1"/>
  <c r="J517" i="1"/>
  <c r="I518" i="1"/>
  <c r="J518" i="1"/>
  <c r="I519" i="1"/>
  <c r="J519" i="1"/>
  <c r="I520" i="1"/>
  <c r="J520" i="1"/>
  <c r="I521" i="1"/>
  <c r="J521" i="1"/>
  <c r="I522" i="1"/>
  <c r="J522" i="1"/>
  <c r="I523" i="1"/>
  <c r="J523" i="1"/>
  <c r="I524" i="1"/>
  <c r="J524" i="1"/>
  <c r="I525" i="1"/>
  <c r="J525" i="1"/>
  <c r="I526" i="1"/>
  <c r="J526" i="1"/>
  <c r="I527" i="1"/>
  <c r="J527" i="1"/>
  <c r="I528" i="1"/>
  <c r="J528" i="1"/>
  <c r="I529" i="1"/>
  <c r="J529" i="1"/>
  <c r="I530" i="1"/>
  <c r="J530" i="1"/>
  <c r="I531" i="1"/>
  <c r="J531" i="1"/>
  <c r="I532" i="1"/>
  <c r="J532" i="1"/>
  <c r="I533" i="1"/>
  <c r="J533" i="1"/>
  <c r="I534" i="1"/>
  <c r="J534" i="1"/>
  <c r="I535" i="1"/>
  <c r="J535" i="1"/>
  <c r="I536" i="1"/>
  <c r="J536" i="1"/>
  <c r="I537" i="1"/>
  <c r="J537" i="1"/>
  <c r="I538" i="1"/>
  <c r="J538" i="1"/>
  <c r="I539" i="1"/>
  <c r="J539" i="1"/>
  <c r="I540" i="1"/>
  <c r="J540" i="1"/>
  <c r="I541" i="1"/>
  <c r="J541" i="1"/>
  <c r="I542" i="1"/>
  <c r="J542" i="1"/>
  <c r="I543" i="1"/>
  <c r="J543" i="1"/>
  <c r="I544" i="1"/>
  <c r="J544" i="1"/>
  <c r="I545" i="1"/>
  <c r="J545" i="1"/>
  <c r="I546" i="1"/>
  <c r="J546" i="1"/>
  <c r="I547" i="1"/>
  <c r="J547" i="1"/>
  <c r="I548" i="1"/>
  <c r="J548" i="1"/>
  <c r="I549" i="1"/>
  <c r="J549" i="1"/>
  <c r="I550" i="1"/>
  <c r="J550" i="1"/>
  <c r="I551" i="1"/>
  <c r="J551" i="1"/>
  <c r="I552" i="1"/>
  <c r="J552" i="1"/>
  <c r="I553" i="1"/>
  <c r="J553" i="1"/>
  <c r="I554" i="1"/>
  <c r="J554" i="1"/>
  <c r="I555" i="1"/>
  <c r="J555" i="1"/>
  <c r="I556" i="1"/>
  <c r="J556" i="1"/>
  <c r="I557" i="1"/>
  <c r="J557" i="1"/>
  <c r="I558" i="1"/>
  <c r="J558" i="1"/>
  <c r="I559" i="1"/>
  <c r="J559" i="1"/>
  <c r="I560" i="1"/>
  <c r="J560" i="1"/>
  <c r="I561" i="1"/>
  <c r="J561" i="1"/>
  <c r="I562" i="1"/>
  <c r="J562" i="1"/>
  <c r="I563" i="1"/>
  <c r="J563" i="1"/>
  <c r="I564" i="1"/>
  <c r="J564" i="1"/>
  <c r="I565" i="1"/>
  <c r="J565" i="1"/>
  <c r="I566" i="1"/>
  <c r="J566" i="1"/>
  <c r="I567" i="1"/>
  <c r="J567" i="1"/>
  <c r="I568" i="1"/>
  <c r="J568" i="1"/>
  <c r="I569" i="1"/>
  <c r="J569" i="1"/>
  <c r="I570" i="1"/>
  <c r="J570" i="1"/>
  <c r="I571" i="1"/>
  <c r="J571" i="1"/>
  <c r="I572" i="1"/>
  <c r="J572" i="1"/>
  <c r="I573" i="1"/>
  <c r="J573" i="1"/>
  <c r="I574" i="1"/>
  <c r="J574" i="1"/>
  <c r="I575" i="1"/>
  <c r="J575" i="1"/>
  <c r="I576" i="1"/>
  <c r="J576" i="1"/>
  <c r="I577" i="1"/>
  <c r="J577" i="1"/>
  <c r="I578" i="1"/>
  <c r="J578" i="1"/>
  <c r="I579" i="1"/>
  <c r="J579" i="1"/>
  <c r="I580" i="1"/>
  <c r="J580" i="1"/>
  <c r="I581" i="1"/>
  <c r="J581" i="1"/>
  <c r="I582" i="1"/>
  <c r="J582" i="1"/>
  <c r="I583" i="1"/>
  <c r="J583" i="1"/>
  <c r="I584" i="1"/>
  <c r="J584" i="1"/>
  <c r="I585" i="1"/>
  <c r="J585" i="1"/>
  <c r="I586" i="1"/>
  <c r="J586" i="1"/>
  <c r="I587" i="1"/>
  <c r="J587" i="1"/>
  <c r="I588" i="1"/>
  <c r="J588" i="1"/>
  <c r="I589" i="1"/>
  <c r="J589" i="1"/>
  <c r="I590" i="1"/>
  <c r="J590" i="1"/>
  <c r="I591" i="1"/>
  <c r="J591" i="1"/>
  <c r="I592" i="1"/>
  <c r="J592" i="1"/>
  <c r="I593" i="1"/>
  <c r="J593" i="1"/>
  <c r="I594" i="1"/>
  <c r="J594" i="1"/>
  <c r="I595" i="1"/>
  <c r="J595" i="1"/>
  <c r="I596" i="1"/>
  <c r="J596" i="1"/>
  <c r="I597" i="1"/>
  <c r="J597" i="1"/>
  <c r="I598" i="1"/>
  <c r="J598" i="1"/>
  <c r="I599" i="1"/>
  <c r="J599" i="1"/>
  <c r="I600" i="1"/>
  <c r="J600" i="1"/>
  <c r="I601" i="1"/>
  <c r="J601" i="1"/>
  <c r="I602" i="1"/>
  <c r="J602" i="1"/>
  <c r="I603" i="1"/>
  <c r="J603" i="1"/>
  <c r="I604" i="1"/>
  <c r="J604" i="1"/>
  <c r="I605" i="1"/>
  <c r="J605" i="1"/>
  <c r="I606" i="1"/>
  <c r="J606" i="1"/>
  <c r="I607" i="1"/>
  <c r="J607" i="1"/>
  <c r="I608" i="1"/>
  <c r="J608" i="1"/>
  <c r="I609" i="1"/>
  <c r="J609" i="1"/>
  <c r="I610" i="1"/>
  <c r="J610" i="1"/>
  <c r="I611" i="1"/>
  <c r="J611" i="1"/>
  <c r="I612" i="1"/>
  <c r="J612" i="1"/>
  <c r="I613" i="1"/>
  <c r="J613" i="1"/>
  <c r="I614" i="1"/>
  <c r="J614" i="1"/>
  <c r="I615" i="1"/>
  <c r="J615" i="1"/>
  <c r="I616" i="1"/>
  <c r="J616" i="1"/>
  <c r="I617" i="1"/>
  <c r="J617" i="1"/>
  <c r="I618" i="1"/>
  <c r="J618" i="1"/>
  <c r="I619" i="1"/>
  <c r="J619" i="1"/>
  <c r="I620" i="1"/>
  <c r="J620" i="1"/>
  <c r="I621" i="1"/>
  <c r="J621" i="1"/>
  <c r="I622" i="1"/>
  <c r="J622" i="1"/>
  <c r="I623" i="1"/>
  <c r="J623" i="1"/>
  <c r="I624" i="1"/>
  <c r="J624" i="1"/>
  <c r="I625" i="1"/>
  <c r="J625" i="1"/>
  <c r="I626" i="1"/>
  <c r="J626" i="1"/>
  <c r="I627" i="1"/>
  <c r="J627" i="1"/>
  <c r="I628" i="1"/>
  <c r="J628" i="1"/>
  <c r="I629" i="1"/>
  <c r="J629" i="1"/>
  <c r="I630" i="1"/>
  <c r="J630" i="1"/>
  <c r="I631" i="1"/>
  <c r="J631" i="1"/>
  <c r="I632" i="1"/>
  <c r="J632" i="1"/>
  <c r="I633" i="1"/>
  <c r="J633" i="1"/>
  <c r="I634" i="1"/>
  <c r="J634" i="1"/>
  <c r="I635" i="1"/>
  <c r="J635" i="1"/>
  <c r="I636" i="1"/>
  <c r="J636" i="1"/>
  <c r="I637" i="1"/>
  <c r="J637" i="1"/>
  <c r="I638" i="1"/>
  <c r="J638" i="1"/>
  <c r="I639" i="1"/>
  <c r="J639" i="1"/>
  <c r="I640" i="1"/>
  <c r="J640" i="1"/>
  <c r="I641" i="1"/>
  <c r="J641" i="1"/>
  <c r="I642" i="1"/>
  <c r="J642" i="1"/>
  <c r="I643" i="1"/>
  <c r="J643" i="1"/>
  <c r="I644" i="1"/>
  <c r="J644" i="1"/>
  <c r="I645" i="1"/>
  <c r="J645" i="1"/>
  <c r="I646" i="1"/>
  <c r="J646" i="1"/>
  <c r="I647" i="1"/>
  <c r="J647" i="1"/>
  <c r="I648" i="1"/>
  <c r="J648" i="1"/>
  <c r="I649" i="1"/>
  <c r="J649" i="1"/>
  <c r="I650" i="1"/>
  <c r="J650" i="1"/>
  <c r="I651" i="1"/>
  <c r="J651" i="1"/>
  <c r="I652" i="1"/>
  <c r="J652" i="1"/>
  <c r="I653" i="1"/>
  <c r="J653" i="1"/>
  <c r="I654" i="1"/>
  <c r="J654" i="1"/>
  <c r="I655" i="1"/>
  <c r="J655" i="1"/>
  <c r="I656" i="1"/>
  <c r="J656" i="1"/>
  <c r="I657" i="1"/>
  <c r="J657" i="1"/>
  <c r="I658" i="1"/>
  <c r="J658" i="1"/>
  <c r="J13" i="1"/>
  <c r="A13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K73" i="3"/>
  <c r="J73" i="3"/>
  <c r="H73" i="3"/>
  <c r="I73" i="3" s="1"/>
  <c r="F73" i="3"/>
  <c r="G73" i="3" s="1"/>
  <c r="I72" i="3"/>
  <c r="G72" i="3"/>
  <c r="C72" i="3"/>
  <c r="E72" i="3" s="1"/>
  <c r="I71" i="3"/>
  <c r="G71" i="3"/>
  <c r="E71" i="3"/>
  <c r="I70" i="3"/>
  <c r="G70" i="3"/>
  <c r="C70" i="3"/>
  <c r="E70" i="3" s="1"/>
  <c r="I69" i="3"/>
  <c r="G69" i="3"/>
  <c r="E69" i="3"/>
  <c r="C69" i="3"/>
  <c r="I68" i="3"/>
  <c r="G68" i="3"/>
  <c r="C68" i="3"/>
  <c r="E68" i="3" s="1"/>
  <c r="I67" i="3"/>
  <c r="G67" i="3"/>
  <c r="C67" i="3"/>
  <c r="E67" i="3" s="1"/>
  <c r="I66" i="3"/>
  <c r="G66" i="3"/>
  <c r="D66" i="3"/>
  <c r="C66" i="3"/>
  <c r="E66" i="3" s="1"/>
  <c r="D21" i="1"/>
  <c r="D28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K56" i="3"/>
  <c r="J56" i="3"/>
  <c r="H56" i="3"/>
  <c r="I56" i="3" s="1"/>
  <c r="F56" i="3"/>
  <c r="G56" i="3" s="1"/>
  <c r="I55" i="3"/>
  <c r="G55" i="3"/>
  <c r="C55" i="3"/>
  <c r="E55" i="3" s="1"/>
  <c r="I54" i="3"/>
  <c r="G54" i="3"/>
  <c r="E54" i="3"/>
  <c r="I53" i="3"/>
  <c r="G53" i="3"/>
  <c r="C53" i="3"/>
  <c r="E53" i="3" s="1"/>
  <c r="I52" i="3"/>
  <c r="G52" i="3"/>
  <c r="C52" i="3"/>
  <c r="E52" i="3" s="1"/>
  <c r="I51" i="3"/>
  <c r="G51" i="3"/>
  <c r="C51" i="3"/>
  <c r="E51" i="3" s="1"/>
  <c r="I50" i="3"/>
  <c r="G50" i="3"/>
  <c r="C50" i="3"/>
  <c r="E50" i="3" s="1"/>
  <c r="I49" i="3"/>
  <c r="G49" i="3"/>
  <c r="D49" i="3"/>
  <c r="C49" i="3"/>
  <c r="K41" i="3"/>
  <c r="J41" i="3"/>
  <c r="H41" i="3"/>
  <c r="I41" i="3" s="1"/>
  <c r="F41" i="3"/>
  <c r="G41" i="3" s="1"/>
  <c r="I40" i="3"/>
  <c r="G40" i="3"/>
  <c r="C40" i="3"/>
  <c r="E40" i="3" s="1"/>
  <c r="I39" i="3"/>
  <c r="G39" i="3"/>
  <c r="E39" i="3"/>
  <c r="I38" i="3"/>
  <c r="G38" i="3"/>
  <c r="C38" i="3"/>
  <c r="E38" i="3" s="1"/>
  <c r="I37" i="3"/>
  <c r="G37" i="3"/>
  <c r="C37" i="3"/>
  <c r="E37" i="3" s="1"/>
  <c r="I36" i="3"/>
  <c r="G36" i="3"/>
  <c r="C36" i="3"/>
  <c r="E36" i="3" s="1"/>
  <c r="I35" i="3"/>
  <c r="G35" i="3"/>
  <c r="C35" i="3"/>
  <c r="E35" i="3" s="1"/>
  <c r="I34" i="3"/>
  <c r="G34" i="3"/>
  <c r="D34" i="3"/>
  <c r="C34" i="3"/>
  <c r="F26" i="3"/>
  <c r="G26" i="3" s="1"/>
  <c r="H26" i="3"/>
  <c r="I26" i="3" s="1"/>
  <c r="J26" i="3"/>
  <c r="K26" i="3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I659" i="1"/>
  <c r="J659" i="1"/>
  <c r="K659" i="1"/>
  <c r="L659" i="1"/>
  <c r="M659" i="1"/>
  <c r="N659" i="1"/>
  <c r="O659" i="1"/>
  <c r="P659" i="1"/>
  <c r="Q659" i="1"/>
  <c r="R659" i="1"/>
  <c r="I660" i="1"/>
  <c r="J660" i="1"/>
  <c r="K660" i="1"/>
  <c r="L660" i="1"/>
  <c r="M660" i="1"/>
  <c r="N660" i="1"/>
  <c r="O660" i="1"/>
  <c r="P660" i="1"/>
  <c r="Q660" i="1"/>
  <c r="R660" i="1"/>
  <c r="I661" i="1"/>
  <c r="J661" i="1"/>
  <c r="K661" i="1"/>
  <c r="L661" i="1"/>
  <c r="M661" i="1"/>
  <c r="N661" i="1"/>
  <c r="O661" i="1"/>
  <c r="P661" i="1"/>
  <c r="Q661" i="1"/>
  <c r="R661" i="1"/>
  <c r="I25" i="3"/>
  <c r="G25" i="3"/>
  <c r="C25" i="3"/>
  <c r="E25" i="3" s="1"/>
  <c r="I24" i="3"/>
  <c r="G24" i="3"/>
  <c r="E24" i="3"/>
  <c r="I23" i="3"/>
  <c r="G23" i="3"/>
  <c r="C23" i="3"/>
  <c r="E23" i="3" s="1"/>
  <c r="I22" i="3"/>
  <c r="G22" i="3"/>
  <c r="C22" i="3"/>
  <c r="E22" i="3" s="1"/>
  <c r="I21" i="3"/>
  <c r="G21" i="3"/>
  <c r="C21" i="3"/>
  <c r="E21" i="3" s="1"/>
  <c r="I20" i="3"/>
  <c r="G20" i="3"/>
  <c r="C20" i="3"/>
  <c r="E20" i="3" s="1"/>
  <c r="I19" i="3"/>
  <c r="O13" i="1" s="1"/>
  <c r="G19" i="3"/>
  <c r="M13" i="1" s="1"/>
  <c r="D19" i="3"/>
  <c r="J22" i="1" s="1"/>
  <c r="C19" i="3"/>
  <c r="I13" i="1" s="1"/>
  <c r="J35" i="1" l="1"/>
  <c r="J29" i="1"/>
  <c r="I35" i="1"/>
  <c r="I29" i="1"/>
  <c r="I19" i="1"/>
  <c r="I31" i="1"/>
  <c r="I26" i="1"/>
  <c r="I17" i="1"/>
  <c r="I25" i="1"/>
  <c r="I16" i="1"/>
  <c r="I24" i="1"/>
  <c r="I15" i="1"/>
  <c r="D32" i="1"/>
  <c r="D13" i="1"/>
  <c r="I34" i="1"/>
  <c r="D26" i="1"/>
  <c r="D24" i="1"/>
  <c r="D36" i="1"/>
  <c r="I23" i="1"/>
  <c r="D34" i="1"/>
  <c r="I14" i="1"/>
  <c r="D31" i="1"/>
  <c r="D23" i="1"/>
  <c r="D30" i="1"/>
  <c r="D29" i="1"/>
  <c r="D35" i="1"/>
  <c r="D27" i="1"/>
  <c r="I22" i="1"/>
  <c r="D33" i="1"/>
  <c r="D25" i="1"/>
  <c r="M14" i="1"/>
  <c r="O14" i="1"/>
  <c r="Q16" i="1"/>
  <c r="Q17" i="1" s="1"/>
  <c r="L71" i="3"/>
  <c r="N14" i="1"/>
  <c r="N15" i="1" s="1"/>
  <c r="L14" i="1"/>
  <c r="L15" i="1" s="1"/>
  <c r="P14" i="1"/>
  <c r="P15" i="1" s="1"/>
  <c r="L68" i="3"/>
  <c r="L67" i="3"/>
  <c r="L72" i="3"/>
  <c r="L69" i="3"/>
  <c r="L70" i="3"/>
  <c r="L38" i="3"/>
  <c r="E73" i="3"/>
  <c r="L73" i="3" s="1"/>
  <c r="L66" i="3"/>
  <c r="D14" i="1"/>
  <c r="D20" i="1"/>
  <c r="D19" i="1"/>
  <c r="D18" i="1"/>
  <c r="D17" i="1"/>
  <c r="D16" i="1"/>
  <c r="D15" i="1"/>
  <c r="D22" i="1"/>
  <c r="E49" i="3"/>
  <c r="L49" i="3" s="1"/>
  <c r="L37" i="3"/>
  <c r="L54" i="3"/>
  <c r="L50" i="3"/>
  <c r="L36" i="3"/>
  <c r="E34" i="3"/>
  <c r="L34" i="3" s="1"/>
  <c r="L51" i="3"/>
  <c r="L53" i="3"/>
  <c r="L35" i="3"/>
  <c r="L40" i="3"/>
  <c r="L52" i="3"/>
  <c r="L39" i="3"/>
  <c r="L55" i="3"/>
  <c r="E41" i="3"/>
  <c r="L41" i="3" s="1"/>
  <c r="L24" i="3"/>
  <c r="L23" i="3"/>
  <c r="E19" i="3"/>
  <c r="K13" i="1" s="1"/>
  <c r="K14" i="1" s="1"/>
  <c r="K15" i="1" s="1"/>
  <c r="L21" i="3"/>
  <c r="L22" i="3"/>
  <c r="L20" i="3"/>
  <c r="L25" i="3"/>
  <c r="K16" i="1" l="1"/>
  <c r="K17" i="1" s="1"/>
  <c r="K18" i="1" s="1"/>
  <c r="Q18" i="1"/>
  <c r="Q19" i="1" s="1"/>
  <c r="P16" i="1"/>
  <c r="M15" i="1"/>
  <c r="M16" i="1" s="1"/>
  <c r="O15" i="1"/>
  <c r="O16" i="1" s="1"/>
  <c r="N16" i="1"/>
  <c r="L16" i="1"/>
  <c r="E56" i="3"/>
  <c r="L56" i="3" s="1"/>
  <c r="L19" i="3"/>
  <c r="R13" i="1" s="1"/>
  <c r="E26" i="3"/>
  <c r="K19" i="1" l="1"/>
  <c r="K20" i="1" s="1"/>
  <c r="L26" i="3"/>
  <c r="P17" i="1"/>
  <c r="P18" i="1" s="1"/>
  <c r="R14" i="1"/>
  <c r="L17" i="1"/>
  <c r="Q20" i="1"/>
  <c r="O17" i="1"/>
  <c r="O18" i="1" s="1"/>
  <c r="M17" i="1"/>
  <c r="M18" i="1" s="1"/>
  <c r="M19" i="1" s="1"/>
  <c r="M20" i="1" s="1"/>
  <c r="N17" i="1"/>
  <c r="K21" i="1" l="1"/>
  <c r="M21" i="1"/>
  <c r="M22" i="1" s="1"/>
  <c r="M23" i="1" s="1"/>
  <c r="M24" i="1" s="1"/>
  <c r="M25" i="1" s="1"/>
  <c r="M26" i="1" s="1"/>
  <c r="N18" i="1"/>
  <c r="O19" i="1"/>
  <c r="O20" i="1" s="1"/>
  <c r="O21" i="1" s="1"/>
  <c r="P19" i="1"/>
  <c r="P20" i="1" s="1"/>
  <c r="L18" i="1"/>
  <c r="Q21" i="1"/>
  <c r="R15" i="1"/>
  <c r="K22" i="1" l="1"/>
  <c r="M27" i="1"/>
  <c r="M28" i="1" s="1"/>
  <c r="L19" i="1"/>
  <c r="L20" i="1" s="1"/>
  <c r="L21" i="1" s="1"/>
  <c r="P21" i="1"/>
  <c r="P22" i="1" s="1"/>
  <c r="P23" i="1" s="1"/>
  <c r="P24" i="1" s="1"/>
  <c r="R16" i="1"/>
  <c r="R17" i="1" s="1"/>
  <c r="N19" i="1"/>
  <c r="Q22" i="1"/>
  <c r="Q23" i="1" s="1"/>
  <c r="Q24" i="1" s="1"/>
  <c r="O22" i="1"/>
  <c r="K23" i="1" l="1"/>
  <c r="O23" i="1"/>
  <c r="M29" i="1"/>
  <c r="M30" i="1" s="1"/>
  <c r="L22" i="1"/>
  <c r="L23" i="1" s="1"/>
  <c r="L24" i="1" s="1"/>
  <c r="L25" i="1" s="1"/>
  <c r="N20" i="1"/>
  <c r="Q25" i="1"/>
  <c r="P25" i="1"/>
  <c r="P26" i="1" s="1"/>
  <c r="R18" i="1"/>
  <c r="K24" i="1" l="1"/>
  <c r="K25" i="1" s="1"/>
  <c r="K26" i="1" s="1"/>
  <c r="K27" i="1" s="1"/>
  <c r="K28" i="1" s="1"/>
  <c r="O24" i="1"/>
  <c r="O25" i="1" s="1"/>
  <c r="M31" i="1"/>
  <c r="L26" i="1"/>
  <c r="L27" i="1" s="1"/>
  <c r="L28" i="1" s="1"/>
  <c r="L29" i="1" s="1"/>
  <c r="P27" i="1"/>
  <c r="P28" i="1" s="1"/>
  <c r="N21" i="1"/>
  <c r="R19" i="1"/>
  <c r="R20" i="1" s="1"/>
  <c r="Q26" i="1"/>
  <c r="K29" i="1" l="1"/>
  <c r="K30" i="1" s="1"/>
  <c r="K31" i="1" s="1"/>
  <c r="K32" i="1" s="1"/>
  <c r="K33" i="1" s="1"/>
  <c r="K34" i="1" s="1"/>
  <c r="K35" i="1" s="1"/>
  <c r="K36" i="1" s="1"/>
  <c r="O26" i="1"/>
  <c r="O27" i="1" s="1"/>
  <c r="O28" i="1" s="1"/>
  <c r="M32" i="1"/>
  <c r="L30" i="1"/>
  <c r="L31" i="1" s="1"/>
  <c r="R21" i="1"/>
  <c r="R22" i="1" s="1"/>
  <c r="Q27" i="1"/>
  <c r="Q28" i="1" s="1"/>
  <c r="N22" i="1"/>
  <c r="P29" i="1"/>
  <c r="P30" i="1" s="1"/>
  <c r="P31" i="1" s="1"/>
  <c r="P32" i="1" s="1"/>
  <c r="G20" i="1"/>
  <c r="F20" i="1"/>
  <c r="O29" i="1" l="1"/>
  <c r="R23" i="1"/>
  <c r="R24" i="1" s="1"/>
  <c r="R25" i="1" s="1"/>
  <c r="L32" i="1"/>
  <c r="L33" i="1" s="1"/>
  <c r="M33" i="1"/>
  <c r="M34" i="1" s="1"/>
  <c r="Q29" i="1"/>
  <c r="N23" i="1"/>
  <c r="P33" i="1"/>
  <c r="P34" i="1" s="1"/>
  <c r="P35" i="1" s="1"/>
  <c r="O30" i="1" l="1"/>
  <c r="O31" i="1" s="1"/>
  <c r="O32" i="1" s="1"/>
  <c r="M35" i="1"/>
  <c r="M36" i="1" s="1"/>
  <c r="M37" i="1" s="1"/>
  <c r="R26" i="1"/>
  <c r="R27" i="1" s="1"/>
  <c r="F27" i="1" s="1"/>
  <c r="N24" i="1"/>
  <c r="Q30" i="1"/>
  <c r="L34" i="1"/>
  <c r="L35" i="1" s="1"/>
  <c r="P36" i="1"/>
  <c r="P37" i="1" s="1"/>
  <c r="O33" i="1" l="1"/>
  <c r="O34" i="1" s="1"/>
  <c r="O35" i="1" s="1"/>
  <c r="L36" i="1"/>
  <c r="L37" i="1" s="1"/>
  <c r="L38" i="1" s="1"/>
  <c r="G27" i="1"/>
  <c r="M38" i="1"/>
  <c r="M39" i="1" s="1"/>
  <c r="P38" i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P149" i="1" s="1"/>
  <c r="P150" i="1" s="1"/>
  <c r="P151" i="1" s="1"/>
  <c r="P152" i="1" s="1"/>
  <c r="P153" i="1" s="1"/>
  <c r="P154" i="1" s="1"/>
  <c r="P155" i="1" s="1"/>
  <c r="P156" i="1" s="1"/>
  <c r="P157" i="1" s="1"/>
  <c r="P158" i="1" s="1"/>
  <c r="P159" i="1" s="1"/>
  <c r="P160" i="1" s="1"/>
  <c r="P161" i="1" s="1"/>
  <c r="P162" i="1" s="1"/>
  <c r="P163" i="1" s="1"/>
  <c r="P164" i="1" s="1"/>
  <c r="P165" i="1" s="1"/>
  <c r="P166" i="1" s="1"/>
  <c r="P167" i="1" s="1"/>
  <c r="P168" i="1" s="1"/>
  <c r="P169" i="1" s="1"/>
  <c r="P170" i="1" s="1"/>
  <c r="P171" i="1" s="1"/>
  <c r="P172" i="1" s="1"/>
  <c r="P173" i="1" s="1"/>
  <c r="P174" i="1" s="1"/>
  <c r="P175" i="1" s="1"/>
  <c r="P176" i="1" s="1"/>
  <c r="P177" i="1" s="1"/>
  <c r="P178" i="1" s="1"/>
  <c r="P179" i="1" s="1"/>
  <c r="P180" i="1" s="1"/>
  <c r="P181" i="1" s="1"/>
  <c r="P182" i="1" s="1"/>
  <c r="P183" i="1" s="1"/>
  <c r="P184" i="1" s="1"/>
  <c r="P185" i="1" s="1"/>
  <c r="P186" i="1" s="1"/>
  <c r="P187" i="1" s="1"/>
  <c r="P188" i="1" s="1"/>
  <c r="P189" i="1" s="1"/>
  <c r="P190" i="1" s="1"/>
  <c r="P191" i="1" s="1"/>
  <c r="P192" i="1" s="1"/>
  <c r="P193" i="1" s="1"/>
  <c r="P194" i="1" s="1"/>
  <c r="P195" i="1" s="1"/>
  <c r="P196" i="1" s="1"/>
  <c r="P197" i="1" s="1"/>
  <c r="P198" i="1" s="1"/>
  <c r="P199" i="1" s="1"/>
  <c r="P200" i="1" s="1"/>
  <c r="P201" i="1" s="1"/>
  <c r="P202" i="1" s="1"/>
  <c r="P203" i="1" s="1"/>
  <c r="P204" i="1" s="1"/>
  <c r="P205" i="1" s="1"/>
  <c r="P206" i="1" s="1"/>
  <c r="P207" i="1" s="1"/>
  <c r="P208" i="1" s="1"/>
  <c r="P209" i="1" s="1"/>
  <c r="P210" i="1" s="1"/>
  <c r="P211" i="1" s="1"/>
  <c r="P212" i="1" s="1"/>
  <c r="P213" i="1" s="1"/>
  <c r="P214" i="1" s="1"/>
  <c r="P215" i="1" s="1"/>
  <c r="P216" i="1" s="1"/>
  <c r="P217" i="1" s="1"/>
  <c r="P218" i="1" s="1"/>
  <c r="P219" i="1" s="1"/>
  <c r="P220" i="1" s="1"/>
  <c r="P221" i="1" s="1"/>
  <c r="P222" i="1" s="1"/>
  <c r="P223" i="1" s="1"/>
  <c r="P224" i="1" s="1"/>
  <c r="P225" i="1" s="1"/>
  <c r="P226" i="1" s="1"/>
  <c r="P227" i="1" s="1"/>
  <c r="P228" i="1" s="1"/>
  <c r="P229" i="1" s="1"/>
  <c r="P230" i="1" s="1"/>
  <c r="P231" i="1" s="1"/>
  <c r="P232" i="1" s="1"/>
  <c r="P233" i="1" s="1"/>
  <c r="P234" i="1" s="1"/>
  <c r="P235" i="1" s="1"/>
  <c r="P236" i="1" s="1"/>
  <c r="P237" i="1" s="1"/>
  <c r="P238" i="1" s="1"/>
  <c r="P239" i="1" s="1"/>
  <c r="P240" i="1" s="1"/>
  <c r="P241" i="1" s="1"/>
  <c r="P242" i="1" s="1"/>
  <c r="P243" i="1" s="1"/>
  <c r="P244" i="1" s="1"/>
  <c r="P245" i="1" s="1"/>
  <c r="P246" i="1" s="1"/>
  <c r="P247" i="1" s="1"/>
  <c r="P248" i="1" s="1"/>
  <c r="P249" i="1" s="1"/>
  <c r="P250" i="1" s="1"/>
  <c r="P251" i="1" s="1"/>
  <c r="P252" i="1" s="1"/>
  <c r="P253" i="1" s="1"/>
  <c r="P254" i="1" s="1"/>
  <c r="P255" i="1" s="1"/>
  <c r="P256" i="1" s="1"/>
  <c r="P257" i="1" s="1"/>
  <c r="P258" i="1" s="1"/>
  <c r="P259" i="1" s="1"/>
  <c r="P260" i="1" s="1"/>
  <c r="P261" i="1" s="1"/>
  <c r="P262" i="1" s="1"/>
  <c r="P263" i="1" s="1"/>
  <c r="P264" i="1" s="1"/>
  <c r="P265" i="1" s="1"/>
  <c r="P266" i="1" s="1"/>
  <c r="P267" i="1" s="1"/>
  <c r="P268" i="1" s="1"/>
  <c r="P269" i="1" s="1"/>
  <c r="P270" i="1" s="1"/>
  <c r="P271" i="1" s="1"/>
  <c r="P272" i="1" s="1"/>
  <c r="P273" i="1" s="1"/>
  <c r="P274" i="1" s="1"/>
  <c r="P275" i="1" s="1"/>
  <c r="P276" i="1" s="1"/>
  <c r="P277" i="1" s="1"/>
  <c r="P278" i="1" s="1"/>
  <c r="P279" i="1" s="1"/>
  <c r="P280" i="1" s="1"/>
  <c r="P281" i="1" s="1"/>
  <c r="P282" i="1" s="1"/>
  <c r="P283" i="1" s="1"/>
  <c r="P284" i="1" s="1"/>
  <c r="P285" i="1" s="1"/>
  <c r="P286" i="1" s="1"/>
  <c r="P287" i="1" s="1"/>
  <c r="P288" i="1" s="1"/>
  <c r="P289" i="1" s="1"/>
  <c r="P290" i="1" s="1"/>
  <c r="P291" i="1" s="1"/>
  <c r="P292" i="1" s="1"/>
  <c r="P293" i="1" s="1"/>
  <c r="P294" i="1" s="1"/>
  <c r="P295" i="1" s="1"/>
  <c r="P296" i="1" s="1"/>
  <c r="P297" i="1" s="1"/>
  <c r="P298" i="1" s="1"/>
  <c r="P299" i="1" s="1"/>
  <c r="P300" i="1" s="1"/>
  <c r="P301" i="1" s="1"/>
  <c r="P302" i="1" s="1"/>
  <c r="P303" i="1" s="1"/>
  <c r="P304" i="1" s="1"/>
  <c r="P305" i="1" s="1"/>
  <c r="P306" i="1" s="1"/>
  <c r="P307" i="1" s="1"/>
  <c r="P308" i="1" s="1"/>
  <c r="P309" i="1" s="1"/>
  <c r="P310" i="1" s="1"/>
  <c r="P311" i="1" s="1"/>
  <c r="P312" i="1" s="1"/>
  <c r="P313" i="1" s="1"/>
  <c r="P314" i="1" s="1"/>
  <c r="P315" i="1" s="1"/>
  <c r="P316" i="1" s="1"/>
  <c r="P317" i="1" s="1"/>
  <c r="P318" i="1" s="1"/>
  <c r="P319" i="1" s="1"/>
  <c r="P320" i="1" s="1"/>
  <c r="P321" i="1" s="1"/>
  <c r="P322" i="1" s="1"/>
  <c r="P323" i="1" s="1"/>
  <c r="P324" i="1" s="1"/>
  <c r="P325" i="1" s="1"/>
  <c r="P326" i="1" s="1"/>
  <c r="P327" i="1" s="1"/>
  <c r="P328" i="1" s="1"/>
  <c r="P329" i="1" s="1"/>
  <c r="P330" i="1" s="1"/>
  <c r="P331" i="1" s="1"/>
  <c r="P332" i="1" s="1"/>
  <c r="P333" i="1" s="1"/>
  <c r="P334" i="1" s="1"/>
  <c r="P335" i="1" s="1"/>
  <c r="P336" i="1" s="1"/>
  <c r="P337" i="1" s="1"/>
  <c r="P338" i="1" s="1"/>
  <c r="P339" i="1" s="1"/>
  <c r="P340" i="1" s="1"/>
  <c r="P341" i="1" s="1"/>
  <c r="P342" i="1" s="1"/>
  <c r="P343" i="1" s="1"/>
  <c r="P344" i="1" s="1"/>
  <c r="P345" i="1" s="1"/>
  <c r="P346" i="1" s="1"/>
  <c r="P347" i="1" s="1"/>
  <c r="P348" i="1" s="1"/>
  <c r="P349" i="1" s="1"/>
  <c r="P350" i="1" s="1"/>
  <c r="P351" i="1" s="1"/>
  <c r="P352" i="1" s="1"/>
  <c r="P353" i="1" s="1"/>
  <c r="P354" i="1" s="1"/>
  <c r="P355" i="1" s="1"/>
  <c r="P356" i="1" s="1"/>
  <c r="P357" i="1" s="1"/>
  <c r="P358" i="1" s="1"/>
  <c r="P359" i="1" s="1"/>
  <c r="P360" i="1" s="1"/>
  <c r="P361" i="1" s="1"/>
  <c r="P362" i="1" s="1"/>
  <c r="P363" i="1" s="1"/>
  <c r="P364" i="1" s="1"/>
  <c r="P365" i="1" s="1"/>
  <c r="P366" i="1" s="1"/>
  <c r="P367" i="1" s="1"/>
  <c r="P368" i="1" s="1"/>
  <c r="P369" i="1" s="1"/>
  <c r="P370" i="1" s="1"/>
  <c r="P371" i="1" s="1"/>
  <c r="P372" i="1" s="1"/>
  <c r="P373" i="1" s="1"/>
  <c r="P374" i="1" s="1"/>
  <c r="P375" i="1" s="1"/>
  <c r="P376" i="1" s="1"/>
  <c r="P377" i="1" s="1"/>
  <c r="P378" i="1" s="1"/>
  <c r="P379" i="1" s="1"/>
  <c r="P380" i="1" s="1"/>
  <c r="P381" i="1" s="1"/>
  <c r="P382" i="1" s="1"/>
  <c r="P383" i="1" s="1"/>
  <c r="P384" i="1" s="1"/>
  <c r="P385" i="1" s="1"/>
  <c r="P386" i="1" s="1"/>
  <c r="P387" i="1" s="1"/>
  <c r="P388" i="1" s="1"/>
  <c r="P389" i="1" s="1"/>
  <c r="P390" i="1" s="1"/>
  <c r="P391" i="1" s="1"/>
  <c r="P392" i="1" s="1"/>
  <c r="P393" i="1" s="1"/>
  <c r="P394" i="1" s="1"/>
  <c r="P395" i="1" s="1"/>
  <c r="P396" i="1" s="1"/>
  <c r="P397" i="1" s="1"/>
  <c r="P398" i="1" s="1"/>
  <c r="P399" i="1" s="1"/>
  <c r="P400" i="1" s="1"/>
  <c r="P401" i="1" s="1"/>
  <c r="P402" i="1" s="1"/>
  <c r="P403" i="1" s="1"/>
  <c r="P404" i="1" s="1"/>
  <c r="P405" i="1" s="1"/>
  <c r="P406" i="1" s="1"/>
  <c r="P407" i="1" s="1"/>
  <c r="P408" i="1" s="1"/>
  <c r="P409" i="1" s="1"/>
  <c r="P410" i="1" s="1"/>
  <c r="P411" i="1" s="1"/>
  <c r="P412" i="1" s="1"/>
  <c r="P413" i="1" s="1"/>
  <c r="P414" i="1" s="1"/>
  <c r="P415" i="1" s="1"/>
  <c r="P416" i="1" s="1"/>
  <c r="P417" i="1" s="1"/>
  <c r="P418" i="1" s="1"/>
  <c r="P419" i="1" s="1"/>
  <c r="P420" i="1" s="1"/>
  <c r="P421" i="1" s="1"/>
  <c r="P422" i="1" s="1"/>
  <c r="P423" i="1" s="1"/>
  <c r="P424" i="1" s="1"/>
  <c r="P425" i="1" s="1"/>
  <c r="P426" i="1" s="1"/>
  <c r="P427" i="1" s="1"/>
  <c r="P428" i="1" s="1"/>
  <c r="P429" i="1" s="1"/>
  <c r="P430" i="1" s="1"/>
  <c r="P431" i="1" s="1"/>
  <c r="P432" i="1" s="1"/>
  <c r="P433" i="1" s="1"/>
  <c r="P434" i="1" s="1"/>
  <c r="P435" i="1" s="1"/>
  <c r="P436" i="1" s="1"/>
  <c r="P437" i="1" s="1"/>
  <c r="P438" i="1" s="1"/>
  <c r="P439" i="1" s="1"/>
  <c r="P440" i="1" s="1"/>
  <c r="P441" i="1" s="1"/>
  <c r="P442" i="1" s="1"/>
  <c r="P443" i="1" s="1"/>
  <c r="P444" i="1" s="1"/>
  <c r="P445" i="1" s="1"/>
  <c r="P446" i="1" s="1"/>
  <c r="P447" i="1" s="1"/>
  <c r="P448" i="1" s="1"/>
  <c r="P449" i="1" s="1"/>
  <c r="P450" i="1" s="1"/>
  <c r="P451" i="1" s="1"/>
  <c r="P452" i="1" s="1"/>
  <c r="P453" i="1" s="1"/>
  <c r="P454" i="1" s="1"/>
  <c r="P455" i="1" s="1"/>
  <c r="P456" i="1" s="1"/>
  <c r="P457" i="1" s="1"/>
  <c r="P458" i="1" s="1"/>
  <c r="P459" i="1" s="1"/>
  <c r="P460" i="1" s="1"/>
  <c r="P461" i="1" s="1"/>
  <c r="P462" i="1" s="1"/>
  <c r="P463" i="1" s="1"/>
  <c r="P464" i="1" s="1"/>
  <c r="P465" i="1" s="1"/>
  <c r="P466" i="1" s="1"/>
  <c r="P467" i="1" s="1"/>
  <c r="P468" i="1" s="1"/>
  <c r="P469" i="1" s="1"/>
  <c r="P470" i="1" s="1"/>
  <c r="P471" i="1" s="1"/>
  <c r="P472" i="1" s="1"/>
  <c r="P473" i="1" s="1"/>
  <c r="P474" i="1" s="1"/>
  <c r="P475" i="1" s="1"/>
  <c r="P476" i="1" s="1"/>
  <c r="P477" i="1" s="1"/>
  <c r="P478" i="1" s="1"/>
  <c r="P479" i="1" s="1"/>
  <c r="P480" i="1" s="1"/>
  <c r="P481" i="1" s="1"/>
  <c r="P482" i="1" s="1"/>
  <c r="P483" i="1" s="1"/>
  <c r="P484" i="1" s="1"/>
  <c r="P485" i="1" s="1"/>
  <c r="P486" i="1" s="1"/>
  <c r="P487" i="1" s="1"/>
  <c r="P488" i="1" s="1"/>
  <c r="P489" i="1" s="1"/>
  <c r="P490" i="1" s="1"/>
  <c r="P491" i="1" s="1"/>
  <c r="P492" i="1" s="1"/>
  <c r="P493" i="1" s="1"/>
  <c r="P494" i="1" s="1"/>
  <c r="P495" i="1" s="1"/>
  <c r="P496" i="1" s="1"/>
  <c r="P497" i="1" s="1"/>
  <c r="P498" i="1" s="1"/>
  <c r="P499" i="1" s="1"/>
  <c r="P500" i="1" s="1"/>
  <c r="P501" i="1" s="1"/>
  <c r="P502" i="1" s="1"/>
  <c r="P503" i="1" s="1"/>
  <c r="P504" i="1" s="1"/>
  <c r="P505" i="1" s="1"/>
  <c r="P506" i="1" s="1"/>
  <c r="P507" i="1" s="1"/>
  <c r="P508" i="1" s="1"/>
  <c r="P509" i="1" s="1"/>
  <c r="P510" i="1" s="1"/>
  <c r="P511" i="1" s="1"/>
  <c r="P512" i="1" s="1"/>
  <c r="P513" i="1" s="1"/>
  <c r="P514" i="1" s="1"/>
  <c r="P515" i="1" s="1"/>
  <c r="P516" i="1" s="1"/>
  <c r="P517" i="1" s="1"/>
  <c r="P518" i="1" s="1"/>
  <c r="P519" i="1" s="1"/>
  <c r="P520" i="1" s="1"/>
  <c r="P521" i="1" s="1"/>
  <c r="P522" i="1" s="1"/>
  <c r="P523" i="1" s="1"/>
  <c r="P524" i="1" s="1"/>
  <c r="P525" i="1" s="1"/>
  <c r="P526" i="1" s="1"/>
  <c r="P527" i="1" s="1"/>
  <c r="P528" i="1" s="1"/>
  <c r="P529" i="1" s="1"/>
  <c r="P530" i="1" s="1"/>
  <c r="P531" i="1" s="1"/>
  <c r="P532" i="1" s="1"/>
  <c r="P533" i="1" s="1"/>
  <c r="P534" i="1" s="1"/>
  <c r="P535" i="1" s="1"/>
  <c r="P536" i="1" s="1"/>
  <c r="P537" i="1" s="1"/>
  <c r="P538" i="1" s="1"/>
  <c r="P539" i="1" s="1"/>
  <c r="P540" i="1" s="1"/>
  <c r="P541" i="1" s="1"/>
  <c r="P542" i="1" s="1"/>
  <c r="P543" i="1" s="1"/>
  <c r="P544" i="1" s="1"/>
  <c r="P545" i="1" s="1"/>
  <c r="P546" i="1" s="1"/>
  <c r="P547" i="1" s="1"/>
  <c r="P548" i="1" s="1"/>
  <c r="P549" i="1" s="1"/>
  <c r="P550" i="1" s="1"/>
  <c r="P551" i="1" s="1"/>
  <c r="P552" i="1" s="1"/>
  <c r="P553" i="1" s="1"/>
  <c r="P554" i="1" s="1"/>
  <c r="P555" i="1" s="1"/>
  <c r="P556" i="1" s="1"/>
  <c r="P557" i="1" s="1"/>
  <c r="P558" i="1" s="1"/>
  <c r="P559" i="1" s="1"/>
  <c r="P560" i="1" s="1"/>
  <c r="P561" i="1" s="1"/>
  <c r="P562" i="1" s="1"/>
  <c r="P563" i="1" s="1"/>
  <c r="P564" i="1" s="1"/>
  <c r="P565" i="1" s="1"/>
  <c r="P566" i="1" s="1"/>
  <c r="P567" i="1" s="1"/>
  <c r="P568" i="1" s="1"/>
  <c r="P569" i="1" s="1"/>
  <c r="P570" i="1" s="1"/>
  <c r="P571" i="1" s="1"/>
  <c r="P572" i="1" s="1"/>
  <c r="P573" i="1" s="1"/>
  <c r="P574" i="1" s="1"/>
  <c r="P575" i="1" s="1"/>
  <c r="P576" i="1" s="1"/>
  <c r="P577" i="1" s="1"/>
  <c r="P578" i="1" s="1"/>
  <c r="P579" i="1" s="1"/>
  <c r="P580" i="1" s="1"/>
  <c r="P581" i="1" s="1"/>
  <c r="P582" i="1" s="1"/>
  <c r="P583" i="1" s="1"/>
  <c r="P584" i="1" s="1"/>
  <c r="P585" i="1" s="1"/>
  <c r="P586" i="1" s="1"/>
  <c r="P587" i="1" s="1"/>
  <c r="P588" i="1" s="1"/>
  <c r="P589" i="1" s="1"/>
  <c r="P590" i="1" s="1"/>
  <c r="P591" i="1" s="1"/>
  <c r="P592" i="1" s="1"/>
  <c r="P593" i="1" s="1"/>
  <c r="P594" i="1" s="1"/>
  <c r="P595" i="1" s="1"/>
  <c r="P596" i="1" s="1"/>
  <c r="P597" i="1" s="1"/>
  <c r="P598" i="1" s="1"/>
  <c r="P599" i="1" s="1"/>
  <c r="P600" i="1" s="1"/>
  <c r="P601" i="1" s="1"/>
  <c r="P602" i="1" s="1"/>
  <c r="P603" i="1" s="1"/>
  <c r="P604" i="1" s="1"/>
  <c r="P605" i="1" s="1"/>
  <c r="P606" i="1" s="1"/>
  <c r="P607" i="1" s="1"/>
  <c r="P608" i="1" s="1"/>
  <c r="P609" i="1" s="1"/>
  <c r="P610" i="1" s="1"/>
  <c r="P611" i="1" s="1"/>
  <c r="P612" i="1" s="1"/>
  <c r="P613" i="1" s="1"/>
  <c r="P614" i="1" s="1"/>
  <c r="P615" i="1" s="1"/>
  <c r="P616" i="1" s="1"/>
  <c r="P617" i="1" s="1"/>
  <c r="P618" i="1" s="1"/>
  <c r="P619" i="1" s="1"/>
  <c r="P620" i="1" s="1"/>
  <c r="P621" i="1" s="1"/>
  <c r="P622" i="1" s="1"/>
  <c r="P623" i="1" s="1"/>
  <c r="P624" i="1" s="1"/>
  <c r="P625" i="1" s="1"/>
  <c r="P626" i="1" s="1"/>
  <c r="P627" i="1" s="1"/>
  <c r="P628" i="1" s="1"/>
  <c r="P629" i="1" s="1"/>
  <c r="P630" i="1" s="1"/>
  <c r="P631" i="1" s="1"/>
  <c r="P632" i="1" s="1"/>
  <c r="P633" i="1" s="1"/>
  <c r="P634" i="1" s="1"/>
  <c r="P635" i="1" s="1"/>
  <c r="P636" i="1" s="1"/>
  <c r="P637" i="1" s="1"/>
  <c r="P638" i="1" s="1"/>
  <c r="P639" i="1" s="1"/>
  <c r="P640" i="1" s="1"/>
  <c r="P641" i="1" s="1"/>
  <c r="P642" i="1" s="1"/>
  <c r="P643" i="1" s="1"/>
  <c r="P644" i="1" s="1"/>
  <c r="P645" i="1" s="1"/>
  <c r="P646" i="1" s="1"/>
  <c r="P647" i="1" s="1"/>
  <c r="P648" i="1" s="1"/>
  <c r="P649" i="1" s="1"/>
  <c r="P650" i="1" s="1"/>
  <c r="P651" i="1" s="1"/>
  <c r="P652" i="1" s="1"/>
  <c r="P653" i="1" s="1"/>
  <c r="P654" i="1" s="1"/>
  <c r="P655" i="1" s="1"/>
  <c r="P656" i="1" s="1"/>
  <c r="P657" i="1" s="1"/>
  <c r="P658" i="1" s="1"/>
  <c r="R28" i="1"/>
  <c r="R29" i="1" s="1"/>
  <c r="R30" i="1" s="1"/>
  <c r="R31" i="1" s="1"/>
  <c r="R32" i="1" s="1"/>
  <c r="F32" i="1" s="1"/>
  <c r="N25" i="1"/>
  <c r="Q31" i="1"/>
  <c r="Q32" i="1" s="1"/>
  <c r="O36" i="1" l="1"/>
  <c r="O37" i="1" s="1"/>
  <c r="M40" i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G32" i="1"/>
  <c r="R33" i="1"/>
  <c r="R34" i="1" s="1"/>
  <c r="R35" i="1" s="1"/>
  <c r="R36" i="1" s="1"/>
  <c r="F36" i="1" s="1"/>
  <c r="Q33" i="1"/>
  <c r="N26" i="1"/>
  <c r="L39" i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L508" i="1" s="1"/>
  <c r="L509" i="1" s="1"/>
  <c r="L510" i="1" s="1"/>
  <c r="L511" i="1" s="1"/>
  <c r="L512" i="1" s="1"/>
  <c r="L513" i="1" s="1"/>
  <c r="L514" i="1" s="1"/>
  <c r="L515" i="1" s="1"/>
  <c r="L516" i="1" s="1"/>
  <c r="L517" i="1" s="1"/>
  <c r="L518" i="1" s="1"/>
  <c r="L519" i="1" s="1"/>
  <c r="L520" i="1" s="1"/>
  <c r="L521" i="1" s="1"/>
  <c r="L522" i="1" s="1"/>
  <c r="L523" i="1" s="1"/>
  <c r="L524" i="1" s="1"/>
  <c r="L525" i="1" s="1"/>
  <c r="L526" i="1" s="1"/>
  <c r="L527" i="1" s="1"/>
  <c r="L528" i="1" s="1"/>
  <c r="L529" i="1" s="1"/>
  <c r="L530" i="1" s="1"/>
  <c r="L531" i="1" s="1"/>
  <c r="L532" i="1" s="1"/>
  <c r="L533" i="1" s="1"/>
  <c r="L534" i="1" s="1"/>
  <c r="L535" i="1" s="1"/>
  <c r="L536" i="1" s="1"/>
  <c r="L537" i="1" s="1"/>
  <c r="L538" i="1" s="1"/>
  <c r="L539" i="1" s="1"/>
  <c r="L540" i="1" s="1"/>
  <c r="L541" i="1" s="1"/>
  <c r="L542" i="1" s="1"/>
  <c r="L543" i="1" s="1"/>
  <c r="L544" i="1" s="1"/>
  <c r="L545" i="1" s="1"/>
  <c r="L546" i="1" s="1"/>
  <c r="L547" i="1" s="1"/>
  <c r="L548" i="1" s="1"/>
  <c r="L549" i="1" s="1"/>
  <c r="L550" i="1" s="1"/>
  <c r="L551" i="1" s="1"/>
  <c r="L552" i="1" s="1"/>
  <c r="L553" i="1" s="1"/>
  <c r="L554" i="1" s="1"/>
  <c r="L555" i="1" s="1"/>
  <c r="L556" i="1" s="1"/>
  <c r="L557" i="1" s="1"/>
  <c r="L558" i="1" s="1"/>
  <c r="L559" i="1" s="1"/>
  <c r="L560" i="1" s="1"/>
  <c r="L561" i="1" s="1"/>
  <c r="L562" i="1" s="1"/>
  <c r="L563" i="1" s="1"/>
  <c r="L564" i="1" s="1"/>
  <c r="L565" i="1" s="1"/>
  <c r="L566" i="1" s="1"/>
  <c r="L567" i="1" s="1"/>
  <c r="L568" i="1" s="1"/>
  <c r="L569" i="1" s="1"/>
  <c r="L570" i="1" s="1"/>
  <c r="L571" i="1" s="1"/>
  <c r="L572" i="1" s="1"/>
  <c r="L573" i="1" s="1"/>
  <c r="L574" i="1" s="1"/>
  <c r="L575" i="1" s="1"/>
  <c r="L576" i="1" s="1"/>
  <c r="L577" i="1" s="1"/>
  <c r="L578" i="1" s="1"/>
  <c r="L579" i="1" s="1"/>
  <c r="L580" i="1" s="1"/>
  <c r="L581" i="1" s="1"/>
  <c r="L582" i="1" s="1"/>
  <c r="L583" i="1" s="1"/>
  <c r="L584" i="1" s="1"/>
  <c r="L585" i="1" s="1"/>
  <c r="L586" i="1" s="1"/>
  <c r="L587" i="1" s="1"/>
  <c r="L588" i="1" s="1"/>
  <c r="L589" i="1" s="1"/>
  <c r="L590" i="1" s="1"/>
  <c r="L591" i="1" s="1"/>
  <c r="L592" i="1" s="1"/>
  <c r="L593" i="1" s="1"/>
  <c r="L594" i="1" s="1"/>
  <c r="L595" i="1" s="1"/>
  <c r="L596" i="1" s="1"/>
  <c r="L597" i="1" s="1"/>
  <c r="L598" i="1" s="1"/>
  <c r="L599" i="1" s="1"/>
  <c r="L600" i="1" s="1"/>
  <c r="L601" i="1" s="1"/>
  <c r="L602" i="1" s="1"/>
  <c r="L603" i="1" s="1"/>
  <c r="L604" i="1" s="1"/>
  <c r="L605" i="1" s="1"/>
  <c r="L606" i="1" s="1"/>
  <c r="L607" i="1" s="1"/>
  <c r="L608" i="1" s="1"/>
  <c r="L609" i="1" s="1"/>
  <c r="L610" i="1" s="1"/>
  <c r="L611" i="1" s="1"/>
  <c r="L612" i="1" s="1"/>
  <c r="L613" i="1" s="1"/>
  <c r="L614" i="1" s="1"/>
  <c r="L615" i="1" s="1"/>
  <c r="L616" i="1" s="1"/>
  <c r="L617" i="1" s="1"/>
  <c r="L618" i="1" s="1"/>
  <c r="L619" i="1" s="1"/>
  <c r="L620" i="1" s="1"/>
  <c r="L621" i="1" s="1"/>
  <c r="L622" i="1" s="1"/>
  <c r="L623" i="1" s="1"/>
  <c r="L624" i="1" s="1"/>
  <c r="L625" i="1" s="1"/>
  <c r="L626" i="1" s="1"/>
  <c r="L627" i="1" s="1"/>
  <c r="L628" i="1" s="1"/>
  <c r="L629" i="1" s="1"/>
  <c r="L630" i="1" s="1"/>
  <c r="L631" i="1" s="1"/>
  <c r="L632" i="1" s="1"/>
  <c r="L633" i="1" s="1"/>
  <c r="L634" i="1" s="1"/>
  <c r="L635" i="1" s="1"/>
  <c r="L636" i="1" s="1"/>
  <c r="L637" i="1" s="1"/>
  <c r="L638" i="1" s="1"/>
  <c r="L639" i="1" s="1"/>
  <c r="L640" i="1" s="1"/>
  <c r="L641" i="1" s="1"/>
  <c r="L642" i="1" s="1"/>
  <c r="L643" i="1" s="1"/>
  <c r="L644" i="1" s="1"/>
  <c r="L645" i="1" s="1"/>
  <c r="L646" i="1" s="1"/>
  <c r="L647" i="1" s="1"/>
  <c r="L648" i="1" s="1"/>
  <c r="L649" i="1" s="1"/>
  <c r="L650" i="1" s="1"/>
  <c r="L651" i="1" s="1"/>
  <c r="L652" i="1" s="1"/>
  <c r="L653" i="1" s="1"/>
  <c r="L654" i="1" s="1"/>
  <c r="L655" i="1" s="1"/>
  <c r="L656" i="1" s="1"/>
  <c r="L657" i="1" s="1"/>
  <c r="L658" i="1" s="1"/>
  <c r="O38" i="1" l="1"/>
  <c r="O39" i="1" s="1"/>
  <c r="R37" i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R106" i="1" s="1"/>
  <c r="R107" i="1" s="1"/>
  <c r="R108" i="1" s="1"/>
  <c r="R109" i="1" s="1"/>
  <c r="R110" i="1" s="1"/>
  <c r="R111" i="1" s="1"/>
  <c r="R112" i="1" s="1"/>
  <c r="R113" i="1" s="1"/>
  <c r="R114" i="1" s="1"/>
  <c r="R115" i="1" s="1"/>
  <c r="R116" i="1" s="1"/>
  <c r="R117" i="1" s="1"/>
  <c r="R118" i="1" s="1"/>
  <c r="R119" i="1" s="1"/>
  <c r="R120" i="1" s="1"/>
  <c r="R121" i="1" s="1"/>
  <c r="R122" i="1" s="1"/>
  <c r="R123" i="1" s="1"/>
  <c r="R124" i="1" s="1"/>
  <c r="R125" i="1" s="1"/>
  <c r="R126" i="1" s="1"/>
  <c r="R127" i="1" s="1"/>
  <c r="R128" i="1" s="1"/>
  <c r="R129" i="1" s="1"/>
  <c r="R130" i="1" s="1"/>
  <c r="R131" i="1" s="1"/>
  <c r="R132" i="1" s="1"/>
  <c r="R133" i="1" s="1"/>
  <c r="R134" i="1" s="1"/>
  <c r="R135" i="1" s="1"/>
  <c r="R136" i="1" s="1"/>
  <c r="R137" i="1" s="1"/>
  <c r="R138" i="1" s="1"/>
  <c r="R139" i="1" s="1"/>
  <c r="R140" i="1" s="1"/>
  <c r="R141" i="1" s="1"/>
  <c r="R142" i="1" s="1"/>
  <c r="R143" i="1" s="1"/>
  <c r="R144" i="1" s="1"/>
  <c r="R145" i="1" s="1"/>
  <c r="R146" i="1" s="1"/>
  <c r="R147" i="1" s="1"/>
  <c r="R148" i="1" s="1"/>
  <c r="R149" i="1" s="1"/>
  <c r="R150" i="1" s="1"/>
  <c r="R151" i="1" s="1"/>
  <c r="R152" i="1" s="1"/>
  <c r="R153" i="1" s="1"/>
  <c r="R154" i="1" s="1"/>
  <c r="R155" i="1" s="1"/>
  <c r="R156" i="1" s="1"/>
  <c r="R157" i="1" s="1"/>
  <c r="R158" i="1" s="1"/>
  <c r="R159" i="1" s="1"/>
  <c r="R160" i="1" s="1"/>
  <c r="R161" i="1" s="1"/>
  <c r="R162" i="1" s="1"/>
  <c r="R163" i="1" s="1"/>
  <c r="R164" i="1" s="1"/>
  <c r="R165" i="1" s="1"/>
  <c r="R166" i="1" s="1"/>
  <c r="R167" i="1" s="1"/>
  <c r="R168" i="1" s="1"/>
  <c r="R169" i="1" s="1"/>
  <c r="R170" i="1" s="1"/>
  <c r="R171" i="1" s="1"/>
  <c r="R172" i="1" s="1"/>
  <c r="R173" i="1" s="1"/>
  <c r="R174" i="1" s="1"/>
  <c r="R175" i="1" s="1"/>
  <c r="R176" i="1" s="1"/>
  <c r="R177" i="1" s="1"/>
  <c r="R178" i="1" s="1"/>
  <c r="R179" i="1" s="1"/>
  <c r="R180" i="1" s="1"/>
  <c r="R181" i="1" s="1"/>
  <c r="R182" i="1" s="1"/>
  <c r="R183" i="1" s="1"/>
  <c r="R184" i="1" s="1"/>
  <c r="R185" i="1" s="1"/>
  <c r="R186" i="1" s="1"/>
  <c r="R187" i="1" s="1"/>
  <c r="R188" i="1" s="1"/>
  <c r="R189" i="1" s="1"/>
  <c r="R190" i="1" s="1"/>
  <c r="R191" i="1" s="1"/>
  <c r="R192" i="1" s="1"/>
  <c r="R193" i="1" s="1"/>
  <c r="R194" i="1" s="1"/>
  <c r="R195" i="1" s="1"/>
  <c r="R196" i="1" s="1"/>
  <c r="R197" i="1" s="1"/>
  <c r="R198" i="1" s="1"/>
  <c r="R199" i="1" s="1"/>
  <c r="R200" i="1" s="1"/>
  <c r="R201" i="1" s="1"/>
  <c r="R202" i="1" s="1"/>
  <c r="R203" i="1" s="1"/>
  <c r="R204" i="1" s="1"/>
  <c r="R205" i="1" s="1"/>
  <c r="R206" i="1" s="1"/>
  <c r="R207" i="1" s="1"/>
  <c r="R208" i="1" s="1"/>
  <c r="R209" i="1" s="1"/>
  <c r="R210" i="1" s="1"/>
  <c r="R211" i="1" s="1"/>
  <c r="R212" i="1" s="1"/>
  <c r="R213" i="1" s="1"/>
  <c r="R214" i="1" s="1"/>
  <c r="R215" i="1" s="1"/>
  <c r="R216" i="1" s="1"/>
  <c r="R217" i="1" s="1"/>
  <c r="R218" i="1" s="1"/>
  <c r="R219" i="1" s="1"/>
  <c r="R220" i="1" s="1"/>
  <c r="R221" i="1" s="1"/>
  <c r="R222" i="1" s="1"/>
  <c r="R223" i="1" s="1"/>
  <c r="R224" i="1" s="1"/>
  <c r="R225" i="1" s="1"/>
  <c r="R226" i="1" s="1"/>
  <c r="R227" i="1" s="1"/>
  <c r="R228" i="1" s="1"/>
  <c r="R229" i="1" s="1"/>
  <c r="R230" i="1" s="1"/>
  <c r="R231" i="1" s="1"/>
  <c r="R232" i="1" s="1"/>
  <c r="R233" i="1" s="1"/>
  <c r="R234" i="1" s="1"/>
  <c r="R235" i="1" s="1"/>
  <c r="R236" i="1" s="1"/>
  <c r="R237" i="1" s="1"/>
  <c r="R238" i="1" s="1"/>
  <c r="R239" i="1" s="1"/>
  <c r="R240" i="1" s="1"/>
  <c r="R241" i="1" s="1"/>
  <c r="R242" i="1" s="1"/>
  <c r="R243" i="1" s="1"/>
  <c r="R244" i="1" s="1"/>
  <c r="R245" i="1" s="1"/>
  <c r="R246" i="1" s="1"/>
  <c r="R247" i="1" s="1"/>
  <c r="R248" i="1" s="1"/>
  <c r="R249" i="1" s="1"/>
  <c r="R250" i="1" s="1"/>
  <c r="R251" i="1" s="1"/>
  <c r="R252" i="1" s="1"/>
  <c r="R253" i="1" s="1"/>
  <c r="R254" i="1" s="1"/>
  <c r="R255" i="1" s="1"/>
  <c r="R256" i="1" s="1"/>
  <c r="R257" i="1" s="1"/>
  <c r="R258" i="1" s="1"/>
  <c r="R259" i="1" s="1"/>
  <c r="R260" i="1" s="1"/>
  <c r="R261" i="1" s="1"/>
  <c r="R262" i="1" s="1"/>
  <c r="R263" i="1" s="1"/>
  <c r="R264" i="1" s="1"/>
  <c r="R265" i="1" s="1"/>
  <c r="R266" i="1" s="1"/>
  <c r="R267" i="1" s="1"/>
  <c r="R268" i="1" s="1"/>
  <c r="R269" i="1" s="1"/>
  <c r="R270" i="1" s="1"/>
  <c r="R271" i="1" s="1"/>
  <c r="R272" i="1" s="1"/>
  <c r="R273" i="1" s="1"/>
  <c r="R274" i="1" s="1"/>
  <c r="R275" i="1" s="1"/>
  <c r="R276" i="1" s="1"/>
  <c r="R277" i="1" s="1"/>
  <c r="R278" i="1" s="1"/>
  <c r="R279" i="1" s="1"/>
  <c r="R280" i="1" s="1"/>
  <c r="R281" i="1" s="1"/>
  <c r="R282" i="1" s="1"/>
  <c r="R283" i="1" s="1"/>
  <c r="R284" i="1" s="1"/>
  <c r="R285" i="1" s="1"/>
  <c r="R286" i="1" s="1"/>
  <c r="R287" i="1" s="1"/>
  <c r="R288" i="1" s="1"/>
  <c r="R289" i="1" s="1"/>
  <c r="R290" i="1" s="1"/>
  <c r="R291" i="1" s="1"/>
  <c r="R292" i="1" s="1"/>
  <c r="R293" i="1" s="1"/>
  <c r="R294" i="1" s="1"/>
  <c r="R295" i="1" s="1"/>
  <c r="R296" i="1" s="1"/>
  <c r="R297" i="1" s="1"/>
  <c r="R298" i="1" s="1"/>
  <c r="R299" i="1" s="1"/>
  <c r="R300" i="1" s="1"/>
  <c r="R301" i="1" s="1"/>
  <c r="R302" i="1" s="1"/>
  <c r="R303" i="1" s="1"/>
  <c r="R304" i="1" s="1"/>
  <c r="R305" i="1" s="1"/>
  <c r="R306" i="1" s="1"/>
  <c r="R307" i="1" s="1"/>
  <c r="R308" i="1" s="1"/>
  <c r="R309" i="1" s="1"/>
  <c r="R310" i="1" s="1"/>
  <c r="R311" i="1" s="1"/>
  <c r="R312" i="1" s="1"/>
  <c r="R313" i="1" s="1"/>
  <c r="R314" i="1" s="1"/>
  <c r="R315" i="1" s="1"/>
  <c r="R316" i="1" s="1"/>
  <c r="R317" i="1" s="1"/>
  <c r="R318" i="1" s="1"/>
  <c r="R319" i="1" s="1"/>
  <c r="R320" i="1" s="1"/>
  <c r="R321" i="1" s="1"/>
  <c r="R322" i="1" s="1"/>
  <c r="R323" i="1" s="1"/>
  <c r="R324" i="1" s="1"/>
  <c r="R325" i="1" s="1"/>
  <c r="R326" i="1" s="1"/>
  <c r="R327" i="1" s="1"/>
  <c r="R328" i="1" s="1"/>
  <c r="R329" i="1" s="1"/>
  <c r="R330" i="1" s="1"/>
  <c r="R331" i="1" s="1"/>
  <c r="R332" i="1" s="1"/>
  <c r="R333" i="1" s="1"/>
  <c r="R334" i="1" s="1"/>
  <c r="R335" i="1" s="1"/>
  <c r="R336" i="1" s="1"/>
  <c r="R337" i="1" s="1"/>
  <c r="R338" i="1" s="1"/>
  <c r="R339" i="1" s="1"/>
  <c r="R340" i="1" s="1"/>
  <c r="R341" i="1" s="1"/>
  <c r="R342" i="1" s="1"/>
  <c r="R343" i="1" s="1"/>
  <c r="R344" i="1" s="1"/>
  <c r="R345" i="1" s="1"/>
  <c r="R346" i="1" s="1"/>
  <c r="R347" i="1" s="1"/>
  <c r="R348" i="1" s="1"/>
  <c r="R349" i="1" s="1"/>
  <c r="R350" i="1" s="1"/>
  <c r="R351" i="1" s="1"/>
  <c r="R352" i="1" s="1"/>
  <c r="R353" i="1" s="1"/>
  <c r="R354" i="1" s="1"/>
  <c r="R355" i="1" s="1"/>
  <c r="R356" i="1" s="1"/>
  <c r="R357" i="1" s="1"/>
  <c r="R358" i="1" s="1"/>
  <c r="R359" i="1" s="1"/>
  <c r="R360" i="1" s="1"/>
  <c r="R361" i="1" s="1"/>
  <c r="R362" i="1" s="1"/>
  <c r="R363" i="1" s="1"/>
  <c r="R364" i="1" s="1"/>
  <c r="R365" i="1" s="1"/>
  <c r="R366" i="1" s="1"/>
  <c r="R367" i="1" s="1"/>
  <c r="R368" i="1" s="1"/>
  <c r="R369" i="1" s="1"/>
  <c r="R370" i="1" s="1"/>
  <c r="R371" i="1" s="1"/>
  <c r="R372" i="1" s="1"/>
  <c r="R373" i="1" s="1"/>
  <c r="R374" i="1" s="1"/>
  <c r="R375" i="1" s="1"/>
  <c r="R376" i="1" s="1"/>
  <c r="R377" i="1" s="1"/>
  <c r="R378" i="1" s="1"/>
  <c r="R379" i="1" s="1"/>
  <c r="R380" i="1" s="1"/>
  <c r="R381" i="1" s="1"/>
  <c r="R382" i="1" s="1"/>
  <c r="R383" i="1" s="1"/>
  <c r="R384" i="1" s="1"/>
  <c r="R385" i="1" s="1"/>
  <c r="R386" i="1" s="1"/>
  <c r="R387" i="1" s="1"/>
  <c r="R388" i="1" s="1"/>
  <c r="R389" i="1" s="1"/>
  <c r="R390" i="1" s="1"/>
  <c r="R391" i="1" s="1"/>
  <c r="R392" i="1" s="1"/>
  <c r="R393" i="1" s="1"/>
  <c r="R394" i="1" s="1"/>
  <c r="R395" i="1" s="1"/>
  <c r="R396" i="1" s="1"/>
  <c r="R397" i="1" s="1"/>
  <c r="R398" i="1" s="1"/>
  <c r="R399" i="1" s="1"/>
  <c r="R400" i="1" s="1"/>
  <c r="R401" i="1" s="1"/>
  <c r="R402" i="1" s="1"/>
  <c r="R403" i="1" s="1"/>
  <c r="R404" i="1" s="1"/>
  <c r="R405" i="1" s="1"/>
  <c r="R406" i="1" s="1"/>
  <c r="R407" i="1" s="1"/>
  <c r="R408" i="1" s="1"/>
  <c r="R409" i="1" s="1"/>
  <c r="R410" i="1" s="1"/>
  <c r="R411" i="1" s="1"/>
  <c r="R412" i="1" s="1"/>
  <c r="R413" i="1" s="1"/>
  <c r="R414" i="1" s="1"/>
  <c r="R415" i="1" s="1"/>
  <c r="R416" i="1" s="1"/>
  <c r="R417" i="1" s="1"/>
  <c r="R418" i="1" s="1"/>
  <c r="R419" i="1" s="1"/>
  <c r="R420" i="1" s="1"/>
  <c r="R421" i="1" s="1"/>
  <c r="R422" i="1" s="1"/>
  <c r="R423" i="1" s="1"/>
  <c r="R424" i="1" s="1"/>
  <c r="R425" i="1" s="1"/>
  <c r="R426" i="1" s="1"/>
  <c r="R427" i="1" s="1"/>
  <c r="R428" i="1" s="1"/>
  <c r="R429" i="1" s="1"/>
  <c r="R430" i="1" s="1"/>
  <c r="R431" i="1" s="1"/>
  <c r="R432" i="1" s="1"/>
  <c r="R433" i="1" s="1"/>
  <c r="R434" i="1" s="1"/>
  <c r="R435" i="1" s="1"/>
  <c r="R436" i="1" s="1"/>
  <c r="R437" i="1" s="1"/>
  <c r="R438" i="1" s="1"/>
  <c r="R439" i="1" s="1"/>
  <c r="R440" i="1" s="1"/>
  <c r="R441" i="1" s="1"/>
  <c r="R442" i="1" s="1"/>
  <c r="R443" i="1" s="1"/>
  <c r="R444" i="1" s="1"/>
  <c r="R445" i="1" s="1"/>
  <c r="R446" i="1" s="1"/>
  <c r="R447" i="1" s="1"/>
  <c r="R448" i="1" s="1"/>
  <c r="R449" i="1" s="1"/>
  <c r="R450" i="1" s="1"/>
  <c r="R451" i="1" s="1"/>
  <c r="R452" i="1" s="1"/>
  <c r="R453" i="1" s="1"/>
  <c r="R454" i="1" s="1"/>
  <c r="R455" i="1" s="1"/>
  <c r="R456" i="1" s="1"/>
  <c r="R457" i="1" s="1"/>
  <c r="R458" i="1" s="1"/>
  <c r="R459" i="1" s="1"/>
  <c r="R460" i="1" s="1"/>
  <c r="R461" i="1" s="1"/>
  <c r="R462" i="1" s="1"/>
  <c r="R463" i="1" s="1"/>
  <c r="R464" i="1" s="1"/>
  <c r="R465" i="1" s="1"/>
  <c r="R466" i="1" s="1"/>
  <c r="R467" i="1" s="1"/>
  <c r="R468" i="1" s="1"/>
  <c r="R469" i="1" s="1"/>
  <c r="R470" i="1" s="1"/>
  <c r="R471" i="1" s="1"/>
  <c r="R472" i="1" s="1"/>
  <c r="R473" i="1" s="1"/>
  <c r="R474" i="1" s="1"/>
  <c r="R475" i="1" s="1"/>
  <c r="R476" i="1" s="1"/>
  <c r="R477" i="1" s="1"/>
  <c r="R478" i="1" s="1"/>
  <c r="R479" i="1" s="1"/>
  <c r="R480" i="1" s="1"/>
  <c r="R481" i="1" s="1"/>
  <c r="R482" i="1" s="1"/>
  <c r="R483" i="1" s="1"/>
  <c r="R484" i="1" s="1"/>
  <c r="R485" i="1" s="1"/>
  <c r="R486" i="1" s="1"/>
  <c r="R487" i="1" s="1"/>
  <c r="R488" i="1" s="1"/>
  <c r="R489" i="1" s="1"/>
  <c r="R490" i="1" s="1"/>
  <c r="R491" i="1" s="1"/>
  <c r="R492" i="1" s="1"/>
  <c r="R493" i="1" s="1"/>
  <c r="R494" i="1" s="1"/>
  <c r="R495" i="1" s="1"/>
  <c r="R496" i="1" s="1"/>
  <c r="R497" i="1" s="1"/>
  <c r="R498" i="1" s="1"/>
  <c r="R499" i="1" s="1"/>
  <c r="R500" i="1" s="1"/>
  <c r="R501" i="1" s="1"/>
  <c r="R502" i="1" s="1"/>
  <c r="R503" i="1" s="1"/>
  <c r="R504" i="1" s="1"/>
  <c r="R505" i="1" s="1"/>
  <c r="R506" i="1" s="1"/>
  <c r="R507" i="1" s="1"/>
  <c r="R508" i="1" s="1"/>
  <c r="R509" i="1" s="1"/>
  <c r="R510" i="1" s="1"/>
  <c r="R511" i="1" s="1"/>
  <c r="R512" i="1" s="1"/>
  <c r="R513" i="1" s="1"/>
  <c r="R514" i="1" s="1"/>
  <c r="R515" i="1" s="1"/>
  <c r="R516" i="1" s="1"/>
  <c r="R517" i="1" s="1"/>
  <c r="R518" i="1" s="1"/>
  <c r="R519" i="1" s="1"/>
  <c r="R520" i="1" s="1"/>
  <c r="R521" i="1" s="1"/>
  <c r="R522" i="1" s="1"/>
  <c r="R523" i="1" s="1"/>
  <c r="R524" i="1" s="1"/>
  <c r="R525" i="1" s="1"/>
  <c r="R526" i="1" s="1"/>
  <c r="R527" i="1" s="1"/>
  <c r="R528" i="1" s="1"/>
  <c r="R529" i="1" s="1"/>
  <c r="R530" i="1" s="1"/>
  <c r="R531" i="1" s="1"/>
  <c r="R532" i="1" s="1"/>
  <c r="R533" i="1" s="1"/>
  <c r="R534" i="1" s="1"/>
  <c r="R535" i="1" s="1"/>
  <c r="R536" i="1" s="1"/>
  <c r="R537" i="1" s="1"/>
  <c r="R538" i="1" s="1"/>
  <c r="R539" i="1" s="1"/>
  <c r="R540" i="1" s="1"/>
  <c r="R541" i="1" s="1"/>
  <c r="R542" i="1" s="1"/>
  <c r="R543" i="1" s="1"/>
  <c r="R544" i="1" s="1"/>
  <c r="R545" i="1" s="1"/>
  <c r="R546" i="1" s="1"/>
  <c r="R547" i="1" s="1"/>
  <c r="R548" i="1" s="1"/>
  <c r="R549" i="1" s="1"/>
  <c r="R550" i="1" s="1"/>
  <c r="R551" i="1" s="1"/>
  <c r="R552" i="1" s="1"/>
  <c r="R553" i="1" s="1"/>
  <c r="R554" i="1" s="1"/>
  <c r="R555" i="1" s="1"/>
  <c r="R556" i="1" s="1"/>
  <c r="R557" i="1" s="1"/>
  <c r="R558" i="1" s="1"/>
  <c r="R559" i="1" s="1"/>
  <c r="R560" i="1" s="1"/>
  <c r="R561" i="1" s="1"/>
  <c r="R562" i="1" s="1"/>
  <c r="R563" i="1" s="1"/>
  <c r="R564" i="1" s="1"/>
  <c r="R565" i="1" s="1"/>
  <c r="R566" i="1" s="1"/>
  <c r="R567" i="1" s="1"/>
  <c r="R568" i="1" s="1"/>
  <c r="R569" i="1" s="1"/>
  <c r="R570" i="1" s="1"/>
  <c r="R571" i="1" s="1"/>
  <c r="R572" i="1" s="1"/>
  <c r="R573" i="1" s="1"/>
  <c r="R574" i="1" s="1"/>
  <c r="R575" i="1" s="1"/>
  <c r="R576" i="1" s="1"/>
  <c r="R577" i="1" s="1"/>
  <c r="R578" i="1" s="1"/>
  <c r="R579" i="1" s="1"/>
  <c r="R580" i="1" s="1"/>
  <c r="R581" i="1" s="1"/>
  <c r="R582" i="1" s="1"/>
  <c r="R583" i="1" s="1"/>
  <c r="R584" i="1" s="1"/>
  <c r="R585" i="1" s="1"/>
  <c r="R586" i="1" s="1"/>
  <c r="R587" i="1" s="1"/>
  <c r="R588" i="1" s="1"/>
  <c r="R589" i="1" s="1"/>
  <c r="R590" i="1" s="1"/>
  <c r="R591" i="1" s="1"/>
  <c r="R592" i="1" s="1"/>
  <c r="R593" i="1" s="1"/>
  <c r="R594" i="1" s="1"/>
  <c r="R595" i="1" s="1"/>
  <c r="R596" i="1" s="1"/>
  <c r="R597" i="1" s="1"/>
  <c r="R598" i="1" s="1"/>
  <c r="R599" i="1" s="1"/>
  <c r="R600" i="1" s="1"/>
  <c r="R601" i="1" s="1"/>
  <c r="R602" i="1" s="1"/>
  <c r="R603" i="1" s="1"/>
  <c r="R604" i="1" s="1"/>
  <c r="R605" i="1" s="1"/>
  <c r="R606" i="1" s="1"/>
  <c r="R607" i="1" s="1"/>
  <c r="R608" i="1" s="1"/>
  <c r="R609" i="1" s="1"/>
  <c r="R610" i="1" s="1"/>
  <c r="R611" i="1" s="1"/>
  <c r="R612" i="1" s="1"/>
  <c r="R613" i="1" s="1"/>
  <c r="R614" i="1" s="1"/>
  <c r="R615" i="1" s="1"/>
  <c r="R616" i="1" s="1"/>
  <c r="R617" i="1" s="1"/>
  <c r="R618" i="1" s="1"/>
  <c r="R619" i="1" s="1"/>
  <c r="R620" i="1" s="1"/>
  <c r="R621" i="1" s="1"/>
  <c r="R622" i="1" s="1"/>
  <c r="R623" i="1" s="1"/>
  <c r="R624" i="1" s="1"/>
  <c r="R625" i="1" s="1"/>
  <c r="R626" i="1" s="1"/>
  <c r="R627" i="1" s="1"/>
  <c r="R628" i="1" s="1"/>
  <c r="R629" i="1" s="1"/>
  <c r="R630" i="1" s="1"/>
  <c r="R631" i="1" s="1"/>
  <c r="R632" i="1" s="1"/>
  <c r="R633" i="1" s="1"/>
  <c r="R634" i="1" s="1"/>
  <c r="R635" i="1" s="1"/>
  <c r="R636" i="1" s="1"/>
  <c r="R637" i="1" s="1"/>
  <c r="R638" i="1" s="1"/>
  <c r="R639" i="1" s="1"/>
  <c r="R640" i="1" s="1"/>
  <c r="R641" i="1" s="1"/>
  <c r="R642" i="1" s="1"/>
  <c r="R643" i="1" s="1"/>
  <c r="R644" i="1" s="1"/>
  <c r="R645" i="1" s="1"/>
  <c r="R646" i="1" s="1"/>
  <c r="R647" i="1" s="1"/>
  <c r="R648" i="1" s="1"/>
  <c r="R649" i="1" s="1"/>
  <c r="R650" i="1" s="1"/>
  <c r="R651" i="1" s="1"/>
  <c r="R652" i="1" s="1"/>
  <c r="R653" i="1" s="1"/>
  <c r="R654" i="1" s="1"/>
  <c r="R655" i="1" s="1"/>
  <c r="R656" i="1" s="1"/>
  <c r="R657" i="1" s="1"/>
  <c r="R658" i="1" s="1"/>
  <c r="G36" i="1"/>
  <c r="M59" i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M499" i="1" s="1"/>
  <c r="M500" i="1" s="1"/>
  <c r="M501" i="1" s="1"/>
  <c r="M502" i="1" s="1"/>
  <c r="M503" i="1" s="1"/>
  <c r="M504" i="1" s="1"/>
  <c r="M505" i="1" s="1"/>
  <c r="M506" i="1" s="1"/>
  <c r="M507" i="1" s="1"/>
  <c r="M508" i="1" s="1"/>
  <c r="M509" i="1" s="1"/>
  <c r="M510" i="1" s="1"/>
  <c r="M511" i="1" s="1"/>
  <c r="M512" i="1" s="1"/>
  <c r="M513" i="1" s="1"/>
  <c r="M514" i="1" s="1"/>
  <c r="M515" i="1" s="1"/>
  <c r="M516" i="1" s="1"/>
  <c r="M517" i="1" s="1"/>
  <c r="M518" i="1" s="1"/>
  <c r="M519" i="1" s="1"/>
  <c r="M520" i="1" s="1"/>
  <c r="M521" i="1" s="1"/>
  <c r="M522" i="1" s="1"/>
  <c r="M523" i="1" s="1"/>
  <c r="M524" i="1" s="1"/>
  <c r="M525" i="1" s="1"/>
  <c r="M526" i="1" s="1"/>
  <c r="M527" i="1" s="1"/>
  <c r="M528" i="1" s="1"/>
  <c r="M529" i="1" s="1"/>
  <c r="M530" i="1" s="1"/>
  <c r="M531" i="1" s="1"/>
  <c r="M532" i="1" s="1"/>
  <c r="M533" i="1" s="1"/>
  <c r="M534" i="1" s="1"/>
  <c r="M535" i="1" s="1"/>
  <c r="M536" i="1" s="1"/>
  <c r="M537" i="1" s="1"/>
  <c r="M538" i="1" s="1"/>
  <c r="M539" i="1" s="1"/>
  <c r="M540" i="1" s="1"/>
  <c r="M541" i="1" s="1"/>
  <c r="M542" i="1" s="1"/>
  <c r="M543" i="1" s="1"/>
  <c r="M544" i="1" s="1"/>
  <c r="M545" i="1" s="1"/>
  <c r="M546" i="1" s="1"/>
  <c r="M547" i="1" s="1"/>
  <c r="M548" i="1" s="1"/>
  <c r="M549" i="1" s="1"/>
  <c r="M550" i="1" s="1"/>
  <c r="M551" i="1" s="1"/>
  <c r="M552" i="1" s="1"/>
  <c r="M553" i="1" s="1"/>
  <c r="M554" i="1" s="1"/>
  <c r="M555" i="1" s="1"/>
  <c r="M556" i="1" s="1"/>
  <c r="M557" i="1" s="1"/>
  <c r="M558" i="1" s="1"/>
  <c r="M559" i="1" s="1"/>
  <c r="M560" i="1" s="1"/>
  <c r="M561" i="1" s="1"/>
  <c r="M562" i="1" s="1"/>
  <c r="M563" i="1" s="1"/>
  <c r="M564" i="1" s="1"/>
  <c r="M565" i="1" s="1"/>
  <c r="M566" i="1" s="1"/>
  <c r="M567" i="1" s="1"/>
  <c r="M568" i="1" s="1"/>
  <c r="M569" i="1" s="1"/>
  <c r="M570" i="1" s="1"/>
  <c r="M571" i="1" s="1"/>
  <c r="M572" i="1" s="1"/>
  <c r="M573" i="1" s="1"/>
  <c r="M574" i="1" s="1"/>
  <c r="M575" i="1" s="1"/>
  <c r="M576" i="1" s="1"/>
  <c r="M577" i="1" s="1"/>
  <c r="M578" i="1" s="1"/>
  <c r="M579" i="1" s="1"/>
  <c r="M580" i="1" s="1"/>
  <c r="M581" i="1" s="1"/>
  <c r="M582" i="1" s="1"/>
  <c r="M583" i="1" s="1"/>
  <c r="M584" i="1" s="1"/>
  <c r="M585" i="1" s="1"/>
  <c r="M586" i="1" s="1"/>
  <c r="M587" i="1" s="1"/>
  <c r="M588" i="1" s="1"/>
  <c r="M589" i="1" s="1"/>
  <c r="M590" i="1" s="1"/>
  <c r="M591" i="1" s="1"/>
  <c r="M592" i="1" s="1"/>
  <c r="M593" i="1" s="1"/>
  <c r="M594" i="1" s="1"/>
  <c r="M595" i="1" s="1"/>
  <c r="M596" i="1" s="1"/>
  <c r="M597" i="1" s="1"/>
  <c r="M598" i="1" s="1"/>
  <c r="M599" i="1" s="1"/>
  <c r="M600" i="1" s="1"/>
  <c r="M601" i="1" s="1"/>
  <c r="M602" i="1" s="1"/>
  <c r="M603" i="1" s="1"/>
  <c r="M604" i="1" s="1"/>
  <c r="M605" i="1" s="1"/>
  <c r="M606" i="1" s="1"/>
  <c r="M607" i="1" s="1"/>
  <c r="M608" i="1" s="1"/>
  <c r="M609" i="1" s="1"/>
  <c r="M610" i="1" s="1"/>
  <c r="M611" i="1" s="1"/>
  <c r="M612" i="1" s="1"/>
  <c r="M613" i="1" s="1"/>
  <c r="M614" i="1" s="1"/>
  <c r="M615" i="1" s="1"/>
  <c r="M616" i="1" s="1"/>
  <c r="M617" i="1" s="1"/>
  <c r="M618" i="1" s="1"/>
  <c r="M619" i="1" s="1"/>
  <c r="M620" i="1" s="1"/>
  <c r="M621" i="1" s="1"/>
  <c r="M622" i="1" s="1"/>
  <c r="M623" i="1" s="1"/>
  <c r="M624" i="1" s="1"/>
  <c r="M625" i="1" s="1"/>
  <c r="M626" i="1" s="1"/>
  <c r="M627" i="1" s="1"/>
  <c r="M628" i="1" s="1"/>
  <c r="M629" i="1" s="1"/>
  <c r="M630" i="1" s="1"/>
  <c r="M631" i="1" s="1"/>
  <c r="M632" i="1" s="1"/>
  <c r="M633" i="1" s="1"/>
  <c r="M634" i="1" s="1"/>
  <c r="M635" i="1" s="1"/>
  <c r="M636" i="1" s="1"/>
  <c r="M637" i="1" s="1"/>
  <c r="M638" i="1" s="1"/>
  <c r="M639" i="1" s="1"/>
  <c r="M640" i="1" s="1"/>
  <c r="M641" i="1" s="1"/>
  <c r="M642" i="1" s="1"/>
  <c r="M643" i="1" s="1"/>
  <c r="M644" i="1" s="1"/>
  <c r="M645" i="1" s="1"/>
  <c r="M646" i="1" s="1"/>
  <c r="M647" i="1" s="1"/>
  <c r="M648" i="1" s="1"/>
  <c r="M649" i="1" s="1"/>
  <c r="M650" i="1" s="1"/>
  <c r="M651" i="1" s="1"/>
  <c r="M652" i="1" s="1"/>
  <c r="M653" i="1" s="1"/>
  <c r="M654" i="1" s="1"/>
  <c r="M655" i="1" s="1"/>
  <c r="M656" i="1" s="1"/>
  <c r="M657" i="1" s="1"/>
  <c r="M658" i="1" s="1"/>
  <c r="Q34" i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Q105" i="1" s="1"/>
  <c r="Q106" i="1" s="1"/>
  <c r="Q107" i="1" s="1"/>
  <c r="Q108" i="1" s="1"/>
  <c r="Q109" i="1" s="1"/>
  <c r="Q110" i="1" s="1"/>
  <c r="Q111" i="1" s="1"/>
  <c r="Q112" i="1" s="1"/>
  <c r="Q113" i="1" s="1"/>
  <c r="Q114" i="1" s="1"/>
  <c r="Q115" i="1" s="1"/>
  <c r="Q116" i="1" s="1"/>
  <c r="Q117" i="1" s="1"/>
  <c r="Q118" i="1" s="1"/>
  <c r="Q119" i="1" s="1"/>
  <c r="Q120" i="1" s="1"/>
  <c r="Q121" i="1" s="1"/>
  <c r="Q122" i="1" s="1"/>
  <c r="Q123" i="1" s="1"/>
  <c r="Q124" i="1" s="1"/>
  <c r="Q125" i="1" s="1"/>
  <c r="Q126" i="1" s="1"/>
  <c r="Q127" i="1" s="1"/>
  <c r="Q128" i="1" s="1"/>
  <c r="Q129" i="1" s="1"/>
  <c r="Q130" i="1" s="1"/>
  <c r="Q131" i="1" s="1"/>
  <c r="Q132" i="1" s="1"/>
  <c r="Q133" i="1" s="1"/>
  <c r="Q134" i="1" s="1"/>
  <c r="Q135" i="1" s="1"/>
  <c r="Q136" i="1" s="1"/>
  <c r="Q137" i="1" s="1"/>
  <c r="Q138" i="1" s="1"/>
  <c r="Q139" i="1" s="1"/>
  <c r="Q140" i="1" s="1"/>
  <c r="Q141" i="1" s="1"/>
  <c r="Q142" i="1" s="1"/>
  <c r="Q143" i="1" s="1"/>
  <c r="Q144" i="1" s="1"/>
  <c r="Q145" i="1" s="1"/>
  <c r="Q146" i="1" s="1"/>
  <c r="Q147" i="1" s="1"/>
  <c r="Q148" i="1" s="1"/>
  <c r="Q149" i="1" s="1"/>
  <c r="Q150" i="1" s="1"/>
  <c r="Q151" i="1" s="1"/>
  <c r="Q152" i="1" s="1"/>
  <c r="Q153" i="1" s="1"/>
  <c r="Q154" i="1" s="1"/>
  <c r="Q155" i="1" s="1"/>
  <c r="Q156" i="1" s="1"/>
  <c r="Q157" i="1" s="1"/>
  <c r="Q158" i="1" s="1"/>
  <c r="Q159" i="1" s="1"/>
  <c r="Q160" i="1" s="1"/>
  <c r="Q161" i="1" s="1"/>
  <c r="Q162" i="1" s="1"/>
  <c r="Q163" i="1" s="1"/>
  <c r="Q164" i="1" s="1"/>
  <c r="Q165" i="1" s="1"/>
  <c r="Q166" i="1" s="1"/>
  <c r="Q167" i="1" s="1"/>
  <c r="Q168" i="1" s="1"/>
  <c r="Q169" i="1" s="1"/>
  <c r="Q170" i="1" s="1"/>
  <c r="Q171" i="1" s="1"/>
  <c r="Q172" i="1" s="1"/>
  <c r="Q173" i="1" s="1"/>
  <c r="Q174" i="1" s="1"/>
  <c r="Q175" i="1" s="1"/>
  <c r="Q176" i="1" s="1"/>
  <c r="Q177" i="1" s="1"/>
  <c r="Q178" i="1" s="1"/>
  <c r="Q179" i="1" s="1"/>
  <c r="Q180" i="1" s="1"/>
  <c r="Q181" i="1" s="1"/>
  <c r="Q182" i="1" s="1"/>
  <c r="Q183" i="1" s="1"/>
  <c r="Q184" i="1" s="1"/>
  <c r="Q185" i="1" s="1"/>
  <c r="Q186" i="1" s="1"/>
  <c r="Q187" i="1" s="1"/>
  <c r="Q188" i="1" s="1"/>
  <c r="Q189" i="1" s="1"/>
  <c r="Q190" i="1" s="1"/>
  <c r="Q191" i="1" s="1"/>
  <c r="Q192" i="1" s="1"/>
  <c r="Q193" i="1" s="1"/>
  <c r="Q194" i="1" s="1"/>
  <c r="Q195" i="1" s="1"/>
  <c r="Q196" i="1" s="1"/>
  <c r="Q197" i="1" s="1"/>
  <c r="Q198" i="1" s="1"/>
  <c r="Q199" i="1" s="1"/>
  <c r="Q200" i="1" s="1"/>
  <c r="Q201" i="1" s="1"/>
  <c r="Q202" i="1" s="1"/>
  <c r="Q203" i="1" s="1"/>
  <c r="Q204" i="1" s="1"/>
  <c r="Q205" i="1" s="1"/>
  <c r="Q206" i="1" s="1"/>
  <c r="Q207" i="1" s="1"/>
  <c r="Q208" i="1" s="1"/>
  <c r="Q209" i="1" s="1"/>
  <c r="Q210" i="1" s="1"/>
  <c r="Q211" i="1" s="1"/>
  <c r="Q212" i="1" s="1"/>
  <c r="Q213" i="1" s="1"/>
  <c r="Q214" i="1" s="1"/>
  <c r="Q215" i="1" s="1"/>
  <c r="Q216" i="1" s="1"/>
  <c r="Q217" i="1" s="1"/>
  <c r="Q218" i="1" s="1"/>
  <c r="Q219" i="1" s="1"/>
  <c r="Q220" i="1" s="1"/>
  <c r="Q221" i="1" s="1"/>
  <c r="Q222" i="1" s="1"/>
  <c r="Q223" i="1" s="1"/>
  <c r="Q224" i="1" s="1"/>
  <c r="Q225" i="1" s="1"/>
  <c r="Q226" i="1" s="1"/>
  <c r="Q227" i="1" s="1"/>
  <c r="Q228" i="1" s="1"/>
  <c r="Q229" i="1" s="1"/>
  <c r="Q230" i="1" s="1"/>
  <c r="Q231" i="1" s="1"/>
  <c r="Q232" i="1" s="1"/>
  <c r="Q233" i="1" s="1"/>
  <c r="Q234" i="1" s="1"/>
  <c r="Q235" i="1" s="1"/>
  <c r="Q236" i="1" s="1"/>
  <c r="Q237" i="1" s="1"/>
  <c r="Q238" i="1" s="1"/>
  <c r="Q239" i="1" s="1"/>
  <c r="Q240" i="1" s="1"/>
  <c r="Q241" i="1" s="1"/>
  <c r="Q242" i="1" s="1"/>
  <c r="Q243" i="1" s="1"/>
  <c r="Q244" i="1" s="1"/>
  <c r="Q245" i="1" s="1"/>
  <c r="Q246" i="1" s="1"/>
  <c r="Q247" i="1" s="1"/>
  <c r="Q248" i="1" s="1"/>
  <c r="Q249" i="1" s="1"/>
  <c r="Q250" i="1" s="1"/>
  <c r="Q251" i="1" s="1"/>
  <c r="Q252" i="1" s="1"/>
  <c r="Q253" i="1" s="1"/>
  <c r="Q254" i="1" s="1"/>
  <c r="Q255" i="1" s="1"/>
  <c r="Q256" i="1" s="1"/>
  <c r="Q257" i="1" s="1"/>
  <c r="Q258" i="1" s="1"/>
  <c r="Q259" i="1" s="1"/>
  <c r="Q260" i="1" s="1"/>
  <c r="Q261" i="1" s="1"/>
  <c r="Q262" i="1" s="1"/>
  <c r="Q263" i="1" s="1"/>
  <c r="Q264" i="1" s="1"/>
  <c r="Q265" i="1" s="1"/>
  <c r="Q266" i="1" s="1"/>
  <c r="Q267" i="1" s="1"/>
  <c r="Q268" i="1" s="1"/>
  <c r="Q269" i="1" s="1"/>
  <c r="Q270" i="1" s="1"/>
  <c r="Q271" i="1" s="1"/>
  <c r="Q272" i="1" s="1"/>
  <c r="Q273" i="1" s="1"/>
  <c r="Q274" i="1" s="1"/>
  <c r="Q275" i="1" s="1"/>
  <c r="Q276" i="1" s="1"/>
  <c r="Q277" i="1" s="1"/>
  <c r="Q278" i="1" s="1"/>
  <c r="Q279" i="1" s="1"/>
  <c r="Q280" i="1" s="1"/>
  <c r="Q281" i="1" s="1"/>
  <c r="Q282" i="1" s="1"/>
  <c r="Q283" i="1" s="1"/>
  <c r="Q284" i="1" s="1"/>
  <c r="Q285" i="1" s="1"/>
  <c r="Q286" i="1" s="1"/>
  <c r="Q287" i="1" s="1"/>
  <c r="Q288" i="1" s="1"/>
  <c r="Q289" i="1" s="1"/>
  <c r="Q290" i="1" s="1"/>
  <c r="Q291" i="1" s="1"/>
  <c r="Q292" i="1" s="1"/>
  <c r="Q293" i="1" s="1"/>
  <c r="Q294" i="1" s="1"/>
  <c r="Q295" i="1" s="1"/>
  <c r="Q296" i="1" s="1"/>
  <c r="Q297" i="1" s="1"/>
  <c r="Q298" i="1" s="1"/>
  <c r="Q299" i="1" s="1"/>
  <c r="Q300" i="1" s="1"/>
  <c r="Q301" i="1" s="1"/>
  <c r="Q302" i="1" s="1"/>
  <c r="Q303" i="1" s="1"/>
  <c r="Q304" i="1" s="1"/>
  <c r="Q305" i="1" s="1"/>
  <c r="Q306" i="1" s="1"/>
  <c r="Q307" i="1" s="1"/>
  <c r="Q308" i="1" s="1"/>
  <c r="Q309" i="1" s="1"/>
  <c r="Q310" i="1" s="1"/>
  <c r="Q311" i="1" s="1"/>
  <c r="Q312" i="1" s="1"/>
  <c r="Q313" i="1" s="1"/>
  <c r="Q314" i="1" s="1"/>
  <c r="Q315" i="1" s="1"/>
  <c r="Q316" i="1" s="1"/>
  <c r="Q317" i="1" s="1"/>
  <c r="Q318" i="1" s="1"/>
  <c r="Q319" i="1" s="1"/>
  <c r="Q320" i="1" s="1"/>
  <c r="Q321" i="1" s="1"/>
  <c r="Q322" i="1" s="1"/>
  <c r="Q323" i="1" s="1"/>
  <c r="Q324" i="1" s="1"/>
  <c r="Q325" i="1" s="1"/>
  <c r="Q326" i="1" s="1"/>
  <c r="Q327" i="1" s="1"/>
  <c r="Q328" i="1" s="1"/>
  <c r="Q329" i="1" s="1"/>
  <c r="Q330" i="1" s="1"/>
  <c r="Q331" i="1" s="1"/>
  <c r="Q332" i="1" s="1"/>
  <c r="Q333" i="1" s="1"/>
  <c r="Q334" i="1" s="1"/>
  <c r="Q335" i="1" s="1"/>
  <c r="Q336" i="1" s="1"/>
  <c r="Q337" i="1" s="1"/>
  <c r="Q338" i="1" s="1"/>
  <c r="Q339" i="1" s="1"/>
  <c r="Q340" i="1" s="1"/>
  <c r="Q341" i="1" s="1"/>
  <c r="Q342" i="1" s="1"/>
  <c r="Q343" i="1" s="1"/>
  <c r="Q344" i="1" s="1"/>
  <c r="Q345" i="1" s="1"/>
  <c r="Q346" i="1" s="1"/>
  <c r="Q347" i="1" s="1"/>
  <c r="Q348" i="1" s="1"/>
  <c r="Q349" i="1" s="1"/>
  <c r="Q350" i="1" s="1"/>
  <c r="Q351" i="1" s="1"/>
  <c r="Q352" i="1" s="1"/>
  <c r="Q353" i="1" s="1"/>
  <c r="Q354" i="1" s="1"/>
  <c r="Q355" i="1" s="1"/>
  <c r="Q356" i="1" s="1"/>
  <c r="Q357" i="1" s="1"/>
  <c r="Q358" i="1" s="1"/>
  <c r="Q359" i="1" s="1"/>
  <c r="Q360" i="1" s="1"/>
  <c r="Q361" i="1" s="1"/>
  <c r="Q362" i="1" s="1"/>
  <c r="Q363" i="1" s="1"/>
  <c r="Q364" i="1" s="1"/>
  <c r="Q365" i="1" s="1"/>
  <c r="Q366" i="1" s="1"/>
  <c r="Q367" i="1" s="1"/>
  <c r="Q368" i="1" s="1"/>
  <c r="Q369" i="1" s="1"/>
  <c r="Q370" i="1" s="1"/>
  <c r="Q371" i="1" s="1"/>
  <c r="Q372" i="1" s="1"/>
  <c r="Q373" i="1" s="1"/>
  <c r="Q374" i="1" s="1"/>
  <c r="Q375" i="1" s="1"/>
  <c r="Q376" i="1" s="1"/>
  <c r="Q377" i="1" s="1"/>
  <c r="Q378" i="1" s="1"/>
  <c r="Q379" i="1" s="1"/>
  <c r="Q380" i="1" s="1"/>
  <c r="Q381" i="1" s="1"/>
  <c r="Q382" i="1" s="1"/>
  <c r="Q383" i="1" s="1"/>
  <c r="Q384" i="1" s="1"/>
  <c r="Q385" i="1" s="1"/>
  <c r="Q386" i="1" s="1"/>
  <c r="Q387" i="1" s="1"/>
  <c r="Q388" i="1" s="1"/>
  <c r="Q389" i="1" s="1"/>
  <c r="Q390" i="1" s="1"/>
  <c r="Q391" i="1" s="1"/>
  <c r="Q392" i="1" s="1"/>
  <c r="Q393" i="1" s="1"/>
  <c r="Q394" i="1" s="1"/>
  <c r="Q395" i="1" s="1"/>
  <c r="Q396" i="1" s="1"/>
  <c r="Q397" i="1" s="1"/>
  <c r="Q398" i="1" s="1"/>
  <c r="Q399" i="1" s="1"/>
  <c r="Q400" i="1" s="1"/>
  <c r="Q401" i="1" s="1"/>
  <c r="Q402" i="1" s="1"/>
  <c r="Q403" i="1" s="1"/>
  <c r="Q404" i="1" s="1"/>
  <c r="Q405" i="1" s="1"/>
  <c r="Q406" i="1" s="1"/>
  <c r="Q407" i="1" s="1"/>
  <c r="Q408" i="1" s="1"/>
  <c r="Q409" i="1" s="1"/>
  <c r="Q410" i="1" s="1"/>
  <c r="Q411" i="1" s="1"/>
  <c r="Q412" i="1" s="1"/>
  <c r="Q413" i="1" s="1"/>
  <c r="Q414" i="1" s="1"/>
  <c r="Q415" i="1" s="1"/>
  <c r="Q416" i="1" s="1"/>
  <c r="Q417" i="1" s="1"/>
  <c r="Q418" i="1" s="1"/>
  <c r="Q419" i="1" s="1"/>
  <c r="Q420" i="1" s="1"/>
  <c r="Q421" i="1" s="1"/>
  <c r="Q422" i="1" s="1"/>
  <c r="Q423" i="1" s="1"/>
  <c r="Q424" i="1" s="1"/>
  <c r="Q425" i="1" s="1"/>
  <c r="Q426" i="1" s="1"/>
  <c r="Q427" i="1" s="1"/>
  <c r="Q428" i="1" s="1"/>
  <c r="Q429" i="1" s="1"/>
  <c r="Q430" i="1" s="1"/>
  <c r="Q431" i="1" s="1"/>
  <c r="Q432" i="1" s="1"/>
  <c r="Q433" i="1" s="1"/>
  <c r="Q434" i="1" s="1"/>
  <c r="Q435" i="1" s="1"/>
  <c r="Q436" i="1" s="1"/>
  <c r="Q437" i="1" s="1"/>
  <c r="Q438" i="1" s="1"/>
  <c r="Q439" i="1" s="1"/>
  <c r="Q440" i="1" s="1"/>
  <c r="Q441" i="1" s="1"/>
  <c r="Q442" i="1" s="1"/>
  <c r="Q443" i="1" s="1"/>
  <c r="Q444" i="1" s="1"/>
  <c r="Q445" i="1" s="1"/>
  <c r="Q446" i="1" s="1"/>
  <c r="Q447" i="1" s="1"/>
  <c r="Q448" i="1" s="1"/>
  <c r="Q449" i="1" s="1"/>
  <c r="Q450" i="1" s="1"/>
  <c r="Q451" i="1" s="1"/>
  <c r="Q452" i="1" s="1"/>
  <c r="Q453" i="1" s="1"/>
  <c r="Q454" i="1" s="1"/>
  <c r="Q455" i="1" s="1"/>
  <c r="Q456" i="1" s="1"/>
  <c r="Q457" i="1" s="1"/>
  <c r="Q458" i="1" s="1"/>
  <c r="Q459" i="1" s="1"/>
  <c r="Q460" i="1" s="1"/>
  <c r="Q461" i="1" s="1"/>
  <c r="Q462" i="1" s="1"/>
  <c r="Q463" i="1" s="1"/>
  <c r="Q464" i="1" s="1"/>
  <c r="Q465" i="1" s="1"/>
  <c r="Q466" i="1" s="1"/>
  <c r="Q467" i="1" s="1"/>
  <c r="Q468" i="1" s="1"/>
  <c r="Q469" i="1" s="1"/>
  <c r="Q470" i="1" s="1"/>
  <c r="Q471" i="1" s="1"/>
  <c r="Q472" i="1" s="1"/>
  <c r="Q473" i="1" s="1"/>
  <c r="Q474" i="1" s="1"/>
  <c r="Q475" i="1" s="1"/>
  <c r="Q476" i="1" s="1"/>
  <c r="Q477" i="1" s="1"/>
  <c r="Q478" i="1" s="1"/>
  <c r="Q479" i="1" s="1"/>
  <c r="Q480" i="1" s="1"/>
  <c r="Q481" i="1" s="1"/>
  <c r="Q482" i="1" s="1"/>
  <c r="Q483" i="1" s="1"/>
  <c r="Q484" i="1" s="1"/>
  <c r="Q485" i="1" s="1"/>
  <c r="Q486" i="1" s="1"/>
  <c r="Q487" i="1" s="1"/>
  <c r="Q488" i="1" s="1"/>
  <c r="Q489" i="1" s="1"/>
  <c r="Q490" i="1" s="1"/>
  <c r="Q491" i="1" s="1"/>
  <c r="Q492" i="1" s="1"/>
  <c r="Q493" i="1" s="1"/>
  <c r="Q494" i="1" s="1"/>
  <c r="Q495" i="1" s="1"/>
  <c r="Q496" i="1" s="1"/>
  <c r="Q497" i="1" s="1"/>
  <c r="Q498" i="1" s="1"/>
  <c r="Q499" i="1" s="1"/>
  <c r="Q500" i="1" s="1"/>
  <c r="Q501" i="1" s="1"/>
  <c r="Q502" i="1" s="1"/>
  <c r="Q503" i="1" s="1"/>
  <c r="Q504" i="1" s="1"/>
  <c r="Q505" i="1" s="1"/>
  <c r="Q506" i="1" s="1"/>
  <c r="Q507" i="1" s="1"/>
  <c r="Q508" i="1" s="1"/>
  <c r="Q509" i="1" s="1"/>
  <c r="Q510" i="1" s="1"/>
  <c r="Q511" i="1" s="1"/>
  <c r="Q512" i="1" s="1"/>
  <c r="Q513" i="1" s="1"/>
  <c r="Q514" i="1" s="1"/>
  <c r="Q515" i="1" s="1"/>
  <c r="Q516" i="1" s="1"/>
  <c r="Q517" i="1" s="1"/>
  <c r="Q518" i="1" s="1"/>
  <c r="Q519" i="1" s="1"/>
  <c r="Q520" i="1" s="1"/>
  <c r="Q521" i="1" s="1"/>
  <c r="Q522" i="1" s="1"/>
  <c r="Q523" i="1" s="1"/>
  <c r="Q524" i="1" s="1"/>
  <c r="Q525" i="1" s="1"/>
  <c r="Q526" i="1" s="1"/>
  <c r="Q527" i="1" s="1"/>
  <c r="Q528" i="1" s="1"/>
  <c r="Q529" i="1" s="1"/>
  <c r="Q530" i="1" s="1"/>
  <c r="Q531" i="1" s="1"/>
  <c r="Q532" i="1" s="1"/>
  <c r="Q533" i="1" s="1"/>
  <c r="Q534" i="1" s="1"/>
  <c r="Q535" i="1" s="1"/>
  <c r="Q536" i="1" s="1"/>
  <c r="Q537" i="1" s="1"/>
  <c r="Q538" i="1" s="1"/>
  <c r="Q539" i="1" s="1"/>
  <c r="Q540" i="1" s="1"/>
  <c r="Q541" i="1" s="1"/>
  <c r="Q542" i="1" s="1"/>
  <c r="Q543" i="1" s="1"/>
  <c r="Q544" i="1" s="1"/>
  <c r="Q545" i="1" s="1"/>
  <c r="Q546" i="1" s="1"/>
  <c r="Q547" i="1" s="1"/>
  <c r="Q548" i="1" s="1"/>
  <c r="Q549" i="1" s="1"/>
  <c r="Q550" i="1" s="1"/>
  <c r="Q551" i="1" s="1"/>
  <c r="Q552" i="1" s="1"/>
  <c r="Q553" i="1" s="1"/>
  <c r="Q554" i="1" s="1"/>
  <c r="Q555" i="1" s="1"/>
  <c r="Q556" i="1" s="1"/>
  <c r="Q557" i="1" s="1"/>
  <c r="Q558" i="1" s="1"/>
  <c r="Q559" i="1" s="1"/>
  <c r="Q560" i="1" s="1"/>
  <c r="Q561" i="1" s="1"/>
  <c r="Q562" i="1" s="1"/>
  <c r="Q563" i="1" s="1"/>
  <c r="Q564" i="1" s="1"/>
  <c r="Q565" i="1" s="1"/>
  <c r="Q566" i="1" s="1"/>
  <c r="Q567" i="1" s="1"/>
  <c r="Q568" i="1" s="1"/>
  <c r="Q569" i="1" s="1"/>
  <c r="Q570" i="1" s="1"/>
  <c r="Q571" i="1" s="1"/>
  <c r="Q572" i="1" s="1"/>
  <c r="Q573" i="1" s="1"/>
  <c r="Q574" i="1" s="1"/>
  <c r="Q575" i="1" s="1"/>
  <c r="Q576" i="1" s="1"/>
  <c r="Q577" i="1" s="1"/>
  <c r="Q578" i="1" s="1"/>
  <c r="Q579" i="1" s="1"/>
  <c r="Q580" i="1" s="1"/>
  <c r="Q581" i="1" s="1"/>
  <c r="Q582" i="1" s="1"/>
  <c r="Q583" i="1" s="1"/>
  <c r="Q584" i="1" s="1"/>
  <c r="Q585" i="1" s="1"/>
  <c r="Q586" i="1" s="1"/>
  <c r="Q587" i="1" s="1"/>
  <c r="Q588" i="1" s="1"/>
  <c r="Q589" i="1" s="1"/>
  <c r="Q590" i="1" s="1"/>
  <c r="Q591" i="1" s="1"/>
  <c r="Q592" i="1" s="1"/>
  <c r="Q593" i="1" s="1"/>
  <c r="Q594" i="1" s="1"/>
  <c r="Q595" i="1" s="1"/>
  <c r="Q596" i="1" s="1"/>
  <c r="Q597" i="1" s="1"/>
  <c r="Q598" i="1" s="1"/>
  <c r="Q599" i="1" s="1"/>
  <c r="Q600" i="1" s="1"/>
  <c r="Q601" i="1" s="1"/>
  <c r="Q602" i="1" s="1"/>
  <c r="Q603" i="1" s="1"/>
  <c r="Q604" i="1" s="1"/>
  <c r="Q605" i="1" s="1"/>
  <c r="Q606" i="1" s="1"/>
  <c r="Q607" i="1" s="1"/>
  <c r="Q608" i="1" s="1"/>
  <c r="Q609" i="1" s="1"/>
  <c r="Q610" i="1" s="1"/>
  <c r="Q611" i="1" s="1"/>
  <c r="Q612" i="1" s="1"/>
  <c r="Q613" i="1" s="1"/>
  <c r="Q614" i="1" s="1"/>
  <c r="Q615" i="1" s="1"/>
  <c r="Q616" i="1" s="1"/>
  <c r="Q617" i="1" s="1"/>
  <c r="Q618" i="1" s="1"/>
  <c r="Q619" i="1" s="1"/>
  <c r="Q620" i="1" s="1"/>
  <c r="Q621" i="1" s="1"/>
  <c r="Q622" i="1" s="1"/>
  <c r="Q623" i="1" s="1"/>
  <c r="Q624" i="1" s="1"/>
  <c r="Q625" i="1" s="1"/>
  <c r="Q626" i="1" s="1"/>
  <c r="Q627" i="1" s="1"/>
  <c r="Q628" i="1" s="1"/>
  <c r="Q629" i="1" s="1"/>
  <c r="Q630" i="1" s="1"/>
  <c r="Q631" i="1" s="1"/>
  <c r="Q632" i="1" s="1"/>
  <c r="Q633" i="1" s="1"/>
  <c r="Q634" i="1" s="1"/>
  <c r="Q635" i="1" s="1"/>
  <c r="Q636" i="1" s="1"/>
  <c r="Q637" i="1" s="1"/>
  <c r="Q638" i="1" s="1"/>
  <c r="Q639" i="1" s="1"/>
  <c r="Q640" i="1" s="1"/>
  <c r="Q641" i="1" s="1"/>
  <c r="Q642" i="1" s="1"/>
  <c r="Q643" i="1" s="1"/>
  <c r="Q644" i="1" s="1"/>
  <c r="Q645" i="1" s="1"/>
  <c r="Q646" i="1" s="1"/>
  <c r="Q647" i="1" s="1"/>
  <c r="Q648" i="1" s="1"/>
  <c r="Q649" i="1" s="1"/>
  <c r="Q650" i="1" s="1"/>
  <c r="Q651" i="1" s="1"/>
  <c r="Q652" i="1" s="1"/>
  <c r="Q653" i="1" s="1"/>
  <c r="Q654" i="1" s="1"/>
  <c r="Q655" i="1" s="1"/>
  <c r="Q656" i="1" s="1"/>
  <c r="Q657" i="1" s="1"/>
  <c r="Q658" i="1" s="1"/>
  <c r="N27" i="1"/>
  <c r="O40" i="1" l="1"/>
  <c r="O41" i="1" s="1"/>
  <c r="N28" i="1"/>
  <c r="N29" i="1" s="1"/>
  <c r="N30" i="1" s="1"/>
  <c r="N31" i="1" s="1"/>
  <c r="N32" i="1" s="1"/>
  <c r="N33" i="1" s="1"/>
  <c r="N34" i="1" s="1"/>
  <c r="O42" i="1" l="1"/>
  <c r="O43" i="1" s="1"/>
  <c r="O44" i="1" s="1"/>
  <c r="N35" i="1"/>
  <c r="O45" i="1" l="1"/>
  <c r="O46" i="1" s="1"/>
  <c r="N36" i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 s="1"/>
  <c r="N159" i="1" s="1"/>
  <c r="N160" i="1" s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N178" i="1" s="1"/>
  <c r="N179" i="1" s="1"/>
  <c r="N180" i="1" s="1"/>
  <c r="N181" i="1" s="1"/>
  <c r="N182" i="1" s="1"/>
  <c r="N183" i="1" s="1"/>
  <c r="N184" i="1" s="1"/>
  <c r="N185" i="1" s="1"/>
  <c r="N186" i="1" s="1"/>
  <c r="N187" i="1" s="1"/>
  <c r="N188" i="1" s="1"/>
  <c r="N189" i="1" s="1"/>
  <c r="N190" i="1" s="1"/>
  <c r="N191" i="1" s="1"/>
  <c r="N192" i="1" s="1"/>
  <c r="N193" i="1" s="1"/>
  <c r="N194" i="1" s="1"/>
  <c r="N195" i="1" s="1"/>
  <c r="N196" i="1" s="1"/>
  <c r="N197" i="1" s="1"/>
  <c r="N198" i="1" s="1"/>
  <c r="N199" i="1" s="1"/>
  <c r="N200" i="1" s="1"/>
  <c r="N201" i="1" s="1"/>
  <c r="N202" i="1" s="1"/>
  <c r="N203" i="1" s="1"/>
  <c r="N204" i="1" s="1"/>
  <c r="N205" i="1" s="1"/>
  <c r="N206" i="1" s="1"/>
  <c r="N207" i="1" s="1"/>
  <c r="N208" i="1" s="1"/>
  <c r="N209" i="1" s="1"/>
  <c r="N210" i="1" s="1"/>
  <c r="N211" i="1" s="1"/>
  <c r="N212" i="1" s="1"/>
  <c r="N213" i="1" s="1"/>
  <c r="N214" i="1" s="1"/>
  <c r="N215" i="1" s="1"/>
  <c r="N216" i="1" s="1"/>
  <c r="N217" i="1" s="1"/>
  <c r="N218" i="1" s="1"/>
  <c r="N219" i="1" s="1"/>
  <c r="N220" i="1" s="1"/>
  <c r="N221" i="1" s="1"/>
  <c r="N222" i="1" s="1"/>
  <c r="N223" i="1" s="1"/>
  <c r="N224" i="1" s="1"/>
  <c r="N225" i="1" s="1"/>
  <c r="N226" i="1" s="1"/>
  <c r="N227" i="1" s="1"/>
  <c r="N228" i="1" s="1"/>
  <c r="N229" i="1" s="1"/>
  <c r="N230" i="1" s="1"/>
  <c r="N231" i="1" s="1"/>
  <c r="N232" i="1" s="1"/>
  <c r="N233" i="1" s="1"/>
  <c r="N234" i="1" s="1"/>
  <c r="N235" i="1" s="1"/>
  <c r="N236" i="1" s="1"/>
  <c r="N237" i="1" s="1"/>
  <c r="N238" i="1" s="1"/>
  <c r="N239" i="1" s="1"/>
  <c r="N240" i="1" s="1"/>
  <c r="N241" i="1" s="1"/>
  <c r="N242" i="1" s="1"/>
  <c r="N243" i="1" s="1"/>
  <c r="N244" i="1" s="1"/>
  <c r="N245" i="1" s="1"/>
  <c r="N246" i="1" s="1"/>
  <c r="N247" i="1" s="1"/>
  <c r="N248" i="1" s="1"/>
  <c r="N249" i="1" s="1"/>
  <c r="N250" i="1" s="1"/>
  <c r="N251" i="1" s="1"/>
  <c r="N252" i="1" s="1"/>
  <c r="N253" i="1" s="1"/>
  <c r="N254" i="1" s="1"/>
  <c r="N255" i="1" s="1"/>
  <c r="N256" i="1" s="1"/>
  <c r="N257" i="1" s="1"/>
  <c r="N258" i="1" s="1"/>
  <c r="N259" i="1" s="1"/>
  <c r="N260" i="1" s="1"/>
  <c r="N261" i="1" s="1"/>
  <c r="N262" i="1" s="1"/>
  <c r="N263" i="1" s="1"/>
  <c r="N264" i="1" s="1"/>
  <c r="N265" i="1" s="1"/>
  <c r="N266" i="1" s="1"/>
  <c r="N267" i="1" s="1"/>
  <c r="N268" i="1" s="1"/>
  <c r="N269" i="1" s="1"/>
  <c r="N270" i="1" s="1"/>
  <c r="N271" i="1" s="1"/>
  <c r="N272" i="1" s="1"/>
  <c r="N273" i="1" s="1"/>
  <c r="N274" i="1" s="1"/>
  <c r="N275" i="1" s="1"/>
  <c r="N276" i="1" s="1"/>
  <c r="N277" i="1" s="1"/>
  <c r="N278" i="1" s="1"/>
  <c r="N279" i="1" s="1"/>
  <c r="N280" i="1" s="1"/>
  <c r="N281" i="1" s="1"/>
  <c r="N282" i="1" s="1"/>
  <c r="N283" i="1" s="1"/>
  <c r="N284" i="1" s="1"/>
  <c r="N285" i="1" s="1"/>
  <c r="N286" i="1" s="1"/>
  <c r="N287" i="1" s="1"/>
  <c r="N288" i="1" s="1"/>
  <c r="N289" i="1" s="1"/>
  <c r="N290" i="1" s="1"/>
  <c r="N291" i="1" s="1"/>
  <c r="N292" i="1" s="1"/>
  <c r="N293" i="1" s="1"/>
  <c r="N294" i="1" s="1"/>
  <c r="N295" i="1" s="1"/>
  <c r="N296" i="1" s="1"/>
  <c r="N297" i="1" s="1"/>
  <c r="N298" i="1" s="1"/>
  <c r="N299" i="1" s="1"/>
  <c r="N300" i="1" s="1"/>
  <c r="N301" i="1" s="1"/>
  <c r="N302" i="1" s="1"/>
  <c r="N303" i="1" s="1"/>
  <c r="N304" i="1" s="1"/>
  <c r="N305" i="1" s="1"/>
  <c r="N306" i="1" s="1"/>
  <c r="N307" i="1" s="1"/>
  <c r="N308" i="1" s="1"/>
  <c r="N309" i="1" s="1"/>
  <c r="N310" i="1" s="1"/>
  <c r="N311" i="1" s="1"/>
  <c r="N312" i="1" s="1"/>
  <c r="N313" i="1" s="1"/>
  <c r="N314" i="1" s="1"/>
  <c r="N315" i="1" s="1"/>
  <c r="N316" i="1" s="1"/>
  <c r="N317" i="1" s="1"/>
  <c r="N318" i="1" s="1"/>
  <c r="N319" i="1" s="1"/>
  <c r="N320" i="1" s="1"/>
  <c r="N321" i="1" s="1"/>
  <c r="N322" i="1" s="1"/>
  <c r="N323" i="1" s="1"/>
  <c r="N324" i="1" s="1"/>
  <c r="N325" i="1" s="1"/>
  <c r="N326" i="1" s="1"/>
  <c r="N327" i="1" s="1"/>
  <c r="N328" i="1" s="1"/>
  <c r="N329" i="1" s="1"/>
  <c r="N330" i="1" s="1"/>
  <c r="N331" i="1" s="1"/>
  <c r="N332" i="1" s="1"/>
  <c r="N333" i="1" s="1"/>
  <c r="N334" i="1" s="1"/>
  <c r="N335" i="1" s="1"/>
  <c r="N336" i="1" s="1"/>
  <c r="N337" i="1" s="1"/>
  <c r="N338" i="1" s="1"/>
  <c r="N339" i="1" s="1"/>
  <c r="N340" i="1" s="1"/>
  <c r="N341" i="1" s="1"/>
  <c r="N342" i="1" s="1"/>
  <c r="N343" i="1" s="1"/>
  <c r="N344" i="1" s="1"/>
  <c r="N345" i="1" s="1"/>
  <c r="N346" i="1" s="1"/>
  <c r="N347" i="1" s="1"/>
  <c r="N348" i="1" s="1"/>
  <c r="N349" i="1" s="1"/>
  <c r="N350" i="1" s="1"/>
  <c r="N351" i="1" s="1"/>
  <c r="N352" i="1" s="1"/>
  <c r="N353" i="1" s="1"/>
  <c r="N354" i="1" s="1"/>
  <c r="N355" i="1" s="1"/>
  <c r="N356" i="1" s="1"/>
  <c r="N357" i="1" s="1"/>
  <c r="N358" i="1" s="1"/>
  <c r="N359" i="1" s="1"/>
  <c r="N360" i="1" s="1"/>
  <c r="N361" i="1" s="1"/>
  <c r="N362" i="1" s="1"/>
  <c r="N363" i="1" s="1"/>
  <c r="N364" i="1" s="1"/>
  <c r="N365" i="1" s="1"/>
  <c r="N366" i="1" s="1"/>
  <c r="N367" i="1" s="1"/>
  <c r="N368" i="1" s="1"/>
  <c r="N369" i="1" s="1"/>
  <c r="N370" i="1" s="1"/>
  <c r="N371" i="1" s="1"/>
  <c r="N372" i="1" s="1"/>
  <c r="N373" i="1" s="1"/>
  <c r="N374" i="1" s="1"/>
  <c r="N375" i="1" s="1"/>
  <c r="N376" i="1" s="1"/>
  <c r="N377" i="1" s="1"/>
  <c r="N378" i="1" s="1"/>
  <c r="N379" i="1" s="1"/>
  <c r="N380" i="1" s="1"/>
  <c r="N381" i="1" s="1"/>
  <c r="N382" i="1" s="1"/>
  <c r="N383" i="1" s="1"/>
  <c r="N384" i="1" s="1"/>
  <c r="N385" i="1" s="1"/>
  <c r="N386" i="1" s="1"/>
  <c r="N387" i="1" s="1"/>
  <c r="N388" i="1" s="1"/>
  <c r="N389" i="1" s="1"/>
  <c r="N390" i="1" s="1"/>
  <c r="N391" i="1" s="1"/>
  <c r="N392" i="1" s="1"/>
  <c r="N393" i="1" s="1"/>
  <c r="N394" i="1" s="1"/>
  <c r="N395" i="1" s="1"/>
  <c r="N396" i="1" s="1"/>
  <c r="N397" i="1" s="1"/>
  <c r="N398" i="1" s="1"/>
  <c r="N399" i="1" s="1"/>
  <c r="N400" i="1" s="1"/>
  <c r="N401" i="1" s="1"/>
  <c r="N402" i="1" s="1"/>
  <c r="N403" i="1" s="1"/>
  <c r="N404" i="1" s="1"/>
  <c r="N405" i="1" s="1"/>
  <c r="N406" i="1" s="1"/>
  <c r="N407" i="1" s="1"/>
  <c r="N408" i="1" s="1"/>
  <c r="N409" i="1" s="1"/>
  <c r="N410" i="1" s="1"/>
  <c r="N411" i="1" s="1"/>
  <c r="N412" i="1" s="1"/>
  <c r="N413" i="1" s="1"/>
  <c r="N414" i="1" s="1"/>
  <c r="N415" i="1" s="1"/>
  <c r="N416" i="1" s="1"/>
  <c r="N417" i="1" s="1"/>
  <c r="N418" i="1" s="1"/>
  <c r="N419" i="1" s="1"/>
  <c r="N420" i="1" s="1"/>
  <c r="N421" i="1" s="1"/>
  <c r="N422" i="1" s="1"/>
  <c r="N423" i="1" s="1"/>
  <c r="N424" i="1" s="1"/>
  <c r="N425" i="1" s="1"/>
  <c r="N426" i="1" s="1"/>
  <c r="N427" i="1" s="1"/>
  <c r="N428" i="1" s="1"/>
  <c r="N429" i="1" s="1"/>
  <c r="N430" i="1" s="1"/>
  <c r="N431" i="1" s="1"/>
  <c r="N432" i="1" s="1"/>
  <c r="N433" i="1" s="1"/>
  <c r="N434" i="1" s="1"/>
  <c r="N435" i="1" s="1"/>
  <c r="N436" i="1" s="1"/>
  <c r="N437" i="1" s="1"/>
  <c r="N438" i="1" s="1"/>
  <c r="N439" i="1" s="1"/>
  <c r="N440" i="1" s="1"/>
  <c r="N441" i="1" s="1"/>
  <c r="N442" i="1" s="1"/>
  <c r="N443" i="1" s="1"/>
  <c r="N444" i="1" s="1"/>
  <c r="N445" i="1" s="1"/>
  <c r="N446" i="1" s="1"/>
  <c r="N447" i="1" s="1"/>
  <c r="N448" i="1" s="1"/>
  <c r="N449" i="1" s="1"/>
  <c r="N450" i="1" s="1"/>
  <c r="N451" i="1" s="1"/>
  <c r="N452" i="1" s="1"/>
  <c r="N453" i="1" s="1"/>
  <c r="N454" i="1" s="1"/>
  <c r="N455" i="1" s="1"/>
  <c r="N456" i="1" s="1"/>
  <c r="N457" i="1" s="1"/>
  <c r="N458" i="1" s="1"/>
  <c r="N459" i="1" s="1"/>
  <c r="N460" i="1" s="1"/>
  <c r="N461" i="1" s="1"/>
  <c r="N462" i="1" s="1"/>
  <c r="N463" i="1" s="1"/>
  <c r="N464" i="1" s="1"/>
  <c r="N465" i="1" s="1"/>
  <c r="N466" i="1" s="1"/>
  <c r="N467" i="1" s="1"/>
  <c r="N468" i="1" s="1"/>
  <c r="N469" i="1" s="1"/>
  <c r="N470" i="1" s="1"/>
  <c r="N471" i="1" s="1"/>
  <c r="N472" i="1" s="1"/>
  <c r="N473" i="1" s="1"/>
  <c r="N474" i="1" s="1"/>
  <c r="N475" i="1" s="1"/>
  <c r="N476" i="1" s="1"/>
  <c r="N477" i="1" s="1"/>
  <c r="N478" i="1" s="1"/>
  <c r="N479" i="1" s="1"/>
  <c r="N480" i="1" s="1"/>
  <c r="N481" i="1" s="1"/>
  <c r="N482" i="1" s="1"/>
  <c r="N483" i="1" s="1"/>
  <c r="N484" i="1" s="1"/>
  <c r="N485" i="1" s="1"/>
  <c r="N486" i="1" s="1"/>
  <c r="N487" i="1" s="1"/>
  <c r="N488" i="1" s="1"/>
  <c r="N489" i="1" s="1"/>
  <c r="N490" i="1" s="1"/>
  <c r="N491" i="1" s="1"/>
  <c r="N492" i="1" s="1"/>
  <c r="N493" i="1" s="1"/>
  <c r="N494" i="1" s="1"/>
  <c r="N495" i="1" s="1"/>
  <c r="N496" i="1" s="1"/>
  <c r="N497" i="1" s="1"/>
  <c r="N498" i="1" s="1"/>
  <c r="N499" i="1" s="1"/>
  <c r="N500" i="1" s="1"/>
  <c r="N501" i="1" s="1"/>
  <c r="N502" i="1" s="1"/>
  <c r="N503" i="1" s="1"/>
  <c r="N504" i="1" s="1"/>
  <c r="N505" i="1" s="1"/>
  <c r="N506" i="1" s="1"/>
  <c r="N507" i="1" s="1"/>
  <c r="N508" i="1" s="1"/>
  <c r="N509" i="1" s="1"/>
  <c r="N510" i="1" s="1"/>
  <c r="N511" i="1" s="1"/>
  <c r="N512" i="1" s="1"/>
  <c r="N513" i="1" s="1"/>
  <c r="N514" i="1" s="1"/>
  <c r="N515" i="1" s="1"/>
  <c r="N516" i="1" s="1"/>
  <c r="N517" i="1" s="1"/>
  <c r="N518" i="1" s="1"/>
  <c r="N519" i="1" s="1"/>
  <c r="N520" i="1" s="1"/>
  <c r="N521" i="1" s="1"/>
  <c r="N522" i="1" s="1"/>
  <c r="N523" i="1" s="1"/>
  <c r="N524" i="1" s="1"/>
  <c r="N525" i="1" s="1"/>
  <c r="N526" i="1" s="1"/>
  <c r="N527" i="1" s="1"/>
  <c r="N528" i="1" s="1"/>
  <c r="N529" i="1" s="1"/>
  <c r="N530" i="1" s="1"/>
  <c r="N531" i="1" s="1"/>
  <c r="N532" i="1" s="1"/>
  <c r="N533" i="1" s="1"/>
  <c r="N534" i="1" s="1"/>
  <c r="N535" i="1" s="1"/>
  <c r="N536" i="1" s="1"/>
  <c r="N537" i="1" s="1"/>
  <c r="N538" i="1" s="1"/>
  <c r="N539" i="1" s="1"/>
  <c r="N540" i="1" s="1"/>
  <c r="N541" i="1" s="1"/>
  <c r="N542" i="1" s="1"/>
  <c r="N543" i="1" s="1"/>
  <c r="N544" i="1" s="1"/>
  <c r="N545" i="1" s="1"/>
  <c r="N546" i="1" s="1"/>
  <c r="N547" i="1" s="1"/>
  <c r="N548" i="1" s="1"/>
  <c r="N549" i="1" s="1"/>
  <c r="N550" i="1" s="1"/>
  <c r="N551" i="1" s="1"/>
  <c r="N552" i="1" s="1"/>
  <c r="N553" i="1" s="1"/>
  <c r="N554" i="1" s="1"/>
  <c r="N555" i="1" s="1"/>
  <c r="N556" i="1" s="1"/>
  <c r="N557" i="1" s="1"/>
  <c r="N558" i="1" s="1"/>
  <c r="N559" i="1" s="1"/>
  <c r="N560" i="1" s="1"/>
  <c r="N561" i="1" s="1"/>
  <c r="N562" i="1" s="1"/>
  <c r="N563" i="1" s="1"/>
  <c r="N564" i="1" s="1"/>
  <c r="N565" i="1" s="1"/>
  <c r="N566" i="1" s="1"/>
  <c r="N567" i="1" s="1"/>
  <c r="N568" i="1" s="1"/>
  <c r="N569" i="1" s="1"/>
  <c r="N570" i="1" s="1"/>
  <c r="N571" i="1" s="1"/>
  <c r="N572" i="1" s="1"/>
  <c r="N573" i="1" s="1"/>
  <c r="N574" i="1" s="1"/>
  <c r="N575" i="1" s="1"/>
  <c r="N576" i="1" s="1"/>
  <c r="N577" i="1" s="1"/>
  <c r="N578" i="1" s="1"/>
  <c r="N579" i="1" s="1"/>
  <c r="N580" i="1" s="1"/>
  <c r="N581" i="1" s="1"/>
  <c r="N582" i="1" s="1"/>
  <c r="N583" i="1" s="1"/>
  <c r="N584" i="1" s="1"/>
  <c r="N585" i="1" s="1"/>
  <c r="N586" i="1" s="1"/>
  <c r="N587" i="1" s="1"/>
  <c r="N588" i="1" s="1"/>
  <c r="N589" i="1" s="1"/>
  <c r="N590" i="1" s="1"/>
  <c r="N591" i="1" s="1"/>
  <c r="N592" i="1" s="1"/>
  <c r="N593" i="1" s="1"/>
  <c r="N594" i="1" s="1"/>
  <c r="N595" i="1" s="1"/>
  <c r="N596" i="1" s="1"/>
  <c r="N597" i="1" s="1"/>
  <c r="N598" i="1" s="1"/>
  <c r="N599" i="1" s="1"/>
  <c r="N600" i="1" s="1"/>
  <c r="N601" i="1" s="1"/>
  <c r="N602" i="1" s="1"/>
  <c r="N603" i="1" s="1"/>
  <c r="N604" i="1" s="1"/>
  <c r="N605" i="1" s="1"/>
  <c r="N606" i="1" s="1"/>
  <c r="N607" i="1" s="1"/>
  <c r="N608" i="1" s="1"/>
  <c r="N609" i="1" s="1"/>
  <c r="N610" i="1" s="1"/>
  <c r="N611" i="1" s="1"/>
  <c r="N612" i="1" s="1"/>
  <c r="N613" i="1" s="1"/>
  <c r="N614" i="1" s="1"/>
  <c r="N615" i="1" s="1"/>
  <c r="N616" i="1" s="1"/>
  <c r="N617" i="1" s="1"/>
  <c r="N618" i="1" s="1"/>
  <c r="N619" i="1" s="1"/>
  <c r="N620" i="1" s="1"/>
  <c r="N621" i="1" s="1"/>
  <c r="N622" i="1" s="1"/>
  <c r="N623" i="1" s="1"/>
  <c r="N624" i="1" s="1"/>
  <c r="N625" i="1" s="1"/>
  <c r="N626" i="1" s="1"/>
  <c r="N627" i="1" s="1"/>
  <c r="N628" i="1" s="1"/>
  <c r="N629" i="1" s="1"/>
  <c r="N630" i="1" s="1"/>
  <c r="N631" i="1" s="1"/>
  <c r="N632" i="1" s="1"/>
  <c r="N633" i="1" s="1"/>
  <c r="N634" i="1" s="1"/>
  <c r="N635" i="1" s="1"/>
  <c r="N636" i="1" s="1"/>
  <c r="N637" i="1" s="1"/>
  <c r="N638" i="1" s="1"/>
  <c r="N639" i="1" s="1"/>
  <c r="N640" i="1" s="1"/>
  <c r="N641" i="1" s="1"/>
  <c r="N642" i="1" s="1"/>
  <c r="N643" i="1" s="1"/>
  <c r="N644" i="1" s="1"/>
  <c r="N645" i="1" s="1"/>
  <c r="N646" i="1" s="1"/>
  <c r="N647" i="1" s="1"/>
  <c r="N648" i="1" s="1"/>
  <c r="N649" i="1" s="1"/>
  <c r="N650" i="1" s="1"/>
  <c r="N651" i="1" s="1"/>
  <c r="N652" i="1" s="1"/>
  <c r="N653" i="1" s="1"/>
  <c r="N654" i="1" s="1"/>
  <c r="N655" i="1" s="1"/>
  <c r="N656" i="1" s="1"/>
  <c r="N657" i="1" s="1"/>
  <c r="N658" i="1" s="1"/>
  <c r="O47" i="1" l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 s="1"/>
  <c r="O66" i="1" s="1"/>
  <c r="O67" i="1" s="1"/>
  <c r="O68" i="1" s="1"/>
  <c r="O69" i="1" s="1"/>
  <c r="O70" i="1" s="1"/>
  <c r="O71" i="1" s="1"/>
  <c r="O72" i="1" s="1"/>
  <c r="O73" i="1" s="1"/>
  <c r="O74" i="1" s="1"/>
  <c r="O75" i="1" s="1"/>
  <c r="O76" i="1" s="1"/>
  <c r="O77" i="1" s="1"/>
  <c r="O78" i="1" s="1"/>
  <c r="O79" i="1" s="1"/>
  <c r="O80" i="1" s="1"/>
  <c r="O81" i="1" s="1"/>
  <c r="O82" i="1" s="1"/>
  <c r="O83" i="1" s="1"/>
  <c r="O84" i="1" s="1"/>
  <c r="O85" i="1" s="1"/>
  <c r="O86" i="1" s="1"/>
  <c r="O87" i="1" s="1"/>
  <c r="O88" i="1" s="1"/>
  <c r="O89" i="1" s="1"/>
  <c r="O90" i="1" s="1"/>
  <c r="O91" i="1" s="1"/>
  <c r="O92" i="1" s="1"/>
  <c r="O93" i="1" s="1"/>
  <c r="O94" i="1" s="1"/>
  <c r="O95" i="1" s="1"/>
  <c r="O96" i="1" s="1"/>
  <c r="O97" i="1" s="1"/>
  <c r="O98" i="1" s="1"/>
  <c r="O99" i="1" s="1"/>
  <c r="O100" i="1" s="1"/>
  <c r="O101" i="1" s="1"/>
  <c r="O102" i="1" s="1"/>
  <c r="O103" i="1" s="1"/>
  <c r="O104" i="1" s="1"/>
  <c r="O105" i="1" s="1"/>
  <c r="O106" i="1" s="1"/>
  <c r="O107" i="1" s="1"/>
  <c r="O108" i="1" s="1"/>
  <c r="O109" i="1" s="1"/>
  <c r="O110" i="1" s="1"/>
  <c r="O111" i="1" s="1"/>
  <c r="O112" i="1" s="1"/>
  <c r="O113" i="1" s="1"/>
  <c r="O114" i="1" s="1"/>
  <c r="O115" i="1" s="1"/>
  <c r="O116" i="1" s="1"/>
  <c r="O117" i="1" s="1"/>
  <c r="O118" i="1" s="1"/>
  <c r="O119" i="1" s="1"/>
  <c r="O120" i="1" s="1"/>
  <c r="O121" i="1" s="1"/>
  <c r="O122" i="1" s="1"/>
  <c r="O123" i="1" s="1"/>
  <c r="O124" i="1" s="1"/>
  <c r="O125" i="1" s="1"/>
  <c r="O126" i="1" s="1"/>
  <c r="O127" i="1" s="1"/>
  <c r="O128" i="1" s="1"/>
  <c r="O129" i="1" s="1"/>
  <c r="O130" i="1" s="1"/>
  <c r="O131" i="1" s="1"/>
  <c r="O132" i="1" s="1"/>
  <c r="O133" i="1" s="1"/>
  <c r="O134" i="1" s="1"/>
  <c r="O135" i="1" s="1"/>
  <c r="O136" i="1" s="1"/>
  <c r="O137" i="1" s="1"/>
  <c r="O138" i="1" s="1"/>
  <c r="O139" i="1" s="1"/>
  <c r="O140" i="1" s="1"/>
  <c r="O141" i="1" s="1"/>
  <c r="O142" i="1" s="1"/>
  <c r="O143" i="1" s="1"/>
  <c r="O144" i="1" s="1"/>
  <c r="O145" i="1" s="1"/>
  <c r="O146" i="1" s="1"/>
  <c r="O147" i="1" s="1"/>
  <c r="O148" i="1" s="1"/>
  <c r="O149" i="1" s="1"/>
  <c r="O150" i="1" s="1"/>
  <c r="O151" i="1" s="1"/>
  <c r="O152" i="1" s="1"/>
  <c r="O153" i="1" s="1"/>
  <c r="O154" i="1" s="1"/>
  <c r="O155" i="1" s="1"/>
  <c r="O156" i="1" s="1"/>
  <c r="O157" i="1" s="1"/>
  <c r="O158" i="1" s="1"/>
  <c r="O159" i="1" s="1"/>
  <c r="O160" i="1" s="1"/>
  <c r="O161" i="1" s="1"/>
  <c r="O162" i="1" s="1"/>
  <c r="O163" i="1" s="1"/>
  <c r="O164" i="1" s="1"/>
  <c r="O165" i="1" s="1"/>
  <c r="O166" i="1" s="1"/>
  <c r="O167" i="1" s="1"/>
  <c r="O168" i="1" s="1"/>
  <c r="O169" i="1" s="1"/>
  <c r="O170" i="1" s="1"/>
  <c r="O171" i="1" s="1"/>
  <c r="O172" i="1" s="1"/>
  <c r="O173" i="1" s="1"/>
  <c r="O174" i="1" s="1"/>
  <c r="O175" i="1" s="1"/>
  <c r="O176" i="1" s="1"/>
  <c r="O177" i="1" s="1"/>
  <c r="O178" i="1" s="1"/>
  <c r="O179" i="1" s="1"/>
  <c r="O180" i="1" s="1"/>
  <c r="O181" i="1" s="1"/>
  <c r="O182" i="1" s="1"/>
  <c r="O183" i="1" s="1"/>
  <c r="O184" i="1" s="1"/>
  <c r="O185" i="1" s="1"/>
  <c r="O186" i="1" s="1"/>
  <c r="O187" i="1" s="1"/>
  <c r="O188" i="1" s="1"/>
  <c r="O189" i="1" s="1"/>
  <c r="O190" i="1" s="1"/>
  <c r="O191" i="1" s="1"/>
  <c r="O192" i="1" s="1"/>
  <c r="O193" i="1" s="1"/>
  <c r="O194" i="1" s="1"/>
  <c r="O195" i="1" s="1"/>
  <c r="O196" i="1" s="1"/>
  <c r="O197" i="1" s="1"/>
  <c r="O198" i="1" s="1"/>
  <c r="O199" i="1" s="1"/>
  <c r="O200" i="1" s="1"/>
  <c r="O201" i="1" s="1"/>
  <c r="O202" i="1" s="1"/>
  <c r="O203" i="1" s="1"/>
  <c r="O204" i="1" s="1"/>
  <c r="O205" i="1" s="1"/>
  <c r="O206" i="1" s="1"/>
  <c r="O207" i="1" s="1"/>
  <c r="O208" i="1" s="1"/>
  <c r="O209" i="1" s="1"/>
  <c r="O210" i="1" s="1"/>
  <c r="O211" i="1" s="1"/>
  <c r="O212" i="1" s="1"/>
  <c r="O213" i="1" s="1"/>
  <c r="O214" i="1" s="1"/>
  <c r="O215" i="1" s="1"/>
  <c r="O216" i="1" s="1"/>
  <c r="O217" i="1" s="1"/>
  <c r="O218" i="1" s="1"/>
  <c r="O219" i="1" s="1"/>
  <c r="O220" i="1" s="1"/>
  <c r="O221" i="1" s="1"/>
  <c r="O222" i="1" s="1"/>
  <c r="O223" i="1" s="1"/>
  <c r="O224" i="1" s="1"/>
  <c r="O225" i="1" s="1"/>
  <c r="O226" i="1" s="1"/>
  <c r="O227" i="1" s="1"/>
  <c r="O228" i="1" s="1"/>
  <c r="O229" i="1" s="1"/>
  <c r="O230" i="1" s="1"/>
  <c r="O231" i="1" s="1"/>
  <c r="O232" i="1" s="1"/>
  <c r="O233" i="1" s="1"/>
  <c r="O234" i="1" s="1"/>
  <c r="O235" i="1" s="1"/>
  <c r="O236" i="1" s="1"/>
  <c r="O237" i="1" s="1"/>
  <c r="O238" i="1" s="1"/>
  <c r="O239" i="1" s="1"/>
  <c r="O240" i="1" s="1"/>
  <c r="O241" i="1" s="1"/>
  <c r="O242" i="1" s="1"/>
  <c r="O243" i="1" s="1"/>
  <c r="O244" i="1" s="1"/>
  <c r="O245" i="1" s="1"/>
  <c r="O246" i="1" s="1"/>
  <c r="O247" i="1" s="1"/>
  <c r="O248" i="1" s="1"/>
  <c r="O249" i="1" s="1"/>
  <c r="O250" i="1" s="1"/>
  <c r="O251" i="1" s="1"/>
  <c r="O252" i="1" s="1"/>
  <c r="O253" i="1" s="1"/>
  <c r="O254" i="1" s="1"/>
  <c r="O255" i="1" s="1"/>
  <c r="O256" i="1" s="1"/>
  <c r="O257" i="1" s="1"/>
  <c r="O258" i="1" s="1"/>
  <c r="O259" i="1" s="1"/>
  <c r="O260" i="1" s="1"/>
  <c r="O261" i="1" s="1"/>
  <c r="O262" i="1" s="1"/>
  <c r="O263" i="1" s="1"/>
  <c r="O264" i="1" s="1"/>
  <c r="O265" i="1" s="1"/>
  <c r="O266" i="1" s="1"/>
  <c r="O267" i="1" s="1"/>
  <c r="O268" i="1" s="1"/>
  <c r="O269" i="1" s="1"/>
  <c r="O270" i="1" s="1"/>
  <c r="O271" i="1" s="1"/>
  <c r="O272" i="1" s="1"/>
  <c r="O273" i="1" s="1"/>
  <c r="O274" i="1" s="1"/>
  <c r="O275" i="1" s="1"/>
  <c r="O276" i="1" s="1"/>
  <c r="O277" i="1" s="1"/>
  <c r="O278" i="1" s="1"/>
  <c r="O279" i="1" s="1"/>
  <c r="O280" i="1" s="1"/>
  <c r="O281" i="1" s="1"/>
  <c r="O282" i="1" s="1"/>
  <c r="O283" i="1" s="1"/>
  <c r="O284" i="1" s="1"/>
  <c r="O285" i="1" s="1"/>
  <c r="O286" i="1" s="1"/>
  <c r="O287" i="1" s="1"/>
  <c r="O288" i="1" s="1"/>
  <c r="O289" i="1" s="1"/>
  <c r="O290" i="1" s="1"/>
  <c r="O291" i="1" s="1"/>
  <c r="O292" i="1" s="1"/>
  <c r="O293" i="1" s="1"/>
  <c r="O294" i="1" s="1"/>
  <c r="O295" i="1" s="1"/>
  <c r="O296" i="1" s="1"/>
  <c r="O297" i="1" s="1"/>
  <c r="O298" i="1" s="1"/>
  <c r="O299" i="1" s="1"/>
  <c r="O300" i="1" s="1"/>
  <c r="O301" i="1" s="1"/>
  <c r="O302" i="1" s="1"/>
  <c r="O303" i="1" s="1"/>
  <c r="O304" i="1" s="1"/>
  <c r="O305" i="1" s="1"/>
  <c r="O306" i="1" s="1"/>
  <c r="O307" i="1" s="1"/>
  <c r="O308" i="1" s="1"/>
  <c r="O309" i="1" s="1"/>
  <c r="O310" i="1" s="1"/>
  <c r="O311" i="1" s="1"/>
  <c r="O312" i="1" s="1"/>
  <c r="O313" i="1" s="1"/>
  <c r="O314" i="1" s="1"/>
  <c r="O315" i="1" s="1"/>
  <c r="O316" i="1" s="1"/>
  <c r="O317" i="1" s="1"/>
  <c r="O318" i="1" s="1"/>
  <c r="O319" i="1" s="1"/>
  <c r="O320" i="1" s="1"/>
  <c r="O321" i="1" s="1"/>
  <c r="O322" i="1" s="1"/>
  <c r="O323" i="1" s="1"/>
  <c r="O324" i="1" s="1"/>
  <c r="O325" i="1" s="1"/>
  <c r="O326" i="1" s="1"/>
  <c r="O327" i="1" s="1"/>
  <c r="O328" i="1" s="1"/>
  <c r="O329" i="1" s="1"/>
  <c r="O330" i="1" s="1"/>
  <c r="O331" i="1" s="1"/>
  <c r="O332" i="1" s="1"/>
  <c r="O333" i="1" s="1"/>
  <c r="O334" i="1" s="1"/>
  <c r="O335" i="1" s="1"/>
  <c r="O336" i="1" s="1"/>
  <c r="O337" i="1" s="1"/>
  <c r="O338" i="1" s="1"/>
  <c r="O339" i="1" s="1"/>
  <c r="O340" i="1" s="1"/>
  <c r="O341" i="1" s="1"/>
  <c r="O342" i="1" s="1"/>
  <c r="O343" i="1" s="1"/>
  <c r="O344" i="1" s="1"/>
  <c r="O345" i="1" s="1"/>
  <c r="O346" i="1" s="1"/>
  <c r="O347" i="1" s="1"/>
  <c r="O348" i="1" s="1"/>
  <c r="O349" i="1" s="1"/>
  <c r="O350" i="1" s="1"/>
  <c r="O351" i="1" s="1"/>
  <c r="O352" i="1" s="1"/>
  <c r="O353" i="1" s="1"/>
  <c r="O354" i="1" s="1"/>
  <c r="O355" i="1" s="1"/>
  <c r="O356" i="1" s="1"/>
  <c r="O357" i="1" s="1"/>
  <c r="O358" i="1" s="1"/>
  <c r="O359" i="1" s="1"/>
  <c r="O360" i="1" s="1"/>
  <c r="O361" i="1" s="1"/>
  <c r="O362" i="1" s="1"/>
  <c r="O363" i="1" s="1"/>
  <c r="O364" i="1" s="1"/>
  <c r="O365" i="1" s="1"/>
  <c r="O366" i="1" s="1"/>
  <c r="O367" i="1" s="1"/>
  <c r="O368" i="1" s="1"/>
  <c r="O369" i="1" s="1"/>
  <c r="O370" i="1" s="1"/>
  <c r="O371" i="1" s="1"/>
  <c r="O372" i="1" s="1"/>
  <c r="O373" i="1" s="1"/>
  <c r="O374" i="1" s="1"/>
  <c r="O375" i="1" s="1"/>
  <c r="O376" i="1" s="1"/>
  <c r="O377" i="1" s="1"/>
  <c r="O378" i="1" s="1"/>
  <c r="O379" i="1" s="1"/>
  <c r="O380" i="1" s="1"/>
  <c r="O381" i="1" s="1"/>
  <c r="O382" i="1" s="1"/>
  <c r="O383" i="1" s="1"/>
  <c r="O384" i="1" s="1"/>
  <c r="O385" i="1" s="1"/>
  <c r="O386" i="1" s="1"/>
  <c r="O387" i="1" s="1"/>
  <c r="O388" i="1" s="1"/>
  <c r="O389" i="1" s="1"/>
  <c r="O390" i="1" s="1"/>
  <c r="O391" i="1" s="1"/>
  <c r="O392" i="1" s="1"/>
  <c r="O393" i="1" s="1"/>
  <c r="O394" i="1" s="1"/>
  <c r="O395" i="1" s="1"/>
  <c r="O396" i="1" s="1"/>
  <c r="O397" i="1" s="1"/>
  <c r="O398" i="1" s="1"/>
  <c r="O399" i="1" s="1"/>
  <c r="O400" i="1" s="1"/>
  <c r="O401" i="1" s="1"/>
  <c r="O402" i="1" s="1"/>
  <c r="O403" i="1" s="1"/>
  <c r="O404" i="1" s="1"/>
  <c r="O405" i="1" s="1"/>
  <c r="O406" i="1" s="1"/>
  <c r="O407" i="1" s="1"/>
  <c r="O408" i="1" s="1"/>
  <c r="O409" i="1" s="1"/>
  <c r="O410" i="1" s="1"/>
  <c r="O411" i="1" s="1"/>
  <c r="O412" i="1" s="1"/>
  <c r="O413" i="1" s="1"/>
  <c r="O414" i="1" s="1"/>
  <c r="O415" i="1" s="1"/>
  <c r="O416" i="1" s="1"/>
  <c r="O417" i="1" s="1"/>
  <c r="O418" i="1" s="1"/>
  <c r="O419" i="1" s="1"/>
  <c r="O420" i="1" s="1"/>
  <c r="O421" i="1" s="1"/>
  <c r="O422" i="1" s="1"/>
  <c r="O423" i="1" s="1"/>
  <c r="O424" i="1" s="1"/>
  <c r="O425" i="1" s="1"/>
  <c r="O426" i="1" s="1"/>
  <c r="O427" i="1" s="1"/>
  <c r="O428" i="1" s="1"/>
  <c r="O429" i="1" s="1"/>
  <c r="O430" i="1" s="1"/>
  <c r="O431" i="1" s="1"/>
  <c r="O432" i="1" s="1"/>
  <c r="O433" i="1" s="1"/>
  <c r="O434" i="1" s="1"/>
  <c r="O435" i="1" s="1"/>
  <c r="O436" i="1" s="1"/>
  <c r="O437" i="1" s="1"/>
  <c r="O438" i="1" s="1"/>
  <c r="O439" i="1" s="1"/>
  <c r="O440" i="1" s="1"/>
  <c r="O441" i="1" s="1"/>
  <c r="O442" i="1" s="1"/>
  <c r="O443" i="1" s="1"/>
  <c r="O444" i="1" s="1"/>
  <c r="O445" i="1" s="1"/>
  <c r="O446" i="1" s="1"/>
  <c r="O447" i="1" s="1"/>
  <c r="O448" i="1" s="1"/>
  <c r="O449" i="1" s="1"/>
  <c r="O450" i="1" s="1"/>
  <c r="O451" i="1" s="1"/>
  <c r="O452" i="1" s="1"/>
  <c r="O453" i="1" s="1"/>
  <c r="O454" i="1" s="1"/>
  <c r="O455" i="1" s="1"/>
  <c r="O456" i="1" s="1"/>
  <c r="O457" i="1" s="1"/>
  <c r="O458" i="1" s="1"/>
  <c r="O459" i="1" s="1"/>
  <c r="O460" i="1" s="1"/>
  <c r="O461" i="1" s="1"/>
  <c r="O462" i="1" s="1"/>
  <c r="O463" i="1" s="1"/>
  <c r="O464" i="1" s="1"/>
  <c r="O465" i="1" s="1"/>
  <c r="O466" i="1" s="1"/>
  <c r="O467" i="1" s="1"/>
  <c r="O468" i="1" s="1"/>
  <c r="O469" i="1" s="1"/>
  <c r="O470" i="1" s="1"/>
  <c r="O471" i="1" s="1"/>
  <c r="O472" i="1" s="1"/>
  <c r="O473" i="1" s="1"/>
  <c r="O474" i="1" s="1"/>
  <c r="O475" i="1" s="1"/>
  <c r="O476" i="1" s="1"/>
  <c r="O477" i="1" s="1"/>
  <c r="O478" i="1" s="1"/>
  <c r="O479" i="1" s="1"/>
  <c r="O480" i="1" s="1"/>
  <c r="O481" i="1" s="1"/>
  <c r="O482" i="1" s="1"/>
  <c r="O483" i="1" s="1"/>
  <c r="O484" i="1" s="1"/>
  <c r="O485" i="1" s="1"/>
  <c r="O486" i="1" s="1"/>
  <c r="O487" i="1" s="1"/>
  <c r="O488" i="1" s="1"/>
  <c r="O489" i="1" s="1"/>
  <c r="O490" i="1" s="1"/>
  <c r="O491" i="1" s="1"/>
  <c r="O492" i="1" s="1"/>
  <c r="O493" i="1" s="1"/>
  <c r="O494" i="1" s="1"/>
  <c r="O495" i="1" s="1"/>
  <c r="O496" i="1" s="1"/>
  <c r="O497" i="1" s="1"/>
  <c r="O498" i="1" s="1"/>
  <c r="O499" i="1" s="1"/>
  <c r="O500" i="1" s="1"/>
  <c r="O501" i="1" s="1"/>
  <c r="O502" i="1" s="1"/>
  <c r="O503" i="1" s="1"/>
  <c r="O504" i="1" s="1"/>
  <c r="O505" i="1" s="1"/>
  <c r="O506" i="1" s="1"/>
  <c r="O507" i="1" s="1"/>
  <c r="O508" i="1" s="1"/>
  <c r="O509" i="1" s="1"/>
  <c r="O510" i="1" s="1"/>
  <c r="O511" i="1" s="1"/>
  <c r="O512" i="1" s="1"/>
  <c r="O513" i="1" s="1"/>
  <c r="O514" i="1" s="1"/>
  <c r="O515" i="1" s="1"/>
  <c r="O516" i="1" s="1"/>
  <c r="O517" i="1" s="1"/>
  <c r="O518" i="1" s="1"/>
  <c r="O519" i="1" s="1"/>
  <c r="O520" i="1" s="1"/>
  <c r="O521" i="1" s="1"/>
  <c r="O522" i="1" s="1"/>
  <c r="O523" i="1" s="1"/>
  <c r="O524" i="1" s="1"/>
  <c r="O525" i="1" s="1"/>
  <c r="O526" i="1" s="1"/>
  <c r="O527" i="1" s="1"/>
  <c r="O528" i="1" s="1"/>
  <c r="O529" i="1" s="1"/>
  <c r="O530" i="1" s="1"/>
  <c r="O531" i="1" s="1"/>
  <c r="O532" i="1" s="1"/>
  <c r="O533" i="1" s="1"/>
  <c r="O534" i="1" s="1"/>
  <c r="O535" i="1" s="1"/>
  <c r="O536" i="1" s="1"/>
  <c r="O537" i="1" s="1"/>
  <c r="O538" i="1" s="1"/>
  <c r="O539" i="1" s="1"/>
  <c r="O540" i="1" s="1"/>
  <c r="O541" i="1" s="1"/>
  <c r="O542" i="1" s="1"/>
  <c r="O543" i="1" s="1"/>
  <c r="O544" i="1" s="1"/>
  <c r="O545" i="1" s="1"/>
  <c r="O546" i="1" s="1"/>
  <c r="O547" i="1" s="1"/>
  <c r="O548" i="1" s="1"/>
  <c r="O549" i="1" s="1"/>
  <c r="O550" i="1" s="1"/>
  <c r="O551" i="1" s="1"/>
  <c r="O552" i="1" s="1"/>
  <c r="O553" i="1" s="1"/>
  <c r="O554" i="1" s="1"/>
  <c r="O555" i="1" s="1"/>
  <c r="O556" i="1" s="1"/>
  <c r="O557" i="1" s="1"/>
  <c r="O558" i="1" s="1"/>
  <c r="O559" i="1" s="1"/>
  <c r="O560" i="1" s="1"/>
  <c r="O561" i="1" s="1"/>
  <c r="O562" i="1" s="1"/>
  <c r="O563" i="1" s="1"/>
  <c r="O564" i="1" s="1"/>
  <c r="O565" i="1" s="1"/>
  <c r="O566" i="1" s="1"/>
  <c r="O567" i="1" s="1"/>
  <c r="O568" i="1" s="1"/>
  <c r="O569" i="1" s="1"/>
  <c r="O570" i="1" s="1"/>
  <c r="O571" i="1" s="1"/>
  <c r="O572" i="1" s="1"/>
  <c r="O573" i="1" s="1"/>
  <c r="O574" i="1" s="1"/>
  <c r="O575" i="1" s="1"/>
  <c r="O576" i="1" s="1"/>
  <c r="O577" i="1" s="1"/>
  <c r="O578" i="1" s="1"/>
  <c r="O579" i="1" s="1"/>
  <c r="O580" i="1" s="1"/>
  <c r="O581" i="1" s="1"/>
  <c r="O582" i="1" s="1"/>
  <c r="O583" i="1" s="1"/>
  <c r="O584" i="1" s="1"/>
  <c r="O585" i="1" s="1"/>
  <c r="O586" i="1" s="1"/>
  <c r="O587" i="1" s="1"/>
  <c r="O588" i="1" s="1"/>
  <c r="O589" i="1" s="1"/>
  <c r="O590" i="1" s="1"/>
  <c r="O591" i="1" s="1"/>
  <c r="O592" i="1" s="1"/>
  <c r="O593" i="1" s="1"/>
  <c r="O594" i="1" s="1"/>
  <c r="O595" i="1" s="1"/>
  <c r="O596" i="1" s="1"/>
  <c r="O597" i="1" s="1"/>
  <c r="O598" i="1" s="1"/>
  <c r="O599" i="1" s="1"/>
  <c r="O600" i="1" s="1"/>
  <c r="O601" i="1" s="1"/>
  <c r="O602" i="1" s="1"/>
  <c r="O603" i="1" s="1"/>
  <c r="O604" i="1" s="1"/>
  <c r="O605" i="1" s="1"/>
  <c r="O606" i="1" s="1"/>
  <c r="O607" i="1" s="1"/>
  <c r="O608" i="1" s="1"/>
  <c r="O609" i="1" s="1"/>
  <c r="O610" i="1" s="1"/>
  <c r="O611" i="1" s="1"/>
  <c r="O612" i="1" s="1"/>
  <c r="O613" i="1" s="1"/>
  <c r="O614" i="1" s="1"/>
  <c r="O615" i="1" s="1"/>
  <c r="O616" i="1" s="1"/>
  <c r="O617" i="1" s="1"/>
  <c r="O618" i="1" s="1"/>
  <c r="O619" i="1" s="1"/>
  <c r="O620" i="1" s="1"/>
  <c r="O621" i="1" s="1"/>
  <c r="O622" i="1" s="1"/>
  <c r="O623" i="1" s="1"/>
  <c r="O624" i="1" s="1"/>
  <c r="O625" i="1" s="1"/>
  <c r="O626" i="1" s="1"/>
  <c r="O627" i="1" s="1"/>
  <c r="O628" i="1" s="1"/>
  <c r="O629" i="1" s="1"/>
  <c r="O630" i="1" s="1"/>
  <c r="O631" i="1" s="1"/>
  <c r="O632" i="1" s="1"/>
  <c r="O633" i="1" s="1"/>
  <c r="O634" i="1" s="1"/>
  <c r="O635" i="1" s="1"/>
  <c r="O636" i="1" s="1"/>
  <c r="O637" i="1" s="1"/>
  <c r="O638" i="1" s="1"/>
  <c r="O639" i="1" s="1"/>
  <c r="O640" i="1" s="1"/>
  <c r="O641" i="1" s="1"/>
  <c r="O642" i="1" s="1"/>
  <c r="O643" i="1" s="1"/>
  <c r="O644" i="1" s="1"/>
  <c r="O645" i="1" s="1"/>
  <c r="O646" i="1" s="1"/>
  <c r="O647" i="1" s="1"/>
  <c r="O648" i="1" s="1"/>
  <c r="O649" i="1" s="1"/>
  <c r="O650" i="1" s="1"/>
  <c r="O651" i="1" s="1"/>
  <c r="O652" i="1" s="1"/>
  <c r="O653" i="1" s="1"/>
  <c r="O654" i="1" s="1"/>
  <c r="O655" i="1" s="1"/>
  <c r="O656" i="1" s="1"/>
  <c r="O657" i="1" s="1"/>
  <c r="O658" i="1" s="1"/>
  <c r="K37" i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</calcChain>
</file>

<file path=xl/sharedStrings.xml><?xml version="1.0" encoding="utf-8"?>
<sst xmlns="http://schemas.openxmlformats.org/spreadsheetml/2006/main" count="186" uniqueCount="64">
  <si>
    <t>Désignation</t>
  </si>
  <si>
    <t>U</t>
  </si>
  <si>
    <t>Qté</t>
  </si>
  <si>
    <t>P.U. HT</t>
  </si>
  <si>
    <t>P.T. HT</t>
  </si>
  <si>
    <t>DPGF</t>
  </si>
  <si>
    <t>Décomposition</t>
  </si>
  <si>
    <t>Element</t>
  </si>
  <si>
    <t>matière</t>
  </si>
  <si>
    <t>matière yc chute</t>
  </si>
  <si>
    <t>Coût Mat</t>
  </si>
  <si>
    <t>MO prod (H)</t>
  </si>
  <si>
    <t>Cout Prod</t>
  </si>
  <si>
    <t>MO pose (H)</t>
  </si>
  <si>
    <t>Cout Pose</t>
  </si>
  <si>
    <t>Cout Transport</t>
  </si>
  <si>
    <t>Coût Grutage</t>
  </si>
  <si>
    <t>Total DB</t>
  </si>
  <si>
    <t>Paramètres</t>
  </si>
  <si>
    <t>Cout MO Prod</t>
  </si>
  <si>
    <t>Cout MO Pose</t>
  </si>
  <si>
    <t>Marge</t>
  </si>
  <si>
    <t>Frais Généraux</t>
  </si>
  <si>
    <t>MOB</t>
  </si>
  <si>
    <t>m2</t>
  </si>
  <si>
    <t>ossature</t>
  </si>
  <si>
    <t>mL</t>
  </si>
  <si>
    <t xml:space="preserve">osb </t>
  </si>
  <si>
    <t>m3</t>
  </si>
  <si>
    <t>Prix OSB</t>
  </si>
  <si>
    <t>12 mm</t>
  </si>
  <si>
    <t>Prix ossature</t>
  </si>
  <si>
    <t xml:space="preserve"> 45x200</t>
  </si>
  <si>
    <t>Valeur ML ossature /M2</t>
  </si>
  <si>
    <t>fibre bois</t>
  </si>
  <si>
    <t xml:space="preserve">Prix fibre bois </t>
  </si>
  <si>
    <t>200 mm</t>
  </si>
  <si>
    <t>PV</t>
  </si>
  <si>
    <t>Pare-Pluie</t>
  </si>
  <si>
    <t>Prix PV</t>
  </si>
  <si>
    <t>Prix Pare-pluie</t>
  </si>
  <si>
    <t>Prixs fixation nez de dalle</t>
  </si>
  <si>
    <t>Fixation nez de dalle (mL/m2)</t>
  </si>
  <si>
    <t>Quincaillerie</t>
  </si>
  <si>
    <t>Quincaillerie MOB</t>
  </si>
  <si>
    <t>Elements</t>
  </si>
  <si>
    <t>Bardage</t>
  </si>
  <si>
    <t>LISTE MOB</t>
  </si>
  <si>
    <t>LISTE ELEMENTS</t>
  </si>
  <si>
    <t>Total</t>
  </si>
  <si>
    <t>1.0.1</t>
  </si>
  <si>
    <t>LISTE Bardage</t>
  </si>
  <si>
    <t>LISTE Panneaux toiture</t>
  </si>
  <si>
    <t>Unités</t>
  </si>
  <si>
    <t>1.02</t>
  </si>
  <si>
    <t>code</t>
  </si>
  <si>
    <t xml:space="preserve">Prix Matière à Actualiser </t>
  </si>
  <si>
    <t>Type</t>
  </si>
  <si>
    <t>Composant</t>
  </si>
  <si>
    <t>Prix / U</t>
  </si>
  <si>
    <t xml:space="preserve">Ratio </t>
  </si>
  <si>
    <t>LISTE Garde-corps</t>
  </si>
  <si>
    <t>Gardecorps</t>
  </si>
  <si>
    <t>Panneauxtoiture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</si>
</sst>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33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shrinkToFit="1"/>
    </xf>
    <xf numFmtId="0" fontId="0" fillId="0" borderId="0" xfId="0" applyAlignment="1">
      <alignment shrinkToFit="1"/>
    </xf>
    <xf numFmtId="0" fontId="0" fillId="0" borderId="0" xfId="0" applyAlignment="1">
      <alignment wrapText="1"/>
    </xf>
    <xf numFmtId="0" fontId="3" fillId="0" borderId="0" xfId="0" applyFont="1" applyAlignment="1">
      <alignment shrinkToFit="1"/>
    </xf>
    <xf numFmtId="164" fontId="0" fillId="0" borderId="0" xfId="0" applyNumberFormat="1" applyAlignment="1">
      <alignment shrinkToFit="1"/>
    </xf>
    <xf numFmtId="0" fontId="1" fillId="2" borderId="1" xfId="0" applyFont="1" applyFill="1" applyBorder="1" applyAlignment="1">
      <alignment shrinkToFit="1"/>
    </xf>
    <xf numFmtId="0" fontId="1" fillId="2" borderId="2" xfId="0" applyFont="1" applyFill="1" applyBorder="1" applyAlignment="1">
      <alignment shrinkToFit="1"/>
    </xf>
    <xf numFmtId="164" fontId="0" fillId="0" borderId="1" xfId="0" applyNumberFormat="1" applyBorder="1" applyAlignment="1">
      <alignment wrapText="1"/>
    </xf>
    <xf numFmtId="0" fontId="0" fillId="0" borderId="1" xfId="0" applyBorder="1" applyAlignment="1">
      <alignment wrapText="1"/>
    </xf>
    <xf numFmtId="164" fontId="0" fillId="0" borderId="2" xfId="0" applyNumberFormat="1" applyBorder="1" applyAlignment="1">
      <alignment wrapText="1"/>
    </xf>
    <xf numFmtId="0" fontId="0" fillId="0" borderId="3" xfId="0" applyBorder="1" applyAlignment="1">
      <alignment wrapText="1"/>
    </xf>
    <xf numFmtId="164" fontId="0" fillId="0" borderId="4" xfId="0" applyNumberFormat="1" applyBorder="1" applyAlignment="1">
      <alignment wrapText="1"/>
    </xf>
    <xf numFmtId="0" fontId="0" fillId="0" borderId="4" xfId="0" applyBorder="1" applyAlignment="1">
      <alignment wrapText="1"/>
    </xf>
    <xf numFmtId="164" fontId="0" fillId="0" borderId="5" xfId="0" applyNumberFormat="1" applyBorder="1" applyAlignment="1">
      <alignment wrapText="1"/>
    </xf>
    <xf numFmtId="0" fontId="1" fillId="2" borderId="0" xfId="0" applyFont="1" applyFill="1" applyAlignment="1">
      <alignment shrinkToFit="1"/>
    </xf>
    <xf numFmtId="0" fontId="0" fillId="0" borderId="6" xfId="0" applyBorder="1" applyAlignment="1">
      <alignment wrapText="1"/>
    </xf>
    <xf numFmtId="164" fontId="0" fillId="0" borderId="0" xfId="0" applyNumberFormat="1" applyAlignment="1">
      <alignment wrapText="1"/>
    </xf>
    <xf numFmtId="164" fontId="0" fillId="0" borderId="7" xfId="0" applyNumberFormat="1" applyBorder="1" applyAlignment="1">
      <alignment wrapText="1"/>
    </xf>
    <xf numFmtId="164" fontId="0" fillId="3" borderId="1" xfId="0" applyNumberFormat="1" applyFill="1" applyBorder="1" applyAlignment="1">
      <alignment wrapText="1"/>
    </xf>
    <xf numFmtId="0" fontId="0" fillId="3" borderId="1" xfId="0" applyFill="1" applyBorder="1" applyAlignment="1">
      <alignment wrapText="1"/>
    </xf>
    <xf numFmtId="164" fontId="0" fillId="3" borderId="2" xfId="0" applyNumberFormat="1" applyFill="1" applyBorder="1" applyAlignment="1">
      <alignment wrapText="1"/>
    </xf>
    <xf numFmtId="0" fontId="1" fillId="4" borderId="9" xfId="0" applyFont="1" applyFill="1" applyBorder="1" applyAlignment="1">
      <alignment wrapText="1"/>
    </xf>
    <xf numFmtId="0" fontId="0" fillId="3" borderId="9" xfId="0" applyFill="1" applyBorder="1" applyAlignment="1">
      <alignment wrapText="1"/>
    </xf>
    <xf numFmtId="0" fontId="0" fillId="0" borderId="9" xfId="0" applyBorder="1" applyAlignment="1">
      <alignment wrapText="1"/>
    </xf>
    <xf numFmtId="0" fontId="0" fillId="0" borderId="8" xfId="0" applyBorder="1" applyAlignment="1">
      <alignment wrapText="1"/>
    </xf>
    <xf numFmtId="0" fontId="0" fillId="3" borderId="10" xfId="0" applyFill="1" applyBorder="1" applyAlignment="1">
      <alignment wrapText="1"/>
    </xf>
    <xf numFmtId="0" fontId="0" fillId="0" borderId="10" xfId="0" applyBorder="1" applyAlignment="1">
      <alignment wrapText="1"/>
    </xf>
    <xf numFmtId="0" fontId="1" fillId="4" borderId="0" xfId="0" applyFont="1" applyFill="1" applyAlignment="1">
      <alignment wrapText="1"/>
    </xf>
    <xf numFmtId="164" fontId="0" fillId="0" borderId="11" xfId="0" applyNumberFormat="1" applyBorder="1" applyAlignment="1">
      <alignment shrinkToFit="1"/>
    </xf>
    <xf numFmtId="164" fontId="0" fillId="0" borderId="20" xfId="0" applyNumberFormat="1" applyBorder="1" applyAlignment="1">
      <alignment shrinkToFit="1"/>
    </xf>
    <xf numFmtId="0" fontId="0" fillId="0" borderId="22" xfId="0" applyBorder="1" applyAlignment="1">
      <alignment shrinkToFit="1"/>
    </xf>
    <xf numFmtId="0" fontId="0" fillId="0" borderId="26" xfId="0" applyBorder="1" applyAlignment="1">
      <alignment shrinkToFit="1"/>
    </xf>
    <xf numFmtId="0" fontId="5" fillId="5" borderId="12" xfId="0" applyFont="1" applyFill="1" applyBorder="1" applyAlignment="1">
      <alignment shrinkToFit="1"/>
    </xf>
    <xf numFmtId="0" fontId="5" fillId="5" borderId="21" xfId="0" applyFont="1" applyFill="1" applyBorder="1" applyAlignment="1">
      <alignment shrinkToFit="1"/>
    </xf>
    <xf numFmtId="0" fontId="5" fillId="5" borderId="16" xfId="0" applyFont="1" applyFill="1" applyBorder="1" applyAlignment="1">
      <alignment shrinkToFit="1"/>
    </xf>
    <xf numFmtId="0" fontId="5" fillId="5" borderId="19" xfId="0" applyFont="1" applyFill="1" applyBorder="1" applyAlignment="1">
      <alignment shrinkToFit="1"/>
    </xf>
    <xf numFmtId="0" fontId="5" fillId="5" borderId="17" xfId="0" applyFont="1" applyFill="1" applyBorder="1" applyAlignment="1">
      <alignment shrinkToFit="1"/>
    </xf>
    <xf numFmtId="0" fontId="5" fillId="5" borderId="25" xfId="0" applyFont="1" applyFill="1" applyBorder="1" applyAlignment="1">
      <alignment shrinkToFit="1"/>
    </xf>
    <xf numFmtId="0" fontId="0" fillId="0" borderId="28" xfId="0" applyBorder="1" applyAlignment="1">
      <alignment shrinkToFit="1"/>
    </xf>
    <xf numFmtId="0" fontId="0" fillId="0" borderId="14" xfId="0" applyBorder="1" applyAlignment="1">
      <alignment shrinkToFit="1"/>
    </xf>
    <xf numFmtId="0" fontId="0" fillId="0" borderId="18" xfId="0" applyBorder="1" applyAlignment="1">
      <alignment shrinkToFit="1"/>
    </xf>
    <xf numFmtId="0" fontId="0" fillId="0" borderId="15" xfId="0" applyBorder="1" applyAlignment="1">
      <alignment shrinkToFit="1"/>
    </xf>
    <xf numFmtId="0" fontId="6" fillId="5" borderId="13" xfId="0" applyFont="1" applyFill="1" applyBorder="1" applyAlignment="1">
      <alignment horizontal="center" shrinkToFit="1"/>
    </xf>
    <xf numFmtId="0" fontId="6" fillId="5" borderId="27" xfId="0" applyFont="1" applyFill="1" applyBorder="1" applyAlignment="1">
      <alignment horizontal="center" shrinkToFit="1"/>
    </xf>
    <xf numFmtId="0" fontId="6" fillId="5" borderId="14" xfId="0" applyFont="1" applyFill="1" applyBorder="1" applyAlignment="1">
      <alignment horizontal="center" shrinkToFit="1"/>
    </xf>
    <xf numFmtId="0" fontId="6" fillId="5" borderId="18" xfId="0" applyFont="1" applyFill="1" applyBorder="1" applyAlignment="1">
      <alignment horizontal="center" shrinkToFit="1"/>
    </xf>
    <xf numFmtId="0" fontId="6" fillId="5" borderId="23" xfId="0" applyFont="1" applyFill="1" applyBorder="1" applyAlignment="1">
      <alignment horizontal="center" shrinkToFit="1"/>
    </xf>
    <xf numFmtId="0" fontId="6" fillId="5" borderId="15" xfId="0" applyFont="1" applyFill="1" applyBorder="1" applyAlignment="1">
      <alignment horizontal="center" shrinkToFit="1"/>
    </xf>
    <xf numFmtId="0" fontId="0" fillId="0" borderId="32" xfId="0" applyBorder="1" applyAlignment="1">
      <alignment shrinkToFit="1"/>
    </xf>
    <xf numFmtId="0" fontId="7" fillId="0" borderId="0" xfId="0" applyFont="1" applyAlignment="1">
      <alignment shrinkToFit="1"/>
    </xf>
    <xf numFmtId="0" fontId="8" fillId="0" borderId="0" xfId="0" applyFont="1" applyAlignment="1">
      <alignment shrinkToFit="1"/>
    </xf>
    <xf numFmtId="0" fontId="0" fillId="6" borderId="14" xfId="0" applyFill="1" applyBorder="1" applyAlignment="1">
      <alignment shrinkToFit="1"/>
    </xf>
    <xf numFmtId="0" fontId="0" fillId="6" borderId="11" xfId="0" applyFill="1" applyBorder="1" applyAlignment="1">
      <alignment shrinkToFit="1"/>
    </xf>
    <xf numFmtId="0" fontId="0" fillId="6" borderId="0" xfId="0" applyFill="1" applyAlignment="1">
      <alignment shrinkToFit="1"/>
    </xf>
    <xf numFmtId="0" fontId="0" fillId="6" borderId="29" xfId="0" applyFill="1" applyBorder="1" applyAlignment="1">
      <alignment shrinkToFit="1"/>
    </xf>
    <xf numFmtId="0" fontId="0" fillId="6" borderId="24" xfId="0" quotePrefix="1" applyFill="1" applyBorder="1" applyAlignment="1">
      <alignment shrinkToFit="1"/>
    </xf>
    <xf numFmtId="0" fontId="0" fillId="6" borderId="24" xfId="0" applyFill="1" applyBorder="1" applyAlignment="1">
      <alignment shrinkToFit="1"/>
    </xf>
    <xf numFmtId="0" fontId="0" fillId="0" borderId="13" xfId="0" applyBorder="1" applyAlignment="1">
      <alignment shrinkToFit="1"/>
    </xf>
    <xf numFmtId="0" fontId="0" fillId="0" borderId="31" xfId="0" applyBorder="1" applyAlignment="1">
      <alignment shrinkToFit="1"/>
    </xf>
    <xf numFmtId="0" fontId="7" fillId="0" borderId="30" xfId="0" applyFont="1" applyBorder="1" applyAlignment="1">
      <alignment shrinkToFit="1"/>
    </xf>
    <xf numFmtId="0" fontId="7" fillId="0" borderId="22" xfId="0" applyFont="1" applyBorder="1" applyAlignment="1">
      <alignment shrinkToFit="1"/>
    </xf>
  </cellXfs>
  <cellStyles count="1">
    <cellStyle name="Normal" xfId="0" builtinId="0"/>
  </cellStyles>
  <dxfs count="21">
    <dxf>
      <font>
        <color theme="1"/>
      </font>
    </dxf>
    <dxf>
      <font>
        <color theme="7" tint="0.59996337778862885"/>
      </font>
    </dxf>
    <dxf>
      <font>
        <b/>
        <i val="0"/>
      </font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general" vertical="bottom" textRotation="0" wrapText="0" indent="0" justifyLastLine="0" shrinkToFit="1" readingOrder="0"/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general" vertical="bottom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18B0DD-0EB7-4CAD-9F89-595F5AE1B3E3}" name="MOB" displayName="MOB" ref="B18:B26" totalsRowShown="0" headerRowDxfId="20" dataDxfId="19" tableBorderDxfId="18">
  <autoFilter ref="B18:B26" xr:uid="{3918B0DD-0EB7-4CAD-9F89-595F5AE1B3E3}"/>
  <tableColumns count="1">
    <tableColumn id="1" xr3:uid="{AA6AB478-28B3-4A60-84CC-67A38079CA58}" name="Désignation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9FE0BEC-A6E9-4963-BA74-B612AF056A2F}" name="Bardage" displayName="Bardage" ref="B33:B41" totalsRowShown="0" headerRowDxfId="16" dataDxfId="15" tableBorderDxfId="14">
  <autoFilter ref="B33:B41" xr:uid="{69FE0BEC-A6E9-4963-BA74-B612AF056A2F}"/>
  <tableColumns count="1">
    <tableColumn id="1" xr3:uid="{B4324CA2-EF27-457A-BD2B-3BFC26BB104B}" name="Désignation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59F65ED-25A7-4024-9B4E-A11B9C0D51AF}" name="Panneauxtoiture" displayName="Panneauxtoiture" ref="B48:B56" totalsRowShown="0" headerRowDxfId="12" dataDxfId="11" tableBorderDxfId="10">
  <autoFilter ref="B48:B56" xr:uid="{159F65ED-25A7-4024-9B4E-A11B9C0D51AF}"/>
  <tableColumns count="1">
    <tableColumn id="1" xr3:uid="{8D11702C-4419-4053-A965-18FDCA94FDAF}" name="Désignation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3FDD266-411C-43B1-99DB-67D802DFF1F8}" name="Elements" displayName="Elements" ref="B7:B12" totalsRowShown="0" headerRowDxfId="8" tableBorderDxfId="7">
  <autoFilter ref="B7:B12" xr:uid="{73FDD266-411C-43B1-99DB-67D802DFF1F8}"/>
  <tableColumns count="1">
    <tableColumn id="1" xr3:uid="{F7DFC180-204B-446F-B5E0-FBCEA0C5493C}" name="Element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592346D-81B1-4325-8312-459F909C840B}" name="Gardecorps" displayName="Gardecorps" ref="B65:B73" totalsRowShown="0" headerRowDxfId="6" dataDxfId="5" tableBorderDxfId="4">
  <autoFilter ref="B65:B73" xr:uid="{8592346D-81B1-4325-8312-459F909C840B}"/>
  <tableColumns count="1">
    <tableColumn id="1" xr3:uid="{45E57211-F24D-4F3C-9D66-3CB3A0CDEC7F}" name="Désignation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1F0F1-D946-4050-A210-596270652C8E}">
  <dimension ref="A2:S662"/>
  <sheetViews>
    <sheetView tabSelected="1" topLeftCell="B1" workbookViewId="0">
      <selection activeCell="D5" sqref="D5"/>
    </sheetView>
  </sheetViews>
  <sheetFormatPr baseColWidth="10" defaultRowHeight="15" x14ac:dyDescent="0.25"/>
  <cols>
    <col min="1" max="1" width="5.28515625" style="51" customWidth="1"/>
    <col min="2" max="2" width="5.7109375" style="2" bestFit="1" customWidth="1"/>
    <col min="3" max="3" width="15.85546875" style="2" bestFit="1" customWidth="1"/>
    <col min="4" max="4" width="5" style="2" bestFit="1" customWidth="1"/>
    <col min="5" max="5" width="4.5703125" style="2" bestFit="1" customWidth="1"/>
    <col min="6" max="6" width="35.5703125" style="5" bestFit="1" customWidth="1"/>
    <col min="7" max="7" width="12.85546875" style="5" bestFit="1" customWidth="1"/>
    <col min="8" max="8" width="27.7109375" style="2" bestFit="1" customWidth="1"/>
    <col min="9" max="9" width="8.5703125" style="2" bestFit="1" customWidth="1"/>
    <col min="10" max="10" width="17.5703125" style="2" bestFit="1" customWidth="1"/>
    <col min="11" max="11" width="10.140625" style="5" bestFit="1" customWidth="1"/>
    <col min="12" max="12" width="13.28515625" style="2" bestFit="1" customWidth="1"/>
    <col min="13" max="13" width="10.85546875" style="5" bestFit="1" customWidth="1"/>
    <col min="14" max="14" width="13.140625" style="2" bestFit="1" customWidth="1"/>
    <col min="15" max="15" width="10.7109375" style="5" bestFit="1" customWidth="1"/>
    <col min="16" max="16" width="15.7109375" style="5" bestFit="1" customWidth="1"/>
    <col min="17" max="17" width="14" style="5" bestFit="1" customWidth="1"/>
    <col min="18" max="18" width="9.28515625" style="5" bestFit="1" customWidth="1"/>
    <col min="20" max="16384" width="11.42578125" style="2"/>
  </cols>
  <sheetData>
    <row r="2" spans="1:18" ht="18.75" x14ac:dyDescent="0.3">
      <c r="C2" s="1" t="s">
        <v>18</v>
      </c>
    </row>
    <row r="3" spans="1:18" x14ac:dyDescent="0.25">
      <c r="C3" s="2" t="s">
        <v>19</v>
      </c>
      <c r="D3" s="2">
        <v>20</v>
      </c>
    </row>
    <row r="4" spans="1:18" x14ac:dyDescent="0.25">
      <c r="C4" s="2" t="s">
        <v>20</v>
      </c>
      <c r="D4" s="2">
        <v>20</v>
      </c>
    </row>
    <row r="5" spans="1:18" x14ac:dyDescent="0.25">
      <c r="C5" s="2" t="s">
        <v>21</v>
      </c>
      <c r="D5" s="2">
        <v>1</v>
      </c>
    </row>
    <row r="6" spans="1:18" x14ac:dyDescent="0.25">
      <c r="C6" s="2" t="s">
        <v>22</v>
      </c>
      <c r="D6" s="2">
        <v>1</v>
      </c>
    </row>
    <row r="7" spans="1:18" x14ac:dyDescent="0.25">
      <c r="C7" s="4"/>
    </row>
    <row r="8" spans="1:18" x14ac:dyDescent="0.25">
      <c r="B8" s="4"/>
    </row>
    <row r="9" spans="1:18" ht="15.75" thickBot="1" x14ac:dyDescent="0.3"/>
    <row r="10" spans="1:18" ht="24" thickBot="1" x14ac:dyDescent="0.4">
      <c r="B10" s="43" t="s">
        <v>5</v>
      </c>
      <c r="C10" s="44"/>
      <c r="D10" s="45"/>
      <c r="E10" s="45"/>
      <c r="F10" s="45"/>
      <c r="G10" s="46"/>
      <c r="H10" s="47" t="s">
        <v>6</v>
      </c>
      <c r="I10" s="45"/>
      <c r="J10" s="45"/>
      <c r="K10" s="45"/>
      <c r="L10" s="45"/>
      <c r="M10" s="45"/>
      <c r="N10" s="45"/>
      <c r="O10" s="45"/>
      <c r="P10" s="45"/>
      <c r="Q10" s="45"/>
      <c r="R10" s="48"/>
    </row>
    <row r="11" spans="1:18" ht="16.5" thickBot="1" x14ac:dyDescent="0.3">
      <c r="B11" s="38" t="s">
        <v>55</v>
      </c>
      <c r="C11" s="33" t="s">
        <v>0</v>
      </c>
      <c r="D11" s="34" t="s">
        <v>1</v>
      </c>
      <c r="E11" s="35" t="s">
        <v>2</v>
      </c>
      <c r="F11" s="35" t="s">
        <v>3</v>
      </c>
      <c r="G11" s="36" t="s">
        <v>4</v>
      </c>
      <c r="H11" s="33" t="s">
        <v>0</v>
      </c>
      <c r="I11" s="34" t="s">
        <v>8</v>
      </c>
      <c r="J11" s="35" t="s">
        <v>9</v>
      </c>
      <c r="K11" s="35" t="s">
        <v>10</v>
      </c>
      <c r="L11" s="35" t="s">
        <v>11</v>
      </c>
      <c r="M11" s="35" t="s">
        <v>12</v>
      </c>
      <c r="N11" s="35" t="s">
        <v>13</v>
      </c>
      <c r="O11" s="35" t="s">
        <v>14</v>
      </c>
      <c r="P11" s="35" t="s">
        <v>15</v>
      </c>
      <c r="Q11" s="35" t="s">
        <v>16</v>
      </c>
      <c r="R11" s="37" t="s">
        <v>17</v>
      </c>
    </row>
    <row r="12" spans="1:18" x14ac:dyDescent="0.25">
      <c r="B12" s="39"/>
      <c r="C12" s="55"/>
      <c r="D12" s="60"/>
      <c r="E12" s="52"/>
      <c r="F12" s="40"/>
      <c r="G12" s="41"/>
      <c r="H12" s="55"/>
      <c r="I12" s="58"/>
      <c r="J12" s="40"/>
      <c r="K12" s="40"/>
      <c r="L12" s="40"/>
      <c r="M12" s="40"/>
      <c r="N12" s="40"/>
      <c r="O12" s="40"/>
      <c r="P12" s="40"/>
      <c r="Q12" s="40"/>
      <c r="R12" s="42"/>
    </row>
    <row r="13" spans="1:18" x14ac:dyDescent="0.25">
      <c r="A13" s="51" t="b">
        <f>IF(C13&lt;&gt;"",COUNTIF($C$13:C13,C13)=1,"")</f>
        <v>1</v>
      </c>
      <c r="B13" s="32" t="s">
        <v>50</v>
      </c>
      <c r="C13" s="56" t="s">
        <v>23</v>
      </c>
      <c r="D13" s="61" t="str">
        <f ca="1">IF(C13="","",VLOOKUP(C13,OFFSET(Elements!$B$7:$C$7,0,0,COUNTA(Elements!$B:$C)-1),2,FALSE))</f>
        <v>m2</v>
      </c>
      <c r="E13" s="53"/>
      <c r="F13" s="29" t="str">
        <f>IF(H13="Total",R13,"")</f>
        <v/>
      </c>
      <c r="G13" s="30" t="str">
        <f>IF(H13="Total",R13*E13,"")</f>
        <v/>
      </c>
      <c r="H13" s="57" t="s">
        <v>25</v>
      </c>
      <c r="I13" s="59">
        <f>_xlfn.IFS($H13="","",$H13="Total","",TRUE,VLOOKUP($H13,Elements!$B$19:$L$28,2,FALSE))</f>
        <v>100</v>
      </c>
      <c r="J13" s="31">
        <f>_xlfn.IFS($H13="","",$H13="Total","",TRUE,VLOOKUP($H13,Elements!$B$19:$L$28,3,FALSE))</f>
        <v>9.4500000000000001E-2</v>
      </c>
      <c r="K13" s="31">
        <f>_xlfn.IFS($H13="","",$H13="Total",SUMIF(INDEX($K$12:$K12,MATCH(ROW(A2),ROW($K$13:$K13),0)),""),TRUE,VLOOKUP($H13,Elements!$B$19:$L$28,4,FALSE))</f>
        <v>9.4499999999999993</v>
      </c>
      <c r="L13" s="31">
        <f>_xlfn.IFS($H13="","",$H13="Total",SUMIF(INDEX($L$12:$L12,),"&gt;0"),TRUE,VLOOKUP($H13,Elements!$B$19:$L$28,5,FALSE))</f>
        <v>0.55000000000000004</v>
      </c>
      <c r="M13" s="31">
        <f>_xlfn.IFS($H13="","",$H13="Total",SUMIF(INDEX($M$12:$M12,),"&gt;0"),TRUE,VLOOKUP($H13,Elements!$B$19:$L$28,6,FALSE))</f>
        <v>11</v>
      </c>
      <c r="N13" s="31">
        <f>_xlfn.IFS($H13="","",$H13="Total",SUMIF(INDEX($N$12:$N12,),"&gt;0"),TRUE,VLOOKUP($H13,Elements!$B$19:$L$28,7,FALSE))</f>
        <v>0.25</v>
      </c>
      <c r="O13" s="31">
        <f>_xlfn.IFS($H13="","",$H13="Total",SUMIF(INDEX($O$12:$O12,),"&gt;0"),TRUE,VLOOKUP($H13,Elements!$B$19:$L$28,8,FALSE))</f>
        <v>5</v>
      </c>
      <c r="P13" s="31">
        <f>_xlfn.IFS($H13="","",$H13="Total",SUMIF(INDEX($P$12:$P12,),"&gt;0"),TRUE,VLOOKUP($H13,Elements!$B$19:$L$28,9,FALSE))</f>
        <v>2</v>
      </c>
      <c r="Q13" s="31">
        <f>_xlfn.IFS($H13="","",$H13="Total",SUMIF(INDEX($Q$12:$Q12,),"&gt;0"),TRUE,VLOOKUP($H13,Elements!$B$19:$L$28,10,FALSE))</f>
        <v>2</v>
      </c>
      <c r="R13" s="49">
        <f>_xlfn.IFS($H13="","",$H13="Total",SUMIF(INDEX($R$12:$R12,),"&gt;0"),TRUE,VLOOKUP($H13,Elements!$B$19:$L$28,11,FALSE))</f>
        <v>29.45</v>
      </c>
    </row>
    <row r="14" spans="1:18" x14ac:dyDescent="0.25">
      <c r="A14" s="51" t="b">
        <f>IF(C14&lt;&gt;"",COUNTIF($C$13:C14,C14)=1,"")</f>
        <v>0</v>
      </c>
      <c r="B14" s="32"/>
      <c r="C14" s="57" t="s">
        <v>23</v>
      </c>
      <c r="D14" s="61" t="str">
        <f ca="1">IF(C14="","",VLOOKUP(C14,OFFSET(Elements!$B$7:$C$7,0,0,COUNTA(Elements!$B:$C)-1),2,FALSE))</f>
        <v>m2</v>
      </c>
      <c r="E14" s="53"/>
      <c r="F14" s="29" t="str">
        <f t="shared" ref="F14:F77" si="0">IF(H14="Total",R14,"")</f>
        <v/>
      </c>
      <c r="G14" s="30" t="str">
        <f t="shared" ref="G14:G77" si="1">IF(H14="Total",R14*E14,"")</f>
        <v/>
      </c>
      <c r="H14" s="57" t="s">
        <v>27</v>
      </c>
      <c r="I14" s="59">
        <f>_xlfn.IFS($H14="","",$H14="Total","",TRUE,VLOOKUP($H14,Elements!$B$19:$L$28,2,FALSE))</f>
        <v>20</v>
      </c>
      <c r="J14" s="31">
        <f>_xlfn.IFS($H14="","",$H14="Total","",TRUE,VLOOKUP($H14,Elements!$B$19:$L$28,3,FALSE))</f>
        <v>1.1000000000000001</v>
      </c>
      <c r="K14" s="31">
        <f>_xlfn.IFS($H14="","",$H14="Total",SUMIF($K$12:$K13,"&lt;&gt;"),TRUE,VLOOKUP($H14,Elements!$B$19:$L$28,4,FALSE))</f>
        <v>22</v>
      </c>
      <c r="L14" s="31">
        <f>_xlfn.IFS($H14="","",$H14="Total",SUMIF(INDEX($L$12:$L13,),"&gt;0"),TRUE,VLOOKUP($H14,Elements!$B$19:$L$28,5,FALSE))</f>
        <v>0.15</v>
      </c>
      <c r="M14" s="31">
        <f>_xlfn.IFS($H14="","",$H14="Total",SUMIF(INDEX($M$12:$M13,),"&gt;0"),TRUE,VLOOKUP($H14,Elements!$B$19:$L$28,6,FALSE))</f>
        <v>3</v>
      </c>
      <c r="N14" s="31">
        <f>_xlfn.IFS($H14="","",$H14="Total",SUMIF(INDEX($N$12:$N13,),"&gt;0"),TRUE,VLOOKUP($H14,Elements!$B$19:$L$28,7,FALSE))</f>
        <v>0</v>
      </c>
      <c r="O14" s="31">
        <f>_xlfn.IFS($H14="","",$H14="Total",SUMIF(INDEX($O$12:$O13,),"&gt;0"),TRUE,VLOOKUP($H14,Elements!$B$19:$L$28,8,FALSE))</f>
        <v>0</v>
      </c>
      <c r="P14" s="31">
        <f>_xlfn.IFS($H14="","",$H14="Total",SUMIF(INDEX($P$12:$P13,),"&gt;0"),TRUE,VLOOKUP($H14,Elements!$B$19:$L$28,9,FALSE))</f>
        <v>0</v>
      </c>
      <c r="Q14" s="31">
        <f>_xlfn.IFS($H14="","",$H14="Total",SUMIF(INDEX($Q$12:$Q13,),"&gt;0"),TRUE,VLOOKUP($H14,Elements!$B$19:$L$28,10,FALSE))</f>
        <v>0</v>
      </c>
      <c r="R14" s="49">
        <f>_xlfn.IFS($H14="","",$H14="Total",SUMIF(INDEX($R$12:$R13,),"&gt;0"),TRUE,VLOOKUP($H14,Elements!$B$19:$L$28,11,FALSE))</f>
        <v>25</v>
      </c>
    </row>
    <row r="15" spans="1:18" x14ac:dyDescent="0.25">
      <c r="A15" s="51" t="b">
        <f>IF(C15&lt;&gt;"",COUNTIF($C$13:C15,C15)=1,"")</f>
        <v>0</v>
      </c>
      <c r="B15" s="32"/>
      <c r="C15" s="57" t="s">
        <v>23</v>
      </c>
      <c r="D15" s="61" t="str">
        <f ca="1">IF(C15="","",VLOOKUP(C15,OFFSET(Elements!$B$7:$C$7,0,0,COUNTA(Elements!$B:$C)-1),2,FALSE))</f>
        <v>m2</v>
      </c>
      <c r="E15" s="53"/>
      <c r="F15" s="29" t="str">
        <f t="shared" si="0"/>
        <v/>
      </c>
      <c r="G15" s="30" t="str">
        <f t="shared" si="1"/>
        <v/>
      </c>
      <c r="H15" s="57" t="s">
        <v>34</v>
      </c>
      <c r="I15" s="59">
        <f>_xlfn.IFS($H15="","",$H15="Total","",TRUE,VLOOKUP($H15,Elements!$B$19:$L$28,2,FALSE))</f>
        <v>20</v>
      </c>
      <c r="J15" s="31">
        <f>_xlfn.IFS($H15="","",$H15="Total","",TRUE,VLOOKUP($H15,Elements!$B$19:$L$28,3,FALSE))</f>
        <v>1</v>
      </c>
      <c r="K15" s="31">
        <f>_xlfn.IFS($H15="","",$H15="Total",SUMIF($K$12:$K14,"&lt;&gt;"),TRUE,VLOOKUP($H15,Elements!$B$19:$L$28,4,FALSE))</f>
        <v>20</v>
      </c>
      <c r="L15" s="31">
        <f>_xlfn.IFS($H15="","",$H15="Total",SUMIF(INDEX($L$12:$L14,),"&gt;0"),TRUE,VLOOKUP($H15,Elements!$B$19:$L$28,5,FALSE))</f>
        <v>0.08</v>
      </c>
      <c r="M15" s="31">
        <f>_xlfn.IFS($H15="","",$H15="Total",SUMIF(INDEX($M$12:$M14,),"&gt;0"),TRUE,VLOOKUP($H15,Elements!$B$19:$L$28,6,FALSE))</f>
        <v>1.6</v>
      </c>
      <c r="N15" s="31">
        <f>_xlfn.IFS($H15="","",$H15="Total",SUMIF(INDEX($N$12:$N14,),"&gt;0"),TRUE,VLOOKUP($H15,Elements!$B$19:$L$28,7,FALSE))</f>
        <v>0</v>
      </c>
      <c r="O15" s="31">
        <f>_xlfn.IFS($H15="","",$H15="Total",SUMIF(INDEX($O$12:$O14,),"&gt;0"),TRUE,VLOOKUP($H15,Elements!$B$19:$L$28,8,FALSE))</f>
        <v>0</v>
      </c>
      <c r="P15" s="31">
        <f>_xlfn.IFS($H15="","",$H15="Total",SUMIF(INDEX($P$12:$P14,),"&gt;0"),TRUE,VLOOKUP($H15,Elements!$B$19:$L$28,9,FALSE))</f>
        <v>0</v>
      </c>
      <c r="Q15" s="31">
        <f>_xlfn.IFS($H15="","",$H15="Total",SUMIF(INDEX($Q$12:$Q14,),"&gt;0"),TRUE,VLOOKUP($H15,Elements!$B$19:$L$28,10,FALSE))</f>
        <v>0</v>
      </c>
      <c r="R15" s="49">
        <f>_xlfn.IFS($H15="","",$H15="Total",SUMIF(INDEX($R$12:$R14,),"&gt;0"),TRUE,VLOOKUP($H15,Elements!$B$19:$L$28,11,FALSE))</f>
        <v>21.6</v>
      </c>
    </row>
    <row r="16" spans="1:18" x14ac:dyDescent="0.25">
      <c r="A16" s="51" t="b">
        <f>IF(C16&lt;&gt;"",COUNTIF($C$13:C16,C16)=1,"")</f>
        <v>0</v>
      </c>
      <c r="B16" s="32"/>
      <c r="C16" s="57" t="s">
        <v>23</v>
      </c>
      <c r="D16" s="61" t="str">
        <f ca="1">IF(C16="","",VLOOKUP(C16,OFFSET(Elements!$B$7:$C$7,0,0,COUNTA(Elements!$B:$C)-1),2,FALSE))</f>
        <v>m2</v>
      </c>
      <c r="E16" s="53"/>
      <c r="F16" s="29" t="str">
        <f t="shared" si="0"/>
        <v/>
      </c>
      <c r="G16" s="30" t="str">
        <f t="shared" si="1"/>
        <v/>
      </c>
      <c r="H16" s="57" t="s">
        <v>37</v>
      </c>
      <c r="I16" s="59">
        <f>_xlfn.IFS($H16="","",$H16="Total","",TRUE,VLOOKUP($H16,Elements!$B$19:$L$28,2,FALSE))</f>
        <v>20</v>
      </c>
      <c r="J16" s="31">
        <f>_xlfn.IFS($H16="","",$H16="Total","",TRUE,VLOOKUP($H16,Elements!$B$19:$L$28,3,FALSE))</f>
        <v>1.1000000000000001</v>
      </c>
      <c r="K16" s="31">
        <f>_xlfn.IFS($H16="","",$H16="Total",SUMIF($K$12:$K15,"&lt;&gt;"),TRUE,VLOOKUP($H16,Elements!$B$19:$L$28,4,FALSE))</f>
        <v>22</v>
      </c>
      <c r="L16" s="31">
        <f>_xlfn.IFS($H16="","",$H16="Total",SUMIF(INDEX($L$12:$L15,),"&gt;0"),TRUE,VLOOKUP($H16,Elements!$B$19:$L$28,5,FALSE))</f>
        <v>0.13</v>
      </c>
      <c r="M16" s="31">
        <f>_xlfn.IFS($H16="","",$H16="Total",SUMIF(INDEX($M$12:$M15,),"&gt;0"),TRUE,VLOOKUP($H16,Elements!$B$19:$L$28,6,FALSE))</f>
        <v>2.6</v>
      </c>
      <c r="N16" s="31">
        <f>_xlfn.IFS($H16="","",$H16="Total",SUMIF(INDEX($N$12:$N15,),"&gt;0"),TRUE,VLOOKUP($H16,Elements!$B$19:$L$28,7,FALSE))</f>
        <v>0</v>
      </c>
      <c r="O16" s="31">
        <f>_xlfn.IFS($H16="","",$H16="Total",SUMIF(INDEX($O$12:$O15,),"&gt;0"),TRUE,VLOOKUP($H16,Elements!$B$19:$L$28,8,FALSE))</f>
        <v>0</v>
      </c>
      <c r="P16" s="31">
        <f>_xlfn.IFS($H16="","",$H16="Total",SUMIF(INDEX($P$12:$P15,),"&gt;0"),TRUE,VLOOKUP($H16,Elements!$B$19:$L$28,9,FALSE))</f>
        <v>0</v>
      </c>
      <c r="Q16" s="31">
        <f>_xlfn.IFS($H16="","",$H16="Total",SUMIF(INDEX($Q$12:$Q15,),"&gt;0"),TRUE,VLOOKUP($H16,Elements!$B$19:$L$28,10,FALSE))</f>
        <v>0</v>
      </c>
      <c r="R16" s="49">
        <f>_xlfn.IFS($H16="","",$H16="Total",SUMIF(INDEX($R$12:$R15,),"&gt;0"),TRUE,VLOOKUP($H16,Elements!$B$19:$L$28,11,FALSE))</f>
        <v>24.6</v>
      </c>
    </row>
    <row r="17" spans="1:19" x14ac:dyDescent="0.25">
      <c r="A17" s="51" t="b">
        <f>IF(C17&lt;&gt;"",COUNTIF($C$13:C17,C17)=1,"")</f>
        <v>0</v>
      </c>
      <c r="B17" s="32"/>
      <c r="C17" s="57" t="s">
        <v>23</v>
      </c>
      <c r="D17" s="61" t="str">
        <f ca="1">IF(C17="","",VLOOKUP(C17,OFFSET(Elements!$B$7:$C$7,0,0,COUNTA(Elements!$B:$C)-1),2,FALSE))</f>
        <v>m2</v>
      </c>
      <c r="E17" s="53"/>
      <c r="F17" s="29" t="str">
        <f t="shared" si="0"/>
        <v/>
      </c>
      <c r="G17" s="30" t="str">
        <f t="shared" si="1"/>
        <v/>
      </c>
      <c r="H17" s="57" t="s">
        <v>38</v>
      </c>
      <c r="I17" s="59">
        <f>_xlfn.IFS($H17="","",$H17="Total","",TRUE,VLOOKUP($H17,Elements!$B$19:$L$28,2,FALSE))</f>
        <v>20</v>
      </c>
      <c r="J17" s="31">
        <f>_xlfn.IFS($H17="","",$H17="Total","",TRUE,VLOOKUP($H17,Elements!$B$19:$L$28,3,FALSE))</f>
        <v>1.1000000000000001</v>
      </c>
      <c r="K17" s="31">
        <f>_xlfn.IFS($H17="","",$H17="Total",SUMIF($K$12:$K16,"&lt;&gt;"),TRUE,VLOOKUP($H17,Elements!$B$19:$L$28,4,FALSE))</f>
        <v>22</v>
      </c>
      <c r="L17" s="31">
        <f>_xlfn.IFS($H17="","",$H17="Total",SUMIF(INDEX($L$12:$L16,),"&gt;0"),TRUE,VLOOKUP($H17,Elements!$B$19:$L$28,5,FALSE))</f>
        <v>0.1</v>
      </c>
      <c r="M17" s="31">
        <f>_xlfn.IFS($H17="","",$H17="Total",SUMIF(INDEX($M$12:$M16,),"&gt;0"),TRUE,VLOOKUP($H17,Elements!$B$19:$L$28,6,FALSE))</f>
        <v>2</v>
      </c>
      <c r="N17" s="31">
        <f>_xlfn.IFS($H17="","",$H17="Total",SUMIF(INDEX($N$12:$N16,),"&gt;0"),TRUE,VLOOKUP($H17,Elements!$B$19:$L$28,7,FALSE))</f>
        <v>0</v>
      </c>
      <c r="O17" s="31">
        <f>_xlfn.IFS($H17="","",$H17="Total",SUMIF(INDEX($O$12:$O16,),"&gt;0"),TRUE,VLOOKUP($H17,Elements!$B$19:$L$28,8,FALSE))</f>
        <v>0</v>
      </c>
      <c r="P17" s="31">
        <f>_xlfn.IFS($H17="","",$H17="Total",SUMIF(INDEX($P$12:$P16,),"&gt;0"),TRUE,VLOOKUP($H17,Elements!$B$19:$L$28,9,FALSE))</f>
        <v>0</v>
      </c>
      <c r="Q17" s="31">
        <f>_xlfn.IFS($H17="","",$H17="Total",SUMIF(INDEX($Q$12:$Q16,),"&gt;0"),TRUE,VLOOKUP($H17,Elements!$B$19:$L$28,10,FALSE))</f>
        <v>0</v>
      </c>
      <c r="R17" s="49">
        <f>_xlfn.IFS($H17="","",$H17="Total",SUMIF(INDEX($R$12:$R16,),"&gt;0"),TRUE,VLOOKUP($H17,Elements!$B$19:$L$28,11,FALSE))</f>
        <v>24</v>
      </c>
    </row>
    <row r="18" spans="1:19" x14ac:dyDescent="0.25">
      <c r="A18" s="51" t="b">
        <f>IF(C18&lt;&gt;"",COUNTIF($C$13:C18,C18)=1,"")</f>
        <v>0</v>
      </c>
      <c r="B18" s="32"/>
      <c r="C18" s="57" t="s">
        <v>23</v>
      </c>
      <c r="D18" s="61" t="str">
        <f ca="1">IF(C18="","",VLOOKUP(C18,OFFSET(Elements!$B$7:$C$7,0,0,COUNTA(Elements!$B:$C)-1),2,FALSE))</f>
        <v>m2</v>
      </c>
      <c r="E18" s="53"/>
      <c r="F18" s="29" t="str">
        <f t="shared" si="0"/>
        <v/>
      </c>
      <c r="G18" s="30" t="str">
        <f t="shared" si="1"/>
        <v/>
      </c>
      <c r="H18" s="57" t="s">
        <v>42</v>
      </c>
      <c r="I18" s="59">
        <f>_xlfn.IFS($H18="","",$H18="Total","",TRUE,VLOOKUP($H18,Elements!$B$19:$L$28,2,FALSE))</f>
        <v>2.5</v>
      </c>
      <c r="J18" s="31">
        <f>_xlfn.IFS($H18="","",$H18="Total","",TRUE,VLOOKUP($H18,Elements!$B$19:$L$28,3,FALSE))</f>
        <v>1</v>
      </c>
      <c r="K18" s="31">
        <f>_xlfn.IFS($H18="","",$H18="Total",SUMIF($K$12:$K17,"&lt;&gt;"),TRUE,VLOOKUP($H18,Elements!$B$19:$L$28,4,FALSE))</f>
        <v>2.5</v>
      </c>
      <c r="L18" s="31">
        <f>_xlfn.IFS($H18="","",$H18="Total",SUMIF(INDEX($L$12:$L17,),"&gt;0"),TRUE,VLOOKUP($H18,Elements!$B$19:$L$28,5,FALSE))</f>
        <v>0</v>
      </c>
      <c r="M18" s="31">
        <f>_xlfn.IFS($H18="","",$H18="Total",SUMIF(INDEX($M$12:$M17,),"&gt;0"),TRUE,VLOOKUP($H18,Elements!$B$19:$L$28,6,FALSE))</f>
        <v>0</v>
      </c>
      <c r="N18" s="31">
        <f>_xlfn.IFS($H18="","",$H18="Total",SUMIF(INDEX($N$12:$N17,),"&gt;0"),TRUE,VLOOKUP($H18,Elements!$B$19:$L$28,7,FALSE))</f>
        <v>0.1</v>
      </c>
      <c r="O18" s="31">
        <f>_xlfn.IFS($H18="","",$H18="Total",SUMIF(INDEX($O$12:$O17,),"&gt;0"),TRUE,VLOOKUP($H18,Elements!$B$19:$L$28,8,FALSE))</f>
        <v>2</v>
      </c>
      <c r="P18" s="31">
        <f>_xlfn.IFS($H18="","",$H18="Total",SUMIF(INDEX($P$12:$P17,),"&gt;0"),TRUE,VLOOKUP($H18,Elements!$B$19:$L$28,9,FALSE))</f>
        <v>0</v>
      </c>
      <c r="Q18" s="31">
        <f>_xlfn.IFS($H18="","",$H18="Total",SUMIF(INDEX($Q$12:$Q17,),"&gt;0"),TRUE,VLOOKUP($H18,Elements!$B$19:$L$28,10,FALSE))</f>
        <v>0</v>
      </c>
      <c r="R18" s="49">
        <f>_xlfn.IFS($H18="","",$H18="Total",SUMIF(INDEX($R$12:$R17,),"&gt;0"),TRUE,VLOOKUP($H18,Elements!$B$19:$L$28,11,FALSE))</f>
        <v>4.5</v>
      </c>
    </row>
    <row r="19" spans="1:19" x14ac:dyDescent="0.25">
      <c r="A19" s="51" t="b">
        <f>IF(C19&lt;&gt;"",COUNTIF($C$13:C19,C19)=1,"")</f>
        <v>0</v>
      </c>
      <c r="B19" s="32"/>
      <c r="C19" s="57" t="s">
        <v>23</v>
      </c>
      <c r="D19" s="61" t="str">
        <f ca="1">IF(C19="","",VLOOKUP(C19,OFFSET(Elements!$B$7:$C$7,0,0,COUNTA(Elements!$B:$C)-1),2,FALSE))</f>
        <v>m2</v>
      </c>
      <c r="E19" s="53"/>
      <c r="F19" s="29" t="str">
        <f t="shared" si="0"/>
        <v/>
      </c>
      <c r="G19" s="30" t="str">
        <f t="shared" si="1"/>
        <v/>
      </c>
      <c r="H19" s="57" t="s">
        <v>43</v>
      </c>
      <c r="I19" s="59">
        <f>_xlfn.IFS($H19="","",$H19="Total","",TRUE,VLOOKUP($H19,Elements!$B$19:$L$28,2,FALSE))</f>
        <v>20</v>
      </c>
      <c r="J19" s="31">
        <f>_xlfn.IFS($H19="","",$H19="Total","",TRUE,VLOOKUP($H19,Elements!$B$19:$L$28,3,FALSE))</f>
        <v>1</v>
      </c>
      <c r="K19" s="31">
        <f>_xlfn.IFS($H19="","",$H19="Total",SUMIF($K$12:$K18,"&lt;&gt;"),TRUE,VLOOKUP($H19,Elements!$B$19:$L$28,4,FALSE))</f>
        <v>20</v>
      </c>
      <c r="L19" s="31">
        <f>_xlfn.IFS($H19="","",$H19="Total",SUMIF(INDEX($L$12:$L18,),"&gt;0"),TRUE,VLOOKUP($H19,Elements!$B$19:$L$28,5,FALSE))</f>
        <v>0</v>
      </c>
      <c r="M19" s="31">
        <f>_xlfn.IFS($H19="","",$H19="Total",SUMIF(INDEX($M$12:$M18,),"&gt;0"),TRUE,VLOOKUP($H19,Elements!$B$19:$L$28,6,FALSE))</f>
        <v>0</v>
      </c>
      <c r="N19" s="31">
        <f>_xlfn.IFS($H19="","",$H19="Total",SUMIF(INDEX($N$12:$N18,),"&gt;0"),TRUE,VLOOKUP($H19,Elements!$B$19:$L$28,7,FALSE))</f>
        <v>0</v>
      </c>
      <c r="O19" s="31">
        <f>_xlfn.IFS($H19="","",$H19="Total",SUMIF(INDEX($O$12:$O18,),"&gt;0"),TRUE,VLOOKUP($H19,Elements!$B$19:$L$28,8,FALSE))</f>
        <v>0</v>
      </c>
      <c r="P19" s="31">
        <f>_xlfn.IFS($H19="","",$H19="Total",SUMIF(INDEX($P$12:$P18,),"&gt;0"),TRUE,VLOOKUP($H19,Elements!$B$19:$L$28,9,FALSE))</f>
        <v>0</v>
      </c>
      <c r="Q19" s="31">
        <f>_xlfn.IFS($H19="","",$H19="Total",SUMIF(INDEX($Q$12:$Q18,),"&gt;0"),TRUE,VLOOKUP($H19,Elements!$B$19:$L$28,10,FALSE))</f>
        <v>0</v>
      </c>
      <c r="R19" s="49">
        <f>_xlfn.IFS($H19="","",$H19="Total",SUMIF(INDEX($R$12:$R18,),"&gt;0"),TRUE,VLOOKUP($H19,Elements!$B$19:$L$28,11,FALSE))</f>
        <v>20</v>
      </c>
    </row>
    <row r="20" spans="1:19" x14ac:dyDescent="0.25">
      <c r="A20" s="51" t="b">
        <f>IF(C20&lt;&gt;"",COUNTIF($C$13:C20,C20)=1,"")</f>
        <v>0</v>
      </c>
      <c r="B20" s="32"/>
      <c r="C20" s="57" t="s">
        <v>23</v>
      </c>
      <c r="D20" s="61" t="str">
        <f ca="1">IF(C20="","",VLOOKUP(C20,OFFSET(Elements!$B$7:$C$7,0,0,COUNTA(Elements!$B:$C)-1),2,FALSE))</f>
        <v>m2</v>
      </c>
      <c r="E20" s="54">
        <v>600</v>
      </c>
      <c r="F20" s="29">
        <f t="shared" si="0"/>
        <v>149.15</v>
      </c>
      <c r="G20" s="30">
        <f>IF(H20="Total",R20*E20,"")</f>
        <v>89490</v>
      </c>
      <c r="H20" s="57" t="s">
        <v>49</v>
      </c>
      <c r="I20" s="59" t="str">
        <f>_xlfn.IFS($H20="","",$H20="Total","",TRUE,VLOOKUP($H20,Elements!$B$19:$L$28,2,FALSE))</f>
        <v/>
      </c>
      <c r="J20" s="31" t="str">
        <f>_xlfn.IFS($H20="","",$H20="Total","",TRUE,VLOOKUP($H20,Elements!$B$19:$L$28,3,FALSE))</f>
        <v/>
      </c>
      <c r="K20" s="31">
        <f>_xlfn.IFS($H20="","",$H20="Total",SUMIF($K$12:$K19,"&lt;&gt;"),TRUE,VLOOKUP($H20,Elements!$B$19:$L$28,4,FALSE))</f>
        <v>117.95</v>
      </c>
      <c r="L20" s="31">
        <f>_xlfn.IFS($H20="","",$H20="Total",SUMIF(INDEX($L$12:$L19,),"&gt;0"),TRUE,VLOOKUP($H20,Elements!$B$19:$L$28,5,FALSE))</f>
        <v>1.01</v>
      </c>
      <c r="M20" s="31">
        <f>_xlfn.IFS($H20="","",$H20="Total",SUMIF(INDEX($M$12:$M19,),"&gt;0"),TRUE,VLOOKUP($H20,Elements!$B$19:$L$28,6,FALSE))</f>
        <v>20.2</v>
      </c>
      <c r="N20" s="31">
        <f>_xlfn.IFS($H20="","",$H20="Total",SUMIF(INDEX($N$12:$N19,),"&gt;0"),TRUE,VLOOKUP($H20,Elements!$B$19:$L$28,7,FALSE))</f>
        <v>0.35</v>
      </c>
      <c r="O20" s="31">
        <f>_xlfn.IFS($H20="","",$H20="Total",SUMIF(INDEX($O$12:$O19,),"&gt;0"),TRUE,VLOOKUP($H20,Elements!$B$19:$L$28,8,FALSE))</f>
        <v>7</v>
      </c>
      <c r="P20" s="31">
        <f>_xlfn.IFS($H20="","",$H20="Total",SUMIF(INDEX($P$12:$P19,),"&gt;0"),TRUE,VLOOKUP($H20,Elements!$B$19:$L$28,9,FALSE))</f>
        <v>2</v>
      </c>
      <c r="Q20" s="31">
        <f>_xlfn.IFS($H20="","",$H20="Total",SUMIF(INDEX($Q$12:$Q19,),"&gt;0"),TRUE,VLOOKUP($H20,Elements!$B$19:$L$28,10,FALSE))</f>
        <v>2</v>
      </c>
      <c r="R20" s="49">
        <f>_xlfn.IFS($H20="","",$H20="Total",SUMIF(INDEX($R$12:$R19,),"&gt;0"),TRUE,VLOOKUP($H20,Elements!$B$19:$L$28,11,FALSE))</f>
        <v>149.15</v>
      </c>
    </row>
    <row r="21" spans="1:19" x14ac:dyDescent="0.25">
      <c r="A21" s="51" t="str">
        <f>IF(C21&lt;&gt;"",COUNTIF($C$13:C21,C21)=1,"")</f>
        <v/>
      </c>
      <c r="B21" s="32"/>
      <c r="C21" s="56"/>
      <c r="D21" s="61" t="str">
        <f ca="1">IF(C21="","",VLOOKUP(C21,OFFSET(Elements!$B$7:$C$7,0,0,COUNTA(Elements!$B:$C)-1),2,FALSE))</f>
        <v/>
      </c>
      <c r="E21" s="53"/>
      <c r="F21" s="29" t="str">
        <f t="shared" si="0"/>
        <v/>
      </c>
      <c r="G21" s="30" t="str">
        <f t="shared" si="1"/>
        <v/>
      </c>
      <c r="H21" s="57"/>
      <c r="I21" s="59" t="str">
        <f>_xlfn.IFS($H21="","",$H21="Total","",TRUE,VLOOKUP($H21,Elements!$B$19:$L$28,2,FALSE))</f>
        <v/>
      </c>
      <c r="J21" s="31" t="str">
        <f>_xlfn.IFS($H21="","",$H21="Total","",TRUE,VLOOKUP($H21,Elements!$B$19:$L$28,3,FALSE))</f>
        <v/>
      </c>
      <c r="K21" s="31" t="str">
        <f>_xlfn.IFS($H21="","",$H21="Total",SUMIF($K$12:$K20,"&lt;&gt;"),TRUE,VLOOKUP($H21,Elements!$B$19:$L$28,4,FALSE))</f>
        <v/>
      </c>
      <c r="L21" s="31" t="str">
        <f>_xlfn.IFS($H21="","",$H21="Total",SUMIF(INDEX($L$12:$L20,),"&gt;0"),TRUE,VLOOKUP($H21,Elements!$B$19:$L$28,5,FALSE))</f>
        <v/>
      </c>
      <c r="M21" s="31" t="str">
        <f>_xlfn.IFS($H21="","",$H21="Total",SUMIF(INDEX($M$12:$M20,),"&gt;0"),TRUE,VLOOKUP($H21,Elements!$B$19:$L$28,6,FALSE))</f>
        <v/>
      </c>
      <c r="N21" s="31" t="str">
        <f>_xlfn.IFS($H21="","",$H21="Total",SUMIF(INDEX($N$12:$N20,),"&gt;0"),TRUE,VLOOKUP($H21,Elements!$B$19:$L$28,7,FALSE))</f>
        <v/>
      </c>
      <c r="O21" s="31" t="str">
        <f>_xlfn.IFS($H21="","",$H21="Total",SUMIF(INDEX($O$12:$O20,),"&gt;0"),TRUE,VLOOKUP($H21,Elements!$B$19:$L$28,8,FALSE))</f>
        <v/>
      </c>
      <c r="P21" s="31" t="str">
        <f>_xlfn.IFS($H21="","",$H21="Total",SUMIF(INDEX($P$12:$P20,),"&gt;0"),TRUE,VLOOKUP($H21,Elements!$B$19:$L$28,9,FALSE))</f>
        <v/>
      </c>
      <c r="Q21" s="31" t="str">
        <f>_xlfn.IFS($H21="","",$H21="Total",SUMIF(INDEX($Q$12:$Q20,),"&gt;0"),TRUE,VLOOKUP($H21,Elements!$B$19:$L$28,10,FALSE))</f>
        <v/>
      </c>
      <c r="R21" s="49" t="str">
        <f>_xlfn.IFS($H21="","",$H21="Total",SUMIF(INDEX($R$12:$R20,),"&gt;0"),TRUE,VLOOKUP($H21,Elements!$B$19:$L$28,11,FALSE))</f>
        <v/>
      </c>
    </row>
    <row r="22" spans="1:19" x14ac:dyDescent="0.25">
      <c r="A22" s="51" t="b">
        <f>IF(C22&lt;&gt;"",COUNTIF($C$13:C22,C22)=1,"")</f>
        <v>1</v>
      </c>
      <c r="B22" s="32" t="s">
        <v>54</v>
      </c>
      <c r="C22" s="57" t="s">
        <v>63</v>
      </c>
      <c r="D22" s="61" t="str">
        <f ca="1">IF(C22="","",VLOOKUP(C22,OFFSET(Elements!$B$7:$C$7,0,0,COUNTA(Elements!$B:$C)-1),2,FALSE))</f>
        <v>m2</v>
      </c>
      <c r="E22" s="53"/>
      <c r="F22" s="29" t="str">
        <f t="shared" si="0"/>
        <v/>
      </c>
      <c r="G22" s="30" t="str">
        <f t="shared" si="1"/>
        <v/>
      </c>
      <c r="H22" s="57" t="s">
        <v>25</v>
      </c>
      <c r="I22" s="59">
        <f>_xlfn.IFS($H22="","",$H22="Total","",TRUE,VLOOKUP($H22,Elements!$B$19:$L$28,2,FALSE))</f>
        <v>100</v>
      </c>
      <c r="J22" s="31">
        <f>_xlfn.IFS($H22="","",$H22="Total","",TRUE,VLOOKUP($H22,Elements!$B$19:$L$28,3,FALSE))</f>
        <v>9.4500000000000001E-2</v>
      </c>
      <c r="K22" s="31">
        <f>_xlfn.IFS($H22="","",$H22="Total",SUMIF($K$12:$K21,"&lt;&gt;"),TRUE,VLOOKUP($H22,Elements!$B$19:$L$28,4,FALSE))</f>
        <v>9.4499999999999993</v>
      </c>
      <c r="L22" s="31">
        <f>_xlfn.IFS($H22="","",$H22="Total",SUMIF(INDEX($L$12:$L21,),"&gt;0"),TRUE,VLOOKUP($H22,Elements!$B$19:$L$28,5,FALSE))</f>
        <v>0.55000000000000004</v>
      </c>
      <c r="M22" s="31">
        <f>_xlfn.IFS($H22="","",$H22="Total",SUMIF(INDEX($M$12:$M21,),"&gt;0"),TRUE,VLOOKUP($H22,Elements!$B$19:$L$28,6,FALSE))</f>
        <v>11</v>
      </c>
      <c r="N22" s="31">
        <f>_xlfn.IFS($H22="","",$H22="Total",SUMIF(INDEX($N$12:$N21,),"&gt;0"),TRUE,VLOOKUP($H22,Elements!$B$19:$L$28,7,FALSE))</f>
        <v>0.25</v>
      </c>
      <c r="O22" s="31">
        <f>_xlfn.IFS($H22="","",$H22="Total",SUMIF(INDEX($O$12:$O21,),"&gt;0"),TRUE,VLOOKUP($H22,Elements!$B$19:$L$28,8,FALSE))</f>
        <v>5</v>
      </c>
      <c r="P22" s="31">
        <f>_xlfn.IFS($H22="","",$H22="Total",SUMIF(INDEX($P$12:$P21,),"&gt;0"),TRUE,VLOOKUP($H22,Elements!$B$19:$L$28,9,FALSE))</f>
        <v>2</v>
      </c>
      <c r="Q22" s="31">
        <f>_xlfn.IFS($H22="","",$H22="Total",SUMIF(INDEX($Q$12:$Q21,),"&gt;0"),TRUE,VLOOKUP($H22,Elements!$B$19:$L$28,10,FALSE))</f>
        <v>2</v>
      </c>
      <c r="R22" s="49">
        <f>_xlfn.IFS($H22="","",$H22="Total",SUMIF(INDEX($R$12:$R21,),"&gt;0"),TRUE,VLOOKUP($H22,Elements!$B$19:$L$28,11,FALSE))</f>
        <v>29.45</v>
      </c>
    </row>
    <row r="23" spans="1:19" x14ac:dyDescent="0.25">
      <c r="A23" s="51" t="b">
        <f>IF(C23&lt;&gt;"",COUNTIF($C$13:C23,C23)=1,"")</f>
        <v>0</v>
      </c>
      <c r="B23" s="32"/>
      <c r="C23" s="57" t="s">
        <v>63</v>
      </c>
      <c r="D23" s="61" t="str">
        <f ca="1">IF(C23="","",VLOOKUP(C23,OFFSET(Elements!$B$7:$C$7,0,0,COUNTA(Elements!$B:$C)-1),2,FALSE))</f>
        <v>m2</v>
      </c>
      <c r="E23" s="53"/>
      <c r="F23" s="29" t="str">
        <f t="shared" si="0"/>
        <v/>
      </c>
      <c r="G23" s="30" t="str">
        <f t="shared" si="1"/>
        <v/>
      </c>
      <c r="H23" s="57" t="s">
        <v>27</v>
      </c>
      <c r="I23" s="59">
        <f>_xlfn.IFS($H23="","",$H23="Total","",TRUE,VLOOKUP($H23,Elements!$B$19:$L$28,2,FALSE))</f>
        <v>20</v>
      </c>
      <c r="J23" s="31">
        <f>_xlfn.IFS($H23="","",$H23="Total","",TRUE,VLOOKUP($H23,Elements!$B$19:$L$28,3,FALSE))</f>
        <v>1.1000000000000001</v>
      </c>
      <c r="K23" s="31">
        <f>_xlfn.IFS($H23="","",$H23="Total",SUMIF($K$12:$K22,"&lt;&gt;"),TRUE,VLOOKUP($H23,Elements!$B$19:$L$28,4,FALSE))</f>
        <v>22</v>
      </c>
      <c r="L23" s="31">
        <f>_xlfn.IFS($H23="","",$H23="Total",SUMIF(INDEX($L$12:$L22,),"&gt;0"),TRUE,VLOOKUP($H23,Elements!$B$19:$L$28,5,FALSE))</f>
        <v>0.15</v>
      </c>
      <c r="M23" s="31">
        <f>_xlfn.IFS($H23="","",$H23="Total",SUMIF(INDEX($M$12:$M22,),"&gt;0"),TRUE,VLOOKUP($H23,Elements!$B$19:$L$28,6,FALSE))</f>
        <v>3</v>
      </c>
      <c r="N23" s="31">
        <f>_xlfn.IFS($H23="","",$H23="Total",SUMIF(INDEX($N$12:$N22,),"&gt;0"),TRUE,VLOOKUP($H23,Elements!$B$19:$L$28,7,FALSE))</f>
        <v>0</v>
      </c>
      <c r="O23" s="31">
        <f>_xlfn.IFS($H23="","",$H23="Total",SUMIF(INDEX($O$12:$O22,),"&gt;0"),TRUE,VLOOKUP($H23,Elements!$B$19:$L$28,8,FALSE))</f>
        <v>0</v>
      </c>
      <c r="P23" s="31">
        <f>_xlfn.IFS($H23="","",$H23="Total",SUMIF(INDEX($P$12:$P22,),"&gt;0"),TRUE,VLOOKUP($H23,Elements!$B$19:$L$28,9,FALSE))</f>
        <v>0</v>
      </c>
      <c r="Q23" s="31">
        <f>_xlfn.IFS($H23="","",$H23="Total",SUMIF(INDEX($Q$12:$Q22,),"&gt;0"),TRUE,VLOOKUP($H23,Elements!$B$19:$L$28,10,FALSE))</f>
        <v>0</v>
      </c>
      <c r="R23" s="49">
        <f>_xlfn.IFS($H23="","",$H23="Total",SUMIF(INDEX($R$12:$R22,),"&gt;0"),TRUE,VLOOKUP($H23,Elements!$B$19:$L$28,11,FALSE))</f>
        <v>25</v>
      </c>
    </row>
    <row r="24" spans="1:19" x14ac:dyDescent="0.25">
      <c r="A24" s="51" t="b">
        <f>IF(C24&lt;&gt;"",COUNTIF($C$13:C24,C24)=1,"")</f>
        <v>0</v>
      </c>
      <c r="B24" s="32"/>
      <c r="C24" s="57" t="s">
        <v>63</v>
      </c>
      <c r="D24" s="61" t="str">
        <f ca="1">IF(C24="","",VLOOKUP(C24,OFFSET(Elements!$B$7:$C$7,0,0,COUNTA(Elements!$B:$C)-1),2,FALSE))</f>
        <v>m2</v>
      </c>
      <c r="E24" s="53"/>
      <c r="F24" s="29" t="str">
        <f t="shared" si="0"/>
        <v/>
      </c>
      <c r="G24" s="30" t="str">
        <f t="shared" si="1"/>
        <v/>
      </c>
      <c r="H24" s="57" t="s">
        <v>34</v>
      </c>
      <c r="I24" s="59">
        <f>_xlfn.IFS($H24="","",$H24="Total","",TRUE,VLOOKUP($H24,Elements!$B$19:$L$28,2,FALSE))</f>
        <v>20</v>
      </c>
      <c r="J24" s="31">
        <f>_xlfn.IFS($H24="","",$H24="Total","",TRUE,VLOOKUP($H24,Elements!$B$19:$L$28,3,FALSE))</f>
        <v>1</v>
      </c>
      <c r="K24" s="31">
        <f>_xlfn.IFS($H24="","",$H24="Total",SUMIF($K$12:$K23,"&lt;&gt;"),TRUE,VLOOKUP($H24,Elements!$B$19:$L$28,4,FALSE))</f>
        <v>20</v>
      </c>
      <c r="L24" s="31">
        <f>_xlfn.IFS($H24="","",$H24="Total",SUMIF(INDEX($L$12:$L23,),"&gt;0"),TRUE,VLOOKUP($H24,Elements!$B$19:$L$28,5,FALSE))</f>
        <v>0.08</v>
      </c>
      <c r="M24" s="31">
        <f>_xlfn.IFS($H24="","",$H24="Total",SUMIF(INDEX($M$12:$M23,),"&gt;0"),TRUE,VLOOKUP($H24,Elements!$B$19:$L$28,6,FALSE))</f>
        <v>1.6</v>
      </c>
      <c r="N24" s="31">
        <f>_xlfn.IFS($H24="","",$H24="Total",SUMIF(INDEX($N$12:$N23,),"&gt;0"),TRUE,VLOOKUP($H24,Elements!$B$19:$L$28,7,FALSE))</f>
        <v>0</v>
      </c>
      <c r="O24" s="31">
        <f>_xlfn.IFS($H24="","",$H24="Total",SUMIF(INDEX($O$12:$O23,),"&gt;0"),TRUE,VLOOKUP($H24,Elements!$B$19:$L$28,8,FALSE))</f>
        <v>0</v>
      </c>
      <c r="P24" s="31">
        <f>_xlfn.IFS($H24="","",$H24="Total",SUMIF(INDEX($P$12:$P23,),"&gt;0"),TRUE,VLOOKUP($H24,Elements!$B$19:$L$28,9,FALSE))</f>
        <v>0</v>
      </c>
      <c r="Q24" s="31">
        <f>_xlfn.IFS($H24="","",$H24="Total",SUMIF(INDEX($Q$12:$Q23,),"&gt;0"),TRUE,VLOOKUP($H24,Elements!$B$19:$L$28,10,FALSE))</f>
        <v>0</v>
      </c>
      <c r="R24" s="49">
        <f>_xlfn.IFS($H24="","",$H24="Total",SUMIF(INDEX($R$12:$R23,),"&gt;0"),TRUE,VLOOKUP($H24,Elements!$B$19:$L$28,11,FALSE))</f>
        <v>21.6</v>
      </c>
    </row>
    <row r="25" spans="1:19" x14ac:dyDescent="0.25">
      <c r="A25" s="51" t="b">
        <f>IF(C25&lt;&gt;"",COUNTIF($C$13:C25,C25)=1,"")</f>
        <v>0</v>
      </c>
      <c r="B25" s="32"/>
      <c r="C25" s="57" t="s">
        <v>63</v>
      </c>
      <c r="D25" s="61" t="str">
        <f ca="1">IF(C25="","",VLOOKUP(C25,OFFSET(Elements!$B$7:$C$7,0,0,COUNTA(Elements!$B:$C)-1),2,FALSE))</f>
        <v>m2</v>
      </c>
      <c r="E25" s="53"/>
      <c r="F25" s="29" t="str">
        <f t="shared" si="0"/>
        <v/>
      </c>
      <c r="G25" s="30" t="str">
        <f t="shared" si="1"/>
        <v/>
      </c>
      <c r="H25" s="57" t="s">
        <v>38</v>
      </c>
      <c r="I25" s="59">
        <f>_xlfn.IFS($H25="","",$H25="Total","",TRUE,VLOOKUP($H25,Elements!$B$19:$L$28,2,FALSE))</f>
        <v>20</v>
      </c>
      <c r="J25" s="31">
        <f>_xlfn.IFS($H25="","",$H25="Total","",TRUE,VLOOKUP($H25,Elements!$B$19:$L$28,3,FALSE))</f>
        <v>1.1000000000000001</v>
      </c>
      <c r="K25" s="31">
        <f>_xlfn.IFS($H25="","",$H25="Total",SUMIF($K$12:$K24,"&lt;&gt;"),TRUE,VLOOKUP($H25,Elements!$B$19:$L$28,4,FALSE))</f>
        <v>22</v>
      </c>
      <c r="L25" s="31">
        <f>_xlfn.IFS($H25="","",$H25="Total",SUMIF(INDEX($L$12:$L24,),"&gt;0"),TRUE,VLOOKUP($H25,Elements!$B$19:$L$28,5,FALSE))</f>
        <v>0.1</v>
      </c>
      <c r="M25" s="31">
        <f>_xlfn.IFS($H25="","",$H25="Total",SUMIF(INDEX($M$12:$M24,),"&gt;0"),TRUE,VLOOKUP($H25,Elements!$B$19:$L$28,6,FALSE))</f>
        <v>2</v>
      </c>
      <c r="N25" s="31">
        <f>_xlfn.IFS($H25="","",$H25="Total",SUMIF(INDEX($N$12:$N24,),"&gt;0"),TRUE,VLOOKUP($H25,Elements!$B$19:$L$28,7,FALSE))</f>
        <v>0</v>
      </c>
      <c r="O25" s="31">
        <f>_xlfn.IFS($H25="","",$H25="Total",SUMIF(INDEX($O$12:$O24,),"&gt;0"),TRUE,VLOOKUP($H25,Elements!$B$19:$L$28,8,FALSE))</f>
        <v>0</v>
      </c>
      <c r="P25" s="31">
        <f>_xlfn.IFS($H25="","",$H25="Total",SUMIF(INDEX($P$12:$P24,),"&gt;0"),TRUE,VLOOKUP($H25,Elements!$B$19:$L$28,9,FALSE))</f>
        <v>0</v>
      </c>
      <c r="Q25" s="31">
        <f>_xlfn.IFS($H25="","",$H25="Total",SUMIF(INDEX($Q$12:$Q24,),"&gt;0"),TRUE,VLOOKUP($H25,Elements!$B$19:$L$28,10,FALSE))</f>
        <v>0</v>
      </c>
      <c r="R25" s="49">
        <f>_xlfn.IFS($H25="","",$H25="Total",SUMIF(INDEX($R$12:$R24,),"&gt;0"),TRUE,VLOOKUP($H25,Elements!$B$19:$L$28,11,FALSE))</f>
        <v>24</v>
      </c>
    </row>
    <row r="26" spans="1:19" x14ac:dyDescent="0.25">
      <c r="A26" s="51" t="b">
        <f>IF(C26&lt;&gt;"",COUNTIF($C$13:C26,C26)=1,"")</f>
        <v>0</v>
      </c>
      <c r="B26" s="32"/>
      <c r="C26" s="57" t="s">
        <v>63</v>
      </c>
      <c r="D26" s="61" t="str">
        <f ca="1">IF(C26="","",VLOOKUP(C26,OFFSET(Elements!$B$7:$C$7,0,0,COUNTA(Elements!$B:$C)-1),2,FALSE))</f>
        <v>m2</v>
      </c>
      <c r="E26" s="53"/>
      <c r="F26" s="29" t="str">
        <f t="shared" si="0"/>
        <v/>
      </c>
      <c r="G26" s="30" t="str">
        <f t="shared" si="1"/>
        <v/>
      </c>
      <c r="H26" s="57" t="s">
        <v>43</v>
      </c>
      <c r="I26" s="59">
        <f>_xlfn.IFS($H26="","",$H26="Total","",TRUE,VLOOKUP($H26,Elements!$B$19:$L$28,2,FALSE))</f>
        <v>20</v>
      </c>
      <c r="J26" s="31">
        <f>_xlfn.IFS($H26="","",$H26="Total","",TRUE,VLOOKUP($H26,Elements!$B$19:$L$28,3,FALSE))</f>
        <v>1</v>
      </c>
      <c r="K26" s="31">
        <f>_xlfn.IFS($H26="","",$H26="Total",SUMIF($K$12:$K25,"&lt;&gt;"),TRUE,VLOOKUP($H26,Elements!$B$19:$L$28,4,FALSE))</f>
        <v>20</v>
      </c>
      <c r="L26" s="31">
        <f>_xlfn.IFS($H26="","",$H26="Total",SUMIF(INDEX($L$12:$L25,),"&gt;0"),TRUE,VLOOKUP($H26,Elements!$B$19:$L$28,5,FALSE))</f>
        <v>0</v>
      </c>
      <c r="M26" s="31">
        <f>_xlfn.IFS($H26="","",$H26="Total",SUMIF(INDEX($M$12:$M25,),"&gt;0"),TRUE,VLOOKUP($H26,Elements!$B$19:$L$28,6,FALSE))</f>
        <v>0</v>
      </c>
      <c r="N26" s="31">
        <f>_xlfn.IFS($H26="","",$H26="Total",SUMIF(INDEX($N$12:$N25,),"&gt;0"),TRUE,VLOOKUP($H26,Elements!$B$19:$L$28,7,FALSE))</f>
        <v>0</v>
      </c>
      <c r="O26" s="31">
        <f>_xlfn.IFS($H26="","",$H26="Total",SUMIF(INDEX($O$12:$O25,),"&gt;0"),TRUE,VLOOKUP($H26,Elements!$B$19:$L$28,8,FALSE))</f>
        <v>0</v>
      </c>
      <c r="P26" s="31">
        <f>_xlfn.IFS($H26="","",$H26="Total",SUMIF(INDEX($P$12:$P25,),"&gt;0"),TRUE,VLOOKUP($H26,Elements!$B$19:$L$28,9,FALSE))</f>
        <v>0</v>
      </c>
      <c r="Q26" s="31">
        <f>_xlfn.IFS($H26="","",$H26="Total",SUMIF(INDEX($Q$12:$Q25,),"&gt;0"),TRUE,VLOOKUP($H26,Elements!$B$19:$L$28,10,FALSE))</f>
        <v>0</v>
      </c>
      <c r="R26" s="49">
        <f>_xlfn.IFS($H26="","",$H26="Total",SUMIF(INDEX($R$12:$R25,),"&gt;0"),TRUE,VLOOKUP($H26,Elements!$B$19:$L$28,11,FALSE))</f>
        <v>20</v>
      </c>
    </row>
    <row r="27" spans="1:19" x14ac:dyDescent="0.25">
      <c r="A27" s="51" t="b">
        <f>IF(C27&lt;&gt;"",COUNTIF($C$13:C27,C27)=1,"")</f>
        <v>0</v>
      </c>
      <c r="B27" s="32"/>
      <c r="C27" s="57" t="s">
        <v>63</v>
      </c>
      <c r="D27" s="61" t="str">
        <f ca="1">IF(C27="","",VLOOKUP(C27,OFFSET(Elements!$B$7:$C$7,0,0,COUNTA(Elements!$B:$C)-1),2,FALSE))</f>
        <v>m2</v>
      </c>
      <c r="E27" s="53">
        <v>500</v>
      </c>
      <c r="F27" s="29">
        <f t="shared" si="0"/>
        <v>418.35</v>
      </c>
      <c r="G27" s="30">
        <f t="shared" si="1"/>
        <v>209175</v>
      </c>
      <c r="H27" s="57" t="s">
        <v>49</v>
      </c>
      <c r="I27" s="59" t="str">
        <f>_xlfn.IFS($H27="","",$H27="Total","",TRUE,VLOOKUP($H27,Elements!$B$19:$L$28,2,FALSE))</f>
        <v/>
      </c>
      <c r="J27" s="31" t="str">
        <f>_xlfn.IFS($H27="","",$H27="Total","",TRUE,VLOOKUP($H27,Elements!$B$19:$L$28,3,FALSE))</f>
        <v/>
      </c>
      <c r="K27" s="31">
        <f>_xlfn.IFS($H27="","",$H27="Total",SUMIF($K$12:$K26,"&lt;&gt;"),TRUE,VLOOKUP($H27,Elements!$B$19:$L$28,4,FALSE))</f>
        <v>329.35</v>
      </c>
      <c r="L27" s="31">
        <f>_xlfn.IFS($H27="","",$H27="Total",SUMIF(INDEX($L$12:$L26,),"&gt;0"),TRUE,VLOOKUP($H27,Elements!$B$19:$L$28,5,FALSE))</f>
        <v>2.9000000000000004</v>
      </c>
      <c r="M27" s="31">
        <f>_xlfn.IFS($H27="","",$H27="Total",SUMIF(INDEX($M$12:$M26,),"&gt;0"),TRUE,VLOOKUP($H27,Elements!$B$19:$L$28,6,FALSE))</f>
        <v>58</v>
      </c>
      <c r="N27" s="31">
        <f>_xlfn.IFS($H27="","",$H27="Total",SUMIF(INDEX($N$12:$N26,),"&gt;0"),TRUE,VLOOKUP($H27,Elements!$B$19:$L$28,7,FALSE))</f>
        <v>0.95</v>
      </c>
      <c r="O27" s="31">
        <f>_xlfn.IFS($H27="","",$H27="Total",SUMIF(INDEX($O$12:$O26,),"&gt;0"),TRUE,VLOOKUP($H27,Elements!$B$19:$L$28,8,FALSE))</f>
        <v>19</v>
      </c>
      <c r="P27" s="31">
        <f>_xlfn.IFS($H27="","",$H27="Total",SUMIF(INDEX($P$12:$P26,),"&gt;0"),TRUE,VLOOKUP($H27,Elements!$B$19:$L$28,9,FALSE))</f>
        <v>6</v>
      </c>
      <c r="Q27" s="31">
        <f>_xlfn.IFS($H27="","",$H27="Total",SUMIF(INDEX($Q$12:$Q26,),"&gt;0"),TRUE,VLOOKUP($H27,Elements!$B$19:$L$28,10,FALSE))</f>
        <v>6</v>
      </c>
      <c r="R27" s="49">
        <f>_xlfn.IFS($H27="","",$H27="Total",SUMIF(INDEX($R$12:$R26,),"&gt;0"),TRUE,VLOOKUP($H27,Elements!$B$19:$L$28,11,FALSE))</f>
        <v>418.35</v>
      </c>
      <c r="S27" s="2"/>
    </row>
    <row r="28" spans="1:19" x14ac:dyDescent="0.25">
      <c r="A28" s="51" t="str">
        <f>IF(C28&lt;&gt;"",COUNTIF($C$13:C28,C28)=1,"")</f>
        <v/>
      </c>
      <c r="B28" s="32"/>
      <c r="C28" s="56"/>
      <c r="D28" s="61" t="str">
        <f ca="1">IF(C28="","",VLOOKUP(C28,OFFSET(Elements!$B$7:$C$7,0,0,COUNTA(Elements!$B:$C)-1),2,FALSE))</f>
        <v/>
      </c>
      <c r="E28" s="53"/>
      <c r="F28" s="29" t="str">
        <f t="shared" si="0"/>
        <v/>
      </c>
      <c r="G28" s="30" t="str">
        <f t="shared" si="1"/>
        <v/>
      </c>
      <c r="H28" s="57"/>
      <c r="I28" s="59" t="str">
        <f>_xlfn.IFS($H28="","",$H28="Total","",TRUE,VLOOKUP($H28,Elements!$B$19:$L$28,2,FALSE))</f>
        <v/>
      </c>
      <c r="J28" s="31" t="str">
        <f>_xlfn.IFS($H28="","",$H28="Total","",TRUE,VLOOKUP($H28,Elements!$B$19:$L$28,3,FALSE))</f>
        <v/>
      </c>
      <c r="K28" s="31" t="str">
        <f>_xlfn.IFS($H28="","",$H28="Total",SUMIF($K$12:$K27,"&lt;&gt;"),TRUE,VLOOKUP($H28,Elements!$B$19:$L$28,4,FALSE))</f>
        <v/>
      </c>
      <c r="L28" s="31" t="str">
        <f>_xlfn.IFS($H28="","",$H28="Total",SUMIF(INDEX($L$12:$L27,),"&gt;0"),TRUE,VLOOKUP($H28,Elements!$B$19:$L$28,5,FALSE))</f>
        <v/>
      </c>
      <c r="M28" s="31" t="str">
        <f>_xlfn.IFS($H28="","",$H28="Total",SUMIF(INDEX($M$12:$M27,),"&gt;0"),TRUE,VLOOKUP($H28,Elements!$B$19:$L$28,6,FALSE))</f>
        <v/>
      </c>
      <c r="N28" s="31" t="str">
        <f>_xlfn.IFS($H28="","",$H28="Total",SUMIF(INDEX($N$12:$N27,),"&gt;0"),TRUE,VLOOKUP($H28,Elements!$B$19:$L$28,7,FALSE))</f>
        <v/>
      </c>
      <c r="O28" s="31" t="str">
        <f>_xlfn.IFS($H28="","",$H28="Total",SUMIF(INDEX($O$12:$O27,),"&gt;0"),TRUE,VLOOKUP($H28,Elements!$B$19:$L$28,8,FALSE))</f>
        <v/>
      </c>
      <c r="P28" s="31" t="str">
        <f>_xlfn.IFS($H28="","",$H28="Total",SUMIF(INDEX($P$12:$P27,),"&gt;0"),TRUE,VLOOKUP($H28,Elements!$B$19:$L$28,9,FALSE))</f>
        <v/>
      </c>
      <c r="Q28" s="31" t="str">
        <f>_xlfn.IFS($H28="","",$H28="Total",SUMIF(INDEX($Q$12:$Q27,),"&gt;0"),TRUE,VLOOKUP($H28,Elements!$B$19:$L$28,10,FALSE))</f>
        <v/>
      </c>
      <c r="R28" s="49" t="str">
        <f>_xlfn.IFS($H28="","",$H28="Total",SUMIF(INDEX($R$12:$R27,),"&gt;0"),TRUE,VLOOKUP($H28,Elements!$B$19:$L$28,11,FALSE))</f>
        <v/>
      </c>
      <c r="S28" s="2"/>
    </row>
    <row r="29" spans="1:19" x14ac:dyDescent="0.25">
      <c r="A29" s="51" t="b">
        <f>IF(C29&lt;&gt;"",COUNTIF($C$13:C29,C29)=1,"")</f>
        <v>1</v>
      </c>
      <c r="B29" s="32"/>
      <c r="C29" s="57" t="s">
        <v>62</v>
      </c>
      <c r="D29" s="61" t="str">
        <f ca="1">IF(C29="","",VLOOKUP(C29,OFFSET(Elements!$B$7:$C$7,0,0,COUNTA(Elements!$B:$C)-1),2,FALSE))</f>
        <v>mL</v>
      </c>
      <c r="E29" s="53"/>
      <c r="F29" s="29" t="str">
        <f t="shared" si="0"/>
        <v/>
      </c>
      <c r="G29" s="30" t="str">
        <f t="shared" si="1"/>
        <v/>
      </c>
      <c r="H29" s="57" t="s">
        <v>25</v>
      </c>
      <c r="I29" s="59">
        <f>_xlfn.IFS($H29="","",$H29="Total","",TRUE,VLOOKUP($H29,Elements!$B$19:$L$28,2,FALSE))</f>
        <v>100</v>
      </c>
      <c r="J29" s="31">
        <f>_xlfn.IFS($H29="","",$H29="Total","",TRUE,VLOOKUP($H29,Elements!$B$19:$L$28,3,FALSE))</f>
        <v>9.4500000000000001E-2</v>
      </c>
      <c r="K29" s="31">
        <f>_xlfn.IFS($H29="","",$H29="Total",SUMIF($K$12:$K28,"&lt;&gt;"),TRUE,VLOOKUP($H29,Elements!$B$19:$L$28,4,FALSE))</f>
        <v>9.4499999999999993</v>
      </c>
      <c r="L29" s="31">
        <f>_xlfn.IFS($H29="","",$H29="Total",SUMIF(INDEX($L$12:$L28,),"&gt;0"),TRUE,VLOOKUP($H29,Elements!$B$19:$L$28,5,FALSE))</f>
        <v>0.55000000000000004</v>
      </c>
      <c r="M29" s="31">
        <f>_xlfn.IFS($H29="","",$H29="Total",SUMIF(INDEX($M$12:$M28,),"&gt;0"),TRUE,VLOOKUP($H29,Elements!$B$19:$L$28,6,FALSE))</f>
        <v>11</v>
      </c>
      <c r="N29" s="31">
        <f>_xlfn.IFS($H29="","",$H29="Total",SUMIF(INDEX($N$12:$N28,),"&gt;0"),TRUE,VLOOKUP($H29,Elements!$B$19:$L$28,7,FALSE))</f>
        <v>0.25</v>
      </c>
      <c r="O29" s="31">
        <f>_xlfn.IFS($H29="","",$H29="Total",SUMIF(INDEX($O$12:$O28,),"&gt;0"),TRUE,VLOOKUP($H29,Elements!$B$19:$L$28,8,FALSE))</f>
        <v>5</v>
      </c>
      <c r="P29" s="31">
        <f>_xlfn.IFS($H29="","",$H29="Total",SUMIF(INDEX($P$12:$P28,),"&gt;0"),TRUE,VLOOKUP($H29,Elements!$B$19:$L$28,9,FALSE))</f>
        <v>2</v>
      </c>
      <c r="Q29" s="31">
        <f>_xlfn.IFS($H29="","",$H29="Total",SUMIF(INDEX($Q$12:$Q28,),"&gt;0"),TRUE,VLOOKUP($H29,Elements!$B$19:$L$28,10,FALSE))</f>
        <v>2</v>
      </c>
      <c r="R29" s="49">
        <f>_xlfn.IFS($H29="","",$H29="Total",SUMIF(INDEX($R$12:$R28,),"&gt;0"),TRUE,VLOOKUP($H29,Elements!$B$19:$L$28,11,FALSE))</f>
        <v>29.45</v>
      </c>
      <c r="S29" s="2"/>
    </row>
    <row r="30" spans="1:19" x14ac:dyDescent="0.25">
      <c r="A30" s="51" t="b">
        <f>IF(C30&lt;&gt;"",COUNTIF($C$13:C30,C30)=1,"")</f>
        <v>0</v>
      </c>
      <c r="B30" s="32"/>
      <c r="C30" s="57" t="s">
        <v>62</v>
      </c>
      <c r="D30" s="61" t="str">
        <f ca="1">IF(C30="","",VLOOKUP(C30,OFFSET(Elements!$B$7:$C$7,0,0,COUNTA(Elements!$B:$C)-1),2,FALSE))</f>
        <v>mL</v>
      </c>
      <c r="E30" s="53"/>
      <c r="F30" s="29" t="str">
        <f t="shared" si="0"/>
        <v/>
      </c>
      <c r="G30" s="30" t="str">
        <f t="shared" si="1"/>
        <v/>
      </c>
      <c r="H30" s="57" t="s">
        <v>42</v>
      </c>
      <c r="I30" s="59">
        <f>_xlfn.IFS($H30="","",$H30="Total","",TRUE,VLOOKUP($H30,Elements!$B$19:$L$28,2,FALSE))</f>
        <v>2.5</v>
      </c>
      <c r="J30" s="31">
        <f>_xlfn.IFS($H30="","",$H30="Total","",TRUE,VLOOKUP($H30,Elements!$B$19:$L$28,3,FALSE))</f>
        <v>1</v>
      </c>
      <c r="K30" s="31">
        <f>_xlfn.IFS($H30="","",$H30="Total",SUMIF($K$12:$K29,"&lt;&gt;"),TRUE,VLOOKUP($H30,Elements!$B$19:$L$28,4,FALSE))</f>
        <v>2.5</v>
      </c>
      <c r="L30" s="31">
        <f>_xlfn.IFS($H30="","",$H30="Total",SUMIF(INDEX($L$12:$L29,),"&gt;0"),TRUE,VLOOKUP($H30,Elements!$B$19:$L$28,5,FALSE))</f>
        <v>0</v>
      </c>
      <c r="M30" s="31">
        <f>_xlfn.IFS($H30="","",$H30="Total",SUMIF(INDEX($M$12:$M29,),"&gt;0"),TRUE,VLOOKUP($H30,Elements!$B$19:$L$28,6,FALSE))</f>
        <v>0</v>
      </c>
      <c r="N30" s="31">
        <f>_xlfn.IFS($H30="","",$H30="Total",SUMIF(INDEX($N$12:$N29,),"&gt;0"),TRUE,VLOOKUP($H30,Elements!$B$19:$L$28,7,FALSE))</f>
        <v>0.1</v>
      </c>
      <c r="O30" s="31">
        <f>_xlfn.IFS($H30="","",$H30="Total",SUMIF(INDEX($O$12:$O29,),"&gt;0"),TRUE,VLOOKUP($H30,Elements!$B$19:$L$28,8,FALSE))</f>
        <v>2</v>
      </c>
      <c r="P30" s="31">
        <f>_xlfn.IFS($H30="","",$H30="Total",SUMIF(INDEX($P$12:$P29,),"&gt;0"),TRUE,VLOOKUP($H30,Elements!$B$19:$L$28,9,FALSE))</f>
        <v>0</v>
      </c>
      <c r="Q30" s="31">
        <f>_xlfn.IFS($H30="","",$H30="Total",SUMIF(INDEX($Q$12:$Q29,),"&gt;0"),TRUE,VLOOKUP($H30,Elements!$B$19:$L$28,10,FALSE))</f>
        <v>0</v>
      </c>
      <c r="R30" s="49">
        <f>_xlfn.IFS($H30="","",$H30="Total",SUMIF(INDEX($R$12:$R29,),"&gt;0"),TRUE,VLOOKUP($H30,Elements!$B$19:$L$28,11,FALSE))</f>
        <v>4.5</v>
      </c>
      <c r="S30" s="2"/>
    </row>
    <row r="31" spans="1:19" x14ac:dyDescent="0.25">
      <c r="A31" s="51" t="b">
        <f>IF(C31&lt;&gt;"",COUNTIF($C$13:C31,C31)=1,"")</f>
        <v>0</v>
      </c>
      <c r="B31" s="32"/>
      <c r="C31" s="57" t="s">
        <v>62</v>
      </c>
      <c r="D31" s="61" t="str">
        <f ca="1">IF(C31="","",VLOOKUP(C31,OFFSET(Elements!$B$7:$C$7,0,0,COUNTA(Elements!$B:$C)-1),2,FALSE))</f>
        <v>mL</v>
      </c>
      <c r="E31" s="53"/>
      <c r="F31" s="29" t="str">
        <f t="shared" si="0"/>
        <v/>
      </c>
      <c r="G31" s="30" t="str">
        <f t="shared" si="1"/>
        <v/>
      </c>
      <c r="H31" s="57" t="s">
        <v>43</v>
      </c>
      <c r="I31" s="59">
        <f>_xlfn.IFS($H31="","",$H31="Total","",TRUE,VLOOKUP($H31,Elements!$B$19:$L$28,2,FALSE))</f>
        <v>20</v>
      </c>
      <c r="J31" s="31">
        <f>_xlfn.IFS($H31="","",$H31="Total","",TRUE,VLOOKUP($H31,Elements!$B$19:$L$28,3,FALSE))</f>
        <v>1</v>
      </c>
      <c r="K31" s="31">
        <f>_xlfn.IFS($H31="","",$H31="Total",SUMIF($K$12:$K30,"&lt;&gt;"),TRUE,VLOOKUP($H31,Elements!$B$19:$L$28,4,FALSE))</f>
        <v>20</v>
      </c>
      <c r="L31" s="31">
        <f>_xlfn.IFS($H31="","",$H31="Total",SUMIF(INDEX($L$12:$L30,),"&gt;0"),TRUE,VLOOKUP($H31,Elements!$B$19:$L$28,5,FALSE))</f>
        <v>0</v>
      </c>
      <c r="M31" s="31">
        <f>_xlfn.IFS($H31="","",$H31="Total",SUMIF(INDEX($M$12:$M30,),"&gt;0"),TRUE,VLOOKUP($H31,Elements!$B$19:$L$28,6,FALSE))</f>
        <v>0</v>
      </c>
      <c r="N31" s="31">
        <f>_xlfn.IFS($H31="","",$H31="Total",SUMIF(INDEX($N$12:$N30,),"&gt;0"),TRUE,VLOOKUP($H31,Elements!$B$19:$L$28,7,FALSE))</f>
        <v>0</v>
      </c>
      <c r="O31" s="31">
        <f>_xlfn.IFS($H31="","",$H31="Total",SUMIF(INDEX($O$12:$O30,),"&gt;0"),TRUE,VLOOKUP($H31,Elements!$B$19:$L$28,8,FALSE))</f>
        <v>0</v>
      </c>
      <c r="P31" s="31">
        <f>_xlfn.IFS($H31="","",$H31="Total",SUMIF(INDEX($P$12:$P30,),"&gt;0"),TRUE,VLOOKUP($H31,Elements!$B$19:$L$28,9,FALSE))</f>
        <v>0</v>
      </c>
      <c r="Q31" s="31">
        <f>_xlfn.IFS($H31="","",$H31="Total",SUMIF(INDEX($Q$12:$Q30,),"&gt;0"),TRUE,VLOOKUP($H31,Elements!$B$19:$L$28,10,FALSE))</f>
        <v>0</v>
      </c>
      <c r="R31" s="49">
        <f>_xlfn.IFS($H31="","",$H31="Total",SUMIF(INDEX($R$12:$R30,),"&gt;0"),TRUE,VLOOKUP($H31,Elements!$B$19:$L$28,11,FALSE))</f>
        <v>20</v>
      </c>
      <c r="S31" s="2"/>
    </row>
    <row r="32" spans="1:19" x14ac:dyDescent="0.25">
      <c r="A32" s="51" t="b">
        <f>IF(C32&lt;&gt;"",COUNTIF($C$13:C32,C32)=1,"")</f>
        <v>0</v>
      </c>
      <c r="B32" s="32"/>
      <c r="C32" s="57" t="s">
        <v>62</v>
      </c>
      <c r="D32" s="61" t="str">
        <f ca="1">IF(C32="","",VLOOKUP(C32,OFFSET(Elements!$B$7:$C$7,0,0,COUNTA(Elements!$B:$C)-1),2,FALSE))</f>
        <v>mL</v>
      </c>
      <c r="E32" s="53">
        <v>100</v>
      </c>
      <c r="F32" s="29">
        <f t="shared" si="0"/>
        <v>890.65000000000009</v>
      </c>
      <c r="G32" s="30">
        <f t="shared" si="1"/>
        <v>89065.000000000015</v>
      </c>
      <c r="H32" s="57" t="s">
        <v>49</v>
      </c>
      <c r="I32" s="59" t="str">
        <f>_xlfn.IFS($H32="","",$H32="Total","",TRUE,VLOOKUP($H32,Elements!$B$19:$L$28,2,FALSE))</f>
        <v/>
      </c>
      <c r="J32" s="31" t="str">
        <f>_xlfn.IFS($H32="","",$H32="Total","",TRUE,VLOOKUP($H32,Elements!$B$19:$L$28,3,FALSE))</f>
        <v/>
      </c>
      <c r="K32" s="31">
        <f>_xlfn.IFS($H32="","",$H32="Total",SUMIF($K$12:$K31,"&lt;&gt;"),TRUE,VLOOKUP($H32,Elements!$B$19:$L$28,4,FALSE))</f>
        <v>690.65000000000009</v>
      </c>
      <c r="L32" s="31">
        <f>_xlfn.IFS($H32="","",$H32="Total",SUMIF(INDEX($L$12:$L31,),"&gt;0"),TRUE,VLOOKUP($H32,Elements!$B$19:$L$28,5,FALSE))</f>
        <v>6.3500000000000005</v>
      </c>
      <c r="M32" s="31">
        <f>_xlfn.IFS($H32="","",$H32="Total",SUMIF(INDEX($M$12:$M31,),"&gt;0"),TRUE,VLOOKUP($H32,Elements!$B$19:$L$28,6,FALSE))</f>
        <v>127</v>
      </c>
      <c r="N32" s="31">
        <f>_xlfn.IFS($H32="","",$H32="Total",SUMIF(INDEX($N$12:$N31,),"&gt;0"),TRUE,VLOOKUP($H32,Elements!$B$19:$L$28,7,FALSE))</f>
        <v>2.25</v>
      </c>
      <c r="O32" s="31">
        <f>_xlfn.IFS($H32="","",$H32="Total",SUMIF(INDEX($O$12:$O31,),"&gt;0"),TRUE,VLOOKUP($H32,Elements!$B$19:$L$28,8,FALSE))</f>
        <v>45</v>
      </c>
      <c r="P32" s="31">
        <f>_xlfn.IFS($H32="","",$H32="Total",SUMIF(INDEX($P$12:$P31,),"&gt;0"),TRUE,VLOOKUP($H32,Elements!$B$19:$L$28,9,FALSE))</f>
        <v>14</v>
      </c>
      <c r="Q32" s="31">
        <f>_xlfn.IFS($H32="","",$H32="Total",SUMIF(INDEX($Q$12:$Q31,),"&gt;0"),TRUE,VLOOKUP($H32,Elements!$B$19:$L$28,10,FALSE))</f>
        <v>14</v>
      </c>
      <c r="R32" s="49">
        <f>_xlfn.IFS($H32="","",$H32="Total",SUMIF(INDEX($R$12:$R31,),"&gt;0"),TRUE,VLOOKUP($H32,Elements!$B$19:$L$28,11,FALSE))</f>
        <v>890.65000000000009</v>
      </c>
      <c r="S32" s="2"/>
    </row>
    <row r="33" spans="1:19" x14ac:dyDescent="0.25">
      <c r="A33" s="51" t="b">
        <f>IF(C33&lt;&gt;"",COUNTIF($C$13:C33,C33)=1,"")</f>
        <v>0</v>
      </c>
      <c r="B33" s="32"/>
      <c r="C33" s="57" t="s">
        <v>62</v>
      </c>
      <c r="D33" s="61" t="str">
        <f ca="1">IF(C33="","",VLOOKUP(C33,OFFSET(Elements!$B$7:$C$7,0,0,COUNTA(Elements!$B:$C)-1),2,FALSE))</f>
        <v>mL</v>
      </c>
      <c r="E33" s="53"/>
      <c r="F33" s="29" t="str">
        <f t="shared" si="0"/>
        <v/>
      </c>
      <c r="G33" s="30" t="str">
        <f t="shared" si="1"/>
        <v/>
      </c>
      <c r="H33" s="57"/>
      <c r="I33" s="59" t="str">
        <f>_xlfn.IFS($H33="","",$H33="Total","",TRUE,VLOOKUP($H33,Elements!$B$19:$L$28,2,FALSE))</f>
        <v/>
      </c>
      <c r="J33" s="31" t="str">
        <f>_xlfn.IFS($H33="","",$H33="Total","",TRUE,VLOOKUP($H33,Elements!$B$19:$L$28,3,FALSE))</f>
        <v/>
      </c>
      <c r="K33" s="31" t="str">
        <f>_xlfn.IFS($H33="","",$H33="Total",SUMIF($K$12:$K32,"&lt;&gt;"),TRUE,VLOOKUP($H33,Elements!$B$19:$L$28,4,FALSE))</f>
        <v/>
      </c>
      <c r="L33" s="31" t="str">
        <f>_xlfn.IFS($H33="","",$H33="Total",SUMIF(INDEX($L$12:$L32,),"&gt;0"),TRUE,VLOOKUP($H33,Elements!$B$19:$L$28,5,FALSE))</f>
        <v/>
      </c>
      <c r="M33" s="31" t="str">
        <f>_xlfn.IFS($H33="","",$H33="Total",SUMIF(INDEX($M$12:$M32,),"&gt;0"),TRUE,VLOOKUP($H33,Elements!$B$19:$L$28,6,FALSE))</f>
        <v/>
      </c>
      <c r="N33" s="31" t="str">
        <f>_xlfn.IFS($H33="","",$H33="Total",SUMIF(INDEX($N$12:$N32,),"&gt;0"),TRUE,VLOOKUP($H33,Elements!$B$19:$L$28,7,FALSE))</f>
        <v/>
      </c>
      <c r="O33" s="31" t="str">
        <f>_xlfn.IFS($H33="","",$H33="Total",SUMIF(INDEX($O$12:$O32,),"&gt;0"),TRUE,VLOOKUP($H33,Elements!$B$19:$L$28,8,FALSE))</f>
        <v/>
      </c>
      <c r="P33" s="31" t="str">
        <f>_xlfn.IFS($H33="","",$H33="Total",SUMIF(INDEX($P$12:$P32,),"&gt;0"),TRUE,VLOOKUP($H33,Elements!$B$19:$L$28,9,FALSE))</f>
        <v/>
      </c>
      <c r="Q33" s="31" t="str">
        <f>_xlfn.IFS($H33="","",$H33="Total",SUMIF(INDEX($Q$12:$Q32,),"&gt;0"),TRUE,VLOOKUP($H33,Elements!$B$19:$L$28,10,FALSE))</f>
        <v/>
      </c>
      <c r="R33" s="49" t="str">
        <f>_xlfn.IFS($H33="","",$H33="Total",SUMIF(INDEX($R$12:$R32,),"&gt;0"),TRUE,VLOOKUP($H33,Elements!$B$19:$L$28,11,FALSE))</f>
        <v/>
      </c>
      <c r="S33" s="2"/>
    </row>
    <row r="34" spans="1:19" x14ac:dyDescent="0.25">
      <c r="A34" s="51" t="b">
        <f>IF(C34&lt;&gt;"",COUNTIF($C$13:C34,C34)=1,"")</f>
        <v>1</v>
      </c>
      <c r="B34" s="32"/>
      <c r="C34" s="57" t="s">
        <v>46</v>
      </c>
      <c r="D34" s="61" t="str">
        <f ca="1">IF(C34="","",VLOOKUP(C34,OFFSET(Elements!$B$7:$C$7,0,0,COUNTA(Elements!$B:$C)-1),2,FALSE))</f>
        <v>m2</v>
      </c>
      <c r="E34" s="53"/>
      <c r="F34" s="29" t="str">
        <f t="shared" si="0"/>
        <v/>
      </c>
      <c r="G34" s="30" t="str">
        <f t="shared" si="1"/>
        <v/>
      </c>
      <c r="H34" s="57" t="s">
        <v>27</v>
      </c>
      <c r="I34" s="59">
        <f>_xlfn.IFS($H34="","",$H34="Total","",TRUE,VLOOKUP($H34,Elements!$B$19:$L$28,2,FALSE))</f>
        <v>20</v>
      </c>
      <c r="J34" s="31">
        <f>_xlfn.IFS($H34="","",$H34="Total","",TRUE,VLOOKUP($H34,Elements!$B$19:$L$28,3,FALSE))</f>
        <v>1.1000000000000001</v>
      </c>
      <c r="K34" s="31">
        <f>_xlfn.IFS($H34="","",$H34="Total",SUMIF($K$12:$K33,"&lt;&gt;"),TRUE,VLOOKUP($H34,Elements!$B$19:$L$28,4,FALSE))</f>
        <v>22</v>
      </c>
      <c r="L34" s="31">
        <f>_xlfn.IFS($H34="","",$H34="Total",SUMIF(INDEX($L$12:$L33,),"&gt;0"),TRUE,VLOOKUP($H34,Elements!$B$19:$L$28,5,FALSE))</f>
        <v>0.15</v>
      </c>
      <c r="M34" s="31">
        <f>_xlfn.IFS($H34="","",$H34="Total",SUMIF(INDEX($M$12:$M33,),"&gt;0"),TRUE,VLOOKUP($H34,Elements!$B$19:$L$28,6,FALSE))</f>
        <v>3</v>
      </c>
      <c r="N34" s="31">
        <f>_xlfn.IFS($H34="","",$H34="Total",SUMIF(INDEX($N$12:$N33,),"&gt;0"),TRUE,VLOOKUP($H34,Elements!$B$19:$L$28,7,FALSE))</f>
        <v>0</v>
      </c>
      <c r="O34" s="31">
        <f>_xlfn.IFS($H34="","",$H34="Total",SUMIF(INDEX($O$12:$O33,),"&gt;0"),TRUE,VLOOKUP($H34,Elements!$B$19:$L$28,8,FALSE))</f>
        <v>0</v>
      </c>
      <c r="P34" s="31">
        <f>_xlfn.IFS($H34="","",$H34="Total",SUMIF(INDEX($P$12:$P33,),"&gt;0"),TRUE,VLOOKUP($H34,Elements!$B$19:$L$28,9,FALSE))</f>
        <v>0</v>
      </c>
      <c r="Q34" s="31">
        <f>_xlfn.IFS($H34="","",$H34="Total",SUMIF(INDEX($Q$12:$Q33,),"&gt;0"),TRUE,VLOOKUP($H34,Elements!$B$19:$L$28,10,FALSE))</f>
        <v>0</v>
      </c>
      <c r="R34" s="49">
        <f>_xlfn.IFS($H34="","",$H34="Total",SUMIF(INDEX($R$12:$R33,),"&gt;0"),TRUE,VLOOKUP($H34,Elements!$B$19:$L$28,11,FALSE))</f>
        <v>25</v>
      </c>
      <c r="S34" s="2"/>
    </row>
    <row r="35" spans="1:19" x14ac:dyDescent="0.25">
      <c r="A35" s="51" t="b">
        <f>IF(C35&lt;&gt;"",COUNTIF($C$13:C35,C35)=1,"")</f>
        <v>0</v>
      </c>
      <c r="B35" s="32"/>
      <c r="C35" s="57" t="s">
        <v>46</v>
      </c>
      <c r="D35" s="61" t="str">
        <f ca="1">IF(C35="","",VLOOKUP(C35,OFFSET(Elements!$B$7:$C$7,0,0,COUNTA(Elements!$B:$C)-1),2,FALSE))</f>
        <v>m2</v>
      </c>
      <c r="E35" s="53"/>
      <c r="F35" s="29" t="str">
        <f t="shared" si="0"/>
        <v/>
      </c>
      <c r="G35" s="30" t="str">
        <f t="shared" si="1"/>
        <v/>
      </c>
      <c r="H35" s="57" t="s">
        <v>25</v>
      </c>
      <c r="I35" s="59">
        <f>_xlfn.IFS($H35="","",$H35="Total","",TRUE,VLOOKUP($H35,Elements!$B$19:$L$28,2,FALSE))</f>
        <v>100</v>
      </c>
      <c r="J35" s="31">
        <f>_xlfn.IFS($H35="","",$H35="Total","",TRUE,VLOOKUP($H35,Elements!$B$19:$L$28,3,FALSE))</f>
        <v>9.4500000000000001E-2</v>
      </c>
      <c r="K35" s="31">
        <f>_xlfn.IFS($H35="","",$H35="Total",SUMIF($K$12:$K34,"&lt;&gt;"),TRUE,VLOOKUP($H35,Elements!$B$19:$L$28,4,FALSE))</f>
        <v>9.4499999999999993</v>
      </c>
      <c r="L35" s="31">
        <f>_xlfn.IFS($H35="","",$H35="Total",SUMIF(INDEX($L$12:$L34,),"&gt;0"),TRUE,VLOOKUP($H35,Elements!$B$19:$L$28,5,FALSE))</f>
        <v>0.55000000000000004</v>
      </c>
      <c r="M35" s="31">
        <f>_xlfn.IFS($H35="","",$H35="Total",SUMIF(INDEX($M$12:$M34,),"&gt;0"),TRUE,VLOOKUP($H35,Elements!$B$19:$L$28,6,FALSE))</f>
        <v>11</v>
      </c>
      <c r="N35" s="31">
        <f>_xlfn.IFS($H35="","",$H35="Total",SUMIF(INDEX($N$12:$N34,),"&gt;0"),TRUE,VLOOKUP($H35,Elements!$B$19:$L$28,7,FALSE))</f>
        <v>0.25</v>
      </c>
      <c r="O35" s="31">
        <f>_xlfn.IFS($H35="","",$H35="Total",SUMIF(INDEX($O$12:$O34,),"&gt;0"),TRUE,VLOOKUP($H35,Elements!$B$19:$L$28,8,FALSE))</f>
        <v>5</v>
      </c>
      <c r="P35" s="31">
        <f>_xlfn.IFS($H35="","",$H35="Total",SUMIF(INDEX($P$12:$P34,),"&gt;0"),TRUE,VLOOKUP($H35,Elements!$B$19:$L$28,9,FALSE))</f>
        <v>2</v>
      </c>
      <c r="Q35" s="31">
        <f>_xlfn.IFS($H35="","",$H35="Total",SUMIF(INDEX($Q$12:$Q34,),"&gt;0"),TRUE,VLOOKUP($H35,Elements!$B$19:$L$28,10,FALSE))</f>
        <v>2</v>
      </c>
      <c r="R35" s="49">
        <f>_xlfn.IFS($H35="","",$H35="Total",SUMIF(INDEX($R$12:$R34,),"&gt;0"),TRUE,VLOOKUP($H35,Elements!$B$19:$L$28,11,FALSE))</f>
        <v>29.45</v>
      </c>
      <c r="S35" s="2"/>
    </row>
    <row r="36" spans="1:19" x14ac:dyDescent="0.25">
      <c r="A36" s="51" t="b">
        <f>IF(C36&lt;&gt;"",COUNTIF($C$13:C36,C36)=1,"")</f>
        <v>0</v>
      </c>
      <c r="B36" s="32"/>
      <c r="C36" s="56" t="s">
        <v>46</v>
      </c>
      <c r="D36" s="61" t="str">
        <f ca="1">IF(C36="","",VLOOKUP(C36,OFFSET(Elements!$B$7:$C$7,0,0,COUNTA(Elements!$B:$C)-1),2,FALSE))</f>
        <v>m2</v>
      </c>
      <c r="E36" s="53">
        <v>100</v>
      </c>
      <c r="F36" s="29">
        <f t="shared" si="0"/>
        <v>1835.7500000000002</v>
      </c>
      <c r="G36" s="30">
        <f t="shared" si="1"/>
        <v>183575.00000000003</v>
      </c>
      <c r="H36" s="57" t="s">
        <v>49</v>
      </c>
      <c r="I36" s="59" t="str">
        <f>_xlfn.IFS($H36="","",$H36="Total","",TRUE,VLOOKUP($H36,Elements!$B$19:$L$28,2,FALSE))</f>
        <v/>
      </c>
      <c r="J36" s="31" t="str">
        <f>_xlfn.IFS($H36="","",$H36="Total","",TRUE,VLOOKUP($H36,Elements!$B$19:$L$28,3,FALSE))</f>
        <v/>
      </c>
      <c r="K36" s="31">
        <f>_xlfn.IFS($H36="","",$H36="Total",SUMIF($K$12:$K35,"&lt;&gt;"),TRUE,VLOOKUP($H36,Elements!$B$19:$L$28,4,FALSE))</f>
        <v>1412.7500000000002</v>
      </c>
      <c r="L36" s="31">
        <f>_xlfn.IFS($H36="","",$H36="Total",SUMIF(INDEX($L$12:$L35,),"&gt;0"),TRUE,VLOOKUP($H36,Elements!$B$19:$L$28,5,FALSE))</f>
        <v>13.400000000000002</v>
      </c>
      <c r="M36" s="31">
        <f>_xlfn.IFS($H36="","",$H36="Total",SUMIF(INDEX($M$12:$M35,),"&gt;0"),TRUE,VLOOKUP($H36,Elements!$B$19:$L$28,6,FALSE))</f>
        <v>268</v>
      </c>
      <c r="N36" s="31">
        <f>_xlfn.IFS($H36="","",$H36="Total",SUMIF(INDEX($N$12:$N35,),"&gt;0"),TRUE,VLOOKUP($H36,Elements!$B$19:$L$28,7,FALSE))</f>
        <v>4.75</v>
      </c>
      <c r="O36" s="31">
        <f>_xlfn.IFS($H36="","",$H36="Total",SUMIF(INDEX($O$12:$O35,),"&gt;0"),TRUE,VLOOKUP($H36,Elements!$B$19:$L$28,8,FALSE))</f>
        <v>95</v>
      </c>
      <c r="P36" s="31">
        <f>_xlfn.IFS($H36="","",$H36="Total",SUMIF(INDEX($P$12:$P35,),"&gt;0"),TRUE,VLOOKUP($H36,Elements!$B$19:$L$28,9,FALSE))</f>
        <v>30</v>
      </c>
      <c r="Q36" s="31">
        <f>_xlfn.IFS($H36="","",$H36="Total",SUMIF(INDEX($Q$12:$Q35,),"&gt;0"),TRUE,VLOOKUP($H36,Elements!$B$19:$L$28,10,FALSE))</f>
        <v>30</v>
      </c>
      <c r="R36" s="49">
        <f>_xlfn.IFS($H36="","",$H36="Total",SUMIF(INDEX($R$12:$R35,),"&gt;0"),TRUE,VLOOKUP($H36,Elements!$B$19:$L$28,11,FALSE))</f>
        <v>1835.7500000000002</v>
      </c>
      <c r="S36" s="2"/>
    </row>
    <row r="37" spans="1:19" x14ac:dyDescent="0.25">
      <c r="A37" s="51" t="str">
        <f>IF(C37&lt;&gt;"",COUNTIF($C$13:C37,C37)=1,"")</f>
        <v/>
      </c>
      <c r="B37" s="32"/>
      <c r="C37" s="57"/>
      <c r="D37" s="61" t="str">
        <f ca="1">IF(C37="","",VLOOKUP(C37,OFFSET(Elements!$B$7:$C$7,0,0,COUNTA(Elements!$B:$C)-1),2,FALSE))</f>
        <v/>
      </c>
      <c r="E37" s="53"/>
      <c r="F37" s="29" t="str">
        <f t="shared" si="0"/>
        <v/>
      </c>
      <c r="G37" s="30" t="str">
        <f t="shared" si="1"/>
        <v/>
      </c>
      <c r="H37" s="57"/>
      <c r="I37" s="59" t="str">
        <f>_xlfn.IFS($H37="","",$H37="Total","",TRUE,VLOOKUP($H37,Elements!$B$19:$L$28,2,FALSE))</f>
        <v/>
      </c>
      <c r="J37" s="31" t="str">
        <f>_xlfn.IFS($H37="","",$H37="Total","",TRUE,VLOOKUP($H37,Elements!$B$19:$L$28,3,FALSE))</f>
        <v/>
      </c>
      <c r="K37" s="31" t="str">
        <f>_xlfn.IFS($H37="","",$H37="Total",SUMIF(INDEX($K$12:$K36,),"&gt;0"),TRUE,VLOOKUP($H37,Elements!$B$19:$L$28,4,FALSE))</f>
        <v/>
      </c>
      <c r="L37" s="31" t="str">
        <f>_xlfn.IFS($H37="","",$H37="Total",SUMIF(INDEX($L$12:$L36,),"&gt;0"),TRUE,VLOOKUP($H37,Elements!$B$19:$L$28,5,FALSE))</f>
        <v/>
      </c>
      <c r="M37" s="31" t="str">
        <f>_xlfn.IFS($H37="","",$H37="Total",SUMIF(INDEX($M$12:$M36,),"&gt;0"),TRUE,VLOOKUP($H37,Elements!$B$19:$L$28,6,FALSE))</f>
        <v/>
      </c>
      <c r="N37" s="31" t="str">
        <f>_xlfn.IFS($H37="","",$H37="Total",SUMIF(INDEX($N$12:$N36,),"&gt;0"),TRUE,VLOOKUP($H37,Elements!$B$19:$L$28,7,FALSE))</f>
        <v/>
      </c>
      <c r="O37" s="31" t="str">
        <f>_xlfn.IFS($H37="","",$H37="Total",SUMIF(INDEX($O$12:$O36,),"&gt;0"),TRUE,VLOOKUP($H37,Elements!$B$19:$L$28,8,FALSE))</f>
        <v/>
      </c>
      <c r="P37" s="31" t="str">
        <f>_xlfn.IFS($H37="","",$H37="Total",SUMIF(INDEX($P$12:$P36,),"&gt;0"),TRUE,VLOOKUP($H37,Elements!$B$19:$L$28,9,FALSE))</f>
        <v/>
      </c>
      <c r="Q37" s="31" t="str">
        <f>_xlfn.IFS($H37="","",$H37="Total",SUMIF(INDEX($Q$12:$Q36,),"&gt;0"),TRUE,VLOOKUP($H37,Elements!$B$19:$L$28,10,FALSE))</f>
        <v/>
      </c>
      <c r="R37" s="49" t="str">
        <f>_xlfn.IFS($H37="","",$H37="Total",SUMIF(INDEX($R$12:$R36,),"&gt;0"),TRUE,VLOOKUP($H37,Elements!$B$19:$L$28,11,FALSE))</f>
        <v/>
      </c>
      <c r="S37" s="2"/>
    </row>
    <row r="38" spans="1:19" x14ac:dyDescent="0.25">
      <c r="A38" s="51" t="str">
        <f>IF(C38&lt;&gt;"",COUNTIF($C$13:C38,C38)=1,"")</f>
        <v/>
      </c>
      <c r="B38" s="32"/>
      <c r="C38" s="57"/>
      <c r="D38" s="61" t="str">
        <f ca="1">IF(C38="","",VLOOKUP(C38,OFFSET(Elements!$B$7:$C$7,0,0,COUNTA(Elements!$B:$C)-1),2,FALSE))</f>
        <v/>
      </c>
      <c r="E38" s="53"/>
      <c r="F38" s="29" t="str">
        <f t="shared" si="0"/>
        <v/>
      </c>
      <c r="G38" s="30" t="str">
        <f t="shared" si="1"/>
        <v/>
      </c>
      <c r="H38" s="57"/>
      <c r="I38" s="59" t="str">
        <f>_xlfn.IFS($H38="","",$H38="Total","",TRUE,VLOOKUP($H38,Elements!$B$19:$L$28,2,FALSE))</f>
        <v/>
      </c>
      <c r="J38" s="31" t="str">
        <f>_xlfn.IFS($H38="","",$H38="Total","",TRUE,VLOOKUP($H38,Elements!$B$19:$L$28,3,FALSE))</f>
        <v/>
      </c>
      <c r="K38" s="31" t="str">
        <f>_xlfn.IFS($H38="","",$H38="Total",SUMIF(INDEX($K$12:$K37,),"&gt;0"),TRUE,VLOOKUP($H38,Elements!$B$19:$L$28,4,FALSE))</f>
        <v/>
      </c>
      <c r="L38" s="31" t="str">
        <f>_xlfn.IFS($H38="","",$H38="Total",SUMIF(INDEX($L$12:$L37,),"&gt;0"),TRUE,VLOOKUP($H38,Elements!$B$19:$L$28,5,FALSE))</f>
        <v/>
      </c>
      <c r="M38" s="31" t="str">
        <f>_xlfn.IFS($H38="","",$H38="Total",SUMIF(INDEX($M$12:$M37,),"&gt;0"),TRUE,VLOOKUP($H38,Elements!$B$19:$L$28,6,FALSE))</f>
        <v/>
      </c>
      <c r="N38" s="31" t="str">
        <f>_xlfn.IFS($H38="","",$H38="Total",SUMIF(INDEX($N$12:$N37,),"&gt;0"),TRUE,VLOOKUP($H38,Elements!$B$19:$L$28,7,FALSE))</f>
        <v/>
      </c>
      <c r="O38" s="31" t="str">
        <f>_xlfn.IFS($H38="","",$H38="Total",SUMIF(INDEX($O$12:$O37,),"&gt;0"),TRUE,VLOOKUP($H38,Elements!$B$19:$L$28,8,FALSE))</f>
        <v/>
      </c>
      <c r="P38" s="31" t="str">
        <f>_xlfn.IFS($H38="","",$H38="Total",SUMIF(INDEX($P$12:$P37,),"&gt;0"),TRUE,VLOOKUP($H38,Elements!$B$19:$L$28,9,FALSE))</f>
        <v/>
      </c>
      <c r="Q38" s="31" t="str">
        <f>_xlfn.IFS($H38="","",$H38="Total",SUMIF(INDEX($Q$12:$Q37,),"&gt;0"),TRUE,VLOOKUP($H38,Elements!$B$19:$L$28,10,FALSE))</f>
        <v/>
      </c>
      <c r="R38" s="49" t="str">
        <f>_xlfn.IFS($H38="","",$H38="Total",SUMIF(INDEX($R$12:$R37,),"&gt;0"),TRUE,VLOOKUP($H38,Elements!$B$19:$L$28,11,FALSE))</f>
        <v/>
      </c>
      <c r="S38" s="2"/>
    </row>
    <row r="39" spans="1:19" x14ac:dyDescent="0.25">
      <c r="A39" s="51" t="str">
        <f>IF(C39&lt;&gt;"",COUNTIF($C$13:C39,C39)=1,"")</f>
        <v/>
      </c>
      <c r="B39" s="32"/>
      <c r="C39" s="57"/>
      <c r="D39" s="61" t="str">
        <f ca="1">IF(C39="","",VLOOKUP(C39,OFFSET(Elements!$B$7:$C$7,0,0,COUNTA(Elements!$B:$C)-1),2,FALSE))</f>
        <v/>
      </c>
      <c r="E39" s="53"/>
      <c r="F39" s="29" t="str">
        <f t="shared" si="0"/>
        <v/>
      </c>
      <c r="G39" s="30" t="str">
        <f t="shared" si="1"/>
        <v/>
      </c>
      <c r="H39" s="57"/>
      <c r="I39" s="59" t="str">
        <f>_xlfn.IFS($H39="","",$H39="Total","",TRUE,VLOOKUP($H39,Elements!$B$19:$L$28,2,FALSE))</f>
        <v/>
      </c>
      <c r="J39" s="31" t="str">
        <f>_xlfn.IFS($H39="","",$H39="Total","",TRUE,VLOOKUP($H39,Elements!$B$19:$L$28,3,FALSE))</f>
        <v/>
      </c>
      <c r="K39" s="31" t="str">
        <f>_xlfn.IFS($H39="","",$H39="Total",SUMIF(INDEX($K$12:$K38,),"&gt;0"),TRUE,VLOOKUP($H39,Elements!$B$19:$L$28,4,FALSE))</f>
        <v/>
      </c>
      <c r="L39" s="31" t="str">
        <f>_xlfn.IFS($H39="","",$H39="Total",SUMIF(INDEX($L$12:$L38,),"&gt;0"),TRUE,VLOOKUP($H39,Elements!$B$19:$L$28,5,FALSE))</f>
        <v/>
      </c>
      <c r="M39" s="31" t="str">
        <f>_xlfn.IFS($H39="","",$H39="Total",SUMIF(INDEX($M$12:$M38,),"&gt;0"),TRUE,VLOOKUP($H39,Elements!$B$19:$L$28,6,FALSE))</f>
        <v/>
      </c>
      <c r="N39" s="31" t="str">
        <f>_xlfn.IFS($H39="","",$H39="Total",SUMIF(INDEX($N$12:$N38,),"&gt;0"),TRUE,VLOOKUP($H39,Elements!$B$19:$L$28,7,FALSE))</f>
        <v/>
      </c>
      <c r="O39" s="31" t="str">
        <f>_xlfn.IFS($H39="","",$H39="Total",SUMIF(INDEX($O$12:$O38,),"&gt;0"),TRUE,VLOOKUP($H39,Elements!$B$19:$L$28,8,FALSE))</f>
        <v/>
      </c>
      <c r="P39" s="31" t="str">
        <f>_xlfn.IFS($H39="","",$H39="Total",SUMIF(INDEX($P$12:$P38,),"&gt;0"),TRUE,VLOOKUP($H39,Elements!$B$19:$L$28,9,FALSE))</f>
        <v/>
      </c>
      <c r="Q39" s="31" t="str">
        <f>_xlfn.IFS($H39="","",$H39="Total",SUMIF(INDEX($Q$12:$Q38,),"&gt;0"),TRUE,VLOOKUP($H39,Elements!$B$19:$L$28,10,FALSE))</f>
        <v/>
      </c>
      <c r="R39" s="49" t="str">
        <f>_xlfn.IFS($H39="","",$H39="Total",SUMIF(INDEX($R$12:$R38,),"&gt;0"),TRUE,VLOOKUP($H39,Elements!$B$19:$L$28,11,FALSE))</f>
        <v/>
      </c>
      <c r="S39" s="2"/>
    </row>
    <row r="40" spans="1:19" x14ac:dyDescent="0.25">
      <c r="A40" s="51" t="str">
        <f>IF(C40&lt;&gt;"",COUNTIF($C$13:C40,C40)=1,"")</f>
        <v/>
      </c>
      <c r="B40" s="32"/>
      <c r="C40" s="57"/>
      <c r="D40" s="61" t="str">
        <f ca="1">IF(C40="","",VLOOKUP(C40,OFFSET(Elements!$B$7:$C$7,0,0,COUNTA(Elements!$B:$C)-1),2,FALSE))</f>
        <v/>
      </c>
      <c r="E40" s="53"/>
      <c r="F40" s="29" t="str">
        <f t="shared" si="0"/>
        <v/>
      </c>
      <c r="G40" s="30" t="str">
        <f t="shared" si="1"/>
        <v/>
      </c>
      <c r="H40" s="57"/>
      <c r="I40" s="59" t="str">
        <f>_xlfn.IFS($H40="","",$H40="Total","",TRUE,VLOOKUP($H40,Elements!$B$19:$L$28,2,FALSE))</f>
        <v/>
      </c>
      <c r="J40" s="31" t="str">
        <f>_xlfn.IFS($H40="","",$H40="Total","",TRUE,VLOOKUP($H40,Elements!$B$19:$L$28,3,FALSE))</f>
        <v/>
      </c>
      <c r="K40" s="31" t="str">
        <f>_xlfn.IFS($H40="","",$H40="Total",SUMIF(INDEX($K$12:$K39,),"&gt;0"),TRUE,VLOOKUP($H40,Elements!$B$19:$L$28,4,FALSE))</f>
        <v/>
      </c>
      <c r="L40" s="31" t="str">
        <f>_xlfn.IFS($H40="","",$H40="Total",SUMIF(INDEX($L$12:$L39,),"&gt;0"),TRUE,VLOOKUP($H40,Elements!$B$19:$L$28,5,FALSE))</f>
        <v/>
      </c>
      <c r="M40" s="31" t="str">
        <f>_xlfn.IFS($H40="","",$H40="Total",SUMIF(INDEX($M$12:$M39,),"&gt;0"),TRUE,VLOOKUP($H40,Elements!$B$19:$L$28,6,FALSE))</f>
        <v/>
      </c>
      <c r="N40" s="31" t="str">
        <f>_xlfn.IFS($H40="","",$H40="Total",SUMIF(INDEX($N$12:$N39,),"&gt;0"),TRUE,VLOOKUP($H40,Elements!$B$19:$L$28,7,FALSE))</f>
        <v/>
      </c>
      <c r="O40" s="31" t="str">
        <f>_xlfn.IFS($H40="","",$H40="Total",SUMIF(INDEX($O$12:$O39,),"&gt;0"),TRUE,VLOOKUP($H40,Elements!$B$19:$L$28,8,FALSE))</f>
        <v/>
      </c>
      <c r="P40" s="31" t="str">
        <f>_xlfn.IFS($H40="","",$H40="Total",SUMIF(INDEX($P$12:$P39,),"&gt;0"),TRUE,VLOOKUP($H40,Elements!$B$19:$L$28,9,FALSE))</f>
        <v/>
      </c>
      <c r="Q40" s="31" t="str">
        <f>_xlfn.IFS($H40="","",$H40="Total",SUMIF(INDEX($Q$12:$Q39,),"&gt;0"),TRUE,VLOOKUP($H40,Elements!$B$19:$L$28,10,FALSE))</f>
        <v/>
      </c>
      <c r="R40" s="49" t="str">
        <f>_xlfn.IFS($H40="","",$H40="Total",SUMIF(INDEX($R$12:$R39,),"&gt;0"),TRUE,VLOOKUP($H40,Elements!$B$19:$L$28,11,FALSE))</f>
        <v/>
      </c>
      <c r="S40" s="2"/>
    </row>
    <row r="41" spans="1:19" x14ac:dyDescent="0.25">
      <c r="A41" s="51" t="str">
        <f>IF(C41&lt;&gt;"",COUNTIF($C$13:C41,C41)=1,"")</f>
        <v/>
      </c>
      <c r="B41" s="32"/>
      <c r="C41" s="57"/>
      <c r="D41" s="61" t="str">
        <f ca="1">IF(C41="","",VLOOKUP(C41,OFFSET(Elements!$B$7:$C$7,0,0,COUNTA(Elements!$B:$C)-1),2,FALSE))</f>
        <v/>
      </c>
      <c r="E41" s="53"/>
      <c r="F41" s="29" t="str">
        <f t="shared" si="0"/>
        <v/>
      </c>
      <c r="G41" s="30" t="str">
        <f t="shared" si="1"/>
        <v/>
      </c>
      <c r="H41" s="57"/>
      <c r="I41" s="59" t="str">
        <f>_xlfn.IFS($H41="","",$H41="Total","",TRUE,VLOOKUP($H41,Elements!$B$19:$L$28,2,FALSE))</f>
        <v/>
      </c>
      <c r="J41" s="31" t="str">
        <f>_xlfn.IFS($H41="","",$H41="Total","",TRUE,VLOOKUP($H41,Elements!$B$19:$L$28,3,FALSE))</f>
        <v/>
      </c>
      <c r="K41" s="31" t="str">
        <f>_xlfn.IFS($H41="","",$H41="Total",SUMIF(INDEX($K$12:$K40,),"&gt;0"),TRUE,VLOOKUP($H41,Elements!$B$19:$L$28,4,FALSE))</f>
        <v/>
      </c>
      <c r="L41" s="31" t="str">
        <f>_xlfn.IFS($H41="","",$H41="Total",SUMIF(INDEX($L$12:$L40,),"&gt;0"),TRUE,VLOOKUP($H41,Elements!$B$19:$L$28,5,FALSE))</f>
        <v/>
      </c>
      <c r="M41" s="31" t="str">
        <f>_xlfn.IFS($H41="","",$H41="Total",SUMIF(INDEX($M$12:$M40,),"&gt;0"),TRUE,VLOOKUP($H41,Elements!$B$19:$L$28,6,FALSE))</f>
        <v/>
      </c>
      <c r="N41" s="31" t="str">
        <f>_xlfn.IFS($H41="","",$H41="Total",SUMIF(INDEX($N$12:$N40,),"&gt;0"),TRUE,VLOOKUP($H41,Elements!$B$19:$L$28,7,FALSE))</f>
        <v/>
      </c>
      <c r="O41" s="31" t="str">
        <f>_xlfn.IFS($H41="","",$H41="Total",SUMIF(INDEX($O$12:$O40,),"&gt;0"),TRUE,VLOOKUP($H41,Elements!$B$19:$L$28,8,FALSE))</f>
        <v/>
      </c>
      <c r="P41" s="31" t="str">
        <f>_xlfn.IFS($H41="","",$H41="Total",SUMIF(INDEX($P$12:$P40,),"&gt;0"),TRUE,VLOOKUP($H41,Elements!$B$19:$L$28,9,FALSE))</f>
        <v/>
      </c>
      <c r="Q41" s="31" t="str">
        <f>_xlfn.IFS($H41="","",$H41="Total",SUMIF(INDEX($Q$12:$Q40,),"&gt;0"),TRUE,VLOOKUP($H41,Elements!$B$19:$L$28,10,FALSE))</f>
        <v/>
      </c>
      <c r="R41" s="49" t="str">
        <f>_xlfn.IFS($H41="","",$H41="Total",SUMIF(INDEX($R$12:$R40,),"&gt;0"),TRUE,VLOOKUP($H41,Elements!$B$19:$L$28,11,FALSE))</f>
        <v/>
      </c>
      <c r="S41" s="2"/>
    </row>
    <row r="42" spans="1:19" x14ac:dyDescent="0.25">
      <c r="A42" s="51" t="str">
        <f>IF(C42&lt;&gt;"",COUNTIF($C$13:C42,C42)=1,"")</f>
        <v/>
      </c>
      <c r="B42" s="32"/>
      <c r="C42" s="57"/>
      <c r="D42" s="61" t="str">
        <f ca="1">IF(C42="","",VLOOKUP(C42,OFFSET(Elements!$B$7:$C$7,0,0,COUNTA(Elements!$B:$C)-1),2,FALSE))</f>
        <v/>
      </c>
      <c r="E42" s="53"/>
      <c r="F42" s="29" t="str">
        <f t="shared" si="0"/>
        <v/>
      </c>
      <c r="G42" s="30" t="str">
        <f t="shared" si="1"/>
        <v/>
      </c>
      <c r="H42" s="57"/>
      <c r="I42" s="59" t="str">
        <f>_xlfn.IFS($H42="","",$H42="Total","",TRUE,VLOOKUP($H42,Elements!$B$19:$L$28,2,FALSE))</f>
        <v/>
      </c>
      <c r="J42" s="31" t="str">
        <f>_xlfn.IFS($H42="","",$H42="Total","",TRUE,VLOOKUP($H42,Elements!$B$19:$L$28,3,FALSE))</f>
        <v/>
      </c>
      <c r="K42" s="31" t="str">
        <f>_xlfn.IFS($H42="","",$H42="Total",SUMIF(INDEX($K$12:$K41,),"&gt;0"),TRUE,VLOOKUP($H42,Elements!$B$19:$L$28,4,FALSE))</f>
        <v/>
      </c>
      <c r="L42" s="31" t="str">
        <f>_xlfn.IFS($H42="","",$H42="Total",SUMIF(INDEX($L$12:$L41,),"&gt;0"),TRUE,VLOOKUP($H42,Elements!$B$19:$L$28,5,FALSE))</f>
        <v/>
      </c>
      <c r="M42" s="31" t="str">
        <f>_xlfn.IFS($H42="","",$H42="Total",SUMIF(INDEX($M$12:$M41,),"&gt;0"),TRUE,VLOOKUP($H42,Elements!$B$19:$L$28,6,FALSE))</f>
        <v/>
      </c>
      <c r="N42" s="31" t="str">
        <f>_xlfn.IFS($H42="","",$H42="Total",SUMIF(INDEX($N$12:$N41,),"&gt;0"),TRUE,VLOOKUP($H42,Elements!$B$19:$L$28,7,FALSE))</f>
        <v/>
      </c>
      <c r="O42" s="31" t="str">
        <f>_xlfn.IFS($H42="","",$H42="Total",SUMIF(INDEX($O$12:$O41,),"&gt;0"),TRUE,VLOOKUP($H42,Elements!$B$19:$L$28,8,FALSE))</f>
        <v/>
      </c>
      <c r="P42" s="31" t="str">
        <f>_xlfn.IFS($H42="","",$H42="Total",SUMIF(INDEX($P$12:$P41,),"&gt;0"),TRUE,VLOOKUP($H42,Elements!$B$19:$L$28,9,FALSE))</f>
        <v/>
      </c>
      <c r="Q42" s="31" t="str">
        <f>_xlfn.IFS($H42="","",$H42="Total",SUMIF(INDEX($Q$12:$Q41,),"&gt;0"),TRUE,VLOOKUP($H42,Elements!$B$19:$L$28,10,FALSE))</f>
        <v/>
      </c>
      <c r="R42" s="49" t="str">
        <f>_xlfn.IFS($H42="","",$H42="Total",SUMIF(INDEX($R$12:$R41,),"&gt;0"),TRUE,VLOOKUP($H42,Elements!$B$19:$L$28,11,FALSE))</f>
        <v/>
      </c>
      <c r="S42" s="2"/>
    </row>
    <row r="43" spans="1:19" x14ac:dyDescent="0.25">
      <c r="A43" s="51" t="str">
        <f>IF(C43&lt;&gt;"",COUNTIF($C$13:C43,C43)=1,"")</f>
        <v/>
      </c>
      <c r="B43" s="32"/>
      <c r="C43" s="57"/>
      <c r="D43" s="61" t="str">
        <f ca="1">IF(C43="","",VLOOKUP(C43,OFFSET(Elements!$B$7:$C$7,0,0,COUNTA(Elements!$B:$C)-1),2,FALSE))</f>
        <v/>
      </c>
      <c r="E43" s="53"/>
      <c r="F43" s="29" t="str">
        <f t="shared" si="0"/>
        <v/>
      </c>
      <c r="G43" s="30" t="str">
        <f t="shared" si="1"/>
        <v/>
      </c>
      <c r="H43" s="57"/>
      <c r="I43" s="59" t="str">
        <f>_xlfn.IFS($H43="","",$H43="Total","",TRUE,VLOOKUP($H43,Elements!$B$19:$L$28,2,FALSE))</f>
        <v/>
      </c>
      <c r="J43" s="31" t="str">
        <f>_xlfn.IFS($H43="","",$H43="Total","",TRUE,VLOOKUP($H43,Elements!$B$19:$L$28,3,FALSE))</f>
        <v/>
      </c>
      <c r="K43" s="31" t="str">
        <f>_xlfn.IFS($H43="","",$H43="Total",SUMIF(INDEX($K$12:$K42,),"&gt;0"),TRUE,VLOOKUP($H43,Elements!$B$19:$L$28,4,FALSE))</f>
        <v/>
      </c>
      <c r="L43" s="31" t="str">
        <f>_xlfn.IFS($H43="","",$H43="Total",SUMIF(INDEX($L$12:$L42,),"&gt;0"),TRUE,VLOOKUP($H43,Elements!$B$19:$L$28,5,FALSE))</f>
        <v/>
      </c>
      <c r="M43" s="31" t="str">
        <f>_xlfn.IFS($H43="","",$H43="Total",SUMIF(INDEX($M$12:$M42,),"&gt;0"),TRUE,VLOOKUP($H43,Elements!$B$19:$L$28,6,FALSE))</f>
        <v/>
      </c>
      <c r="N43" s="31" t="str">
        <f>_xlfn.IFS($H43="","",$H43="Total",SUMIF(INDEX($N$12:$N42,),"&gt;0"),TRUE,VLOOKUP($H43,Elements!$B$19:$L$28,7,FALSE))</f>
        <v/>
      </c>
      <c r="O43" s="31" t="str">
        <f>_xlfn.IFS($H43="","",$H43="Total",SUMIF(INDEX($O$12:$O42,),"&gt;0"),TRUE,VLOOKUP($H43,Elements!$B$19:$L$28,8,FALSE))</f>
        <v/>
      </c>
      <c r="P43" s="31" t="str">
        <f>_xlfn.IFS($H43="","",$H43="Total",SUMIF(INDEX($P$12:$P42,),"&gt;0"),TRUE,VLOOKUP($H43,Elements!$B$19:$L$28,9,FALSE))</f>
        <v/>
      </c>
      <c r="Q43" s="31" t="str">
        <f>_xlfn.IFS($H43="","",$H43="Total",SUMIF(INDEX($Q$12:$Q42,),"&gt;0"),TRUE,VLOOKUP($H43,Elements!$B$19:$L$28,10,FALSE))</f>
        <v/>
      </c>
      <c r="R43" s="49" t="str">
        <f>_xlfn.IFS($H43="","",$H43="Total",SUMIF(INDEX($R$12:$R42,),"&gt;0"),TRUE,VLOOKUP($H43,Elements!$B$19:$L$28,11,FALSE))</f>
        <v/>
      </c>
      <c r="S43" s="2"/>
    </row>
    <row r="44" spans="1:19" x14ac:dyDescent="0.25">
      <c r="A44" s="51" t="str">
        <f>IF(C44&lt;&gt;"",COUNTIF($C$13:C44,C44)=1,"")</f>
        <v/>
      </c>
      <c r="B44" s="32"/>
      <c r="C44" s="56"/>
      <c r="D44" s="61" t="str">
        <f ca="1">IF(C44="","",VLOOKUP(C44,OFFSET(Elements!$B$7:$C$7,0,0,COUNTA(Elements!$B:$C)-1),2,FALSE))</f>
        <v/>
      </c>
      <c r="E44" s="53"/>
      <c r="F44" s="29" t="str">
        <f t="shared" si="0"/>
        <v/>
      </c>
      <c r="G44" s="30" t="str">
        <f t="shared" si="1"/>
        <v/>
      </c>
      <c r="H44" s="57"/>
      <c r="I44" s="59" t="str">
        <f>_xlfn.IFS($H44="","",$H44="Total","",TRUE,VLOOKUP($H44,Elements!$B$19:$L$28,2,FALSE))</f>
        <v/>
      </c>
      <c r="J44" s="31" t="str">
        <f>_xlfn.IFS($H44="","",$H44="Total","",TRUE,VLOOKUP($H44,Elements!$B$19:$L$28,3,FALSE))</f>
        <v/>
      </c>
      <c r="K44" s="31" t="str">
        <f>_xlfn.IFS($H44="","",$H44="Total",SUMIF(INDEX($K$12:$K43,),"&gt;0"),TRUE,VLOOKUP($H44,Elements!$B$19:$L$28,4,FALSE))</f>
        <v/>
      </c>
      <c r="L44" s="31" t="str">
        <f>_xlfn.IFS($H44="","",$H44="Total",SUMIF(INDEX($L$12:$L43,),"&gt;0"),TRUE,VLOOKUP($H44,Elements!$B$19:$L$28,5,FALSE))</f>
        <v/>
      </c>
      <c r="M44" s="31" t="str">
        <f>_xlfn.IFS($H44="","",$H44="Total",SUMIF(INDEX($M$12:$M43,),"&gt;0"),TRUE,VLOOKUP($H44,Elements!$B$19:$L$28,6,FALSE))</f>
        <v/>
      </c>
      <c r="N44" s="31" t="str">
        <f>_xlfn.IFS($H44="","",$H44="Total",SUMIF(INDEX($N$12:$N43,),"&gt;0"),TRUE,VLOOKUP($H44,Elements!$B$19:$L$28,7,FALSE))</f>
        <v/>
      </c>
      <c r="O44" s="31" t="str">
        <f>_xlfn.IFS($H44="","",$H44="Total",SUMIF(INDEX($O$12:$O43,),"&gt;0"),TRUE,VLOOKUP($H44,Elements!$B$19:$L$28,8,FALSE))</f>
        <v/>
      </c>
      <c r="P44" s="31" t="str">
        <f>_xlfn.IFS($H44="","",$H44="Total",SUMIF(INDEX($P$12:$P43,),"&gt;0"),TRUE,VLOOKUP($H44,Elements!$B$19:$L$28,9,FALSE))</f>
        <v/>
      </c>
      <c r="Q44" s="31" t="str">
        <f>_xlfn.IFS($H44="","",$H44="Total",SUMIF(INDEX($Q$12:$Q43,),"&gt;0"),TRUE,VLOOKUP($H44,Elements!$B$19:$L$28,10,FALSE))</f>
        <v/>
      </c>
      <c r="R44" s="49" t="str">
        <f>_xlfn.IFS($H44="","",$H44="Total",SUMIF(INDEX($R$12:$R43,),"&gt;0"),TRUE,VLOOKUP($H44,Elements!$B$19:$L$28,11,FALSE))</f>
        <v/>
      </c>
      <c r="S44" s="2"/>
    </row>
    <row r="45" spans="1:19" x14ac:dyDescent="0.25">
      <c r="A45" s="51" t="str">
        <f>IF(C45&lt;&gt;"",COUNTIF($C$13:C45,C45)=1,"")</f>
        <v/>
      </c>
      <c r="B45" s="32"/>
      <c r="C45" s="57"/>
      <c r="D45" s="61" t="str">
        <f ca="1">IF(C45="","",VLOOKUP(C45,OFFSET(Elements!$B$7:$C$7,0,0,COUNTA(Elements!$B:$C)-1),2,FALSE))</f>
        <v/>
      </c>
      <c r="E45" s="53"/>
      <c r="F45" s="29" t="str">
        <f t="shared" si="0"/>
        <v/>
      </c>
      <c r="G45" s="30" t="str">
        <f t="shared" si="1"/>
        <v/>
      </c>
      <c r="H45" s="57"/>
      <c r="I45" s="59" t="str">
        <f>_xlfn.IFS($H45="","",$H45="Total","",TRUE,VLOOKUP($H45,Elements!$B$19:$L$28,2,FALSE))</f>
        <v/>
      </c>
      <c r="J45" s="31" t="str">
        <f>_xlfn.IFS($H45="","",$H45="Total","",TRUE,VLOOKUP($H45,Elements!$B$19:$L$28,3,FALSE))</f>
        <v/>
      </c>
      <c r="K45" s="31" t="str">
        <f>_xlfn.IFS($H45="","",$H45="Total",SUMIF(INDEX($K$12:$K44,),"&gt;0"),TRUE,VLOOKUP($H45,Elements!$B$19:$L$28,4,FALSE))</f>
        <v/>
      </c>
      <c r="L45" s="31" t="str">
        <f>_xlfn.IFS($H45="","",$H45="Total",SUMIF(INDEX($L$12:$L44,),"&gt;0"),TRUE,VLOOKUP($H45,Elements!$B$19:$L$28,5,FALSE))</f>
        <v/>
      </c>
      <c r="M45" s="31" t="str">
        <f>_xlfn.IFS($H45="","",$H45="Total",SUMIF(INDEX($M$12:$M44,),"&gt;0"),TRUE,VLOOKUP($H45,Elements!$B$19:$L$28,6,FALSE))</f>
        <v/>
      </c>
      <c r="N45" s="31" t="str">
        <f>_xlfn.IFS($H45="","",$H45="Total",SUMIF(INDEX($N$12:$N44,),"&gt;0"),TRUE,VLOOKUP($H45,Elements!$B$19:$L$28,7,FALSE))</f>
        <v/>
      </c>
      <c r="O45" s="31" t="str">
        <f>_xlfn.IFS($H45="","",$H45="Total",SUMIF(INDEX($O$12:$O44,),"&gt;0"),TRUE,VLOOKUP($H45,Elements!$B$19:$L$28,8,FALSE))</f>
        <v/>
      </c>
      <c r="P45" s="31" t="str">
        <f>_xlfn.IFS($H45="","",$H45="Total",SUMIF(INDEX($P$12:$P44,),"&gt;0"),TRUE,VLOOKUP($H45,Elements!$B$19:$L$28,9,FALSE))</f>
        <v/>
      </c>
      <c r="Q45" s="31" t="str">
        <f>_xlfn.IFS($H45="","",$H45="Total",SUMIF(INDEX($Q$12:$Q44,),"&gt;0"),TRUE,VLOOKUP($H45,Elements!$B$19:$L$28,10,FALSE))</f>
        <v/>
      </c>
      <c r="R45" s="49" t="str">
        <f>_xlfn.IFS($H45="","",$H45="Total",SUMIF(INDEX($R$12:$R44,),"&gt;0"),TRUE,VLOOKUP($H45,Elements!$B$19:$L$28,11,FALSE))</f>
        <v/>
      </c>
      <c r="S45" s="2"/>
    </row>
    <row r="46" spans="1:19" x14ac:dyDescent="0.25">
      <c r="A46" s="51" t="str">
        <f>IF(C46&lt;&gt;"",COUNTIF($C$13:C46,C46)=1,"")</f>
        <v/>
      </c>
      <c r="B46" s="32"/>
      <c r="C46" s="57"/>
      <c r="D46" s="61" t="str">
        <f ca="1">IF(C46="","",VLOOKUP(C46,OFFSET(Elements!$B$7:$C$7,0,0,COUNTA(Elements!$B:$C)-1),2,FALSE))</f>
        <v/>
      </c>
      <c r="E46" s="53"/>
      <c r="F46" s="29" t="str">
        <f t="shared" si="0"/>
        <v/>
      </c>
      <c r="G46" s="30" t="str">
        <f t="shared" si="1"/>
        <v/>
      </c>
      <c r="H46" s="57"/>
      <c r="I46" s="59" t="str">
        <f>_xlfn.IFS($H46="","",$H46="Total","",TRUE,VLOOKUP($H46,Elements!$B$19:$L$28,2,FALSE))</f>
        <v/>
      </c>
      <c r="J46" s="31" t="str">
        <f>_xlfn.IFS($H46="","",$H46="Total","",TRUE,VLOOKUP($H46,Elements!$B$19:$L$28,3,FALSE))</f>
        <v/>
      </c>
      <c r="K46" s="31" t="str">
        <f>_xlfn.IFS($H46="","",$H46="Total",SUMIF(INDEX($K$12:$K45,),"&gt;0"),TRUE,VLOOKUP($H46,Elements!$B$19:$L$28,4,FALSE))</f>
        <v/>
      </c>
      <c r="L46" s="31" t="str">
        <f>_xlfn.IFS($H46="","",$H46="Total",SUMIF(INDEX($L$12:$L45,),"&gt;0"),TRUE,VLOOKUP($H46,Elements!$B$19:$L$28,5,FALSE))</f>
        <v/>
      </c>
      <c r="M46" s="31" t="str">
        <f>_xlfn.IFS($H46="","",$H46="Total",SUMIF(INDEX($M$12:$M45,),"&gt;0"),TRUE,VLOOKUP($H46,Elements!$B$19:$L$28,6,FALSE))</f>
        <v/>
      </c>
      <c r="N46" s="31" t="str">
        <f>_xlfn.IFS($H46="","",$H46="Total",SUMIF(INDEX($N$12:$N45,),"&gt;0"),TRUE,VLOOKUP($H46,Elements!$B$19:$L$28,7,FALSE))</f>
        <v/>
      </c>
      <c r="O46" s="31" t="str">
        <f>_xlfn.IFS($H46="","",$H46="Total",SUMIF(INDEX($O$12:$O45,),"&gt;0"),TRUE,VLOOKUP($H46,Elements!$B$19:$L$28,8,FALSE))</f>
        <v/>
      </c>
      <c r="P46" s="31" t="str">
        <f>_xlfn.IFS($H46="","",$H46="Total",SUMIF(INDEX($P$12:$P45,),"&gt;0"),TRUE,VLOOKUP($H46,Elements!$B$19:$L$28,9,FALSE))</f>
        <v/>
      </c>
      <c r="Q46" s="31" t="str">
        <f>_xlfn.IFS($H46="","",$H46="Total",SUMIF(INDEX($Q$12:$Q45,),"&gt;0"),TRUE,VLOOKUP($H46,Elements!$B$19:$L$28,10,FALSE))</f>
        <v/>
      </c>
      <c r="R46" s="49" t="str">
        <f>_xlfn.IFS($H46="","",$H46="Total",SUMIF(INDEX($R$12:$R45,),"&gt;0"),TRUE,VLOOKUP($H46,Elements!$B$19:$L$28,11,FALSE))</f>
        <v/>
      </c>
      <c r="S46" s="2"/>
    </row>
    <row r="47" spans="1:19" x14ac:dyDescent="0.25">
      <c r="A47" s="51" t="str">
        <f>IF(C47&lt;&gt;"",COUNTIF($C$13:C47,C47)=1,"")</f>
        <v/>
      </c>
      <c r="B47" s="32"/>
      <c r="C47" s="57"/>
      <c r="D47" s="61" t="str">
        <f ca="1">IF(C47="","",VLOOKUP(C47,OFFSET(Elements!$B$7:$C$7,0,0,COUNTA(Elements!$B:$C)-1),2,FALSE))</f>
        <v/>
      </c>
      <c r="E47" s="53"/>
      <c r="F47" s="29" t="str">
        <f t="shared" si="0"/>
        <v/>
      </c>
      <c r="G47" s="30" t="str">
        <f t="shared" si="1"/>
        <v/>
      </c>
      <c r="H47" s="57"/>
      <c r="I47" s="59" t="str">
        <f>_xlfn.IFS($H47="","",$H47="Total","",TRUE,VLOOKUP($H47,Elements!$B$19:$L$28,2,FALSE))</f>
        <v/>
      </c>
      <c r="J47" s="31" t="str">
        <f>_xlfn.IFS($H47="","",$H47="Total","",TRUE,VLOOKUP($H47,Elements!$B$19:$L$28,3,FALSE))</f>
        <v/>
      </c>
      <c r="K47" s="31" t="str">
        <f>_xlfn.IFS($H47="","",$H47="Total",SUMIF(INDEX($K$12:$K46,),"&gt;0"),TRUE,VLOOKUP($H47,Elements!$B$19:$L$28,4,FALSE))</f>
        <v/>
      </c>
      <c r="L47" s="31" t="str">
        <f>_xlfn.IFS($H47="","",$H47="Total",SUMIF(INDEX($L$12:$L46,),"&gt;0"),TRUE,VLOOKUP($H47,Elements!$B$19:$L$28,5,FALSE))</f>
        <v/>
      </c>
      <c r="M47" s="31" t="str">
        <f>_xlfn.IFS($H47="","",$H47="Total",SUMIF(INDEX($M$12:$M46,),"&gt;0"),TRUE,VLOOKUP($H47,Elements!$B$19:$L$28,6,FALSE))</f>
        <v/>
      </c>
      <c r="N47" s="31" t="str">
        <f>_xlfn.IFS($H47="","",$H47="Total",SUMIF(INDEX($N$12:$N46,),"&gt;0"),TRUE,VLOOKUP($H47,Elements!$B$19:$L$28,7,FALSE))</f>
        <v/>
      </c>
      <c r="O47" s="31" t="str">
        <f>_xlfn.IFS($H47="","",$H47="Total",SUMIF(INDEX($O$12:$O46,),"&gt;0"),TRUE,VLOOKUP($H47,Elements!$B$19:$L$28,8,FALSE))</f>
        <v/>
      </c>
      <c r="P47" s="31" t="str">
        <f>_xlfn.IFS($H47="","",$H47="Total",SUMIF(INDEX($P$12:$P46,),"&gt;0"),TRUE,VLOOKUP($H47,Elements!$B$19:$L$28,9,FALSE))</f>
        <v/>
      </c>
      <c r="Q47" s="31" t="str">
        <f>_xlfn.IFS($H47="","",$H47="Total",SUMIF(INDEX($Q$12:$Q46,),"&gt;0"),TRUE,VLOOKUP($H47,Elements!$B$19:$L$28,10,FALSE))</f>
        <v/>
      </c>
      <c r="R47" s="49" t="str">
        <f>_xlfn.IFS($H47="","",$H47="Total",SUMIF(INDEX($R$12:$R46,),"&gt;0"),TRUE,VLOOKUP($H47,Elements!$B$19:$L$28,11,FALSE))</f>
        <v/>
      </c>
      <c r="S47" s="2"/>
    </row>
    <row r="48" spans="1:19" x14ac:dyDescent="0.25">
      <c r="A48" s="51" t="str">
        <f>IF(C48&lt;&gt;"",COUNTIF($C$13:C48,C48)=1,"")</f>
        <v/>
      </c>
      <c r="B48" s="32"/>
      <c r="C48" s="57"/>
      <c r="D48" s="61" t="str">
        <f ca="1">IF(C48="","",VLOOKUP(C48,OFFSET(Elements!$B$7:$C$7,0,0,COUNTA(Elements!$B:$C)-1),2,FALSE))</f>
        <v/>
      </c>
      <c r="E48" s="53"/>
      <c r="F48" s="29" t="str">
        <f t="shared" si="0"/>
        <v/>
      </c>
      <c r="G48" s="30" t="str">
        <f t="shared" si="1"/>
        <v/>
      </c>
      <c r="H48" s="57"/>
      <c r="I48" s="59" t="str">
        <f>_xlfn.IFS($H48="","",$H48="Total","",TRUE,VLOOKUP($H48,Elements!$B$19:$L$28,2,FALSE))</f>
        <v/>
      </c>
      <c r="J48" s="31" t="str">
        <f>_xlfn.IFS($H48="","",$H48="Total","",TRUE,VLOOKUP($H48,Elements!$B$19:$L$28,3,FALSE))</f>
        <v/>
      </c>
      <c r="K48" s="31" t="str">
        <f>_xlfn.IFS($H48="","",$H48="Total",SUMIF(INDEX($K$12:$K47,),"&gt;0"),TRUE,VLOOKUP($H48,Elements!$B$19:$L$28,4,FALSE))</f>
        <v/>
      </c>
      <c r="L48" s="31" t="str">
        <f>_xlfn.IFS($H48="","",$H48="Total",SUMIF(INDEX($L$12:$L47,),"&gt;0"),TRUE,VLOOKUP($H48,Elements!$B$19:$L$28,5,FALSE))</f>
        <v/>
      </c>
      <c r="M48" s="31" t="str">
        <f>_xlfn.IFS($H48="","",$H48="Total",SUMIF(INDEX($M$12:$M47,),"&gt;0"),TRUE,VLOOKUP($H48,Elements!$B$19:$L$28,6,FALSE))</f>
        <v/>
      </c>
      <c r="N48" s="31" t="str">
        <f>_xlfn.IFS($H48="","",$H48="Total",SUMIF(INDEX($N$12:$N47,),"&gt;0"),TRUE,VLOOKUP($H48,Elements!$B$19:$L$28,7,FALSE))</f>
        <v/>
      </c>
      <c r="O48" s="31" t="str">
        <f>_xlfn.IFS($H48="","",$H48="Total",SUMIF(INDEX($O$12:$O47,),"&gt;0"),TRUE,VLOOKUP($H48,Elements!$B$19:$L$28,8,FALSE))</f>
        <v/>
      </c>
      <c r="P48" s="31" t="str">
        <f>_xlfn.IFS($H48="","",$H48="Total",SUMIF(INDEX($P$12:$P47,),"&gt;0"),TRUE,VLOOKUP($H48,Elements!$B$19:$L$28,9,FALSE))</f>
        <v/>
      </c>
      <c r="Q48" s="31" t="str">
        <f>_xlfn.IFS($H48="","",$H48="Total",SUMIF(INDEX($Q$12:$Q47,),"&gt;0"),TRUE,VLOOKUP($H48,Elements!$B$19:$L$28,10,FALSE))</f>
        <v/>
      </c>
      <c r="R48" s="49" t="str">
        <f>_xlfn.IFS($H48="","",$H48="Total",SUMIF(INDEX($R$12:$R47,),"&gt;0"),TRUE,VLOOKUP($H48,Elements!$B$19:$L$28,11,FALSE))</f>
        <v/>
      </c>
      <c r="S48" s="2"/>
    </row>
    <row r="49" spans="1:19" x14ac:dyDescent="0.25">
      <c r="A49" s="51" t="str">
        <f>IF(C49&lt;&gt;"",COUNTIF($C$13:C49,C49)=1,"")</f>
        <v/>
      </c>
      <c r="B49" s="32"/>
      <c r="C49" s="57"/>
      <c r="D49" s="61" t="str">
        <f ca="1">IF(C49="","",VLOOKUP(C49,OFFSET(Elements!$B$7:$C$7,0,0,COUNTA(Elements!$B:$C)-1),2,FALSE))</f>
        <v/>
      </c>
      <c r="E49" s="53"/>
      <c r="F49" s="29" t="str">
        <f t="shared" si="0"/>
        <v/>
      </c>
      <c r="G49" s="30" t="str">
        <f t="shared" si="1"/>
        <v/>
      </c>
      <c r="H49" s="57"/>
      <c r="I49" s="59" t="str">
        <f>_xlfn.IFS($H49="","",$H49="Total","",TRUE,VLOOKUP($H49,Elements!$B$19:$L$28,2,FALSE))</f>
        <v/>
      </c>
      <c r="J49" s="31" t="str">
        <f>_xlfn.IFS($H49="","",$H49="Total","",TRUE,VLOOKUP($H49,Elements!$B$19:$L$28,3,FALSE))</f>
        <v/>
      </c>
      <c r="K49" s="31" t="str">
        <f>_xlfn.IFS($H49="","",$H49="Total",SUMIF(INDEX($K$12:$K48,),"&gt;0"),TRUE,VLOOKUP($H49,Elements!$B$19:$L$28,4,FALSE))</f>
        <v/>
      </c>
      <c r="L49" s="31" t="str">
        <f>_xlfn.IFS($H49="","",$H49="Total",SUMIF(INDEX($L$12:$L48,),"&gt;0"),TRUE,VLOOKUP($H49,Elements!$B$19:$L$28,5,FALSE))</f>
        <v/>
      </c>
      <c r="M49" s="31" t="str">
        <f>_xlfn.IFS($H49="","",$H49="Total",SUMIF(INDEX($M$12:$M48,),"&gt;0"),TRUE,VLOOKUP($H49,Elements!$B$19:$L$28,6,FALSE))</f>
        <v/>
      </c>
      <c r="N49" s="31" t="str">
        <f>_xlfn.IFS($H49="","",$H49="Total",SUMIF(INDEX($N$12:$N48,),"&gt;0"),TRUE,VLOOKUP($H49,Elements!$B$19:$L$28,7,FALSE))</f>
        <v/>
      </c>
      <c r="O49" s="31" t="str">
        <f>_xlfn.IFS($H49="","",$H49="Total",SUMIF(INDEX($O$12:$O48,),"&gt;0"),TRUE,VLOOKUP($H49,Elements!$B$19:$L$28,8,FALSE))</f>
        <v/>
      </c>
      <c r="P49" s="31" t="str">
        <f>_xlfn.IFS($H49="","",$H49="Total",SUMIF(INDEX($P$12:$P48,),"&gt;0"),TRUE,VLOOKUP($H49,Elements!$B$19:$L$28,9,FALSE))</f>
        <v/>
      </c>
      <c r="Q49" s="31" t="str">
        <f>_xlfn.IFS($H49="","",$H49="Total",SUMIF(INDEX($Q$12:$Q48,),"&gt;0"),TRUE,VLOOKUP($H49,Elements!$B$19:$L$28,10,FALSE))</f>
        <v/>
      </c>
      <c r="R49" s="49" t="str">
        <f>_xlfn.IFS($H49="","",$H49="Total",SUMIF(INDEX($R$12:$R48,),"&gt;0"),TRUE,VLOOKUP($H49,Elements!$B$19:$L$28,11,FALSE))</f>
        <v/>
      </c>
      <c r="S49" s="2"/>
    </row>
    <row r="50" spans="1:19" x14ac:dyDescent="0.25">
      <c r="A50" s="51" t="str">
        <f>IF(C50&lt;&gt;"",COUNTIF($C$13:C50,C50)=1,"")</f>
        <v/>
      </c>
      <c r="B50" s="32"/>
      <c r="C50" s="57"/>
      <c r="D50" s="61" t="str">
        <f ca="1">IF(C50="","",VLOOKUP(C50,OFFSET(Elements!$B$7:$C$7,0,0,COUNTA(Elements!$B:$C)-1),2,FALSE))</f>
        <v/>
      </c>
      <c r="E50" s="53"/>
      <c r="F50" s="29" t="str">
        <f t="shared" si="0"/>
        <v/>
      </c>
      <c r="G50" s="30" t="str">
        <f t="shared" si="1"/>
        <v/>
      </c>
      <c r="H50" s="57"/>
      <c r="I50" s="59" t="str">
        <f>_xlfn.IFS($H50="","",$H50="Total","",TRUE,VLOOKUP($H50,Elements!$B$19:$L$28,2,FALSE))</f>
        <v/>
      </c>
      <c r="J50" s="31" t="str">
        <f>_xlfn.IFS($H50="","",$H50="Total","",TRUE,VLOOKUP($H50,Elements!$B$19:$L$28,3,FALSE))</f>
        <v/>
      </c>
      <c r="K50" s="31" t="str">
        <f>_xlfn.IFS($H50="","",$H50="Total",SUMIF(INDEX($K$12:$K49,),"&gt;0"),TRUE,VLOOKUP($H50,Elements!$B$19:$L$28,4,FALSE))</f>
        <v/>
      </c>
      <c r="L50" s="31" t="str">
        <f>_xlfn.IFS($H50="","",$H50="Total",SUMIF(INDEX($L$12:$L49,),"&gt;0"),TRUE,VLOOKUP($H50,Elements!$B$19:$L$28,5,FALSE))</f>
        <v/>
      </c>
      <c r="M50" s="31" t="str">
        <f>_xlfn.IFS($H50="","",$H50="Total",SUMIF(INDEX($M$12:$M49,),"&gt;0"),TRUE,VLOOKUP($H50,Elements!$B$19:$L$28,6,FALSE))</f>
        <v/>
      </c>
      <c r="N50" s="31" t="str">
        <f>_xlfn.IFS($H50="","",$H50="Total",SUMIF(INDEX($N$12:$N49,),"&gt;0"),TRUE,VLOOKUP($H50,Elements!$B$19:$L$28,7,FALSE))</f>
        <v/>
      </c>
      <c r="O50" s="31" t="str">
        <f>_xlfn.IFS($H50="","",$H50="Total",SUMIF(INDEX($O$12:$O49,),"&gt;0"),TRUE,VLOOKUP($H50,Elements!$B$19:$L$28,8,FALSE))</f>
        <v/>
      </c>
      <c r="P50" s="31" t="str">
        <f>_xlfn.IFS($H50="","",$H50="Total",SUMIF(INDEX($P$12:$P49,),"&gt;0"),TRUE,VLOOKUP($H50,Elements!$B$19:$L$28,9,FALSE))</f>
        <v/>
      </c>
      <c r="Q50" s="31" t="str">
        <f>_xlfn.IFS($H50="","",$H50="Total",SUMIF(INDEX($Q$12:$Q49,),"&gt;0"),TRUE,VLOOKUP($H50,Elements!$B$19:$L$28,10,FALSE))</f>
        <v/>
      </c>
      <c r="R50" s="49" t="str">
        <f>_xlfn.IFS($H50="","",$H50="Total",SUMIF(INDEX($R$12:$R49,),"&gt;0"),TRUE,VLOOKUP($H50,Elements!$B$19:$L$28,11,FALSE))</f>
        <v/>
      </c>
      <c r="S50" s="2"/>
    </row>
    <row r="51" spans="1:19" x14ac:dyDescent="0.25">
      <c r="A51" s="51" t="str">
        <f>IF(C51&lt;&gt;"",COUNTIF($C$13:C51,C51)=1,"")</f>
        <v/>
      </c>
      <c r="B51" s="32"/>
      <c r="C51" s="57"/>
      <c r="D51" s="61" t="str">
        <f ca="1">IF(C51="","",VLOOKUP(C51,OFFSET(Elements!$B$7:$C$7,0,0,COUNTA(Elements!$B:$C)-1),2,FALSE))</f>
        <v/>
      </c>
      <c r="E51" s="53"/>
      <c r="F51" s="29" t="str">
        <f t="shared" si="0"/>
        <v/>
      </c>
      <c r="G51" s="30" t="str">
        <f t="shared" si="1"/>
        <v/>
      </c>
      <c r="H51" s="57"/>
      <c r="I51" s="59" t="str">
        <f>_xlfn.IFS($H51="","",$H51="Total","",TRUE,VLOOKUP($H51,Elements!$B$19:$L$28,2,FALSE))</f>
        <v/>
      </c>
      <c r="J51" s="31" t="str">
        <f>_xlfn.IFS($H51="","",$H51="Total","",TRUE,VLOOKUP($H51,Elements!$B$19:$L$28,3,FALSE))</f>
        <v/>
      </c>
      <c r="K51" s="31" t="str">
        <f>_xlfn.IFS($H51="","",$H51="Total",SUMIF(INDEX($K$12:$K50,),"&gt;0"),TRUE,VLOOKUP($H51,Elements!$B$19:$L$28,4,FALSE))</f>
        <v/>
      </c>
      <c r="L51" s="31" t="str">
        <f>_xlfn.IFS($H51="","",$H51="Total",SUMIF(INDEX($L$12:$L50,),"&gt;0"),TRUE,VLOOKUP($H51,Elements!$B$19:$L$28,5,FALSE))</f>
        <v/>
      </c>
      <c r="M51" s="31" t="str">
        <f>_xlfn.IFS($H51="","",$H51="Total",SUMIF(INDEX($M$12:$M50,),"&gt;0"),TRUE,VLOOKUP($H51,Elements!$B$19:$L$28,6,FALSE))</f>
        <v/>
      </c>
      <c r="N51" s="31" t="str">
        <f>_xlfn.IFS($H51="","",$H51="Total",SUMIF(INDEX($N$12:$N50,),"&gt;0"),TRUE,VLOOKUP($H51,Elements!$B$19:$L$28,7,FALSE))</f>
        <v/>
      </c>
      <c r="O51" s="31" t="str">
        <f>_xlfn.IFS($H51="","",$H51="Total",SUMIF(INDEX($O$12:$O50,),"&gt;0"),TRUE,VLOOKUP($H51,Elements!$B$19:$L$28,8,FALSE))</f>
        <v/>
      </c>
      <c r="P51" s="31" t="str">
        <f>_xlfn.IFS($H51="","",$H51="Total",SUMIF(INDEX($P$12:$P50,),"&gt;0"),TRUE,VLOOKUP($H51,Elements!$B$19:$L$28,9,FALSE))</f>
        <v/>
      </c>
      <c r="Q51" s="31" t="str">
        <f>_xlfn.IFS($H51="","",$H51="Total",SUMIF(INDEX($Q$12:$Q50,),"&gt;0"),TRUE,VLOOKUP($H51,Elements!$B$19:$L$28,10,FALSE))</f>
        <v/>
      </c>
      <c r="R51" s="49" t="str">
        <f>_xlfn.IFS($H51="","",$H51="Total",SUMIF(INDEX($R$12:$R50,),"&gt;0"),TRUE,VLOOKUP($H51,Elements!$B$19:$L$28,11,FALSE))</f>
        <v/>
      </c>
      <c r="S51" s="2"/>
    </row>
    <row r="52" spans="1:19" x14ac:dyDescent="0.25">
      <c r="A52" s="51" t="str">
        <f>IF(C52&lt;&gt;"",COUNTIF($C$13:C52,C52)=1,"")</f>
        <v/>
      </c>
      <c r="B52" s="32"/>
      <c r="C52" s="56"/>
      <c r="D52" s="61" t="str">
        <f ca="1">IF(C52="","",VLOOKUP(C52,OFFSET(Elements!$B$7:$C$7,0,0,COUNTA(Elements!$B:$C)-1),2,FALSE))</f>
        <v/>
      </c>
      <c r="E52" s="53"/>
      <c r="F52" s="29" t="str">
        <f t="shared" si="0"/>
        <v/>
      </c>
      <c r="G52" s="30" t="str">
        <f t="shared" si="1"/>
        <v/>
      </c>
      <c r="H52" s="57"/>
      <c r="I52" s="59" t="str">
        <f>_xlfn.IFS($H52="","",$H52="Total","",TRUE,VLOOKUP($H52,Elements!$B$19:$L$28,2,FALSE))</f>
        <v/>
      </c>
      <c r="J52" s="31" t="str">
        <f>_xlfn.IFS($H52="","",$H52="Total","",TRUE,VLOOKUP($H52,Elements!$B$19:$L$28,3,FALSE))</f>
        <v/>
      </c>
      <c r="K52" s="31" t="str">
        <f>_xlfn.IFS($H52="","",$H52="Total",SUMIF(INDEX($K$12:$K51,),"&gt;0"),TRUE,VLOOKUP($H52,Elements!$B$19:$L$28,4,FALSE))</f>
        <v/>
      </c>
      <c r="L52" s="31" t="str">
        <f>_xlfn.IFS($H52="","",$H52="Total",SUMIF(INDEX($L$12:$L51,),"&gt;0"),TRUE,VLOOKUP($H52,Elements!$B$19:$L$28,5,FALSE))</f>
        <v/>
      </c>
      <c r="M52" s="31" t="str">
        <f>_xlfn.IFS($H52="","",$H52="Total",SUMIF(INDEX($M$12:$M51,),"&gt;0"),TRUE,VLOOKUP($H52,Elements!$B$19:$L$28,6,FALSE))</f>
        <v/>
      </c>
      <c r="N52" s="31" t="str">
        <f>_xlfn.IFS($H52="","",$H52="Total",SUMIF(INDEX($N$12:$N51,),"&gt;0"),TRUE,VLOOKUP($H52,Elements!$B$19:$L$28,7,FALSE))</f>
        <v/>
      </c>
      <c r="O52" s="31" t="str">
        <f>_xlfn.IFS($H52="","",$H52="Total",SUMIF(INDEX($O$12:$O51,),"&gt;0"),TRUE,VLOOKUP($H52,Elements!$B$19:$L$28,8,FALSE))</f>
        <v/>
      </c>
      <c r="P52" s="31" t="str">
        <f>_xlfn.IFS($H52="","",$H52="Total",SUMIF(INDEX($P$12:$P51,),"&gt;0"),TRUE,VLOOKUP($H52,Elements!$B$19:$L$28,9,FALSE))</f>
        <v/>
      </c>
      <c r="Q52" s="31" t="str">
        <f>_xlfn.IFS($H52="","",$H52="Total",SUMIF(INDEX($Q$12:$Q51,),"&gt;0"),TRUE,VLOOKUP($H52,Elements!$B$19:$L$28,10,FALSE))</f>
        <v/>
      </c>
      <c r="R52" s="49" t="str">
        <f>_xlfn.IFS($H52="","",$H52="Total",SUMIF(INDEX($R$12:$R51,),"&gt;0"),TRUE,VLOOKUP($H52,Elements!$B$19:$L$28,11,FALSE))</f>
        <v/>
      </c>
      <c r="S52" s="2"/>
    </row>
    <row r="53" spans="1:19" x14ac:dyDescent="0.25">
      <c r="A53" s="51" t="str">
        <f>IF(C53&lt;&gt;"",COUNTIF($C$13:C53,C53)=1,"")</f>
        <v/>
      </c>
      <c r="B53" s="32"/>
      <c r="C53" s="57"/>
      <c r="D53" s="61" t="str">
        <f ca="1">IF(C53="","",VLOOKUP(C53,OFFSET(Elements!$B$7:$C$7,0,0,COUNTA(Elements!$B:$C)-1),2,FALSE))</f>
        <v/>
      </c>
      <c r="E53" s="53"/>
      <c r="F53" s="29" t="str">
        <f t="shared" si="0"/>
        <v/>
      </c>
      <c r="G53" s="30" t="str">
        <f t="shared" si="1"/>
        <v/>
      </c>
      <c r="H53" s="57"/>
      <c r="I53" s="59" t="str">
        <f>_xlfn.IFS($H53="","",$H53="Total","",TRUE,VLOOKUP($H53,Elements!$B$19:$L$28,2,FALSE))</f>
        <v/>
      </c>
      <c r="J53" s="31" t="str">
        <f>_xlfn.IFS($H53="","",$H53="Total","",TRUE,VLOOKUP($H53,Elements!$B$19:$L$28,3,FALSE))</f>
        <v/>
      </c>
      <c r="K53" s="31" t="str">
        <f>_xlfn.IFS($H53="","",$H53="Total",SUMIF(INDEX($K$12:$K52,),"&gt;0"),TRUE,VLOOKUP($H53,Elements!$B$19:$L$28,4,FALSE))</f>
        <v/>
      </c>
      <c r="L53" s="31" t="str">
        <f>_xlfn.IFS($H53="","",$H53="Total",SUMIF(INDEX($L$12:$L52,),"&gt;0"),TRUE,VLOOKUP($H53,Elements!$B$19:$L$28,5,FALSE))</f>
        <v/>
      </c>
      <c r="M53" s="31" t="str">
        <f>_xlfn.IFS($H53="","",$H53="Total",SUMIF(INDEX($M$12:$M52,),"&gt;0"),TRUE,VLOOKUP($H53,Elements!$B$19:$L$28,6,FALSE))</f>
        <v/>
      </c>
      <c r="N53" s="31" t="str">
        <f>_xlfn.IFS($H53="","",$H53="Total",SUMIF(INDEX($N$12:$N52,),"&gt;0"),TRUE,VLOOKUP($H53,Elements!$B$19:$L$28,7,FALSE))</f>
        <v/>
      </c>
      <c r="O53" s="31" t="str">
        <f>_xlfn.IFS($H53="","",$H53="Total",SUMIF(INDEX($O$12:$O52,),"&gt;0"),TRUE,VLOOKUP($H53,Elements!$B$19:$L$28,8,FALSE))</f>
        <v/>
      </c>
      <c r="P53" s="31" t="str">
        <f>_xlfn.IFS($H53="","",$H53="Total",SUMIF(INDEX($P$12:$P52,),"&gt;0"),TRUE,VLOOKUP($H53,Elements!$B$19:$L$28,9,FALSE))</f>
        <v/>
      </c>
      <c r="Q53" s="31" t="str">
        <f>_xlfn.IFS($H53="","",$H53="Total",SUMIF(INDEX($Q$12:$Q52,),"&gt;0"),TRUE,VLOOKUP($H53,Elements!$B$19:$L$28,10,FALSE))</f>
        <v/>
      </c>
      <c r="R53" s="49" t="str">
        <f>_xlfn.IFS($H53="","",$H53="Total",SUMIF(INDEX($R$12:$R52,),"&gt;0"),TRUE,VLOOKUP($H53,Elements!$B$19:$L$28,11,FALSE))</f>
        <v/>
      </c>
      <c r="S53" s="2"/>
    </row>
    <row r="54" spans="1:19" x14ac:dyDescent="0.25">
      <c r="A54" s="51" t="str">
        <f>IF(C54&lt;&gt;"",COUNTIF($C$13:C54,C54)=1,"")</f>
        <v/>
      </c>
      <c r="B54" s="32"/>
      <c r="C54" s="57"/>
      <c r="D54" s="61" t="str">
        <f ca="1">IF(C54="","",VLOOKUP(C54,OFFSET(Elements!$B$7:$C$7,0,0,COUNTA(Elements!$B:$C)-1),2,FALSE))</f>
        <v/>
      </c>
      <c r="E54" s="53"/>
      <c r="F54" s="29" t="str">
        <f t="shared" si="0"/>
        <v/>
      </c>
      <c r="G54" s="30" t="str">
        <f t="shared" si="1"/>
        <v/>
      </c>
      <c r="H54" s="57"/>
      <c r="I54" s="59" t="str">
        <f>_xlfn.IFS($H54="","",$H54="Total","",TRUE,VLOOKUP($H54,Elements!$B$19:$L$28,2,FALSE))</f>
        <v/>
      </c>
      <c r="J54" s="31" t="str">
        <f>_xlfn.IFS($H54="","",$H54="Total","",TRUE,VLOOKUP($H54,Elements!$B$19:$L$28,3,FALSE))</f>
        <v/>
      </c>
      <c r="K54" s="31" t="str">
        <f>_xlfn.IFS($H54="","",$H54="Total",SUMIF(INDEX($K$12:$K53,),"&gt;0"),TRUE,VLOOKUP($H54,Elements!$B$19:$L$28,4,FALSE))</f>
        <v/>
      </c>
      <c r="L54" s="31" t="str">
        <f>_xlfn.IFS($H54="","",$H54="Total",SUMIF(INDEX($L$12:$L53,),"&gt;0"),TRUE,VLOOKUP($H54,Elements!$B$19:$L$28,5,FALSE))</f>
        <v/>
      </c>
      <c r="M54" s="31" t="str">
        <f>_xlfn.IFS($H54="","",$H54="Total",SUMIF(INDEX($M$12:$M53,),"&gt;0"),TRUE,VLOOKUP($H54,Elements!$B$19:$L$28,6,FALSE))</f>
        <v/>
      </c>
      <c r="N54" s="31" t="str">
        <f>_xlfn.IFS($H54="","",$H54="Total",SUMIF(INDEX($N$12:$N53,),"&gt;0"),TRUE,VLOOKUP($H54,Elements!$B$19:$L$28,7,FALSE))</f>
        <v/>
      </c>
      <c r="O54" s="31" t="str">
        <f>_xlfn.IFS($H54="","",$H54="Total",SUMIF(INDEX($O$12:$O53,),"&gt;0"),TRUE,VLOOKUP($H54,Elements!$B$19:$L$28,8,FALSE))</f>
        <v/>
      </c>
      <c r="P54" s="31" t="str">
        <f>_xlfn.IFS($H54="","",$H54="Total",SUMIF(INDEX($P$12:$P53,),"&gt;0"),TRUE,VLOOKUP($H54,Elements!$B$19:$L$28,9,FALSE))</f>
        <v/>
      </c>
      <c r="Q54" s="31" t="str">
        <f>_xlfn.IFS($H54="","",$H54="Total",SUMIF(INDEX($Q$12:$Q53,),"&gt;0"),TRUE,VLOOKUP($H54,Elements!$B$19:$L$28,10,FALSE))</f>
        <v/>
      </c>
      <c r="R54" s="49" t="str">
        <f>_xlfn.IFS($H54="","",$H54="Total",SUMIF(INDEX($R$12:$R53,),"&gt;0"),TRUE,VLOOKUP($H54,Elements!$B$19:$L$28,11,FALSE))</f>
        <v/>
      </c>
      <c r="S54" s="2"/>
    </row>
    <row r="55" spans="1:19" x14ac:dyDescent="0.25">
      <c r="A55" s="51" t="str">
        <f>IF(C55&lt;&gt;"",COUNTIF($C$13:C55,C55)=1,"")</f>
        <v/>
      </c>
      <c r="B55" s="32"/>
      <c r="C55" s="57"/>
      <c r="D55" s="61" t="str">
        <f ca="1">IF(C55="","",VLOOKUP(C55,OFFSET(Elements!$B$7:$C$7,0,0,COUNTA(Elements!$B:$C)-1),2,FALSE))</f>
        <v/>
      </c>
      <c r="E55" s="53"/>
      <c r="F55" s="29" t="str">
        <f t="shared" si="0"/>
        <v/>
      </c>
      <c r="G55" s="30" t="str">
        <f t="shared" si="1"/>
        <v/>
      </c>
      <c r="H55" s="57"/>
      <c r="I55" s="59" t="str">
        <f>_xlfn.IFS($H55="","",$H55="Total","",TRUE,VLOOKUP($H55,Elements!$B$19:$L$28,2,FALSE))</f>
        <v/>
      </c>
      <c r="J55" s="31" t="str">
        <f>_xlfn.IFS($H55="","",$H55="Total","",TRUE,VLOOKUP($H55,Elements!$B$19:$L$28,3,FALSE))</f>
        <v/>
      </c>
      <c r="K55" s="31" t="str">
        <f>_xlfn.IFS($H55="","",$H55="Total",SUMIF(INDEX($K$12:$K54,),"&gt;0"),TRUE,VLOOKUP($H55,Elements!$B$19:$L$28,4,FALSE))</f>
        <v/>
      </c>
      <c r="L55" s="31" t="str">
        <f>_xlfn.IFS($H55="","",$H55="Total",SUMIF(INDEX($L$12:$L54,),"&gt;0"),TRUE,VLOOKUP($H55,Elements!$B$19:$L$28,5,FALSE))</f>
        <v/>
      </c>
      <c r="M55" s="31" t="str">
        <f>_xlfn.IFS($H55="","",$H55="Total",SUMIF(INDEX($M$12:$M54,),"&gt;0"),TRUE,VLOOKUP($H55,Elements!$B$19:$L$28,6,FALSE))</f>
        <v/>
      </c>
      <c r="N55" s="31" t="str">
        <f>_xlfn.IFS($H55="","",$H55="Total",SUMIF(INDEX($N$12:$N54,),"&gt;0"),TRUE,VLOOKUP($H55,Elements!$B$19:$L$28,7,FALSE))</f>
        <v/>
      </c>
      <c r="O55" s="31" t="str">
        <f>_xlfn.IFS($H55="","",$H55="Total",SUMIF(INDEX($O$12:$O54,),"&gt;0"),TRUE,VLOOKUP($H55,Elements!$B$19:$L$28,8,FALSE))</f>
        <v/>
      </c>
      <c r="P55" s="31" t="str">
        <f>_xlfn.IFS($H55="","",$H55="Total",SUMIF(INDEX($P$12:$P54,),"&gt;0"),TRUE,VLOOKUP($H55,Elements!$B$19:$L$28,9,FALSE))</f>
        <v/>
      </c>
      <c r="Q55" s="31" t="str">
        <f>_xlfn.IFS($H55="","",$H55="Total",SUMIF(INDEX($Q$12:$Q54,),"&gt;0"),TRUE,VLOOKUP($H55,Elements!$B$19:$L$28,10,FALSE))</f>
        <v/>
      </c>
      <c r="R55" s="49" t="str">
        <f>_xlfn.IFS($H55="","",$H55="Total",SUMIF(INDEX($R$12:$R54,),"&gt;0"),TRUE,VLOOKUP($H55,Elements!$B$19:$L$28,11,FALSE))</f>
        <v/>
      </c>
      <c r="S55" s="2"/>
    </row>
    <row r="56" spans="1:19" x14ac:dyDescent="0.25">
      <c r="A56" s="51" t="str">
        <f>IF(C56&lt;&gt;"",COUNTIF($C$13:C56,C56)=1,"")</f>
        <v/>
      </c>
      <c r="B56" s="32"/>
      <c r="C56" s="57"/>
      <c r="D56" s="61" t="str">
        <f ca="1">IF(C56="","",VLOOKUP(C56,OFFSET(Elements!$B$7:$C$7,0,0,COUNTA(Elements!$B:$C)-1),2,FALSE))</f>
        <v/>
      </c>
      <c r="E56" s="53"/>
      <c r="F56" s="29" t="str">
        <f t="shared" si="0"/>
        <v/>
      </c>
      <c r="G56" s="30" t="str">
        <f t="shared" si="1"/>
        <v/>
      </c>
      <c r="H56" s="57"/>
      <c r="I56" s="59" t="str">
        <f>_xlfn.IFS($H56="","",$H56="Total","",TRUE,VLOOKUP($H56,Elements!$B$19:$L$28,2,FALSE))</f>
        <v/>
      </c>
      <c r="J56" s="31" t="str">
        <f>_xlfn.IFS($H56="","",$H56="Total","",TRUE,VLOOKUP($H56,Elements!$B$19:$L$28,3,FALSE))</f>
        <v/>
      </c>
      <c r="K56" s="31" t="str">
        <f>_xlfn.IFS($H56="","",$H56="Total",SUMIF(INDEX($K$12:$K55,),"&gt;0"),TRUE,VLOOKUP($H56,Elements!$B$19:$L$28,4,FALSE))</f>
        <v/>
      </c>
      <c r="L56" s="31" t="str">
        <f>_xlfn.IFS($H56="","",$H56="Total",SUMIF(INDEX($L$12:$L55,),"&gt;0"),TRUE,VLOOKUP($H56,Elements!$B$19:$L$28,5,FALSE))</f>
        <v/>
      </c>
      <c r="M56" s="31" t="str">
        <f>_xlfn.IFS($H56="","",$H56="Total",SUMIF(INDEX($M$12:$M55,),"&gt;0"),TRUE,VLOOKUP($H56,Elements!$B$19:$L$28,6,FALSE))</f>
        <v/>
      </c>
      <c r="N56" s="31" t="str">
        <f>_xlfn.IFS($H56="","",$H56="Total",SUMIF(INDEX($N$12:$N55,),"&gt;0"),TRUE,VLOOKUP($H56,Elements!$B$19:$L$28,7,FALSE))</f>
        <v/>
      </c>
      <c r="O56" s="31" t="str">
        <f>_xlfn.IFS($H56="","",$H56="Total",SUMIF(INDEX($O$12:$O55,),"&gt;0"),TRUE,VLOOKUP($H56,Elements!$B$19:$L$28,8,FALSE))</f>
        <v/>
      </c>
      <c r="P56" s="31" t="str">
        <f>_xlfn.IFS($H56="","",$H56="Total",SUMIF(INDEX($P$12:$P55,),"&gt;0"),TRUE,VLOOKUP($H56,Elements!$B$19:$L$28,9,FALSE))</f>
        <v/>
      </c>
      <c r="Q56" s="31" t="str">
        <f>_xlfn.IFS($H56="","",$H56="Total",SUMIF(INDEX($Q$12:$Q55,),"&gt;0"),TRUE,VLOOKUP($H56,Elements!$B$19:$L$28,10,FALSE))</f>
        <v/>
      </c>
      <c r="R56" s="49" t="str">
        <f>_xlfn.IFS($H56="","",$H56="Total",SUMIF(INDEX($R$12:$R55,),"&gt;0"),TRUE,VLOOKUP($H56,Elements!$B$19:$L$28,11,FALSE))</f>
        <v/>
      </c>
      <c r="S56" s="2"/>
    </row>
    <row r="57" spans="1:19" x14ac:dyDescent="0.25">
      <c r="A57" s="51" t="str">
        <f>IF(C57&lt;&gt;"",COUNTIF($C$13:C57,C57)=1,"")</f>
        <v/>
      </c>
      <c r="B57" s="32"/>
      <c r="C57" s="57"/>
      <c r="D57" s="61" t="str">
        <f ca="1">IF(C57="","",VLOOKUP(C57,OFFSET(Elements!$B$7:$C$7,0,0,COUNTA(Elements!$B:$C)-1),2,FALSE))</f>
        <v/>
      </c>
      <c r="E57" s="53"/>
      <c r="F57" s="29" t="str">
        <f t="shared" si="0"/>
        <v/>
      </c>
      <c r="G57" s="30" t="str">
        <f t="shared" si="1"/>
        <v/>
      </c>
      <c r="H57" s="57"/>
      <c r="I57" s="59" t="str">
        <f>_xlfn.IFS($H57="","",$H57="Total","",TRUE,VLOOKUP($H57,Elements!$B$19:$L$28,2,FALSE))</f>
        <v/>
      </c>
      <c r="J57" s="31" t="str">
        <f>_xlfn.IFS($H57="","",$H57="Total","",TRUE,VLOOKUP($H57,Elements!$B$19:$L$28,3,FALSE))</f>
        <v/>
      </c>
      <c r="K57" s="31" t="str">
        <f>_xlfn.IFS($H57="","",$H57="Total",SUMIF(INDEX($K$12:$K56,),"&gt;0"),TRUE,VLOOKUP($H57,Elements!$B$19:$L$28,4,FALSE))</f>
        <v/>
      </c>
      <c r="L57" s="31" t="str">
        <f>_xlfn.IFS($H57="","",$H57="Total",SUMIF(INDEX($L$12:$L56,),"&gt;0"),TRUE,VLOOKUP($H57,Elements!$B$19:$L$28,5,FALSE))</f>
        <v/>
      </c>
      <c r="M57" s="31" t="str">
        <f>_xlfn.IFS($H57="","",$H57="Total",SUMIF(INDEX($M$12:$M56,),"&gt;0"),TRUE,VLOOKUP($H57,Elements!$B$19:$L$28,6,FALSE))</f>
        <v/>
      </c>
      <c r="N57" s="31" t="str">
        <f>_xlfn.IFS($H57="","",$H57="Total",SUMIF(INDEX($N$12:$N56,),"&gt;0"),TRUE,VLOOKUP($H57,Elements!$B$19:$L$28,7,FALSE))</f>
        <v/>
      </c>
      <c r="O57" s="31" t="str">
        <f>_xlfn.IFS($H57="","",$H57="Total",SUMIF(INDEX($O$12:$O56,),"&gt;0"),TRUE,VLOOKUP($H57,Elements!$B$19:$L$28,8,FALSE))</f>
        <v/>
      </c>
      <c r="P57" s="31" t="str">
        <f>_xlfn.IFS($H57="","",$H57="Total",SUMIF(INDEX($P$12:$P56,),"&gt;0"),TRUE,VLOOKUP($H57,Elements!$B$19:$L$28,9,FALSE))</f>
        <v/>
      </c>
      <c r="Q57" s="31" t="str">
        <f>_xlfn.IFS($H57="","",$H57="Total",SUMIF(INDEX($Q$12:$Q56,),"&gt;0"),TRUE,VLOOKUP($H57,Elements!$B$19:$L$28,10,FALSE))</f>
        <v/>
      </c>
      <c r="R57" s="49" t="str">
        <f>_xlfn.IFS($H57="","",$H57="Total",SUMIF(INDEX($R$12:$R56,),"&gt;0"),TRUE,VLOOKUP($H57,Elements!$B$19:$L$28,11,FALSE))</f>
        <v/>
      </c>
      <c r="S57" s="2"/>
    </row>
    <row r="58" spans="1:19" x14ac:dyDescent="0.25">
      <c r="A58" s="51" t="str">
        <f>IF(C58&lt;&gt;"",COUNTIF($C$13:C58,C58)=1,"")</f>
        <v/>
      </c>
      <c r="B58" s="32"/>
      <c r="C58" s="57"/>
      <c r="D58" s="61" t="str">
        <f ca="1">IF(C58="","",VLOOKUP(C58,OFFSET(Elements!$B$7:$C$7,0,0,COUNTA(Elements!$B:$C)-1),2,FALSE))</f>
        <v/>
      </c>
      <c r="E58" s="53"/>
      <c r="F58" s="29" t="str">
        <f t="shared" si="0"/>
        <v/>
      </c>
      <c r="G58" s="30" t="str">
        <f t="shared" si="1"/>
        <v/>
      </c>
      <c r="H58" s="57"/>
      <c r="I58" s="59" t="str">
        <f>_xlfn.IFS($H58="","",$H58="Total","",TRUE,VLOOKUP($H58,Elements!$B$19:$L$28,2,FALSE))</f>
        <v/>
      </c>
      <c r="J58" s="31" t="str">
        <f>_xlfn.IFS($H58="","",$H58="Total","",TRUE,VLOOKUP($H58,Elements!$B$19:$L$28,3,FALSE))</f>
        <v/>
      </c>
      <c r="K58" s="31" t="str">
        <f>_xlfn.IFS($H58="","",$H58="Total",SUMIF(INDEX($K$12:$K57,),"&gt;0"),TRUE,VLOOKUP($H58,Elements!$B$19:$L$28,4,FALSE))</f>
        <v/>
      </c>
      <c r="L58" s="31" t="str">
        <f>_xlfn.IFS($H58="","",$H58="Total",SUMIF(INDEX($L$12:$L57,),"&gt;0"),TRUE,VLOOKUP($H58,Elements!$B$19:$L$28,5,FALSE))</f>
        <v/>
      </c>
      <c r="M58" s="31" t="str">
        <f>_xlfn.IFS($H58="","",$H58="Total",SUMIF(INDEX($M$12:$M57,),"&gt;0"),TRUE,VLOOKUP($H58,Elements!$B$19:$L$28,6,FALSE))</f>
        <v/>
      </c>
      <c r="N58" s="31" t="str">
        <f>_xlfn.IFS($H58="","",$H58="Total",SUMIF(INDEX($N$12:$N57,),"&gt;0"),TRUE,VLOOKUP($H58,Elements!$B$19:$L$28,7,FALSE))</f>
        <v/>
      </c>
      <c r="O58" s="31" t="str">
        <f>_xlfn.IFS($H58="","",$H58="Total",SUMIF(INDEX($O$12:$O57,),"&gt;0"),TRUE,VLOOKUP($H58,Elements!$B$19:$L$28,8,FALSE))</f>
        <v/>
      </c>
      <c r="P58" s="31" t="str">
        <f>_xlfn.IFS($H58="","",$H58="Total",SUMIF(INDEX($P$12:$P57,),"&gt;0"),TRUE,VLOOKUP($H58,Elements!$B$19:$L$28,9,FALSE))</f>
        <v/>
      </c>
      <c r="Q58" s="31" t="str">
        <f>_xlfn.IFS($H58="","",$H58="Total",SUMIF(INDEX($Q$12:$Q57,),"&gt;0"),TRUE,VLOOKUP($H58,Elements!$B$19:$L$28,10,FALSE))</f>
        <v/>
      </c>
      <c r="R58" s="49" t="str">
        <f>_xlfn.IFS($H58="","",$H58="Total",SUMIF(INDEX($R$12:$R57,),"&gt;0"),TRUE,VLOOKUP($H58,Elements!$B$19:$L$28,11,FALSE))</f>
        <v/>
      </c>
      <c r="S58" s="2"/>
    </row>
    <row r="59" spans="1:19" x14ac:dyDescent="0.25">
      <c r="A59" s="51" t="str">
        <f>IF(C59&lt;&gt;"",COUNTIF($C$13:C59,C59)=1,"")</f>
        <v/>
      </c>
      <c r="B59" s="32"/>
      <c r="C59" s="57"/>
      <c r="D59" s="61" t="str">
        <f ca="1">IF(C59="","",VLOOKUP(C59,OFFSET(Elements!$B$7:$C$7,0,0,COUNTA(Elements!$B:$C)-1),2,FALSE))</f>
        <v/>
      </c>
      <c r="E59" s="53"/>
      <c r="F59" s="29" t="str">
        <f t="shared" si="0"/>
        <v/>
      </c>
      <c r="G59" s="30" t="str">
        <f t="shared" si="1"/>
        <v/>
      </c>
      <c r="H59" s="57"/>
      <c r="I59" s="59" t="str">
        <f>_xlfn.IFS($H59="","",$H59="Total","",TRUE,VLOOKUP($H59,Elements!$B$19:$L$28,2,FALSE))</f>
        <v/>
      </c>
      <c r="J59" s="31" t="str">
        <f>_xlfn.IFS($H59="","",$H59="Total","",TRUE,VLOOKUP($H59,Elements!$B$19:$L$28,3,FALSE))</f>
        <v/>
      </c>
      <c r="K59" s="31" t="str">
        <f>_xlfn.IFS($H59="","",$H59="Total",SUMIF(INDEX($K$12:$K58,),"&gt;0"),TRUE,VLOOKUP($H59,Elements!$B$19:$L$28,4,FALSE))</f>
        <v/>
      </c>
      <c r="L59" s="31" t="str">
        <f>_xlfn.IFS($H59="","",$H59="Total",SUMIF(INDEX($L$12:$L58,),"&gt;0"),TRUE,VLOOKUP($H59,Elements!$B$19:$L$28,5,FALSE))</f>
        <v/>
      </c>
      <c r="M59" s="31" t="str">
        <f>_xlfn.IFS($H59="","",$H59="Total",SUMIF(INDEX($M$12:$M58,),"&gt;0"),TRUE,VLOOKUP($H59,Elements!$B$19:$L$28,6,FALSE))</f>
        <v/>
      </c>
      <c r="N59" s="31" t="str">
        <f>_xlfn.IFS($H59="","",$H59="Total",SUMIF(INDEX($N$12:$N58,),"&gt;0"),TRUE,VLOOKUP($H59,Elements!$B$19:$L$28,7,FALSE))</f>
        <v/>
      </c>
      <c r="O59" s="31" t="str">
        <f>_xlfn.IFS($H59="","",$H59="Total",SUMIF(INDEX($O$12:$O58,),"&gt;0"),TRUE,VLOOKUP($H59,Elements!$B$19:$L$28,8,FALSE))</f>
        <v/>
      </c>
      <c r="P59" s="31" t="str">
        <f>_xlfn.IFS($H59="","",$H59="Total",SUMIF(INDEX($P$12:$P58,),"&gt;0"),TRUE,VLOOKUP($H59,Elements!$B$19:$L$28,9,FALSE))</f>
        <v/>
      </c>
      <c r="Q59" s="31" t="str">
        <f>_xlfn.IFS($H59="","",$H59="Total",SUMIF(INDEX($Q$12:$Q58,),"&gt;0"),TRUE,VLOOKUP($H59,Elements!$B$19:$L$28,10,FALSE))</f>
        <v/>
      </c>
      <c r="R59" s="49" t="str">
        <f>_xlfn.IFS($H59="","",$H59="Total",SUMIF(INDEX($R$12:$R58,),"&gt;0"),TRUE,VLOOKUP($H59,Elements!$B$19:$L$28,11,FALSE))</f>
        <v/>
      </c>
      <c r="S59" s="2"/>
    </row>
    <row r="60" spans="1:19" x14ac:dyDescent="0.25">
      <c r="A60" s="51" t="str">
        <f>IF(C60&lt;&gt;"",COUNTIF($C$13:C60,C60)=1,"")</f>
        <v/>
      </c>
      <c r="B60" s="32"/>
      <c r="C60" s="56"/>
      <c r="D60" s="61" t="str">
        <f ca="1">IF(C60="","",VLOOKUP(C60,OFFSET(Elements!$B$7:$C$7,0,0,COUNTA(Elements!$B:$C)-1),2,FALSE))</f>
        <v/>
      </c>
      <c r="E60" s="53"/>
      <c r="F60" s="29" t="str">
        <f t="shared" si="0"/>
        <v/>
      </c>
      <c r="G60" s="30" t="str">
        <f t="shared" si="1"/>
        <v/>
      </c>
      <c r="H60" s="57"/>
      <c r="I60" s="59" t="str">
        <f>_xlfn.IFS($H60="","",$H60="Total","",TRUE,VLOOKUP($H60,Elements!$B$19:$L$28,2,FALSE))</f>
        <v/>
      </c>
      <c r="J60" s="31" t="str">
        <f>_xlfn.IFS($H60="","",$H60="Total","",TRUE,VLOOKUP($H60,Elements!$B$19:$L$28,3,FALSE))</f>
        <v/>
      </c>
      <c r="K60" s="31" t="str">
        <f>_xlfn.IFS($H60="","",$H60="Total",SUMIF(INDEX($K$12:$K59,),"&gt;0"),TRUE,VLOOKUP($H60,Elements!$B$19:$L$28,4,FALSE))</f>
        <v/>
      </c>
      <c r="L60" s="31" t="str">
        <f>_xlfn.IFS($H60="","",$H60="Total",SUMIF(INDEX($L$12:$L59,),"&gt;0"),TRUE,VLOOKUP($H60,Elements!$B$19:$L$28,5,FALSE))</f>
        <v/>
      </c>
      <c r="M60" s="31" t="str">
        <f>_xlfn.IFS($H60="","",$H60="Total",SUMIF(INDEX($M$12:$M59,),"&gt;0"),TRUE,VLOOKUP($H60,Elements!$B$19:$L$28,6,FALSE))</f>
        <v/>
      </c>
      <c r="N60" s="31" t="str">
        <f>_xlfn.IFS($H60="","",$H60="Total",SUMIF(INDEX($N$12:$N59,),"&gt;0"),TRUE,VLOOKUP($H60,Elements!$B$19:$L$28,7,FALSE))</f>
        <v/>
      </c>
      <c r="O60" s="31" t="str">
        <f>_xlfn.IFS($H60="","",$H60="Total",SUMIF(INDEX($O$12:$O59,),"&gt;0"),TRUE,VLOOKUP($H60,Elements!$B$19:$L$28,8,FALSE))</f>
        <v/>
      </c>
      <c r="P60" s="31" t="str">
        <f>_xlfn.IFS($H60="","",$H60="Total",SUMIF(INDEX($P$12:$P59,),"&gt;0"),TRUE,VLOOKUP($H60,Elements!$B$19:$L$28,9,FALSE))</f>
        <v/>
      </c>
      <c r="Q60" s="31" t="str">
        <f>_xlfn.IFS($H60="","",$H60="Total",SUMIF(INDEX($Q$12:$Q59,),"&gt;0"),TRUE,VLOOKUP($H60,Elements!$B$19:$L$28,10,FALSE))</f>
        <v/>
      </c>
      <c r="R60" s="49" t="str">
        <f>_xlfn.IFS($H60="","",$H60="Total",SUMIF(INDEX($R$12:$R59,),"&gt;0"),TRUE,VLOOKUP($H60,Elements!$B$19:$L$28,11,FALSE))</f>
        <v/>
      </c>
      <c r="S60" s="2"/>
    </row>
    <row r="61" spans="1:19" x14ac:dyDescent="0.25">
      <c r="A61" s="51" t="str">
        <f>IF(C61&lt;&gt;"",COUNTIF($C$13:C61,C61)=1,"")</f>
        <v/>
      </c>
      <c r="B61" s="32"/>
      <c r="C61" s="57"/>
      <c r="D61" s="61" t="str">
        <f ca="1">IF(C61="","",VLOOKUP(C61,OFFSET(Elements!$B$7:$C$7,0,0,COUNTA(Elements!$B:$C)-1),2,FALSE))</f>
        <v/>
      </c>
      <c r="E61" s="53"/>
      <c r="F61" s="29" t="str">
        <f t="shared" si="0"/>
        <v/>
      </c>
      <c r="G61" s="30" t="str">
        <f t="shared" si="1"/>
        <v/>
      </c>
      <c r="H61" s="57"/>
      <c r="I61" s="59" t="str">
        <f>_xlfn.IFS($H61="","",$H61="Total","",TRUE,VLOOKUP($H61,Elements!$B$19:$L$28,2,FALSE))</f>
        <v/>
      </c>
      <c r="J61" s="31" t="str">
        <f>_xlfn.IFS($H61="","",$H61="Total","",TRUE,VLOOKUP($H61,Elements!$B$19:$L$28,3,FALSE))</f>
        <v/>
      </c>
      <c r="K61" s="31" t="str">
        <f>_xlfn.IFS($H61="","",$H61="Total",SUMIF(INDEX($K$12:$K60,),"&gt;0"),TRUE,VLOOKUP($H61,Elements!$B$19:$L$28,4,FALSE))</f>
        <v/>
      </c>
      <c r="L61" s="31" t="str">
        <f>_xlfn.IFS($H61="","",$H61="Total",SUMIF(INDEX($L$12:$L60,),"&gt;0"),TRUE,VLOOKUP($H61,Elements!$B$19:$L$28,5,FALSE))</f>
        <v/>
      </c>
      <c r="M61" s="31" t="str">
        <f>_xlfn.IFS($H61="","",$H61="Total",SUMIF(INDEX($M$12:$M60,),"&gt;0"),TRUE,VLOOKUP($H61,Elements!$B$19:$L$28,6,FALSE))</f>
        <v/>
      </c>
      <c r="N61" s="31" t="str">
        <f>_xlfn.IFS($H61="","",$H61="Total",SUMIF(INDEX($N$12:$N60,),"&gt;0"),TRUE,VLOOKUP($H61,Elements!$B$19:$L$28,7,FALSE))</f>
        <v/>
      </c>
      <c r="O61" s="31" t="str">
        <f>_xlfn.IFS($H61="","",$H61="Total",SUMIF(INDEX($O$12:$O60,),"&gt;0"),TRUE,VLOOKUP($H61,Elements!$B$19:$L$28,8,FALSE))</f>
        <v/>
      </c>
      <c r="P61" s="31" t="str">
        <f>_xlfn.IFS($H61="","",$H61="Total",SUMIF(INDEX($P$12:$P60,),"&gt;0"),TRUE,VLOOKUP($H61,Elements!$B$19:$L$28,9,FALSE))</f>
        <v/>
      </c>
      <c r="Q61" s="31" t="str">
        <f>_xlfn.IFS($H61="","",$H61="Total",SUMIF(INDEX($Q$12:$Q60,),"&gt;0"),TRUE,VLOOKUP($H61,Elements!$B$19:$L$28,10,FALSE))</f>
        <v/>
      </c>
      <c r="R61" s="49" t="str">
        <f>_xlfn.IFS($H61="","",$H61="Total",SUMIF(INDEX($R$12:$R60,),"&gt;0"),TRUE,VLOOKUP($H61,Elements!$B$19:$L$28,11,FALSE))</f>
        <v/>
      </c>
      <c r="S61" s="2"/>
    </row>
    <row r="62" spans="1:19" x14ac:dyDescent="0.25">
      <c r="A62" s="51" t="str">
        <f>IF(C62&lt;&gt;"",COUNTIF($C$13:C62,C62)=1,"")</f>
        <v/>
      </c>
      <c r="B62" s="32"/>
      <c r="C62" s="57"/>
      <c r="D62" s="61" t="str">
        <f ca="1">IF(C62="","",VLOOKUP(C62,OFFSET(Elements!$B$7:$C$7,0,0,COUNTA(Elements!$B:$C)-1),2,FALSE))</f>
        <v/>
      </c>
      <c r="E62" s="53"/>
      <c r="F62" s="29" t="str">
        <f t="shared" si="0"/>
        <v/>
      </c>
      <c r="G62" s="30" t="str">
        <f t="shared" si="1"/>
        <v/>
      </c>
      <c r="H62" s="57"/>
      <c r="I62" s="59" t="str">
        <f>_xlfn.IFS($H62="","",$H62="Total","",TRUE,VLOOKUP($H62,Elements!$B$19:$L$28,2,FALSE))</f>
        <v/>
      </c>
      <c r="J62" s="31" t="str">
        <f>_xlfn.IFS($H62="","",$H62="Total","",TRUE,VLOOKUP($H62,Elements!$B$19:$L$28,3,FALSE))</f>
        <v/>
      </c>
      <c r="K62" s="31" t="str">
        <f>_xlfn.IFS($H62="","",$H62="Total",SUMIF(INDEX($K$12:$K61,),"&gt;0"),TRUE,VLOOKUP($H62,Elements!$B$19:$L$28,4,FALSE))</f>
        <v/>
      </c>
      <c r="L62" s="31" t="str">
        <f>_xlfn.IFS($H62="","",$H62="Total",SUMIF(INDEX($L$12:$L61,),"&gt;0"),TRUE,VLOOKUP($H62,Elements!$B$19:$L$28,5,FALSE))</f>
        <v/>
      </c>
      <c r="M62" s="31" t="str">
        <f>_xlfn.IFS($H62="","",$H62="Total",SUMIF(INDEX($M$12:$M61,),"&gt;0"),TRUE,VLOOKUP($H62,Elements!$B$19:$L$28,6,FALSE))</f>
        <v/>
      </c>
      <c r="N62" s="31" t="str">
        <f>_xlfn.IFS($H62="","",$H62="Total",SUMIF(INDEX($N$12:$N61,),"&gt;0"),TRUE,VLOOKUP($H62,Elements!$B$19:$L$28,7,FALSE))</f>
        <v/>
      </c>
      <c r="O62" s="31" t="str">
        <f>_xlfn.IFS($H62="","",$H62="Total",SUMIF(INDEX($O$12:$O61,),"&gt;0"),TRUE,VLOOKUP($H62,Elements!$B$19:$L$28,8,FALSE))</f>
        <v/>
      </c>
      <c r="P62" s="31" t="str">
        <f>_xlfn.IFS($H62="","",$H62="Total",SUMIF(INDEX($P$12:$P61,),"&gt;0"),TRUE,VLOOKUP($H62,Elements!$B$19:$L$28,9,FALSE))</f>
        <v/>
      </c>
      <c r="Q62" s="31" t="str">
        <f>_xlfn.IFS($H62="","",$H62="Total",SUMIF(INDEX($Q$12:$Q61,),"&gt;0"),TRUE,VLOOKUP($H62,Elements!$B$19:$L$28,10,FALSE))</f>
        <v/>
      </c>
      <c r="R62" s="49" t="str">
        <f>_xlfn.IFS($H62="","",$H62="Total",SUMIF(INDEX($R$12:$R61,),"&gt;0"),TRUE,VLOOKUP($H62,Elements!$B$19:$L$28,11,FALSE))</f>
        <v/>
      </c>
      <c r="S62" s="2"/>
    </row>
    <row r="63" spans="1:19" x14ac:dyDescent="0.25">
      <c r="A63" s="51" t="str">
        <f>IF(C63&lt;&gt;"",COUNTIF($C$13:C63,C63)=1,"")</f>
        <v/>
      </c>
      <c r="B63" s="32"/>
      <c r="C63" s="57"/>
      <c r="D63" s="61" t="str">
        <f ca="1">IF(C63="","",VLOOKUP(C63,OFFSET(Elements!$B$7:$C$7,0,0,COUNTA(Elements!$B:$C)-1),2,FALSE))</f>
        <v/>
      </c>
      <c r="E63" s="53"/>
      <c r="F63" s="29" t="str">
        <f t="shared" si="0"/>
        <v/>
      </c>
      <c r="G63" s="30" t="str">
        <f t="shared" si="1"/>
        <v/>
      </c>
      <c r="H63" s="57"/>
      <c r="I63" s="59" t="str">
        <f>_xlfn.IFS($H63="","",$H63="Total","",TRUE,VLOOKUP($H63,Elements!$B$19:$L$28,2,FALSE))</f>
        <v/>
      </c>
      <c r="J63" s="31" t="str">
        <f>_xlfn.IFS($H63="","",$H63="Total","",TRUE,VLOOKUP($H63,Elements!$B$19:$L$28,3,FALSE))</f>
        <v/>
      </c>
      <c r="K63" s="31" t="str">
        <f>_xlfn.IFS($H63="","",$H63="Total",SUMIF(INDEX($K$12:$K62,),"&gt;0"),TRUE,VLOOKUP($H63,Elements!$B$19:$L$28,4,FALSE))</f>
        <v/>
      </c>
      <c r="L63" s="31" t="str">
        <f>_xlfn.IFS($H63="","",$H63="Total",SUMIF(INDEX($L$12:$L62,),"&gt;0"),TRUE,VLOOKUP($H63,Elements!$B$19:$L$28,5,FALSE))</f>
        <v/>
      </c>
      <c r="M63" s="31" t="str">
        <f>_xlfn.IFS($H63="","",$H63="Total",SUMIF(INDEX($M$12:$M62,),"&gt;0"),TRUE,VLOOKUP($H63,Elements!$B$19:$L$28,6,FALSE))</f>
        <v/>
      </c>
      <c r="N63" s="31" t="str">
        <f>_xlfn.IFS($H63="","",$H63="Total",SUMIF(INDEX($N$12:$N62,),"&gt;0"),TRUE,VLOOKUP($H63,Elements!$B$19:$L$28,7,FALSE))</f>
        <v/>
      </c>
      <c r="O63" s="31" t="str">
        <f>_xlfn.IFS($H63="","",$H63="Total",SUMIF(INDEX($O$12:$O62,),"&gt;0"),TRUE,VLOOKUP($H63,Elements!$B$19:$L$28,8,FALSE))</f>
        <v/>
      </c>
      <c r="P63" s="31" t="str">
        <f>_xlfn.IFS($H63="","",$H63="Total",SUMIF(INDEX($P$12:$P62,),"&gt;0"),TRUE,VLOOKUP($H63,Elements!$B$19:$L$28,9,FALSE))</f>
        <v/>
      </c>
      <c r="Q63" s="31" t="str">
        <f>_xlfn.IFS($H63="","",$H63="Total",SUMIF(INDEX($Q$12:$Q62,),"&gt;0"),TRUE,VLOOKUP($H63,Elements!$B$19:$L$28,10,FALSE))</f>
        <v/>
      </c>
      <c r="R63" s="49" t="str">
        <f>_xlfn.IFS($H63="","",$H63="Total",SUMIF(INDEX($R$12:$R62,),"&gt;0"),TRUE,VLOOKUP($H63,Elements!$B$19:$L$28,11,FALSE))</f>
        <v/>
      </c>
      <c r="S63" s="2"/>
    </row>
    <row r="64" spans="1:19" x14ac:dyDescent="0.25">
      <c r="A64" s="51" t="str">
        <f>IF(C64&lt;&gt;"",COUNTIF($C$13:C64,C64)=1,"")</f>
        <v/>
      </c>
      <c r="B64" s="32"/>
      <c r="C64" s="57"/>
      <c r="D64" s="61" t="str">
        <f ca="1">IF(C64="","",VLOOKUP(C64,OFFSET(Elements!$B$7:$C$7,0,0,COUNTA(Elements!$B:$C)-1),2,FALSE))</f>
        <v/>
      </c>
      <c r="E64" s="53"/>
      <c r="F64" s="29" t="str">
        <f t="shared" si="0"/>
        <v/>
      </c>
      <c r="G64" s="30" t="str">
        <f t="shared" si="1"/>
        <v/>
      </c>
      <c r="H64" s="57"/>
      <c r="I64" s="59" t="str">
        <f>_xlfn.IFS($H64="","",$H64="Total","",TRUE,VLOOKUP($H64,Elements!$B$19:$L$28,2,FALSE))</f>
        <v/>
      </c>
      <c r="J64" s="31" t="str">
        <f>_xlfn.IFS($H64="","",$H64="Total","",TRUE,VLOOKUP($H64,Elements!$B$19:$L$28,3,FALSE))</f>
        <v/>
      </c>
      <c r="K64" s="31" t="str">
        <f>_xlfn.IFS($H64="","",$H64="Total",SUMIF(INDEX($K$12:$K63,),"&gt;0"),TRUE,VLOOKUP($H64,Elements!$B$19:$L$28,4,FALSE))</f>
        <v/>
      </c>
      <c r="L64" s="31" t="str">
        <f>_xlfn.IFS($H64="","",$H64="Total",SUMIF(INDEX($L$12:$L63,),"&gt;0"),TRUE,VLOOKUP($H64,Elements!$B$19:$L$28,5,FALSE))</f>
        <v/>
      </c>
      <c r="M64" s="31" t="str">
        <f>_xlfn.IFS($H64="","",$H64="Total",SUMIF(INDEX($M$12:$M63,),"&gt;0"),TRUE,VLOOKUP($H64,Elements!$B$19:$L$28,6,FALSE))</f>
        <v/>
      </c>
      <c r="N64" s="31" t="str">
        <f>_xlfn.IFS($H64="","",$H64="Total",SUMIF(INDEX($N$12:$N63,),"&gt;0"),TRUE,VLOOKUP($H64,Elements!$B$19:$L$28,7,FALSE))</f>
        <v/>
      </c>
      <c r="O64" s="31" t="str">
        <f>_xlfn.IFS($H64="","",$H64="Total",SUMIF(INDEX($O$12:$O63,),"&gt;0"),TRUE,VLOOKUP($H64,Elements!$B$19:$L$28,8,FALSE))</f>
        <v/>
      </c>
      <c r="P64" s="31" t="str">
        <f>_xlfn.IFS($H64="","",$H64="Total",SUMIF(INDEX($P$12:$P63,),"&gt;0"),TRUE,VLOOKUP($H64,Elements!$B$19:$L$28,9,FALSE))</f>
        <v/>
      </c>
      <c r="Q64" s="31" t="str">
        <f>_xlfn.IFS($H64="","",$H64="Total",SUMIF(INDEX($Q$12:$Q63,),"&gt;0"),TRUE,VLOOKUP($H64,Elements!$B$19:$L$28,10,FALSE))</f>
        <v/>
      </c>
      <c r="R64" s="49" t="str">
        <f>_xlfn.IFS($H64="","",$H64="Total",SUMIF(INDEX($R$12:$R63,),"&gt;0"),TRUE,VLOOKUP($H64,Elements!$B$19:$L$28,11,FALSE))</f>
        <v/>
      </c>
      <c r="S64" s="2"/>
    </row>
    <row r="65" spans="1:19" x14ac:dyDescent="0.25">
      <c r="A65" s="51" t="str">
        <f>IF(C65&lt;&gt;"",COUNTIF($C$13:C65,C65)=1,"")</f>
        <v/>
      </c>
      <c r="B65" s="32"/>
      <c r="C65" s="57"/>
      <c r="D65" s="61" t="str">
        <f ca="1">IF(C65="","",VLOOKUP(C65,OFFSET(Elements!$B$7:$C$7,0,0,COUNTA(Elements!$B:$C)-1),2,FALSE))</f>
        <v/>
      </c>
      <c r="E65" s="53"/>
      <c r="F65" s="29" t="str">
        <f t="shared" si="0"/>
        <v/>
      </c>
      <c r="G65" s="30" t="str">
        <f t="shared" si="1"/>
        <v/>
      </c>
      <c r="H65" s="57"/>
      <c r="I65" s="59" t="str">
        <f>_xlfn.IFS($H65="","",$H65="Total","",TRUE,VLOOKUP($H65,Elements!$B$19:$L$28,2,FALSE))</f>
        <v/>
      </c>
      <c r="J65" s="31" t="str">
        <f>_xlfn.IFS($H65="","",$H65="Total","",TRUE,VLOOKUP($H65,Elements!$B$19:$L$28,3,FALSE))</f>
        <v/>
      </c>
      <c r="K65" s="31" t="str">
        <f>_xlfn.IFS($H65="","",$H65="Total",SUMIF(INDEX($K$12:$K64,),"&gt;0"),TRUE,VLOOKUP($H65,Elements!$B$19:$L$28,4,FALSE))</f>
        <v/>
      </c>
      <c r="L65" s="31" t="str">
        <f>_xlfn.IFS($H65="","",$H65="Total",SUMIF(INDEX($L$12:$L64,),"&gt;0"),TRUE,VLOOKUP($H65,Elements!$B$19:$L$28,5,FALSE))</f>
        <v/>
      </c>
      <c r="M65" s="31" t="str">
        <f>_xlfn.IFS($H65="","",$H65="Total",SUMIF(INDEX($M$12:$M64,),"&gt;0"),TRUE,VLOOKUP($H65,Elements!$B$19:$L$28,6,FALSE))</f>
        <v/>
      </c>
      <c r="N65" s="31" t="str">
        <f>_xlfn.IFS($H65="","",$H65="Total",SUMIF(INDEX($N$12:$N64,),"&gt;0"),TRUE,VLOOKUP($H65,Elements!$B$19:$L$28,7,FALSE))</f>
        <v/>
      </c>
      <c r="O65" s="31" t="str">
        <f>_xlfn.IFS($H65="","",$H65="Total",SUMIF(INDEX($O$12:$O64,),"&gt;0"),TRUE,VLOOKUP($H65,Elements!$B$19:$L$28,8,FALSE))</f>
        <v/>
      </c>
      <c r="P65" s="31" t="str">
        <f>_xlfn.IFS($H65="","",$H65="Total",SUMIF(INDEX($P$12:$P64,),"&gt;0"),TRUE,VLOOKUP($H65,Elements!$B$19:$L$28,9,FALSE))</f>
        <v/>
      </c>
      <c r="Q65" s="31" t="str">
        <f>_xlfn.IFS($H65="","",$H65="Total",SUMIF(INDEX($Q$12:$Q64,),"&gt;0"),TRUE,VLOOKUP($H65,Elements!$B$19:$L$28,10,FALSE))</f>
        <v/>
      </c>
      <c r="R65" s="49" t="str">
        <f>_xlfn.IFS($H65="","",$H65="Total",SUMIF(INDEX($R$12:$R64,),"&gt;0"),TRUE,VLOOKUP($H65,Elements!$B$19:$L$28,11,FALSE))</f>
        <v/>
      </c>
      <c r="S65" s="2"/>
    </row>
    <row r="66" spans="1:19" x14ac:dyDescent="0.25">
      <c r="A66" s="51" t="str">
        <f>IF(C66&lt;&gt;"",COUNTIF($C$13:C66,C66)=1,"")</f>
        <v/>
      </c>
      <c r="B66" s="32"/>
      <c r="C66" s="57"/>
      <c r="D66" s="61" t="str">
        <f ca="1">IF(C66="","",VLOOKUP(C66,OFFSET(Elements!$B$7:$C$7,0,0,COUNTA(Elements!$B:$C)-1),2,FALSE))</f>
        <v/>
      </c>
      <c r="E66" s="53"/>
      <c r="F66" s="29" t="str">
        <f t="shared" si="0"/>
        <v/>
      </c>
      <c r="G66" s="30" t="str">
        <f t="shared" si="1"/>
        <v/>
      </c>
      <c r="H66" s="57"/>
      <c r="I66" s="59" t="str">
        <f>_xlfn.IFS($H66="","",$H66="Total","",TRUE,VLOOKUP($H66,Elements!$B$19:$L$28,2,FALSE))</f>
        <v/>
      </c>
      <c r="J66" s="31" t="str">
        <f>_xlfn.IFS($H66="","",$H66="Total","",TRUE,VLOOKUP($H66,Elements!$B$19:$L$28,3,FALSE))</f>
        <v/>
      </c>
      <c r="K66" s="31" t="str">
        <f>_xlfn.IFS($H66="","",$H66="Total",SUMIF(INDEX($K$12:$K65,),"&gt;0"),TRUE,VLOOKUP($H66,Elements!$B$19:$L$28,4,FALSE))</f>
        <v/>
      </c>
      <c r="L66" s="31" t="str">
        <f>_xlfn.IFS($H66="","",$H66="Total",SUMIF(INDEX($L$12:$L65,),"&gt;0"),TRUE,VLOOKUP($H66,Elements!$B$19:$L$28,5,FALSE))</f>
        <v/>
      </c>
      <c r="M66" s="31" t="str">
        <f>_xlfn.IFS($H66="","",$H66="Total",SUMIF(INDEX($M$12:$M65,),"&gt;0"),TRUE,VLOOKUP($H66,Elements!$B$19:$L$28,6,FALSE))</f>
        <v/>
      </c>
      <c r="N66" s="31" t="str">
        <f>_xlfn.IFS($H66="","",$H66="Total",SUMIF(INDEX($N$12:$N65,),"&gt;0"),TRUE,VLOOKUP($H66,Elements!$B$19:$L$28,7,FALSE))</f>
        <v/>
      </c>
      <c r="O66" s="31" t="str">
        <f>_xlfn.IFS($H66="","",$H66="Total",SUMIF(INDEX($O$12:$O65,),"&gt;0"),TRUE,VLOOKUP($H66,Elements!$B$19:$L$28,8,FALSE))</f>
        <v/>
      </c>
      <c r="P66" s="31" t="str">
        <f>_xlfn.IFS($H66="","",$H66="Total",SUMIF(INDEX($P$12:$P65,),"&gt;0"),TRUE,VLOOKUP($H66,Elements!$B$19:$L$28,9,FALSE))</f>
        <v/>
      </c>
      <c r="Q66" s="31" t="str">
        <f>_xlfn.IFS($H66="","",$H66="Total",SUMIF(INDEX($Q$12:$Q65,),"&gt;0"),TRUE,VLOOKUP($H66,Elements!$B$19:$L$28,10,FALSE))</f>
        <v/>
      </c>
      <c r="R66" s="49" t="str">
        <f>_xlfn.IFS($H66="","",$H66="Total",SUMIF(INDEX($R$12:$R65,),"&gt;0"),TRUE,VLOOKUP($H66,Elements!$B$19:$L$28,11,FALSE))</f>
        <v/>
      </c>
      <c r="S66" s="2"/>
    </row>
    <row r="67" spans="1:19" x14ac:dyDescent="0.25">
      <c r="A67" s="51" t="str">
        <f>IF(C67&lt;&gt;"",COUNTIF($C$13:C67,C67)=1,"")</f>
        <v/>
      </c>
      <c r="B67" s="32"/>
      <c r="C67" s="57"/>
      <c r="D67" s="61" t="str">
        <f ca="1">IF(C67="","",VLOOKUP(C67,OFFSET(Elements!$B$7:$C$7,0,0,COUNTA(Elements!$B:$C)-1),2,FALSE))</f>
        <v/>
      </c>
      <c r="E67" s="53"/>
      <c r="F67" s="29" t="str">
        <f t="shared" si="0"/>
        <v/>
      </c>
      <c r="G67" s="30" t="str">
        <f t="shared" si="1"/>
        <v/>
      </c>
      <c r="H67" s="57"/>
      <c r="I67" s="59" t="str">
        <f>_xlfn.IFS($H67="","",$H67="Total","",TRUE,VLOOKUP($H67,Elements!$B$19:$L$28,2,FALSE))</f>
        <v/>
      </c>
      <c r="J67" s="31" t="str">
        <f>_xlfn.IFS($H67="","",$H67="Total","",TRUE,VLOOKUP($H67,Elements!$B$19:$L$28,3,FALSE))</f>
        <v/>
      </c>
      <c r="K67" s="31" t="str">
        <f>_xlfn.IFS($H67="","",$H67="Total",SUMIF(INDEX($K$12:$K66,),"&gt;0"),TRUE,VLOOKUP($H67,Elements!$B$19:$L$28,4,FALSE))</f>
        <v/>
      </c>
      <c r="L67" s="31" t="str">
        <f>_xlfn.IFS($H67="","",$H67="Total",SUMIF(INDEX($L$12:$L66,),"&gt;0"),TRUE,VLOOKUP($H67,Elements!$B$19:$L$28,5,FALSE))</f>
        <v/>
      </c>
      <c r="M67" s="31" t="str">
        <f>_xlfn.IFS($H67="","",$H67="Total",SUMIF(INDEX($M$12:$M66,),"&gt;0"),TRUE,VLOOKUP($H67,Elements!$B$19:$L$28,6,FALSE))</f>
        <v/>
      </c>
      <c r="N67" s="31" t="str">
        <f>_xlfn.IFS($H67="","",$H67="Total",SUMIF(INDEX($N$12:$N66,),"&gt;0"),TRUE,VLOOKUP($H67,Elements!$B$19:$L$28,7,FALSE))</f>
        <v/>
      </c>
      <c r="O67" s="31" t="str">
        <f>_xlfn.IFS($H67="","",$H67="Total",SUMIF(INDEX($O$12:$O66,),"&gt;0"),TRUE,VLOOKUP($H67,Elements!$B$19:$L$28,8,FALSE))</f>
        <v/>
      </c>
      <c r="P67" s="31" t="str">
        <f>_xlfn.IFS($H67="","",$H67="Total",SUMIF(INDEX($P$12:$P66,),"&gt;0"),TRUE,VLOOKUP($H67,Elements!$B$19:$L$28,9,FALSE))</f>
        <v/>
      </c>
      <c r="Q67" s="31" t="str">
        <f>_xlfn.IFS($H67="","",$H67="Total",SUMIF(INDEX($Q$12:$Q66,),"&gt;0"),TRUE,VLOOKUP($H67,Elements!$B$19:$L$28,10,FALSE))</f>
        <v/>
      </c>
      <c r="R67" s="49" t="str">
        <f>_xlfn.IFS($H67="","",$H67="Total",SUMIF(INDEX($R$12:$R66,),"&gt;0"),TRUE,VLOOKUP($H67,Elements!$B$19:$L$28,11,FALSE))</f>
        <v/>
      </c>
      <c r="S67" s="2"/>
    </row>
    <row r="68" spans="1:19" x14ac:dyDescent="0.25">
      <c r="A68" s="51" t="str">
        <f>IF(C68&lt;&gt;"",COUNTIF($C$13:C68,C68)=1,"")</f>
        <v/>
      </c>
      <c r="B68" s="32"/>
      <c r="C68" s="56"/>
      <c r="D68" s="61" t="str">
        <f ca="1">IF(C68="","",VLOOKUP(C68,OFFSET(Elements!$B$7:$C$7,0,0,COUNTA(Elements!$B:$C)-1),2,FALSE))</f>
        <v/>
      </c>
      <c r="E68" s="53"/>
      <c r="F68" s="29" t="str">
        <f t="shared" si="0"/>
        <v/>
      </c>
      <c r="G68" s="30" t="str">
        <f t="shared" si="1"/>
        <v/>
      </c>
      <c r="H68" s="57"/>
      <c r="I68" s="59" t="str">
        <f>_xlfn.IFS($H68="","",$H68="Total","",TRUE,VLOOKUP($H68,Elements!$B$19:$L$28,2,FALSE))</f>
        <v/>
      </c>
      <c r="J68" s="31" t="str">
        <f>_xlfn.IFS($H68="","",$H68="Total","",TRUE,VLOOKUP($H68,Elements!$B$19:$L$28,3,FALSE))</f>
        <v/>
      </c>
      <c r="K68" s="31" t="str">
        <f>_xlfn.IFS($H68="","",$H68="Total",SUMIF(INDEX($K$12:$K67,),"&gt;0"),TRUE,VLOOKUP($H68,Elements!$B$19:$L$28,4,FALSE))</f>
        <v/>
      </c>
      <c r="L68" s="31" t="str">
        <f>_xlfn.IFS($H68="","",$H68="Total",SUMIF(INDEX($L$12:$L67,),"&gt;0"),TRUE,VLOOKUP($H68,Elements!$B$19:$L$28,5,FALSE))</f>
        <v/>
      </c>
      <c r="M68" s="31" t="str">
        <f>_xlfn.IFS($H68="","",$H68="Total",SUMIF(INDEX($M$12:$M67,),"&gt;0"),TRUE,VLOOKUP($H68,Elements!$B$19:$L$28,6,FALSE))</f>
        <v/>
      </c>
      <c r="N68" s="31" t="str">
        <f>_xlfn.IFS($H68="","",$H68="Total",SUMIF(INDEX($N$12:$N67,),"&gt;0"),TRUE,VLOOKUP($H68,Elements!$B$19:$L$28,7,FALSE))</f>
        <v/>
      </c>
      <c r="O68" s="31" t="str">
        <f>_xlfn.IFS($H68="","",$H68="Total",SUMIF(INDEX($O$12:$O67,),"&gt;0"),TRUE,VLOOKUP($H68,Elements!$B$19:$L$28,8,FALSE))</f>
        <v/>
      </c>
      <c r="P68" s="31" t="str">
        <f>_xlfn.IFS($H68="","",$H68="Total",SUMIF(INDEX($P$12:$P67,),"&gt;0"),TRUE,VLOOKUP($H68,Elements!$B$19:$L$28,9,FALSE))</f>
        <v/>
      </c>
      <c r="Q68" s="31" t="str">
        <f>_xlfn.IFS($H68="","",$H68="Total",SUMIF(INDEX($Q$12:$Q67,),"&gt;0"),TRUE,VLOOKUP($H68,Elements!$B$19:$L$28,10,FALSE))</f>
        <v/>
      </c>
      <c r="R68" s="49" t="str">
        <f>_xlfn.IFS($H68="","",$H68="Total",SUMIF(INDEX($R$12:$R67,),"&gt;0"),TRUE,VLOOKUP($H68,Elements!$B$19:$L$28,11,FALSE))</f>
        <v/>
      </c>
      <c r="S68" s="2"/>
    </row>
    <row r="69" spans="1:19" x14ac:dyDescent="0.25">
      <c r="A69" s="51" t="str">
        <f>IF(C69&lt;&gt;"",COUNTIF($C$13:C69,C69)=1,"")</f>
        <v/>
      </c>
      <c r="B69" s="32"/>
      <c r="C69" s="57"/>
      <c r="D69" s="61" t="str">
        <f ca="1">IF(C69="","",VLOOKUP(C69,OFFSET(Elements!$B$7:$C$7,0,0,COUNTA(Elements!$B:$C)-1),2,FALSE))</f>
        <v/>
      </c>
      <c r="E69" s="53"/>
      <c r="F69" s="29" t="str">
        <f t="shared" si="0"/>
        <v/>
      </c>
      <c r="G69" s="30" t="str">
        <f t="shared" si="1"/>
        <v/>
      </c>
      <c r="H69" s="57"/>
      <c r="I69" s="59" t="str">
        <f>_xlfn.IFS($H69="","",$H69="Total","",TRUE,VLOOKUP($H69,Elements!$B$19:$L$28,2,FALSE))</f>
        <v/>
      </c>
      <c r="J69" s="31" t="str">
        <f>_xlfn.IFS($H69="","",$H69="Total","",TRUE,VLOOKUP($H69,Elements!$B$19:$L$28,3,FALSE))</f>
        <v/>
      </c>
      <c r="K69" s="31" t="str">
        <f>_xlfn.IFS($H69="","",$H69="Total",SUMIF(INDEX($K$12:$K68,),"&gt;0"),TRUE,VLOOKUP($H69,Elements!$B$19:$L$28,4,FALSE))</f>
        <v/>
      </c>
      <c r="L69" s="31" t="str">
        <f>_xlfn.IFS($H69="","",$H69="Total",SUMIF(INDEX($L$12:$L68,),"&gt;0"),TRUE,VLOOKUP($H69,Elements!$B$19:$L$28,5,FALSE))</f>
        <v/>
      </c>
      <c r="M69" s="31" t="str">
        <f>_xlfn.IFS($H69="","",$H69="Total",SUMIF(INDEX($M$12:$M68,),"&gt;0"),TRUE,VLOOKUP($H69,Elements!$B$19:$L$28,6,FALSE))</f>
        <v/>
      </c>
      <c r="N69" s="31" t="str">
        <f>_xlfn.IFS($H69="","",$H69="Total",SUMIF(INDEX($N$12:$N68,),"&gt;0"),TRUE,VLOOKUP($H69,Elements!$B$19:$L$28,7,FALSE))</f>
        <v/>
      </c>
      <c r="O69" s="31" t="str">
        <f>_xlfn.IFS($H69="","",$H69="Total",SUMIF(INDEX($O$12:$O68,),"&gt;0"),TRUE,VLOOKUP($H69,Elements!$B$19:$L$28,8,FALSE))</f>
        <v/>
      </c>
      <c r="P69" s="31" t="str">
        <f>_xlfn.IFS($H69="","",$H69="Total",SUMIF(INDEX($P$12:$P68,),"&gt;0"),TRUE,VLOOKUP($H69,Elements!$B$19:$L$28,9,FALSE))</f>
        <v/>
      </c>
      <c r="Q69" s="31" t="str">
        <f>_xlfn.IFS($H69="","",$H69="Total",SUMIF(INDEX($Q$12:$Q68,),"&gt;0"),TRUE,VLOOKUP($H69,Elements!$B$19:$L$28,10,FALSE))</f>
        <v/>
      </c>
      <c r="R69" s="49" t="str">
        <f>_xlfn.IFS($H69="","",$H69="Total",SUMIF(INDEX($R$12:$R68,),"&gt;0"),TRUE,VLOOKUP($H69,Elements!$B$19:$L$28,11,FALSE))</f>
        <v/>
      </c>
      <c r="S69" s="2"/>
    </row>
    <row r="70" spans="1:19" x14ac:dyDescent="0.25">
      <c r="A70" s="51" t="str">
        <f>IF(C70&lt;&gt;"",COUNTIF($C$13:C70,C70)=1,"")</f>
        <v/>
      </c>
      <c r="B70" s="32"/>
      <c r="C70" s="57"/>
      <c r="D70" s="61" t="str">
        <f ca="1">IF(C70="","",VLOOKUP(C70,OFFSET(Elements!$B$7:$C$7,0,0,COUNTA(Elements!$B:$C)-1),2,FALSE))</f>
        <v/>
      </c>
      <c r="E70" s="53"/>
      <c r="F70" s="29" t="str">
        <f t="shared" si="0"/>
        <v/>
      </c>
      <c r="G70" s="30" t="str">
        <f t="shared" si="1"/>
        <v/>
      </c>
      <c r="H70" s="57"/>
      <c r="I70" s="59" t="str">
        <f>_xlfn.IFS($H70="","",$H70="Total","",TRUE,VLOOKUP($H70,Elements!$B$19:$L$28,2,FALSE))</f>
        <v/>
      </c>
      <c r="J70" s="31" t="str">
        <f>_xlfn.IFS($H70="","",$H70="Total","",TRUE,VLOOKUP($H70,Elements!$B$19:$L$28,3,FALSE))</f>
        <v/>
      </c>
      <c r="K70" s="31" t="str">
        <f>_xlfn.IFS($H70="","",$H70="Total",SUMIF(INDEX($K$12:$K69,),"&gt;0"),TRUE,VLOOKUP($H70,Elements!$B$19:$L$28,4,FALSE))</f>
        <v/>
      </c>
      <c r="L70" s="31" t="str">
        <f>_xlfn.IFS($H70="","",$H70="Total",SUMIF(INDEX($L$12:$L69,),"&gt;0"),TRUE,VLOOKUP($H70,Elements!$B$19:$L$28,5,FALSE))</f>
        <v/>
      </c>
      <c r="M70" s="31" t="str">
        <f>_xlfn.IFS($H70="","",$H70="Total",SUMIF(INDEX($M$12:$M69,),"&gt;0"),TRUE,VLOOKUP($H70,Elements!$B$19:$L$28,6,FALSE))</f>
        <v/>
      </c>
      <c r="N70" s="31" t="str">
        <f>_xlfn.IFS($H70="","",$H70="Total",SUMIF(INDEX($N$12:$N69,),"&gt;0"),TRUE,VLOOKUP($H70,Elements!$B$19:$L$28,7,FALSE))</f>
        <v/>
      </c>
      <c r="O70" s="31" t="str">
        <f>_xlfn.IFS($H70="","",$H70="Total",SUMIF(INDEX($O$12:$O69,),"&gt;0"),TRUE,VLOOKUP($H70,Elements!$B$19:$L$28,8,FALSE))</f>
        <v/>
      </c>
      <c r="P70" s="31" t="str">
        <f>_xlfn.IFS($H70="","",$H70="Total",SUMIF(INDEX($P$12:$P69,),"&gt;0"),TRUE,VLOOKUP($H70,Elements!$B$19:$L$28,9,FALSE))</f>
        <v/>
      </c>
      <c r="Q70" s="31" t="str">
        <f>_xlfn.IFS($H70="","",$H70="Total",SUMIF(INDEX($Q$12:$Q69,),"&gt;0"),TRUE,VLOOKUP($H70,Elements!$B$19:$L$28,10,FALSE))</f>
        <v/>
      </c>
      <c r="R70" s="49" t="str">
        <f>_xlfn.IFS($H70="","",$H70="Total",SUMIF(INDEX($R$12:$R69,),"&gt;0"),TRUE,VLOOKUP($H70,Elements!$B$19:$L$28,11,FALSE))</f>
        <v/>
      </c>
      <c r="S70" s="2"/>
    </row>
    <row r="71" spans="1:19" x14ac:dyDescent="0.25">
      <c r="A71" s="51" t="str">
        <f>IF(C71&lt;&gt;"",COUNTIF($C$13:C71,C71)=1,"")</f>
        <v/>
      </c>
      <c r="B71" s="32"/>
      <c r="C71" s="57"/>
      <c r="D71" s="61" t="str">
        <f ca="1">IF(C71="","",VLOOKUP(C71,OFFSET(Elements!$B$7:$C$7,0,0,COUNTA(Elements!$B:$C)-1),2,FALSE))</f>
        <v/>
      </c>
      <c r="E71" s="53"/>
      <c r="F71" s="29" t="str">
        <f t="shared" si="0"/>
        <v/>
      </c>
      <c r="G71" s="30" t="str">
        <f t="shared" si="1"/>
        <v/>
      </c>
      <c r="H71" s="57"/>
      <c r="I71" s="59" t="str">
        <f>_xlfn.IFS($H71="","",$H71="Total","",TRUE,VLOOKUP($H71,Elements!$B$19:$L$28,2,FALSE))</f>
        <v/>
      </c>
      <c r="J71" s="31" t="str">
        <f>_xlfn.IFS($H71="","",$H71="Total","",TRUE,VLOOKUP($H71,Elements!$B$19:$L$28,3,FALSE))</f>
        <v/>
      </c>
      <c r="K71" s="31" t="str">
        <f>_xlfn.IFS($H71="","",$H71="Total",SUMIF(INDEX($K$12:$K70,),"&gt;0"),TRUE,VLOOKUP($H71,Elements!$B$19:$L$28,4,FALSE))</f>
        <v/>
      </c>
      <c r="L71" s="31" t="str">
        <f>_xlfn.IFS($H71="","",$H71="Total",SUMIF(INDEX($L$12:$L70,),"&gt;0"),TRUE,VLOOKUP($H71,Elements!$B$19:$L$28,5,FALSE))</f>
        <v/>
      </c>
      <c r="M71" s="31" t="str">
        <f>_xlfn.IFS($H71="","",$H71="Total",SUMIF(INDEX($M$12:$M70,),"&gt;0"),TRUE,VLOOKUP($H71,Elements!$B$19:$L$28,6,FALSE))</f>
        <v/>
      </c>
      <c r="N71" s="31" t="str">
        <f>_xlfn.IFS($H71="","",$H71="Total",SUMIF(INDEX($N$12:$N70,),"&gt;0"),TRUE,VLOOKUP($H71,Elements!$B$19:$L$28,7,FALSE))</f>
        <v/>
      </c>
      <c r="O71" s="31" t="str">
        <f>_xlfn.IFS($H71="","",$H71="Total",SUMIF(INDEX($O$12:$O70,),"&gt;0"),TRUE,VLOOKUP($H71,Elements!$B$19:$L$28,8,FALSE))</f>
        <v/>
      </c>
      <c r="P71" s="31" t="str">
        <f>_xlfn.IFS($H71="","",$H71="Total",SUMIF(INDEX($P$12:$P70,),"&gt;0"),TRUE,VLOOKUP($H71,Elements!$B$19:$L$28,9,FALSE))</f>
        <v/>
      </c>
      <c r="Q71" s="31" t="str">
        <f>_xlfn.IFS($H71="","",$H71="Total",SUMIF(INDEX($Q$12:$Q70,),"&gt;0"),TRUE,VLOOKUP($H71,Elements!$B$19:$L$28,10,FALSE))</f>
        <v/>
      </c>
      <c r="R71" s="49" t="str">
        <f>_xlfn.IFS($H71="","",$H71="Total",SUMIF(INDEX($R$12:$R70,),"&gt;0"),TRUE,VLOOKUP($H71,Elements!$B$19:$L$28,11,FALSE))</f>
        <v/>
      </c>
      <c r="S71" s="2"/>
    </row>
    <row r="72" spans="1:19" x14ac:dyDescent="0.25">
      <c r="A72" s="51" t="str">
        <f>IF(C72&lt;&gt;"",COUNTIF($C$13:C72,C72)=1,"")</f>
        <v/>
      </c>
      <c r="B72" s="32"/>
      <c r="C72" s="57"/>
      <c r="D72" s="61" t="str">
        <f ca="1">IF(C72="","",VLOOKUP(C72,OFFSET(Elements!$B$7:$C$7,0,0,COUNTA(Elements!$B:$C)-1),2,FALSE))</f>
        <v/>
      </c>
      <c r="E72" s="53"/>
      <c r="F72" s="29" t="str">
        <f t="shared" si="0"/>
        <v/>
      </c>
      <c r="G72" s="30" t="str">
        <f t="shared" si="1"/>
        <v/>
      </c>
      <c r="H72" s="57"/>
      <c r="I72" s="59" t="str">
        <f>_xlfn.IFS($H72="","",$H72="Total","",TRUE,VLOOKUP($H72,Elements!$B$19:$L$28,2,FALSE))</f>
        <v/>
      </c>
      <c r="J72" s="31" t="str">
        <f>_xlfn.IFS($H72="","",$H72="Total","",TRUE,VLOOKUP($H72,Elements!$B$19:$L$28,3,FALSE))</f>
        <v/>
      </c>
      <c r="K72" s="31" t="str">
        <f>_xlfn.IFS($H72="","",$H72="Total",SUMIF(INDEX($K$12:$K71,),"&gt;0"),TRUE,VLOOKUP($H72,Elements!$B$19:$L$28,4,FALSE))</f>
        <v/>
      </c>
      <c r="L72" s="31" t="str">
        <f>_xlfn.IFS($H72="","",$H72="Total",SUMIF(INDEX($L$12:$L71,),"&gt;0"),TRUE,VLOOKUP($H72,Elements!$B$19:$L$28,5,FALSE))</f>
        <v/>
      </c>
      <c r="M72" s="31" t="str">
        <f>_xlfn.IFS($H72="","",$H72="Total",SUMIF(INDEX($M$12:$M71,),"&gt;0"),TRUE,VLOOKUP($H72,Elements!$B$19:$L$28,6,FALSE))</f>
        <v/>
      </c>
      <c r="N72" s="31" t="str">
        <f>_xlfn.IFS($H72="","",$H72="Total",SUMIF(INDEX($N$12:$N71,),"&gt;0"),TRUE,VLOOKUP($H72,Elements!$B$19:$L$28,7,FALSE))</f>
        <v/>
      </c>
      <c r="O72" s="31" t="str">
        <f>_xlfn.IFS($H72="","",$H72="Total",SUMIF(INDEX($O$12:$O71,),"&gt;0"),TRUE,VLOOKUP($H72,Elements!$B$19:$L$28,8,FALSE))</f>
        <v/>
      </c>
      <c r="P72" s="31" t="str">
        <f>_xlfn.IFS($H72="","",$H72="Total",SUMIF(INDEX($P$12:$P71,),"&gt;0"),TRUE,VLOOKUP($H72,Elements!$B$19:$L$28,9,FALSE))</f>
        <v/>
      </c>
      <c r="Q72" s="31" t="str">
        <f>_xlfn.IFS($H72="","",$H72="Total",SUMIF(INDEX($Q$12:$Q71,),"&gt;0"),TRUE,VLOOKUP($H72,Elements!$B$19:$L$28,10,FALSE))</f>
        <v/>
      </c>
      <c r="R72" s="49" t="str">
        <f>_xlfn.IFS($H72="","",$H72="Total",SUMIF(INDEX($R$12:$R71,),"&gt;0"),TRUE,VLOOKUP($H72,Elements!$B$19:$L$28,11,FALSE))</f>
        <v/>
      </c>
      <c r="S72" s="2"/>
    </row>
    <row r="73" spans="1:19" x14ac:dyDescent="0.25">
      <c r="A73" s="51" t="str">
        <f>IF(C73&lt;&gt;"",COUNTIF($C$13:C73,C73)=1,"")</f>
        <v/>
      </c>
      <c r="B73" s="32"/>
      <c r="C73" s="57"/>
      <c r="D73" s="61" t="str">
        <f ca="1">IF(C73="","",VLOOKUP(C73,OFFSET(Elements!$B$7:$C$7,0,0,COUNTA(Elements!$B:$C)-1),2,FALSE))</f>
        <v/>
      </c>
      <c r="E73" s="53"/>
      <c r="F73" s="29" t="str">
        <f t="shared" si="0"/>
        <v/>
      </c>
      <c r="G73" s="30" t="str">
        <f t="shared" si="1"/>
        <v/>
      </c>
      <c r="H73" s="57"/>
      <c r="I73" s="59" t="str">
        <f>_xlfn.IFS($H73="","",$H73="Total","",TRUE,VLOOKUP($H73,Elements!$B$19:$L$28,2,FALSE))</f>
        <v/>
      </c>
      <c r="J73" s="31" t="str">
        <f>_xlfn.IFS($H73="","",$H73="Total","",TRUE,VLOOKUP($H73,Elements!$B$19:$L$28,3,FALSE))</f>
        <v/>
      </c>
      <c r="K73" s="31" t="str">
        <f>_xlfn.IFS($H73="","",$H73="Total",SUMIF(INDEX($K$12:$K72,),"&gt;0"),TRUE,VLOOKUP($H73,Elements!$B$19:$L$28,4,FALSE))</f>
        <v/>
      </c>
      <c r="L73" s="31" t="str">
        <f>_xlfn.IFS($H73="","",$H73="Total",SUMIF(INDEX($L$12:$L72,),"&gt;0"),TRUE,VLOOKUP($H73,Elements!$B$19:$L$28,5,FALSE))</f>
        <v/>
      </c>
      <c r="M73" s="31" t="str">
        <f>_xlfn.IFS($H73="","",$H73="Total",SUMIF(INDEX($M$12:$M72,),"&gt;0"),TRUE,VLOOKUP($H73,Elements!$B$19:$L$28,6,FALSE))</f>
        <v/>
      </c>
      <c r="N73" s="31" t="str">
        <f>_xlfn.IFS($H73="","",$H73="Total",SUMIF(INDEX($N$12:$N72,),"&gt;0"),TRUE,VLOOKUP($H73,Elements!$B$19:$L$28,7,FALSE))</f>
        <v/>
      </c>
      <c r="O73" s="31" t="str">
        <f>_xlfn.IFS($H73="","",$H73="Total",SUMIF(INDEX($O$12:$O72,),"&gt;0"),TRUE,VLOOKUP($H73,Elements!$B$19:$L$28,8,FALSE))</f>
        <v/>
      </c>
      <c r="P73" s="31" t="str">
        <f>_xlfn.IFS($H73="","",$H73="Total",SUMIF(INDEX($P$12:$P72,),"&gt;0"),TRUE,VLOOKUP($H73,Elements!$B$19:$L$28,9,FALSE))</f>
        <v/>
      </c>
      <c r="Q73" s="31" t="str">
        <f>_xlfn.IFS($H73="","",$H73="Total",SUMIF(INDEX($Q$12:$Q72,),"&gt;0"),TRUE,VLOOKUP($H73,Elements!$B$19:$L$28,10,FALSE))</f>
        <v/>
      </c>
      <c r="R73" s="49" t="str">
        <f>_xlfn.IFS($H73="","",$H73="Total",SUMIF(INDEX($R$12:$R72,),"&gt;0"),TRUE,VLOOKUP($H73,Elements!$B$19:$L$28,11,FALSE))</f>
        <v/>
      </c>
      <c r="S73" s="2"/>
    </row>
    <row r="74" spans="1:19" x14ac:dyDescent="0.25">
      <c r="A74" s="51" t="str">
        <f>IF(C74&lt;&gt;"",COUNTIF($C$13:C74,C74)=1,"")</f>
        <v/>
      </c>
      <c r="B74" s="32"/>
      <c r="C74" s="57"/>
      <c r="D74" s="61" t="str">
        <f ca="1">IF(C74="","",VLOOKUP(C74,OFFSET(Elements!$B$7:$C$7,0,0,COUNTA(Elements!$B:$C)-1),2,FALSE))</f>
        <v/>
      </c>
      <c r="E74" s="53"/>
      <c r="F74" s="29" t="str">
        <f t="shared" si="0"/>
        <v/>
      </c>
      <c r="G74" s="30" t="str">
        <f t="shared" si="1"/>
        <v/>
      </c>
      <c r="H74" s="57"/>
      <c r="I74" s="59" t="str">
        <f>_xlfn.IFS($H74="","",$H74="Total","",TRUE,VLOOKUP($H74,Elements!$B$19:$L$28,2,FALSE))</f>
        <v/>
      </c>
      <c r="J74" s="31" t="str">
        <f>_xlfn.IFS($H74="","",$H74="Total","",TRUE,VLOOKUP($H74,Elements!$B$19:$L$28,3,FALSE))</f>
        <v/>
      </c>
      <c r="K74" s="31" t="str">
        <f>_xlfn.IFS($H74="","",$H74="Total",SUMIF(INDEX($K$12:$K73,),"&gt;0"),TRUE,VLOOKUP($H74,Elements!$B$19:$L$28,4,FALSE))</f>
        <v/>
      </c>
      <c r="L74" s="31" t="str">
        <f>_xlfn.IFS($H74="","",$H74="Total",SUMIF(INDEX($L$12:$L73,),"&gt;0"),TRUE,VLOOKUP($H74,Elements!$B$19:$L$28,5,FALSE))</f>
        <v/>
      </c>
      <c r="M74" s="31" t="str">
        <f>_xlfn.IFS($H74="","",$H74="Total",SUMIF(INDEX($M$12:$M73,),"&gt;0"),TRUE,VLOOKUP($H74,Elements!$B$19:$L$28,6,FALSE))</f>
        <v/>
      </c>
      <c r="N74" s="31" t="str">
        <f>_xlfn.IFS($H74="","",$H74="Total",SUMIF(INDEX($N$12:$N73,),"&gt;0"),TRUE,VLOOKUP($H74,Elements!$B$19:$L$28,7,FALSE))</f>
        <v/>
      </c>
      <c r="O74" s="31" t="str">
        <f>_xlfn.IFS($H74="","",$H74="Total",SUMIF(INDEX($O$12:$O73,),"&gt;0"),TRUE,VLOOKUP($H74,Elements!$B$19:$L$28,8,FALSE))</f>
        <v/>
      </c>
      <c r="P74" s="31" t="str">
        <f>_xlfn.IFS($H74="","",$H74="Total",SUMIF(INDEX($P$12:$P73,),"&gt;0"),TRUE,VLOOKUP($H74,Elements!$B$19:$L$28,9,FALSE))</f>
        <v/>
      </c>
      <c r="Q74" s="31" t="str">
        <f>_xlfn.IFS($H74="","",$H74="Total",SUMIF(INDEX($Q$12:$Q73,),"&gt;0"),TRUE,VLOOKUP($H74,Elements!$B$19:$L$28,10,FALSE))</f>
        <v/>
      </c>
      <c r="R74" s="49" t="str">
        <f>_xlfn.IFS($H74="","",$H74="Total",SUMIF(INDEX($R$12:$R73,),"&gt;0"),TRUE,VLOOKUP($H74,Elements!$B$19:$L$28,11,FALSE))</f>
        <v/>
      </c>
      <c r="S74" s="2"/>
    </row>
    <row r="75" spans="1:19" x14ac:dyDescent="0.25">
      <c r="A75" s="51" t="str">
        <f>IF(C75&lt;&gt;"",COUNTIF($C$13:C75,C75)=1,"")</f>
        <v/>
      </c>
      <c r="B75" s="32"/>
      <c r="C75" s="57"/>
      <c r="D75" s="61" t="str">
        <f ca="1">IF(C75="","",VLOOKUP(C75,OFFSET(Elements!$B$7:$C$7,0,0,COUNTA(Elements!$B:$C)-1),2,FALSE))</f>
        <v/>
      </c>
      <c r="E75" s="53"/>
      <c r="F75" s="29" t="str">
        <f t="shared" si="0"/>
        <v/>
      </c>
      <c r="G75" s="30" t="str">
        <f t="shared" si="1"/>
        <v/>
      </c>
      <c r="H75" s="57"/>
      <c r="I75" s="59" t="str">
        <f>_xlfn.IFS($H75="","",$H75="Total","",TRUE,VLOOKUP($H75,Elements!$B$19:$L$28,2,FALSE))</f>
        <v/>
      </c>
      <c r="J75" s="31" t="str">
        <f>_xlfn.IFS($H75="","",$H75="Total","",TRUE,VLOOKUP($H75,Elements!$B$19:$L$28,3,FALSE))</f>
        <v/>
      </c>
      <c r="K75" s="31" t="str">
        <f>_xlfn.IFS($H75="","",$H75="Total",SUMIF(INDEX($K$12:$K74,),"&gt;0"),TRUE,VLOOKUP($H75,Elements!$B$19:$L$28,4,FALSE))</f>
        <v/>
      </c>
      <c r="L75" s="31" t="str">
        <f>_xlfn.IFS($H75="","",$H75="Total",SUMIF(INDEX($L$12:$L74,),"&gt;0"),TRUE,VLOOKUP($H75,Elements!$B$19:$L$28,5,FALSE))</f>
        <v/>
      </c>
      <c r="M75" s="31" t="str">
        <f>_xlfn.IFS($H75="","",$H75="Total",SUMIF(INDEX($M$12:$M74,),"&gt;0"),TRUE,VLOOKUP($H75,Elements!$B$19:$L$28,6,FALSE))</f>
        <v/>
      </c>
      <c r="N75" s="31" t="str">
        <f>_xlfn.IFS($H75="","",$H75="Total",SUMIF(INDEX($N$12:$N74,),"&gt;0"),TRUE,VLOOKUP($H75,Elements!$B$19:$L$28,7,FALSE))</f>
        <v/>
      </c>
      <c r="O75" s="31" t="str">
        <f>_xlfn.IFS($H75="","",$H75="Total",SUMIF(INDEX($O$12:$O74,),"&gt;0"),TRUE,VLOOKUP($H75,Elements!$B$19:$L$28,8,FALSE))</f>
        <v/>
      </c>
      <c r="P75" s="31" t="str">
        <f>_xlfn.IFS($H75="","",$H75="Total",SUMIF(INDEX($P$12:$P74,),"&gt;0"),TRUE,VLOOKUP($H75,Elements!$B$19:$L$28,9,FALSE))</f>
        <v/>
      </c>
      <c r="Q75" s="31" t="str">
        <f>_xlfn.IFS($H75="","",$H75="Total",SUMIF(INDEX($Q$12:$Q74,),"&gt;0"),TRUE,VLOOKUP($H75,Elements!$B$19:$L$28,10,FALSE))</f>
        <v/>
      </c>
      <c r="R75" s="49" t="str">
        <f>_xlfn.IFS($H75="","",$H75="Total",SUMIF(INDEX($R$12:$R74,),"&gt;0"),TRUE,VLOOKUP($H75,Elements!$B$19:$L$28,11,FALSE))</f>
        <v/>
      </c>
      <c r="S75" s="2"/>
    </row>
    <row r="76" spans="1:19" x14ac:dyDescent="0.25">
      <c r="A76" s="51" t="str">
        <f>IF(C76&lt;&gt;"",COUNTIF($C$13:C76,C76)=1,"")</f>
        <v/>
      </c>
      <c r="B76" s="32"/>
      <c r="C76" s="56"/>
      <c r="D76" s="61" t="str">
        <f ca="1">IF(C76="","",VLOOKUP(C76,OFFSET(Elements!$B$7:$C$7,0,0,COUNTA(Elements!$B:$C)-1),2,FALSE))</f>
        <v/>
      </c>
      <c r="E76" s="53"/>
      <c r="F76" s="29" t="str">
        <f t="shared" si="0"/>
        <v/>
      </c>
      <c r="G76" s="30" t="str">
        <f t="shared" si="1"/>
        <v/>
      </c>
      <c r="H76" s="57"/>
      <c r="I76" s="59" t="str">
        <f>_xlfn.IFS($H76="","",$H76="Total","",TRUE,VLOOKUP($H76,Elements!$B$19:$L$28,2,FALSE))</f>
        <v/>
      </c>
      <c r="J76" s="31" t="str">
        <f>_xlfn.IFS($H76="","",$H76="Total","",TRUE,VLOOKUP($H76,Elements!$B$19:$L$28,3,FALSE))</f>
        <v/>
      </c>
      <c r="K76" s="31" t="str">
        <f>_xlfn.IFS($H76="","",$H76="Total",SUMIF(INDEX($K$12:$K75,),"&gt;0"),TRUE,VLOOKUP($H76,Elements!$B$19:$L$28,4,FALSE))</f>
        <v/>
      </c>
      <c r="L76" s="31" t="str">
        <f>_xlfn.IFS($H76="","",$H76="Total",SUMIF(INDEX($L$12:$L75,),"&gt;0"),TRUE,VLOOKUP($H76,Elements!$B$19:$L$28,5,FALSE))</f>
        <v/>
      </c>
      <c r="M76" s="31" t="str">
        <f>_xlfn.IFS($H76="","",$H76="Total",SUMIF(INDEX($M$12:$M75,),"&gt;0"),TRUE,VLOOKUP($H76,Elements!$B$19:$L$28,6,FALSE))</f>
        <v/>
      </c>
      <c r="N76" s="31" t="str">
        <f>_xlfn.IFS($H76="","",$H76="Total",SUMIF(INDEX($N$12:$N75,),"&gt;0"),TRUE,VLOOKUP($H76,Elements!$B$19:$L$28,7,FALSE))</f>
        <v/>
      </c>
      <c r="O76" s="31" t="str">
        <f>_xlfn.IFS($H76="","",$H76="Total",SUMIF(INDEX($O$12:$O75,),"&gt;0"),TRUE,VLOOKUP($H76,Elements!$B$19:$L$28,8,FALSE))</f>
        <v/>
      </c>
      <c r="P76" s="31" t="str">
        <f>_xlfn.IFS($H76="","",$H76="Total",SUMIF(INDEX($P$12:$P75,),"&gt;0"),TRUE,VLOOKUP($H76,Elements!$B$19:$L$28,9,FALSE))</f>
        <v/>
      </c>
      <c r="Q76" s="31" t="str">
        <f>_xlfn.IFS($H76="","",$H76="Total",SUMIF(INDEX($Q$12:$Q75,),"&gt;0"),TRUE,VLOOKUP($H76,Elements!$B$19:$L$28,10,FALSE))</f>
        <v/>
      </c>
      <c r="R76" s="49" t="str">
        <f>_xlfn.IFS($H76="","",$H76="Total",SUMIF(INDEX($R$12:$R75,),"&gt;0"),TRUE,VLOOKUP($H76,Elements!$B$19:$L$28,11,FALSE))</f>
        <v/>
      </c>
      <c r="S76" s="2"/>
    </row>
    <row r="77" spans="1:19" x14ac:dyDescent="0.25">
      <c r="A77" s="51" t="str">
        <f>IF(C77&lt;&gt;"",COUNTIF($C$13:C77,C77)=1,"")</f>
        <v/>
      </c>
      <c r="B77" s="32"/>
      <c r="C77" s="57"/>
      <c r="D77" s="61" t="str">
        <f ca="1">IF(C77="","",VLOOKUP(C77,OFFSET(Elements!$B$7:$C$7,0,0,COUNTA(Elements!$B:$C)-1),2,FALSE))</f>
        <v/>
      </c>
      <c r="E77" s="53"/>
      <c r="F77" s="29" t="str">
        <f t="shared" si="0"/>
        <v/>
      </c>
      <c r="G77" s="30" t="str">
        <f t="shared" si="1"/>
        <v/>
      </c>
      <c r="H77" s="57"/>
      <c r="I77" s="59" t="str">
        <f>_xlfn.IFS($H77="","",$H77="Total","",TRUE,VLOOKUP($H77,Elements!$B$19:$L$28,2,FALSE))</f>
        <v/>
      </c>
      <c r="J77" s="31" t="str">
        <f>_xlfn.IFS($H77="","",$H77="Total","",TRUE,VLOOKUP($H77,Elements!$B$19:$L$28,3,FALSE))</f>
        <v/>
      </c>
      <c r="K77" s="31" t="str">
        <f>_xlfn.IFS($H77="","",$H77="Total",SUMIF(INDEX($K$12:$K76,),"&gt;0"),TRUE,VLOOKUP($H77,Elements!$B$19:$L$28,4,FALSE))</f>
        <v/>
      </c>
      <c r="L77" s="31" t="str">
        <f>_xlfn.IFS($H77="","",$H77="Total",SUMIF(INDEX($L$12:$L76,),"&gt;0"),TRUE,VLOOKUP($H77,Elements!$B$19:$L$28,5,FALSE))</f>
        <v/>
      </c>
      <c r="M77" s="31" t="str">
        <f>_xlfn.IFS($H77="","",$H77="Total",SUMIF(INDEX($M$12:$M76,),"&gt;0"),TRUE,VLOOKUP($H77,Elements!$B$19:$L$28,6,FALSE))</f>
        <v/>
      </c>
      <c r="N77" s="31" t="str">
        <f>_xlfn.IFS($H77="","",$H77="Total",SUMIF(INDEX($N$12:$N76,),"&gt;0"),TRUE,VLOOKUP($H77,Elements!$B$19:$L$28,7,FALSE))</f>
        <v/>
      </c>
      <c r="O77" s="31" t="str">
        <f>_xlfn.IFS($H77="","",$H77="Total",SUMIF(INDEX($O$12:$O76,),"&gt;0"),TRUE,VLOOKUP($H77,Elements!$B$19:$L$28,8,FALSE))</f>
        <v/>
      </c>
      <c r="P77" s="31" t="str">
        <f>_xlfn.IFS($H77="","",$H77="Total",SUMIF(INDEX($P$12:$P76,),"&gt;0"),TRUE,VLOOKUP($H77,Elements!$B$19:$L$28,9,FALSE))</f>
        <v/>
      </c>
      <c r="Q77" s="31" t="str">
        <f>_xlfn.IFS($H77="","",$H77="Total",SUMIF(INDEX($Q$12:$Q76,),"&gt;0"),TRUE,VLOOKUP($H77,Elements!$B$19:$L$28,10,FALSE))</f>
        <v/>
      </c>
      <c r="R77" s="49" t="str">
        <f>_xlfn.IFS($H77="","",$H77="Total",SUMIF(INDEX($R$12:$R76,),"&gt;0"),TRUE,VLOOKUP($H77,Elements!$B$19:$L$28,11,FALSE))</f>
        <v/>
      </c>
      <c r="S77" s="2"/>
    </row>
    <row r="78" spans="1:19" x14ac:dyDescent="0.25">
      <c r="A78" s="51" t="str">
        <f>IF(C78&lt;&gt;"",COUNTIF($C$13:C78,C78)=1,"")</f>
        <v/>
      </c>
      <c r="B78" s="32"/>
      <c r="C78" s="57"/>
      <c r="D78" s="61" t="str">
        <f ca="1">IF(C78="","",VLOOKUP(C78,OFFSET(Elements!$B$7:$C$7,0,0,COUNTA(Elements!$B:$C)-1),2,FALSE))</f>
        <v/>
      </c>
      <c r="E78" s="53"/>
      <c r="F78" s="29" t="str">
        <f t="shared" ref="F78:F141" si="2">IF(H78="Total",R78,"")</f>
        <v/>
      </c>
      <c r="G78" s="30" t="str">
        <f t="shared" ref="G78:G141" si="3">IF(H78="Total",R78*E78,"")</f>
        <v/>
      </c>
      <c r="H78" s="57"/>
      <c r="I78" s="59" t="str">
        <f>_xlfn.IFS($H78="","",$H78="Total","",TRUE,VLOOKUP($H78,Elements!$B$19:$L$28,2,FALSE))</f>
        <v/>
      </c>
      <c r="J78" s="31" t="str">
        <f>_xlfn.IFS($H78="","",$H78="Total","",TRUE,VLOOKUP($H78,Elements!$B$19:$L$28,3,FALSE))</f>
        <v/>
      </c>
      <c r="K78" s="31" t="str">
        <f>_xlfn.IFS($H78="","",$H78="Total",SUMIF(INDEX($K$12:$K77,),"&gt;0"),TRUE,VLOOKUP($H78,Elements!$B$19:$L$28,4,FALSE))</f>
        <v/>
      </c>
      <c r="L78" s="31" t="str">
        <f>_xlfn.IFS($H78="","",$H78="Total",SUMIF(INDEX($L$12:$L77,),"&gt;0"),TRUE,VLOOKUP($H78,Elements!$B$19:$L$28,5,FALSE))</f>
        <v/>
      </c>
      <c r="M78" s="31" t="str">
        <f>_xlfn.IFS($H78="","",$H78="Total",SUMIF(INDEX($M$12:$M77,),"&gt;0"),TRUE,VLOOKUP($H78,Elements!$B$19:$L$28,6,FALSE))</f>
        <v/>
      </c>
      <c r="N78" s="31" t="str">
        <f>_xlfn.IFS($H78="","",$H78="Total",SUMIF(INDEX($N$12:$N77,),"&gt;0"),TRUE,VLOOKUP($H78,Elements!$B$19:$L$28,7,FALSE))</f>
        <v/>
      </c>
      <c r="O78" s="31" t="str">
        <f>_xlfn.IFS($H78="","",$H78="Total",SUMIF(INDEX($O$12:$O77,),"&gt;0"),TRUE,VLOOKUP($H78,Elements!$B$19:$L$28,8,FALSE))</f>
        <v/>
      </c>
      <c r="P78" s="31" t="str">
        <f>_xlfn.IFS($H78="","",$H78="Total",SUMIF(INDEX($P$12:$P77,),"&gt;0"),TRUE,VLOOKUP($H78,Elements!$B$19:$L$28,9,FALSE))</f>
        <v/>
      </c>
      <c r="Q78" s="31" t="str">
        <f>_xlfn.IFS($H78="","",$H78="Total",SUMIF(INDEX($Q$12:$Q77,),"&gt;0"),TRUE,VLOOKUP($H78,Elements!$B$19:$L$28,10,FALSE))</f>
        <v/>
      </c>
      <c r="R78" s="49" t="str">
        <f>_xlfn.IFS($H78="","",$H78="Total",SUMIF(INDEX($R$12:$R77,),"&gt;0"),TRUE,VLOOKUP($H78,Elements!$B$19:$L$28,11,FALSE))</f>
        <v/>
      </c>
      <c r="S78" s="2"/>
    </row>
    <row r="79" spans="1:19" x14ac:dyDescent="0.25">
      <c r="A79" s="51" t="str">
        <f>IF(C79&lt;&gt;"",COUNTIF($C$13:C79,C79)=1,"")</f>
        <v/>
      </c>
      <c r="B79" s="32"/>
      <c r="C79" s="57"/>
      <c r="D79" s="61" t="str">
        <f ca="1">IF(C79="","",VLOOKUP(C79,OFFSET(Elements!$B$7:$C$7,0,0,COUNTA(Elements!$B:$C)-1),2,FALSE))</f>
        <v/>
      </c>
      <c r="E79" s="53"/>
      <c r="F79" s="29" t="str">
        <f t="shared" si="2"/>
        <v/>
      </c>
      <c r="G79" s="30" t="str">
        <f t="shared" si="3"/>
        <v/>
      </c>
      <c r="H79" s="57"/>
      <c r="I79" s="59" t="str">
        <f>_xlfn.IFS($H79="","",$H79="Total","",TRUE,VLOOKUP($H79,Elements!$B$19:$L$28,2,FALSE))</f>
        <v/>
      </c>
      <c r="J79" s="31" t="str">
        <f>_xlfn.IFS($H79="","",$H79="Total","",TRUE,VLOOKUP($H79,Elements!$B$19:$L$28,3,FALSE))</f>
        <v/>
      </c>
      <c r="K79" s="31" t="str">
        <f>_xlfn.IFS($H79="","",$H79="Total",SUMIF(INDEX($K$12:$K78,),"&gt;0"),TRUE,VLOOKUP($H79,Elements!$B$19:$L$28,4,FALSE))</f>
        <v/>
      </c>
      <c r="L79" s="31" t="str">
        <f>_xlfn.IFS($H79="","",$H79="Total",SUMIF(INDEX($L$12:$L78,),"&gt;0"),TRUE,VLOOKUP($H79,Elements!$B$19:$L$28,5,FALSE))</f>
        <v/>
      </c>
      <c r="M79" s="31" t="str">
        <f>_xlfn.IFS($H79="","",$H79="Total",SUMIF(INDEX($M$12:$M78,),"&gt;0"),TRUE,VLOOKUP($H79,Elements!$B$19:$L$28,6,FALSE))</f>
        <v/>
      </c>
      <c r="N79" s="31" t="str">
        <f>_xlfn.IFS($H79="","",$H79="Total",SUMIF(INDEX($N$12:$N78,),"&gt;0"),TRUE,VLOOKUP($H79,Elements!$B$19:$L$28,7,FALSE))</f>
        <v/>
      </c>
      <c r="O79" s="31" t="str">
        <f>_xlfn.IFS($H79="","",$H79="Total",SUMIF(INDEX($O$12:$O78,),"&gt;0"),TRUE,VLOOKUP($H79,Elements!$B$19:$L$28,8,FALSE))</f>
        <v/>
      </c>
      <c r="P79" s="31" t="str">
        <f>_xlfn.IFS($H79="","",$H79="Total",SUMIF(INDEX($P$12:$P78,),"&gt;0"),TRUE,VLOOKUP($H79,Elements!$B$19:$L$28,9,FALSE))</f>
        <v/>
      </c>
      <c r="Q79" s="31" t="str">
        <f>_xlfn.IFS($H79="","",$H79="Total",SUMIF(INDEX($Q$12:$Q78,),"&gt;0"),TRUE,VLOOKUP($H79,Elements!$B$19:$L$28,10,FALSE))</f>
        <v/>
      </c>
      <c r="R79" s="49" t="str">
        <f>_xlfn.IFS($H79="","",$H79="Total",SUMIF(INDEX($R$12:$R78,),"&gt;0"),TRUE,VLOOKUP($H79,Elements!$B$19:$L$28,11,FALSE))</f>
        <v/>
      </c>
      <c r="S79" s="2"/>
    </row>
    <row r="80" spans="1:19" x14ac:dyDescent="0.25">
      <c r="A80" s="51" t="str">
        <f>IF(C80&lt;&gt;"",COUNTIF($C$13:C80,C80)=1,"")</f>
        <v/>
      </c>
      <c r="B80" s="32"/>
      <c r="C80" s="57"/>
      <c r="D80" s="61" t="str">
        <f ca="1">IF(C80="","",VLOOKUP(C80,OFFSET(Elements!$B$7:$C$7,0,0,COUNTA(Elements!$B:$C)-1),2,FALSE))</f>
        <v/>
      </c>
      <c r="E80" s="53"/>
      <c r="F80" s="29" t="str">
        <f t="shared" si="2"/>
        <v/>
      </c>
      <c r="G80" s="30" t="str">
        <f t="shared" si="3"/>
        <v/>
      </c>
      <c r="H80" s="57"/>
      <c r="I80" s="59" t="str">
        <f>_xlfn.IFS($H80="","",$H80="Total","",TRUE,VLOOKUP($H80,Elements!$B$19:$L$28,2,FALSE))</f>
        <v/>
      </c>
      <c r="J80" s="31" t="str">
        <f>_xlfn.IFS($H80="","",$H80="Total","",TRUE,VLOOKUP($H80,Elements!$B$19:$L$28,3,FALSE))</f>
        <v/>
      </c>
      <c r="K80" s="31" t="str">
        <f>_xlfn.IFS($H80="","",$H80="Total",SUMIF(INDEX($K$12:$K79,),"&gt;0"),TRUE,VLOOKUP($H80,Elements!$B$19:$L$28,4,FALSE))</f>
        <v/>
      </c>
      <c r="L80" s="31" t="str">
        <f>_xlfn.IFS($H80="","",$H80="Total",SUMIF(INDEX($L$12:$L79,),"&gt;0"),TRUE,VLOOKUP($H80,Elements!$B$19:$L$28,5,FALSE))</f>
        <v/>
      </c>
      <c r="M80" s="31" t="str">
        <f>_xlfn.IFS($H80="","",$H80="Total",SUMIF(INDEX($M$12:$M79,),"&gt;0"),TRUE,VLOOKUP($H80,Elements!$B$19:$L$28,6,FALSE))</f>
        <v/>
      </c>
      <c r="N80" s="31" t="str">
        <f>_xlfn.IFS($H80="","",$H80="Total",SUMIF(INDEX($N$12:$N79,),"&gt;0"),TRUE,VLOOKUP($H80,Elements!$B$19:$L$28,7,FALSE))</f>
        <v/>
      </c>
      <c r="O80" s="31" t="str">
        <f>_xlfn.IFS($H80="","",$H80="Total",SUMIF(INDEX($O$12:$O79,),"&gt;0"),TRUE,VLOOKUP($H80,Elements!$B$19:$L$28,8,FALSE))</f>
        <v/>
      </c>
      <c r="P80" s="31" t="str">
        <f>_xlfn.IFS($H80="","",$H80="Total",SUMIF(INDEX($P$12:$P79,),"&gt;0"),TRUE,VLOOKUP($H80,Elements!$B$19:$L$28,9,FALSE))</f>
        <v/>
      </c>
      <c r="Q80" s="31" t="str">
        <f>_xlfn.IFS($H80="","",$H80="Total",SUMIF(INDEX($Q$12:$Q79,),"&gt;0"),TRUE,VLOOKUP($H80,Elements!$B$19:$L$28,10,FALSE))</f>
        <v/>
      </c>
      <c r="R80" s="49" t="str">
        <f>_xlfn.IFS($H80="","",$H80="Total",SUMIF(INDEX($R$12:$R79,),"&gt;0"),TRUE,VLOOKUP($H80,Elements!$B$19:$L$28,11,FALSE))</f>
        <v/>
      </c>
      <c r="S80" s="2"/>
    </row>
    <row r="81" spans="1:19" x14ac:dyDescent="0.25">
      <c r="A81" s="51" t="str">
        <f>IF(C81&lt;&gt;"",COUNTIF($C$13:C81,C81)=1,"")</f>
        <v/>
      </c>
      <c r="B81" s="32"/>
      <c r="C81" s="57"/>
      <c r="D81" s="61" t="str">
        <f ca="1">IF(C81="","",VLOOKUP(C81,OFFSET(Elements!$B$7:$C$7,0,0,COUNTA(Elements!$B:$C)-1),2,FALSE))</f>
        <v/>
      </c>
      <c r="E81" s="53"/>
      <c r="F81" s="29" t="str">
        <f t="shared" si="2"/>
        <v/>
      </c>
      <c r="G81" s="30" t="str">
        <f t="shared" si="3"/>
        <v/>
      </c>
      <c r="H81" s="57"/>
      <c r="I81" s="59" t="str">
        <f>_xlfn.IFS($H81="","",$H81="Total","",TRUE,VLOOKUP($H81,Elements!$B$19:$L$28,2,FALSE))</f>
        <v/>
      </c>
      <c r="J81" s="31" t="str">
        <f>_xlfn.IFS($H81="","",$H81="Total","",TRUE,VLOOKUP($H81,Elements!$B$19:$L$28,3,FALSE))</f>
        <v/>
      </c>
      <c r="K81" s="31" t="str">
        <f>_xlfn.IFS($H81="","",$H81="Total",SUMIF(INDEX($K$12:$K80,),"&gt;0"),TRUE,VLOOKUP($H81,Elements!$B$19:$L$28,4,FALSE))</f>
        <v/>
      </c>
      <c r="L81" s="31" t="str">
        <f>_xlfn.IFS($H81="","",$H81="Total",SUMIF(INDEX($L$12:$L80,),"&gt;0"),TRUE,VLOOKUP($H81,Elements!$B$19:$L$28,5,FALSE))</f>
        <v/>
      </c>
      <c r="M81" s="31" t="str">
        <f>_xlfn.IFS($H81="","",$H81="Total",SUMIF(INDEX($M$12:$M80,),"&gt;0"),TRUE,VLOOKUP($H81,Elements!$B$19:$L$28,6,FALSE))</f>
        <v/>
      </c>
      <c r="N81" s="31" t="str">
        <f>_xlfn.IFS($H81="","",$H81="Total",SUMIF(INDEX($N$12:$N80,),"&gt;0"),TRUE,VLOOKUP($H81,Elements!$B$19:$L$28,7,FALSE))</f>
        <v/>
      </c>
      <c r="O81" s="31" t="str">
        <f>_xlfn.IFS($H81="","",$H81="Total",SUMIF(INDEX($O$12:$O80,),"&gt;0"),TRUE,VLOOKUP($H81,Elements!$B$19:$L$28,8,FALSE))</f>
        <v/>
      </c>
      <c r="P81" s="31" t="str">
        <f>_xlfn.IFS($H81="","",$H81="Total",SUMIF(INDEX($P$12:$P80,),"&gt;0"),TRUE,VLOOKUP($H81,Elements!$B$19:$L$28,9,FALSE))</f>
        <v/>
      </c>
      <c r="Q81" s="31" t="str">
        <f>_xlfn.IFS($H81="","",$H81="Total",SUMIF(INDEX($Q$12:$Q80,),"&gt;0"),TRUE,VLOOKUP($H81,Elements!$B$19:$L$28,10,FALSE))</f>
        <v/>
      </c>
      <c r="R81" s="49" t="str">
        <f>_xlfn.IFS($H81="","",$H81="Total",SUMIF(INDEX($R$12:$R80,),"&gt;0"),TRUE,VLOOKUP($H81,Elements!$B$19:$L$28,11,FALSE))</f>
        <v/>
      </c>
      <c r="S81" s="2"/>
    </row>
    <row r="82" spans="1:19" x14ac:dyDescent="0.25">
      <c r="A82" s="51" t="str">
        <f>IF(C82&lt;&gt;"",COUNTIF($C$13:C82,C82)=1,"")</f>
        <v/>
      </c>
      <c r="B82" s="32"/>
      <c r="C82" s="57"/>
      <c r="D82" s="61" t="str">
        <f ca="1">IF(C82="","",VLOOKUP(C82,OFFSET(Elements!$B$7:$C$7,0,0,COUNTA(Elements!$B:$C)-1),2,FALSE))</f>
        <v/>
      </c>
      <c r="E82" s="53"/>
      <c r="F82" s="29" t="str">
        <f t="shared" si="2"/>
        <v/>
      </c>
      <c r="G82" s="30" t="str">
        <f t="shared" si="3"/>
        <v/>
      </c>
      <c r="H82" s="57"/>
      <c r="I82" s="59" t="str">
        <f>_xlfn.IFS($H82="","",$H82="Total","",TRUE,VLOOKUP($H82,Elements!$B$19:$L$28,2,FALSE))</f>
        <v/>
      </c>
      <c r="J82" s="31" t="str">
        <f>_xlfn.IFS($H82="","",$H82="Total","",TRUE,VLOOKUP($H82,Elements!$B$19:$L$28,3,FALSE))</f>
        <v/>
      </c>
      <c r="K82" s="31" t="str">
        <f>_xlfn.IFS($H82="","",$H82="Total",SUMIF(INDEX($K$12:$K81,),"&gt;0"),TRUE,VLOOKUP($H82,Elements!$B$19:$L$28,4,FALSE))</f>
        <v/>
      </c>
      <c r="L82" s="31" t="str">
        <f>_xlfn.IFS($H82="","",$H82="Total",SUMIF(INDEX($L$12:$L81,),"&gt;0"),TRUE,VLOOKUP($H82,Elements!$B$19:$L$28,5,FALSE))</f>
        <v/>
      </c>
      <c r="M82" s="31" t="str">
        <f>_xlfn.IFS($H82="","",$H82="Total",SUMIF(INDEX($M$12:$M81,),"&gt;0"),TRUE,VLOOKUP($H82,Elements!$B$19:$L$28,6,FALSE))</f>
        <v/>
      </c>
      <c r="N82" s="31" t="str">
        <f>_xlfn.IFS($H82="","",$H82="Total",SUMIF(INDEX($N$12:$N81,),"&gt;0"),TRUE,VLOOKUP($H82,Elements!$B$19:$L$28,7,FALSE))</f>
        <v/>
      </c>
      <c r="O82" s="31" t="str">
        <f>_xlfn.IFS($H82="","",$H82="Total",SUMIF(INDEX($O$12:$O81,),"&gt;0"),TRUE,VLOOKUP($H82,Elements!$B$19:$L$28,8,FALSE))</f>
        <v/>
      </c>
      <c r="P82" s="31" t="str">
        <f>_xlfn.IFS($H82="","",$H82="Total",SUMIF(INDEX($P$12:$P81,),"&gt;0"),TRUE,VLOOKUP($H82,Elements!$B$19:$L$28,9,FALSE))</f>
        <v/>
      </c>
      <c r="Q82" s="31" t="str">
        <f>_xlfn.IFS($H82="","",$H82="Total",SUMIF(INDEX($Q$12:$Q81,),"&gt;0"),TRUE,VLOOKUP($H82,Elements!$B$19:$L$28,10,FALSE))</f>
        <v/>
      </c>
      <c r="R82" s="49" t="str">
        <f>_xlfn.IFS($H82="","",$H82="Total",SUMIF(INDEX($R$12:$R81,),"&gt;0"),TRUE,VLOOKUP($H82,Elements!$B$19:$L$28,11,FALSE))</f>
        <v/>
      </c>
      <c r="S82" s="2"/>
    </row>
    <row r="83" spans="1:19" x14ac:dyDescent="0.25">
      <c r="A83" s="51" t="str">
        <f>IF(C83&lt;&gt;"",COUNTIF($C$13:C83,C83)=1,"")</f>
        <v/>
      </c>
      <c r="B83" s="32"/>
      <c r="C83" s="57"/>
      <c r="D83" s="61" t="str">
        <f ca="1">IF(C83="","",VLOOKUP(C83,OFFSET(Elements!$B$7:$C$7,0,0,COUNTA(Elements!$B:$C)-1),2,FALSE))</f>
        <v/>
      </c>
      <c r="E83" s="53"/>
      <c r="F83" s="29" t="str">
        <f t="shared" si="2"/>
        <v/>
      </c>
      <c r="G83" s="30" t="str">
        <f t="shared" si="3"/>
        <v/>
      </c>
      <c r="H83" s="57"/>
      <c r="I83" s="59" t="str">
        <f>_xlfn.IFS($H83="","",$H83="Total","",TRUE,VLOOKUP($H83,Elements!$B$19:$L$28,2,FALSE))</f>
        <v/>
      </c>
      <c r="J83" s="31" t="str">
        <f>_xlfn.IFS($H83="","",$H83="Total","",TRUE,VLOOKUP($H83,Elements!$B$19:$L$28,3,FALSE))</f>
        <v/>
      </c>
      <c r="K83" s="31" t="str">
        <f>_xlfn.IFS($H83="","",$H83="Total",SUMIF(INDEX($K$12:$K82,),"&gt;0"),TRUE,VLOOKUP($H83,Elements!$B$19:$L$28,4,FALSE))</f>
        <v/>
      </c>
      <c r="L83" s="31" t="str">
        <f>_xlfn.IFS($H83="","",$H83="Total",SUMIF(INDEX($L$12:$L82,),"&gt;0"),TRUE,VLOOKUP($H83,Elements!$B$19:$L$28,5,FALSE))</f>
        <v/>
      </c>
      <c r="M83" s="31" t="str">
        <f>_xlfn.IFS($H83="","",$H83="Total",SUMIF(INDEX($M$12:$M82,),"&gt;0"),TRUE,VLOOKUP($H83,Elements!$B$19:$L$28,6,FALSE))</f>
        <v/>
      </c>
      <c r="N83" s="31" t="str">
        <f>_xlfn.IFS($H83="","",$H83="Total",SUMIF(INDEX($N$12:$N82,),"&gt;0"),TRUE,VLOOKUP($H83,Elements!$B$19:$L$28,7,FALSE))</f>
        <v/>
      </c>
      <c r="O83" s="31" t="str">
        <f>_xlfn.IFS($H83="","",$H83="Total",SUMIF(INDEX($O$12:$O82,),"&gt;0"),TRUE,VLOOKUP($H83,Elements!$B$19:$L$28,8,FALSE))</f>
        <v/>
      </c>
      <c r="P83" s="31" t="str">
        <f>_xlfn.IFS($H83="","",$H83="Total",SUMIF(INDEX($P$12:$P82,),"&gt;0"),TRUE,VLOOKUP($H83,Elements!$B$19:$L$28,9,FALSE))</f>
        <v/>
      </c>
      <c r="Q83" s="31" t="str">
        <f>_xlfn.IFS($H83="","",$H83="Total",SUMIF(INDEX($Q$12:$Q82,),"&gt;0"),TRUE,VLOOKUP($H83,Elements!$B$19:$L$28,10,FALSE))</f>
        <v/>
      </c>
      <c r="R83" s="49" t="str">
        <f>_xlfn.IFS($H83="","",$H83="Total",SUMIF(INDEX($R$12:$R82,),"&gt;0"),TRUE,VLOOKUP($H83,Elements!$B$19:$L$28,11,FALSE))</f>
        <v/>
      </c>
      <c r="S83" s="2"/>
    </row>
    <row r="84" spans="1:19" x14ac:dyDescent="0.25">
      <c r="A84" s="51" t="str">
        <f>IF(C84&lt;&gt;"",COUNTIF($C$13:C84,C84)=1,"")</f>
        <v/>
      </c>
      <c r="B84" s="32"/>
      <c r="C84" s="56"/>
      <c r="D84" s="61" t="str">
        <f ca="1">IF(C84="","",VLOOKUP(C84,OFFSET(Elements!$B$7:$C$7,0,0,COUNTA(Elements!$B:$C)-1),2,FALSE))</f>
        <v/>
      </c>
      <c r="E84" s="53"/>
      <c r="F84" s="29" t="str">
        <f t="shared" si="2"/>
        <v/>
      </c>
      <c r="G84" s="30" t="str">
        <f t="shared" si="3"/>
        <v/>
      </c>
      <c r="H84" s="57"/>
      <c r="I84" s="59" t="str">
        <f>_xlfn.IFS($H84="","",$H84="Total","",TRUE,VLOOKUP($H84,Elements!$B$19:$L$28,2,FALSE))</f>
        <v/>
      </c>
      <c r="J84" s="31" t="str">
        <f>_xlfn.IFS($H84="","",$H84="Total","",TRUE,VLOOKUP($H84,Elements!$B$19:$L$28,3,FALSE))</f>
        <v/>
      </c>
      <c r="K84" s="31" t="str">
        <f>_xlfn.IFS($H84="","",$H84="Total",SUMIF(INDEX($K$12:$K83,),"&gt;0"),TRUE,VLOOKUP($H84,Elements!$B$19:$L$28,4,FALSE))</f>
        <v/>
      </c>
      <c r="L84" s="31" t="str">
        <f>_xlfn.IFS($H84="","",$H84="Total",SUMIF(INDEX($L$12:$L83,),"&gt;0"),TRUE,VLOOKUP($H84,Elements!$B$19:$L$28,5,FALSE))</f>
        <v/>
      </c>
      <c r="M84" s="31" t="str">
        <f>_xlfn.IFS($H84="","",$H84="Total",SUMIF(INDEX($M$12:$M83,),"&gt;0"),TRUE,VLOOKUP($H84,Elements!$B$19:$L$28,6,FALSE))</f>
        <v/>
      </c>
      <c r="N84" s="31" t="str">
        <f>_xlfn.IFS($H84="","",$H84="Total",SUMIF(INDEX($N$12:$N83,),"&gt;0"),TRUE,VLOOKUP($H84,Elements!$B$19:$L$28,7,FALSE))</f>
        <v/>
      </c>
      <c r="O84" s="31" t="str">
        <f>_xlfn.IFS($H84="","",$H84="Total",SUMIF(INDEX($O$12:$O83,),"&gt;0"),TRUE,VLOOKUP($H84,Elements!$B$19:$L$28,8,FALSE))</f>
        <v/>
      </c>
      <c r="P84" s="31" t="str">
        <f>_xlfn.IFS($H84="","",$H84="Total",SUMIF(INDEX($P$12:$P83,),"&gt;0"),TRUE,VLOOKUP($H84,Elements!$B$19:$L$28,9,FALSE))</f>
        <v/>
      </c>
      <c r="Q84" s="31" t="str">
        <f>_xlfn.IFS($H84="","",$H84="Total",SUMIF(INDEX($Q$12:$Q83,),"&gt;0"),TRUE,VLOOKUP($H84,Elements!$B$19:$L$28,10,FALSE))</f>
        <v/>
      </c>
      <c r="R84" s="49" t="str">
        <f>_xlfn.IFS($H84="","",$H84="Total",SUMIF(INDEX($R$12:$R83,),"&gt;0"),TRUE,VLOOKUP($H84,Elements!$B$19:$L$28,11,FALSE))</f>
        <v/>
      </c>
      <c r="S84" s="2"/>
    </row>
    <row r="85" spans="1:19" x14ac:dyDescent="0.25">
      <c r="A85" s="51" t="str">
        <f>IF(C85&lt;&gt;"",COUNTIF($C$13:C85,C85)=1,"")</f>
        <v/>
      </c>
      <c r="B85" s="32"/>
      <c r="C85" s="57"/>
      <c r="D85" s="61" t="str">
        <f ca="1">IF(C85="","",VLOOKUP(C85,OFFSET(Elements!$B$7:$C$7,0,0,COUNTA(Elements!$B:$C)-1),2,FALSE))</f>
        <v/>
      </c>
      <c r="E85" s="53"/>
      <c r="F85" s="29" t="str">
        <f t="shared" si="2"/>
        <v/>
      </c>
      <c r="G85" s="30" t="str">
        <f t="shared" si="3"/>
        <v/>
      </c>
      <c r="H85" s="57"/>
      <c r="I85" s="59" t="str">
        <f>_xlfn.IFS($H85="","",$H85="Total","",TRUE,VLOOKUP($H85,Elements!$B$19:$L$28,2,FALSE))</f>
        <v/>
      </c>
      <c r="J85" s="31" t="str">
        <f>_xlfn.IFS($H85="","",$H85="Total","",TRUE,VLOOKUP($H85,Elements!$B$19:$L$28,3,FALSE))</f>
        <v/>
      </c>
      <c r="K85" s="31" t="str">
        <f>_xlfn.IFS($H85="","",$H85="Total",SUMIF(INDEX($K$12:$K84,),"&gt;0"),TRUE,VLOOKUP($H85,Elements!$B$19:$L$28,4,FALSE))</f>
        <v/>
      </c>
      <c r="L85" s="31" t="str">
        <f>_xlfn.IFS($H85="","",$H85="Total",SUMIF(INDEX($L$12:$L84,),"&gt;0"),TRUE,VLOOKUP($H85,Elements!$B$19:$L$28,5,FALSE))</f>
        <v/>
      </c>
      <c r="M85" s="31" t="str">
        <f>_xlfn.IFS($H85="","",$H85="Total",SUMIF(INDEX($M$12:$M84,),"&gt;0"),TRUE,VLOOKUP($H85,Elements!$B$19:$L$28,6,FALSE))</f>
        <v/>
      </c>
      <c r="N85" s="31" t="str">
        <f>_xlfn.IFS($H85="","",$H85="Total",SUMIF(INDEX($N$12:$N84,),"&gt;0"),TRUE,VLOOKUP($H85,Elements!$B$19:$L$28,7,FALSE))</f>
        <v/>
      </c>
      <c r="O85" s="31" t="str">
        <f>_xlfn.IFS($H85="","",$H85="Total",SUMIF(INDEX($O$12:$O84,),"&gt;0"),TRUE,VLOOKUP($H85,Elements!$B$19:$L$28,8,FALSE))</f>
        <v/>
      </c>
      <c r="P85" s="31" t="str">
        <f>_xlfn.IFS($H85="","",$H85="Total",SUMIF(INDEX($P$12:$P84,),"&gt;0"),TRUE,VLOOKUP($H85,Elements!$B$19:$L$28,9,FALSE))</f>
        <v/>
      </c>
      <c r="Q85" s="31" t="str">
        <f>_xlfn.IFS($H85="","",$H85="Total",SUMIF(INDEX($Q$12:$Q84,),"&gt;0"),TRUE,VLOOKUP($H85,Elements!$B$19:$L$28,10,FALSE))</f>
        <v/>
      </c>
      <c r="R85" s="49" t="str">
        <f>_xlfn.IFS($H85="","",$H85="Total",SUMIF(INDEX($R$12:$R84,),"&gt;0"),TRUE,VLOOKUP($H85,Elements!$B$19:$L$28,11,FALSE))</f>
        <v/>
      </c>
      <c r="S85" s="2"/>
    </row>
    <row r="86" spans="1:19" x14ac:dyDescent="0.25">
      <c r="A86" s="51" t="str">
        <f>IF(C86&lt;&gt;"",COUNTIF($C$13:C86,C86)=1,"")</f>
        <v/>
      </c>
      <c r="B86" s="32"/>
      <c r="C86" s="57"/>
      <c r="D86" s="61" t="str">
        <f ca="1">IF(C86="","",VLOOKUP(C86,OFFSET(Elements!$B$7:$C$7,0,0,COUNTA(Elements!$B:$C)-1),2,FALSE))</f>
        <v/>
      </c>
      <c r="E86" s="53"/>
      <c r="F86" s="29" t="str">
        <f t="shared" si="2"/>
        <v/>
      </c>
      <c r="G86" s="30" t="str">
        <f t="shared" si="3"/>
        <v/>
      </c>
      <c r="H86" s="57"/>
      <c r="I86" s="59" t="str">
        <f>_xlfn.IFS($H86="","",$H86="Total","",TRUE,VLOOKUP($H86,Elements!$B$19:$L$28,2,FALSE))</f>
        <v/>
      </c>
      <c r="J86" s="31" t="str">
        <f>_xlfn.IFS($H86="","",$H86="Total","",TRUE,VLOOKUP($H86,Elements!$B$19:$L$28,3,FALSE))</f>
        <v/>
      </c>
      <c r="K86" s="31" t="str">
        <f>_xlfn.IFS($H86="","",$H86="Total",SUMIF(INDEX($K$12:$K85,),"&gt;0"),TRUE,VLOOKUP($H86,Elements!$B$19:$L$28,4,FALSE))</f>
        <v/>
      </c>
      <c r="L86" s="31" t="str">
        <f>_xlfn.IFS($H86="","",$H86="Total",SUMIF(INDEX($L$12:$L85,),"&gt;0"),TRUE,VLOOKUP($H86,Elements!$B$19:$L$28,5,FALSE))</f>
        <v/>
      </c>
      <c r="M86" s="31" t="str">
        <f>_xlfn.IFS($H86="","",$H86="Total",SUMIF(INDEX($M$12:$M85,),"&gt;0"),TRUE,VLOOKUP($H86,Elements!$B$19:$L$28,6,FALSE))</f>
        <v/>
      </c>
      <c r="N86" s="31" t="str">
        <f>_xlfn.IFS($H86="","",$H86="Total",SUMIF(INDEX($N$12:$N85,),"&gt;0"),TRUE,VLOOKUP($H86,Elements!$B$19:$L$28,7,FALSE))</f>
        <v/>
      </c>
      <c r="O86" s="31" t="str">
        <f>_xlfn.IFS($H86="","",$H86="Total",SUMIF(INDEX($O$12:$O85,),"&gt;0"),TRUE,VLOOKUP($H86,Elements!$B$19:$L$28,8,FALSE))</f>
        <v/>
      </c>
      <c r="P86" s="31" t="str">
        <f>_xlfn.IFS($H86="","",$H86="Total",SUMIF(INDEX($P$12:$P85,),"&gt;0"),TRUE,VLOOKUP($H86,Elements!$B$19:$L$28,9,FALSE))</f>
        <v/>
      </c>
      <c r="Q86" s="31" t="str">
        <f>_xlfn.IFS($H86="","",$H86="Total",SUMIF(INDEX($Q$12:$Q85,),"&gt;0"),TRUE,VLOOKUP($H86,Elements!$B$19:$L$28,10,FALSE))</f>
        <v/>
      </c>
      <c r="R86" s="49" t="str">
        <f>_xlfn.IFS($H86="","",$H86="Total",SUMIF(INDEX($R$12:$R85,),"&gt;0"),TRUE,VLOOKUP($H86,Elements!$B$19:$L$28,11,FALSE))</f>
        <v/>
      </c>
      <c r="S86" s="2"/>
    </row>
    <row r="87" spans="1:19" x14ac:dyDescent="0.25">
      <c r="A87" s="51" t="str">
        <f>IF(C87&lt;&gt;"",COUNTIF($C$13:C87,C87)=1,"")</f>
        <v/>
      </c>
      <c r="B87" s="32"/>
      <c r="C87" s="57"/>
      <c r="D87" s="61" t="str">
        <f ca="1">IF(C87="","",VLOOKUP(C87,OFFSET(Elements!$B$7:$C$7,0,0,COUNTA(Elements!$B:$C)-1),2,FALSE))</f>
        <v/>
      </c>
      <c r="E87" s="53"/>
      <c r="F87" s="29" t="str">
        <f t="shared" si="2"/>
        <v/>
      </c>
      <c r="G87" s="30" t="str">
        <f t="shared" si="3"/>
        <v/>
      </c>
      <c r="H87" s="57"/>
      <c r="I87" s="59" t="str">
        <f>_xlfn.IFS($H87="","",$H87="Total","",TRUE,VLOOKUP($H87,Elements!$B$19:$L$28,2,FALSE))</f>
        <v/>
      </c>
      <c r="J87" s="31" t="str">
        <f>_xlfn.IFS($H87="","",$H87="Total","",TRUE,VLOOKUP($H87,Elements!$B$19:$L$28,3,FALSE))</f>
        <v/>
      </c>
      <c r="K87" s="31" t="str">
        <f>_xlfn.IFS($H87="","",$H87="Total",SUMIF(INDEX($K$12:$K86,),"&gt;0"),TRUE,VLOOKUP($H87,Elements!$B$19:$L$28,4,FALSE))</f>
        <v/>
      </c>
      <c r="L87" s="31" t="str">
        <f>_xlfn.IFS($H87="","",$H87="Total",SUMIF(INDEX($L$12:$L86,),"&gt;0"),TRUE,VLOOKUP($H87,Elements!$B$19:$L$28,5,FALSE))</f>
        <v/>
      </c>
      <c r="M87" s="31" t="str">
        <f>_xlfn.IFS($H87="","",$H87="Total",SUMIF(INDEX($M$12:$M86,),"&gt;0"),TRUE,VLOOKUP($H87,Elements!$B$19:$L$28,6,FALSE))</f>
        <v/>
      </c>
      <c r="N87" s="31" t="str">
        <f>_xlfn.IFS($H87="","",$H87="Total",SUMIF(INDEX($N$12:$N86,),"&gt;0"),TRUE,VLOOKUP($H87,Elements!$B$19:$L$28,7,FALSE))</f>
        <v/>
      </c>
      <c r="O87" s="31" t="str">
        <f>_xlfn.IFS($H87="","",$H87="Total",SUMIF(INDEX($O$12:$O86,),"&gt;0"),TRUE,VLOOKUP($H87,Elements!$B$19:$L$28,8,FALSE))</f>
        <v/>
      </c>
      <c r="P87" s="31" t="str">
        <f>_xlfn.IFS($H87="","",$H87="Total",SUMIF(INDEX($P$12:$P86,),"&gt;0"),TRUE,VLOOKUP($H87,Elements!$B$19:$L$28,9,FALSE))</f>
        <v/>
      </c>
      <c r="Q87" s="31" t="str">
        <f>_xlfn.IFS($H87="","",$H87="Total",SUMIF(INDEX($Q$12:$Q86,),"&gt;0"),TRUE,VLOOKUP($H87,Elements!$B$19:$L$28,10,FALSE))</f>
        <v/>
      </c>
      <c r="R87" s="49" t="str">
        <f>_xlfn.IFS($H87="","",$H87="Total",SUMIF(INDEX($R$12:$R86,),"&gt;0"),TRUE,VLOOKUP($H87,Elements!$B$19:$L$28,11,FALSE))</f>
        <v/>
      </c>
      <c r="S87" s="2"/>
    </row>
    <row r="88" spans="1:19" x14ac:dyDescent="0.25">
      <c r="A88" s="51" t="str">
        <f>IF(C88&lt;&gt;"",COUNTIF($C$13:C88,C88)=1,"")</f>
        <v/>
      </c>
      <c r="B88" s="32"/>
      <c r="C88" s="57"/>
      <c r="D88" s="61" t="str">
        <f ca="1">IF(C88="","",VLOOKUP(C88,OFFSET(Elements!$B$7:$C$7,0,0,COUNTA(Elements!$B:$C)-1),2,FALSE))</f>
        <v/>
      </c>
      <c r="E88" s="53"/>
      <c r="F88" s="29" t="str">
        <f t="shared" si="2"/>
        <v/>
      </c>
      <c r="G88" s="30" t="str">
        <f t="shared" si="3"/>
        <v/>
      </c>
      <c r="H88" s="57"/>
      <c r="I88" s="59" t="str">
        <f>_xlfn.IFS($H88="","",$H88="Total","",TRUE,VLOOKUP($H88,Elements!$B$19:$L$28,2,FALSE))</f>
        <v/>
      </c>
      <c r="J88" s="31" t="str">
        <f>_xlfn.IFS($H88="","",$H88="Total","",TRUE,VLOOKUP($H88,Elements!$B$19:$L$28,3,FALSE))</f>
        <v/>
      </c>
      <c r="K88" s="31" t="str">
        <f>_xlfn.IFS($H88="","",$H88="Total",SUMIF(INDEX($K$12:$K87,),"&gt;0"),TRUE,VLOOKUP($H88,Elements!$B$19:$L$28,4,FALSE))</f>
        <v/>
      </c>
      <c r="L88" s="31" t="str">
        <f>_xlfn.IFS($H88="","",$H88="Total",SUMIF(INDEX($L$12:$L87,),"&gt;0"),TRUE,VLOOKUP($H88,Elements!$B$19:$L$28,5,FALSE))</f>
        <v/>
      </c>
      <c r="M88" s="31" t="str">
        <f>_xlfn.IFS($H88="","",$H88="Total",SUMIF(INDEX($M$12:$M87,),"&gt;0"),TRUE,VLOOKUP($H88,Elements!$B$19:$L$28,6,FALSE))</f>
        <v/>
      </c>
      <c r="N88" s="31" t="str">
        <f>_xlfn.IFS($H88="","",$H88="Total",SUMIF(INDEX($N$12:$N87,),"&gt;0"),TRUE,VLOOKUP($H88,Elements!$B$19:$L$28,7,FALSE))</f>
        <v/>
      </c>
      <c r="O88" s="31" t="str">
        <f>_xlfn.IFS($H88="","",$H88="Total",SUMIF(INDEX($O$12:$O87,),"&gt;0"),TRUE,VLOOKUP($H88,Elements!$B$19:$L$28,8,FALSE))</f>
        <v/>
      </c>
      <c r="P88" s="31" t="str">
        <f>_xlfn.IFS($H88="","",$H88="Total",SUMIF(INDEX($P$12:$P87,),"&gt;0"),TRUE,VLOOKUP($H88,Elements!$B$19:$L$28,9,FALSE))</f>
        <v/>
      </c>
      <c r="Q88" s="31" t="str">
        <f>_xlfn.IFS($H88="","",$H88="Total",SUMIF(INDEX($Q$12:$Q87,),"&gt;0"),TRUE,VLOOKUP($H88,Elements!$B$19:$L$28,10,FALSE))</f>
        <v/>
      </c>
      <c r="R88" s="49" t="str">
        <f>_xlfn.IFS($H88="","",$H88="Total",SUMIF(INDEX($R$12:$R87,),"&gt;0"),TRUE,VLOOKUP($H88,Elements!$B$19:$L$28,11,FALSE))</f>
        <v/>
      </c>
      <c r="S88" s="2"/>
    </row>
    <row r="89" spans="1:19" x14ac:dyDescent="0.25">
      <c r="A89" s="51" t="str">
        <f>IF(C89&lt;&gt;"",COUNTIF($C$13:C89,C89)=1,"")</f>
        <v/>
      </c>
      <c r="B89" s="32"/>
      <c r="C89" s="57"/>
      <c r="D89" s="61" t="str">
        <f ca="1">IF(C89="","",VLOOKUP(C89,OFFSET(Elements!$B$7:$C$7,0,0,COUNTA(Elements!$B:$C)-1),2,FALSE))</f>
        <v/>
      </c>
      <c r="E89" s="53"/>
      <c r="F89" s="29" t="str">
        <f t="shared" si="2"/>
        <v/>
      </c>
      <c r="G89" s="30" t="str">
        <f t="shared" si="3"/>
        <v/>
      </c>
      <c r="H89" s="57"/>
      <c r="I89" s="59" t="str">
        <f>_xlfn.IFS($H89="","",$H89="Total","",TRUE,VLOOKUP($H89,Elements!$B$19:$L$28,2,FALSE))</f>
        <v/>
      </c>
      <c r="J89" s="31" t="str">
        <f>_xlfn.IFS($H89="","",$H89="Total","",TRUE,VLOOKUP($H89,Elements!$B$19:$L$28,3,FALSE))</f>
        <v/>
      </c>
      <c r="K89" s="31" t="str">
        <f>_xlfn.IFS($H89="","",$H89="Total",SUMIF(INDEX($K$12:$K88,),"&gt;0"),TRUE,VLOOKUP($H89,Elements!$B$19:$L$28,4,FALSE))</f>
        <v/>
      </c>
      <c r="L89" s="31" t="str">
        <f>_xlfn.IFS($H89="","",$H89="Total",SUMIF(INDEX($L$12:$L88,),"&gt;0"),TRUE,VLOOKUP($H89,Elements!$B$19:$L$28,5,FALSE))</f>
        <v/>
      </c>
      <c r="M89" s="31" t="str">
        <f>_xlfn.IFS($H89="","",$H89="Total",SUMIF(INDEX($M$12:$M88,),"&gt;0"),TRUE,VLOOKUP($H89,Elements!$B$19:$L$28,6,FALSE))</f>
        <v/>
      </c>
      <c r="N89" s="31" t="str">
        <f>_xlfn.IFS($H89="","",$H89="Total",SUMIF(INDEX($N$12:$N88,),"&gt;0"),TRUE,VLOOKUP($H89,Elements!$B$19:$L$28,7,FALSE))</f>
        <v/>
      </c>
      <c r="O89" s="31" t="str">
        <f>_xlfn.IFS($H89="","",$H89="Total",SUMIF(INDEX($O$12:$O88,),"&gt;0"),TRUE,VLOOKUP($H89,Elements!$B$19:$L$28,8,FALSE))</f>
        <v/>
      </c>
      <c r="P89" s="31" t="str">
        <f>_xlfn.IFS($H89="","",$H89="Total",SUMIF(INDEX($P$12:$P88,),"&gt;0"),TRUE,VLOOKUP($H89,Elements!$B$19:$L$28,9,FALSE))</f>
        <v/>
      </c>
      <c r="Q89" s="31" t="str">
        <f>_xlfn.IFS($H89="","",$H89="Total",SUMIF(INDEX($Q$12:$Q88,),"&gt;0"),TRUE,VLOOKUP($H89,Elements!$B$19:$L$28,10,FALSE))</f>
        <v/>
      </c>
      <c r="R89" s="49" t="str">
        <f>_xlfn.IFS($H89="","",$H89="Total",SUMIF(INDEX($R$12:$R88,),"&gt;0"),TRUE,VLOOKUP($H89,Elements!$B$19:$L$28,11,FALSE))</f>
        <v/>
      </c>
      <c r="S89" s="2"/>
    </row>
    <row r="90" spans="1:19" x14ac:dyDescent="0.25">
      <c r="A90" s="51" t="str">
        <f>IF(C90&lt;&gt;"",COUNTIF($C$13:C90,C90)=1,"")</f>
        <v/>
      </c>
      <c r="B90" s="32"/>
      <c r="C90" s="57"/>
      <c r="D90" s="61" t="str">
        <f ca="1">IF(C90="","",VLOOKUP(C90,OFFSET(Elements!$B$7:$C$7,0,0,COUNTA(Elements!$B:$C)-1),2,FALSE))</f>
        <v/>
      </c>
      <c r="E90" s="53"/>
      <c r="F90" s="29" t="str">
        <f t="shared" si="2"/>
        <v/>
      </c>
      <c r="G90" s="30" t="str">
        <f t="shared" si="3"/>
        <v/>
      </c>
      <c r="H90" s="57"/>
      <c r="I90" s="59" t="str">
        <f>_xlfn.IFS($H90="","",$H90="Total","",TRUE,VLOOKUP($H90,Elements!$B$19:$L$28,2,FALSE))</f>
        <v/>
      </c>
      <c r="J90" s="31" t="str">
        <f>_xlfn.IFS($H90="","",$H90="Total","",TRUE,VLOOKUP($H90,Elements!$B$19:$L$28,3,FALSE))</f>
        <v/>
      </c>
      <c r="K90" s="31" t="str">
        <f>_xlfn.IFS($H90="","",$H90="Total",SUMIF(INDEX($K$12:$K89,),"&gt;0"),TRUE,VLOOKUP($H90,Elements!$B$19:$L$28,4,FALSE))</f>
        <v/>
      </c>
      <c r="L90" s="31" t="str">
        <f>_xlfn.IFS($H90="","",$H90="Total",SUMIF(INDEX($L$12:$L89,),"&gt;0"),TRUE,VLOOKUP($H90,Elements!$B$19:$L$28,5,FALSE))</f>
        <v/>
      </c>
      <c r="M90" s="31" t="str">
        <f>_xlfn.IFS($H90="","",$H90="Total",SUMIF(INDEX($M$12:$M89,),"&gt;0"),TRUE,VLOOKUP($H90,Elements!$B$19:$L$28,6,FALSE))</f>
        <v/>
      </c>
      <c r="N90" s="31" t="str">
        <f>_xlfn.IFS($H90="","",$H90="Total",SUMIF(INDEX($N$12:$N89,),"&gt;0"),TRUE,VLOOKUP($H90,Elements!$B$19:$L$28,7,FALSE))</f>
        <v/>
      </c>
      <c r="O90" s="31" t="str">
        <f>_xlfn.IFS($H90="","",$H90="Total",SUMIF(INDEX($O$12:$O89,),"&gt;0"),TRUE,VLOOKUP($H90,Elements!$B$19:$L$28,8,FALSE))</f>
        <v/>
      </c>
      <c r="P90" s="31" t="str">
        <f>_xlfn.IFS($H90="","",$H90="Total",SUMIF(INDEX($P$12:$P89,),"&gt;0"),TRUE,VLOOKUP($H90,Elements!$B$19:$L$28,9,FALSE))</f>
        <v/>
      </c>
      <c r="Q90" s="31" t="str">
        <f>_xlfn.IFS($H90="","",$H90="Total",SUMIF(INDEX($Q$12:$Q89,),"&gt;0"),TRUE,VLOOKUP($H90,Elements!$B$19:$L$28,10,FALSE))</f>
        <v/>
      </c>
      <c r="R90" s="49" t="str">
        <f>_xlfn.IFS($H90="","",$H90="Total",SUMIF(INDEX($R$12:$R89,),"&gt;0"),TRUE,VLOOKUP($H90,Elements!$B$19:$L$28,11,FALSE))</f>
        <v/>
      </c>
      <c r="S90" s="2"/>
    </row>
    <row r="91" spans="1:19" x14ac:dyDescent="0.25">
      <c r="A91" s="51" t="str">
        <f>IF(C91&lt;&gt;"",COUNTIF($C$13:C91,C91)=1,"")</f>
        <v/>
      </c>
      <c r="B91" s="32"/>
      <c r="C91" s="57"/>
      <c r="D91" s="61" t="str">
        <f ca="1">IF(C91="","",VLOOKUP(C91,OFFSET(Elements!$B$7:$C$7,0,0,COUNTA(Elements!$B:$C)-1),2,FALSE))</f>
        <v/>
      </c>
      <c r="E91" s="53"/>
      <c r="F91" s="29" t="str">
        <f t="shared" si="2"/>
        <v/>
      </c>
      <c r="G91" s="30" t="str">
        <f t="shared" si="3"/>
        <v/>
      </c>
      <c r="H91" s="57"/>
      <c r="I91" s="59" t="str">
        <f>_xlfn.IFS($H91="","",$H91="Total","",TRUE,VLOOKUP($H91,Elements!$B$19:$L$28,2,FALSE))</f>
        <v/>
      </c>
      <c r="J91" s="31" t="str">
        <f>_xlfn.IFS($H91="","",$H91="Total","",TRUE,VLOOKUP($H91,Elements!$B$19:$L$28,3,FALSE))</f>
        <v/>
      </c>
      <c r="K91" s="31" t="str">
        <f>_xlfn.IFS($H91="","",$H91="Total",SUMIF(INDEX($K$12:$K90,),"&gt;0"),TRUE,VLOOKUP($H91,Elements!$B$19:$L$28,4,FALSE))</f>
        <v/>
      </c>
      <c r="L91" s="31" t="str">
        <f>_xlfn.IFS($H91="","",$H91="Total",SUMIF(INDEX($L$12:$L90,),"&gt;0"),TRUE,VLOOKUP($H91,Elements!$B$19:$L$28,5,FALSE))</f>
        <v/>
      </c>
      <c r="M91" s="31" t="str">
        <f>_xlfn.IFS($H91="","",$H91="Total",SUMIF(INDEX($M$12:$M90,),"&gt;0"),TRUE,VLOOKUP($H91,Elements!$B$19:$L$28,6,FALSE))</f>
        <v/>
      </c>
      <c r="N91" s="31" t="str">
        <f>_xlfn.IFS($H91="","",$H91="Total",SUMIF(INDEX($N$12:$N90,),"&gt;0"),TRUE,VLOOKUP($H91,Elements!$B$19:$L$28,7,FALSE))</f>
        <v/>
      </c>
      <c r="O91" s="31" t="str">
        <f>_xlfn.IFS($H91="","",$H91="Total",SUMIF(INDEX($O$12:$O90,),"&gt;0"),TRUE,VLOOKUP($H91,Elements!$B$19:$L$28,8,FALSE))</f>
        <v/>
      </c>
      <c r="P91" s="31" t="str">
        <f>_xlfn.IFS($H91="","",$H91="Total",SUMIF(INDEX($P$12:$P90,),"&gt;0"),TRUE,VLOOKUP($H91,Elements!$B$19:$L$28,9,FALSE))</f>
        <v/>
      </c>
      <c r="Q91" s="31" t="str">
        <f>_xlfn.IFS($H91="","",$H91="Total",SUMIF(INDEX($Q$12:$Q90,),"&gt;0"),TRUE,VLOOKUP($H91,Elements!$B$19:$L$28,10,FALSE))</f>
        <v/>
      </c>
      <c r="R91" s="49" t="str">
        <f>_xlfn.IFS($H91="","",$H91="Total",SUMIF(INDEX($R$12:$R90,),"&gt;0"),TRUE,VLOOKUP($H91,Elements!$B$19:$L$28,11,FALSE))</f>
        <v/>
      </c>
      <c r="S91" s="2"/>
    </row>
    <row r="92" spans="1:19" x14ac:dyDescent="0.25">
      <c r="A92" s="51" t="str">
        <f>IF(C92&lt;&gt;"",COUNTIF($C$13:C92,C92)=1,"")</f>
        <v/>
      </c>
      <c r="B92" s="32"/>
      <c r="C92" s="56"/>
      <c r="D92" s="61" t="str">
        <f ca="1">IF(C92="","",VLOOKUP(C92,OFFSET(Elements!$B$7:$C$7,0,0,COUNTA(Elements!$B:$C)-1),2,FALSE))</f>
        <v/>
      </c>
      <c r="E92" s="53"/>
      <c r="F92" s="29" t="str">
        <f t="shared" si="2"/>
        <v/>
      </c>
      <c r="G92" s="30" t="str">
        <f t="shared" si="3"/>
        <v/>
      </c>
      <c r="H92" s="57"/>
      <c r="I92" s="59" t="str">
        <f>_xlfn.IFS($H92="","",$H92="Total","",TRUE,VLOOKUP($H92,Elements!$B$19:$L$28,2,FALSE))</f>
        <v/>
      </c>
      <c r="J92" s="31" t="str">
        <f>_xlfn.IFS($H92="","",$H92="Total","",TRUE,VLOOKUP($H92,Elements!$B$19:$L$28,3,FALSE))</f>
        <v/>
      </c>
      <c r="K92" s="31" t="str">
        <f>_xlfn.IFS($H92="","",$H92="Total",SUMIF(INDEX($K$12:$K91,),"&gt;0"),TRUE,VLOOKUP($H92,Elements!$B$19:$L$28,4,FALSE))</f>
        <v/>
      </c>
      <c r="L92" s="31" t="str">
        <f>_xlfn.IFS($H92="","",$H92="Total",SUMIF(INDEX($L$12:$L91,),"&gt;0"),TRUE,VLOOKUP($H92,Elements!$B$19:$L$28,5,FALSE))</f>
        <v/>
      </c>
      <c r="M92" s="31" t="str">
        <f>_xlfn.IFS($H92="","",$H92="Total",SUMIF(INDEX($M$12:$M91,),"&gt;0"),TRUE,VLOOKUP($H92,Elements!$B$19:$L$28,6,FALSE))</f>
        <v/>
      </c>
      <c r="N92" s="31" t="str">
        <f>_xlfn.IFS($H92="","",$H92="Total",SUMIF(INDEX($N$12:$N91,),"&gt;0"),TRUE,VLOOKUP($H92,Elements!$B$19:$L$28,7,FALSE))</f>
        <v/>
      </c>
      <c r="O92" s="31" t="str">
        <f>_xlfn.IFS($H92="","",$H92="Total",SUMIF(INDEX($O$12:$O91,),"&gt;0"),TRUE,VLOOKUP($H92,Elements!$B$19:$L$28,8,FALSE))</f>
        <v/>
      </c>
      <c r="P92" s="31" t="str">
        <f>_xlfn.IFS($H92="","",$H92="Total",SUMIF(INDEX($P$12:$P91,),"&gt;0"),TRUE,VLOOKUP($H92,Elements!$B$19:$L$28,9,FALSE))</f>
        <v/>
      </c>
      <c r="Q92" s="31" t="str">
        <f>_xlfn.IFS($H92="","",$H92="Total",SUMIF(INDEX($Q$12:$Q91,),"&gt;0"),TRUE,VLOOKUP($H92,Elements!$B$19:$L$28,10,FALSE))</f>
        <v/>
      </c>
      <c r="R92" s="49" t="str">
        <f>_xlfn.IFS($H92="","",$H92="Total",SUMIF(INDEX($R$12:$R91,),"&gt;0"),TRUE,VLOOKUP($H92,Elements!$B$19:$L$28,11,FALSE))</f>
        <v/>
      </c>
      <c r="S92" s="2"/>
    </row>
    <row r="93" spans="1:19" x14ac:dyDescent="0.25">
      <c r="A93" s="51" t="str">
        <f>IF(C93&lt;&gt;"",COUNTIF($C$13:C93,C93)=1,"")</f>
        <v/>
      </c>
      <c r="B93" s="32"/>
      <c r="C93" s="57"/>
      <c r="D93" s="61" t="str">
        <f ca="1">IF(C93="","",VLOOKUP(C93,OFFSET(Elements!$B$7:$C$7,0,0,COUNTA(Elements!$B:$C)-1),2,FALSE))</f>
        <v/>
      </c>
      <c r="E93" s="53"/>
      <c r="F93" s="29" t="str">
        <f t="shared" si="2"/>
        <v/>
      </c>
      <c r="G93" s="30" t="str">
        <f t="shared" si="3"/>
        <v/>
      </c>
      <c r="H93" s="57"/>
      <c r="I93" s="59" t="str">
        <f>_xlfn.IFS($H93="","",$H93="Total","",TRUE,VLOOKUP($H93,Elements!$B$19:$L$28,2,FALSE))</f>
        <v/>
      </c>
      <c r="J93" s="31" t="str">
        <f>_xlfn.IFS($H93="","",$H93="Total","",TRUE,VLOOKUP($H93,Elements!$B$19:$L$28,3,FALSE))</f>
        <v/>
      </c>
      <c r="K93" s="31" t="str">
        <f>_xlfn.IFS($H93="","",$H93="Total",SUMIF(INDEX($K$12:$K92,),"&gt;0"),TRUE,VLOOKUP($H93,Elements!$B$19:$L$28,4,FALSE))</f>
        <v/>
      </c>
      <c r="L93" s="31" t="str">
        <f>_xlfn.IFS($H93="","",$H93="Total",SUMIF(INDEX($L$12:$L92,),"&gt;0"),TRUE,VLOOKUP($H93,Elements!$B$19:$L$28,5,FALSE))</f>
        <v/>
      </c>
      <c r="M93" s="31" t="str">
        <f>_xlfn.IFS($H93="","",$H93="Total",SUMIF(INDEX($M$12:$M92,),"&gt;0"),TRUE,VLOOKUP($H93,Elements!$B$19:$L$28,6,FALSE))</f>
        <v/>
      </c>
      <c r="N93" s="31" t="str">
        <f>_xlfn.IFS($H93="","",$H93="Total",SUMIF(INDEX($N$12:$N92,),"&gt;0"),TRUE,VLOOKUP($H93,Elements!$B$19:$L$28,7,FALSE))</f>
        <v/>
      </c>
      <c r="O93" s="31" t="str">
        <f>_xlfn.IFS($H93="","",$H93="Total",SUMIF(INDEX($O$12:$O92,),"&gt;0"),TRUE,VLOOKUP($H93,Elements!$B$19:$L$28,8,FALSE))</f>
        <v/>
      </c>
      <c r="P93" s="31" t="str">
        <f>_xlfn.IFS($H93="","",$H93="Total",SUMIF(INDEX($P$12:$P92,),"&gt;0"),TRUE,VLOOKUP($H93,Elements!$B$19:$L$28,9,FALSE))</f>
        <v/>
      </c>
      <c r="Q93" s="31" t="str">
        <f>_xlfn.IFS($H93="","",$H93="Total",SUMIF(INDEX($Q$12:$Q92,),"&gt;0"),TRUE,VLOOKUP($H93,Elements!$B$19:$L$28,10,FALSE))</f>
        <v/>
      </c>
      <c r="R93" s="49" t="str">
        <f>_xlfn.IFS($H93="","",$H93="Total",SUMIF(INDEX($R$12:$R92,),"&gt;0"),TRUE,VLOOKUP($H93,Elements!$B$19:$L$28,11,FALSE))</f>
        <v/>
      </c>
      <c r="S93" s="2"/>
    </row>
    <row r="94" spans="1:19" x14ac:dyDescent="0.25">
      <c r="A94" s="51" t="str">
        <f>IF(C94&lt;&gt;"",COUNTIF($C$13:C94,C94)=1,"")</f>
        <v/>
      </c>
      <c r="B94" s="32"/>
      <c r="C94" s="57"/>
      <c r="D94" s="61" t="str">
        <f ca="1">IF(C94="","",VLOOKUP(C94,OFFSET(Elements!$B$7:$C$7,0,0,COUNTA(Elements!$B:$C)-1),2,FALSE))</f>
        <v/>
      </c>
      <c r="E94" s="53"/>
      <c r="F94" s="29" t="str">
        <f t="shared" si="2"/>
        <v/>
      </c>
      <c r="G94" s="30" t="str">
        <f t="shared" si="3"/>
        <v/>
      </c>
      <c r="H94" s="57"/>
      <c r="I94" s="59" t="str">
        <f>_xlfn.IFS($H94="","",$H94="Total","",TRUE,VLOOKUP($H94,Elements!$B$19:$L$28,2,FALSE))</f>
        <v/>
      </c>
      <c r="J94" s="31" t="str">
        <f>_xlfn.IFS($H94="","",$H94="Total","",TRUE,VLOOKUP($H94,Elements!$B$19:$L$28,3,FALSE))</f>
        <v/>
      </c>
      <c r="K94" s="31" t="str">
        <f>_xlfn.IFS($H94="","",$H94="Total",SUMIF(INDEX($K$12:$K93,),"&gt;0"),TRUE,VLOOKUP($H94,Elements!$B$19:$L$28,4,FALSE))</f>
        <v/>
      </c>
      <c r="L94" s="31" t="str">
        <f>_xlfn.IFS($H94="","",$H94="Total",SUMIF(INDEX($L$12:$L93,),"&gt;0"),TRUE,VLOOKUP($H94,Elements!$B$19:$L$28,5,FALSE))</f>
        <v/>
      </c>
      <c r="M94" s="31" t="str">
        <f>_xlfn.IFS($H94="","",$H94="Total",SUMIF(INDEX($M$12:$M93,),"&gt;0"),TRUE,VLOOKUP($H94,Elements!$B$19:$L$28,6,FALSE))</f>
        <v/>
      </c>
      <c r="N94" s="31" t="str">
        <f>_xlfn.IFS($H94="","",$H94="Total",SUMIF(INDEX($N$12:$N93,),"&gt;0"),TRUE,VLOOKUP($H94,Elements!$B$19:$L$28,7,FALSE))</f>
        <v/>
      </c>
      <c r="O94" s="31" t="str">
        <f>_xlfn.IFS($H94="","",$H94="Total",SUMIF(INDEX($O$12:$O93,),"&gt;0"),TRUE,VLOOKUP($H94,Elements!$B$19:$L$28,8,FALSE))</f>
        <v/>
      </c>
      <c r="P94" s="31" t="str">
        <f>_xlfn.IFS($H94="","",$H94="Total",SUMIF(INDEX($P$12:$P93,),"&gt;0"),TRUE,VLOOKUP($H94,Elements!$B$19:$L$28,9,FALSE))</f>
        <v/>
      </c>
      <c r="Q94" s="31" t="str">
        <f>_xlfn.IFS($H94="","",$H94="Total",SUMIF(INDEX($Q$12:$Q93,),"&gt;0"),TRUE,VLOOKUP($H94,Elements!$B$19:$L$28,10,FALSE))</f>
        <v/>
      </c>
      <c r="R94" s="49" t="str">
        <f>_xlfn.IFS($H94="","",$H94="Total",SUMIF(INDEX($R$12:$R93,),"&gt;0"),TRUE,VLOOKUP($H94,Elements!$B$19:$L$28,11,FALSE))</f>
        <v/>
      </c>
      <c r="S94" s="2"/>
    </row>
    <row r="95" spans="1:19" x14ac:dyDescent="0.25">
      <c r="A95" s="51" t="str">
        <f>IF(C95&lt;&gt;"",COUNTIF($C$13:C95,C95)=1,"")</f>
        <v/>
      </c>
      <c r="B95" s="32"/>
      <c r="C95" s="57"/>
      <c r="D95" s="61" t="str">
        <f ca="1">IF(C95="","",VLOOKUP(C95,OFFSET(Elements!$B$7:$C$7,0,0,COUNTA(Elements!$B:$C)-1),2,FALSE))</f>
        <v/>
      </c>
      <c r="E95" s="53"/>
      <c r="F95" s="29" t="str">
        <f t="shared" si="2"/>
        <v/>
      </c>
      <c r="G95" s="30" t="str">
        <f t="shared" si="3"/>
        <v/>
      </c>
      <c r="H95" s="57"/>
      <c r="I95" s="59" t="str">
        <f>_xlfn.IFS($H95="","",$H95="Total","",TRUE,VLOOKUP($H95,Elements!$B$19:$L$28,2,FALSE))</f>
        <v/>
      </c>
      <c r="J95" s="31" t="str">
        <f>_xlfn.IFS($H95="","",$H95="Total","",TRUE,VLOOKUP($H95,Elements!$B$19:$L$28,3,FALSE))</f>
        <v/>
      </c>
      <c r="K95" s="31" t="str">
        <f>_xlfn.IFS($H95="","",$H95="Total",SUMIF(INDEX($K$12:$K94,),"&gt;0"),TRUE,VLOOKUP($H95,Elements!$B$19:$L$28,4,FALSE))</f>
        <v/>
      </c>
      <c r="L95" s="31" t="str">
        <f>_xlfn.IFS($H95="","",$H95="Total",SUMIF(INDEX($L$12:$L94,),"&gt;0"),TRUE,VLOOKUP($H95,Elements!$B$19:$L$28,5,FALSE))</f>
        <v/>
      </c>
      <c r="M95" s="31" t="str">
        <f>_xlfn.IFS($H95="","",$H95="Total",SUMIF(INDEX($M$12:$M94,),"&gt;0"),TRUE,VLOOKUP($H95,Elements!$B$19:$L$28,6,FALSE))</f>
        <v/>
      </c>
      <c r="N95" s="31" t="str">
        <f>_xlfn.IFS($H95="","",$H95="Total",SUMIF(INDEX($N$12:$N94,),"&gt;0"),TRUE,VLOOKUP($H95,Elements!$B$19:$L$28,7,FALSE))</f>
        <v/>
      </c>
      <c r="O95" s="31" t="str">
        <f>_xlfn.IFS($H95="","",$H95="Total",SUMIF(INDEX($O$12:$O94,),"&gt;0"),TRUE,VLOOKUP($H95,Elements!$B$19:$L$28,8,FALSE))</f>
        <v/>
      </c>
      <c r="P95" s="31" t="str">
        <f>_xlfn.IFS($H95="","",$H95="Total",SUMIF(INDEX($P$12:$P94,),"&gt;0"),TRUE,VLOOKUP($H95,Elements!$B$19:$L$28,9,FALSE))</f>
        <v/>
      </c>
      <c r="Q95" s="31" t="str">
        <f>_xlfn.IFS($H95="","",$H95="Total",SUMIF(INDEX($Q$12:$Q94,),"&gt;0"),TRUE,VLOOKUP($H95,Elements!$B$19:$L$28,10,FALSE))</f>
        <v/>
      </c>
      <c r="R95" s="49" t="str">
        <f>_xlfn.IFS($H95="","",$H95="Total",SUMIF(INDEX($R$12:$R94,),"&gt;0"),TRUE,VLOOKUP($H95,Elements!$B$19:$L$28,11,FALSE))</f>
        <v/>
      </c>
      <c r="S95" s="2"/>
    </row>
    <row r="96" spans="1:19" x14ac:dyDescent="0.25">
      <c r="A96" s="51" t="str">
        <f>IF(C96&lt;&gt;"",COUNTIF($C$13:C96,C96)=1,"")</f>
        <v/>
      </c>
      <c r="B96" s="32"/>
      <c r="C96" s="57"/>
      <c r="D96" s="61" t="str">
        <f ca="1">IF(C96="","",VLOOKUP(C96,OFFSET(Elements!$B$7:$C$7,0,0,COUNTA(Elements!$B:$C)-1),2,FALSE))</f>
        <v/>
      </c>
      <c r="E96" s="53"/>
      <c r="F96" s="29" t="str">
        <f t="shared" si="2"/>
        <v/>
      </c>
      <c r="G96" s="30" t="str">
        <f t="shared" si="3"/>
        <v/>
      </c>
      <c r="H96" s="57"/>
      <c r="I96" s="59" t="str">
        <f>_xlfn.IFS($H96="","",$H96="Total","",TRUE,VLOOKUP($H96,Elements!$B$19:$L$28,2,FALSE))</f>
        <v/>
      </c>
      <c r="J96" s="31" t="str">
        <f>_xlfn.IFS($H96="","",$H96="Total","",TRUE,VLOOKUP($H96,Elements!$B$19:$L$28,3,FALSE))</f>
        <v/>
      </c>
      <c r="K96" s="31" t="str">
        <f>_xlfn.IFS($H96="","",$H96="Total",SUMIF(INDEX($K$12:$K95,),"&gt;0"),TRUE,VLOOKUP($H96,Elements!$B$19:$L$28,4,FALSE))</f>
        <v/>
      </c>
      <c r="L96" s="31" t="str">
        <f>_xlfn.IFS($H96="","",$H96="Total",SUMIF(INDEX($L$12:$L95,),"&gt;0"),TRUE,VLOOKUP($H96,Elements!$B$19:$L$28,5,FALSE))</f>
        <v/>
      </c>
      <c r="M96" s="31" t="str">
        <f>_xlfn.IFS($H96="","",$H96="Total",SUMIF(INDEX($M$12:$M95,),"&gt;0"),TRUE,VLOOKUP($H96,Elements!$B$19:$L$28,6,FALSE))</f>
        <v/>
      </c>
      <c r="N96" s="31" t="str">
        <f>_xlfn.IFS($H96="","",$H96="Total",SUMIF(INDEX($N$12:$N95,),"&gt;0"),TRUE,VLOOKUP($H96,Elements!$B$19:$L$28,7,FALSE))</f>
        <v/>
      </c>
      <c r="O96" s="31" t="str">
        <f>_xlfn.IFS($H96="","",$H96="Total",SUMIF(INDEX($O$12:$O95,),"&gt;0"),TRUE,VLOOKUP($H96,Elements!$B$19:$L$28,8,FALSE))</f>
        <v/>
      </c>
      <c r="P96" s="31" t="str">
        <f>_xlfn.IFS($H96="","",$H96="Total",SUMIF(INDEX($P$12:$P95,),"&gt;0"),TRUE,VLOOKUP($H96,Elements!$B$19:$L$28,9,FALSE))</f>
        <v/>
      </c>
      <c r="Q96" s="31" t="str">
        <f>_xlfn.IFS($H96="","",$H96="Total",SUMIF(INDEX($Q$12:$Q95,),"&gt;0"),TRUE,VLOOKUP($H96,Elements!$B$19:$L$28,10,FALSE))</f>
        <v/>
      </c>
      <c r="R96" s="49" t="str">
        <f>_xlfn.IFS($H96="","",$H96="Total",SUMIF(INDEX($R$12:$R95,),"&gt;0"),TRUE,VLOOKUP($H96,Elements!$B$19:$L$28,11,FALSE))</f>
        <v/>
      </c>
      <c r="S96" s="2"/>
    </row>
    <row r="97" spans="1:19" x14ac:dyDescent="0.25">
      <c r="A97" s="51" t="str">
        <f>IF(C97&lt;&gt;"",COUNTIF($C$13:C97,C97)=1,"")</f>
        <v/>
      </c>
      <c r="B97" s="32"/>
      <c r="C97" s="57"/>
      <c r="D97" s="61" t="str">
        <f ca="1">IF(C97="","",VLOOKUP(C97,OFFSET(Elements!$B$7:$C$7,0,0,COUNTA(Elements!$B:$C)-1),2,FALSE))</f>
        <v/>
      </c>
      <c r="E97" s="53"/>
      <c r="F97" s="29" t="str">
        <f t="shared" si="2"/>
        <v/>
      </c>
      <c r="G97" s="30" t="str">
        <f t="shared" si="3"/>
        <v/>
      </c>
      <c r="H97" s="57"/>
      <c r="I97" s="59" t="str">
        <f>_xlfn.IFS($H97="","",$H97="Total","",TRUE,VLOOKUP($H97,Elements!$B$19:$L$28,2,FALSE))</f>
        <v/>
      </c>
      <c r="J97" s="31" t="str">
        <f>_xlfn.IFS($H97="","",$H97="Total","",TRUE,VLOOKUP($H97,Elements!$B$19:$L$28,3,FALSE))</f>
        <v/>
      </c>
      <c r="K97" s="31" t="str">
        <f>_xlfn.IFS($H97="","",$H97="Total",SUMIF(INDEX($K$12:$K96,),"&gt;0"),TRUE,VLOOKUP($H97,Elements!$B$19:$L$28,4,FALSE))</f>
        <v/>
      </c>
      <c r="L97" s="31" t="str">
        <f>_xlfn.IFS($H97="","",$H97="Total",SUMIF(INDEX($L$12:$L96,),"&gt;0"),TRUE,VLOOKUP($H97,Elements!$B$19:$L$28,5,FALSE))</f>
        <v/>
      </c>
      <c r="M97" s="31" t="str">
        <f>_xlfn.IFS($H97="","",$H97="Total",SUMIF(INDEX($M$12:$M96,),"&gt;0"),TRUE,VLOOKUP($H97,Elements!$B$19:$L$28,6,FALSE))</f>
        <v/>
      </c>
      <c r="N97" s="31" t="str">
        <f>_xlfn.IFS($H97="","",$H97="Total",SUMIF(INDEX($N$12:$N96,),"&gt;0"),TRUE,VLOOKUP($H97,Elements!$B$19:$L$28,7,FALSE))</f>
        <v/>
      </c>
      <c r="O97" s="31" t="str">
        <f>_xlfn.IFS($H97="","",$H97="Total",SUMIF(INDEX($O$12:$O96,),"&gt;0"),TRUE,VLOOKUP($H97,Elements!$B$19:$L$28,8,FALSE))</f>
        <v/>
      </c>
      <c r="P97" s="31" t="str">
        <f>_xlfn.IFS($H97="","",$H97="Total",SUMIF(INDEX($P$12:$P96,),"&gt;0"),TRUE,VLOOKUP($H97,Elements!$B$19:$L$28,9,FALSE))</f>
        <v/>
      </c>
      <c r="Q97" s="31" t="str">
        <f>_xlfn.IFS($H97="","",$H97="Total",SUMIF(INDEX($Q$12:$Q96,),"&gt;0"),TRUE,VLOOKUP($H97,Elements!$B$19:$L$28,10,FALSE))</f>
        <v/>
      </c>
      <c r="R97" s="49" t="str">
        <f>_xlfn.IFS($H97="","",$H97="Total",SUMIF(INDEX($R$12:$R96,),"&gt;0"),TRUE,VLOOKUP($H97,Elements!$B$19:$L$28,11,FALSE))</f>
        <v/>
      </c>
      <c r="S97" s="2"/>
    </row>
    <row r="98" spans="1:19" x14ac:dyDescent="0.25">
      <c r="A98" s="51" t="str">
        <f>IF(C98&lt;&gt;"",COUNTIF($C$13:C98,C98)=1,"")</f>
        <v/>
      </c>
      <c r="B98" s="32"/>
      <c r="C98" s="57"/>
      <c r="D98" s="61" t="str">
        <f ca="1">IF(C98="","",VLOOKUP(C98,OFFSET(Elements!$B$7:$C$7,0,0,COUNTA(Elements!$B:$C)-1),2,FALSE))</f>
        <v/>
      </c>
      <c r="E98" s="53"/>
      <c r="F98" s="29" t="str">
        <f t="shared" si="2"/>
        <v/>
      </c>
      <c r="G98" s="30" t="str">
        <f t="shared" si="3"/>
        <v/>
      </c>
      <c r="H98" s="57"/>
      <c r="I98" s="59" t="str">
        <f>_xlfn.IFS($H98="","",$H98="Total","",TRUE,VLOOKUP($H98,Elements!$B$19:$L$28,2,FALSE))</f>
        <v/>
      </c>
      <c r="J98" s="31" t="str">
        <f>_xlfn.IFS($H98="","",$H98="Total","",TRUE,VLOOKUP($H98,Elements!$B$19:$L$28,3,FALSE))</f>
        <v/>
      </c>
      <c r="K98" s="31" t="str">
        <f>_xlfn.IFS($H98="","",$H98="Total",SUMIF(INDEX($K$12:$K97,),"&gt;0"),TRUE,VLOOKUP($H98,Elements!$B$19:$L$28,4,FALSE))</f>
        <v/>
      </c>
      <c r="L98" s="31" t="str">
        <f>_xlfn.IFS($H98="","",$H98="Total",SUMIF(INDEX($L$12:$L97,),"&gt;0"),TRUE,VLOOKUP($H98,Elements!$B$19:$L$28,5,FALSE))</f>
        <v/>
      </c>
      <c r="M98" s="31" t="str">
        <f>_xlfn.IFS($H98="","",$H98="Total",SUMIF(INDEX($M$12:$M97,),"&gt;0"),TRUE,VLOOKUP($H98,Elements!$B$19:$L$28,6,FALSE))</f>
        <v/>
      </c>
      <c r="N98" s="31" t="str">
        <f>_xlfn.IFS($H98="","",$H98="Total",SUMIF(INDEX($N$12:$N97,),"&gt;0"),TRUE,VLOOKUP($H98,Elements!$B$19:$L$28,7,FALSE))</f>
        <v/>
      </c>
      <c r="O98" s="31" t="str">
        <f>_xlfn.IFS($H98="","",$H98="Total",SUMIF(INDEX($O$12:$O97,),"&gt;0"),TRUE,VLOOKUP($H98,Elements!$B$19:$L$28,8,FALSE))</f>
        <v/>
      </c>
      <c r="P98" s="31" t="str">
        <f>_xlfn.IFS($H98="","",$H98="Total",SUMIF(INDEX($P$12:$P97,),"&gt;0"),TRUE,VLOOKUP($H98,Elements!$B$19:$L$28,9,FALSE))</f>
        <v/>
      </c>
      <c r="Q98" s="31" t="str">
        <f>_xlfn.IFS($H98="","",$H98="Total",SUMIF(INDEX($Q$12:$Q97,),"&gt;0"),TRUE,VLOOKUP($H98,Elements!$B$19:$L$28,10,FALSE))</f>
        <v/>
      </c>
      <c r="R98" s="49" t="str">
        <f>_xlfn.IFS($H98="","",$H98="Total",SUMIF(INDEX($R$12:$R97,),"&gt;0"),TRUE,VLOOKUP($H98,Elements!$B$19:$L$28,11,FALSE))</f>
        <v/>
      </c>
      <c r="S98" s="2"/>
    </row>
    <row r="99" spans="1:19" x14ac:dyDescent="0.25">
      <c r="A99" s="51" t="str">
        <f>IF(C99&lt;&gt;"",COUNTIF($C$13:C99,C99)=1,"")</f>
        <v/>
      </c>
      <c r="B99" s="32"/>
      <c r="C99" s="57"/>
      <c r="D99" s="61" t="str">
        <f ca="1">IF(C99="","",VLOOKUP(C99,OFFSET(Elements!$B$7:$C$7,0,0,COUNTA(Elements!$B:$C)-1),2,FALSE))</f>
        <v/>
      </c>
      <c r="E99" s="53"/>
      <c r="F99" s="29" t="str">
        <f t="shared" si="2"/>
        <v/>
      </c>
      <c r="G99" s="30" t="str">
        <f t="shared" si="3"/>
        <v/>
      </c>
      <c r="H99" s="57"/>
      <c r="I99" s="59" t="str">
        <f>_xlfn.IFS($H99="","",$H99="Total","",TRUE,VLOOKUP($H99,Elements!$B$19:$L$28,2,FALSE))</f>
        <v/>
      </c>
      <c r="J99" s="31" t="str">
        <f>_xlfn.IFS($H99="","",$H99="Total","",TRUE,VLOOKUP($H99,Elements!$B$19:$L$28,3,FALSE))</f>
        <v/>
      </c>
      <c r="K99" s="31" t="str">
        <f>_xlfn.IFS($H99="","",$H99="Total",SUMIF(INDEX($K$12:$K98,),"&gt;0"),TRUE,VLOOKUP($H99,Elements!$B$19:$L$28,4,FALSE))</f>
        <v/>
      </c>
      <c r="L99" s="31" t="str">
        <f>_xlfn.IFS($H99="","",$H99="Total",SUMIF(INDEX($L$12:$L98,),"&gt;0"),TRUE,VLOOKUP($H99,Elements!$B$19:$L$28,5,FALSE))</f>
        <v/>
      </c>
      <c r="M99" s="31" t="str">
        <f>_xlfn.IFS($H99="","",$H99="Total",SUMIF(INDEX($M$12:$M98,),"&gt;0"),TRUE,VLOOKUP($H99,Elements!$B$19:$L$28,6,FALSE))</f>
        <v/>
      </c>
      <c r="N99" s="31" t="str">
        <f>_xlfn.IFS($H99="","",$H99="Total",SUMIF(INDEX($N$12:$N98,),"&gt;0"),TRUE,VLOOKUP($H99,Elements!$B$19:$L$28,7,FALSE))</f>
        <v/>
      </c>
      <c r="O99" s="31" t="str">
        <f>_xlfn.IFS($H99="","",$H99="Total",SUMIF(INDEX($O$12:$O98,),"&gt;0"),TRUE,VLOOKUP($H99,Elements!$B$19:$L$28,8,FALSE))</f>
        <v/>
      </c>
      <c r="P99" s="31" t="str">
        <f>_xlfn.IFS($H99="","",$H99="Total",SUMIF(INDEX($P$12:$P98,),"&gt;0"),TRUE,VLOOKUP($H99,Elements!$B$19:$L$28,9,FALSE))</f>
        <v/>
      </c>
      <c r="Q99" s="31" t="str">
        <f>_xlfn.IFS($H99="","",$H99="Total",SUMIF(INDEX($Q$12:$Q98,),"&gt;0"),TRUE,VLOOKUP($H99,Elements!$B$19:$L$28,10,FALSE))</f>
        <v/>
      </c>
      <c r="R99" s="49" t="str">
        <f>_xlfn.IFS($H99="","",$H99="Total",SUMIF(INDEX($R$12:$R98,),"&gt;0"),TRUE,VLOOKUP($H99,Elements!$B$19:$L$28,11,FALSE))</f>
        <v/>
      </c>
      <c r="S99" s="2"/>
    </row>
    <row r="100" spans="1:19" x14ac:dyDescent="0.25">
      <c r="A100" s="51" t="str">
        <f>IF(C100&lt;&gt;"",COUNTIF($C$13:C100,C100)=1,"")</f>
        <v/>
      </c>
      <c r="B100" s="32"/>
      <c r="C100" s="56"/>
      <c r="D100" s="61" t="str">
        <f ca="1">IF(C100="","",VLOOKUP(C100,OFFSET(Elements!$B$7:$C$7,0,0,COUNTA(Elements!$B:$C)-1),2,FALSE))</f>
        <v/>
      </c>
      <c r="E100" s="53"/>
      <c r="F100" s="29" t="str">
        <f t="shared" si="2"/>
        <v/>
      </c>
      <c r="G100" s="30" t="str">
        <f t="shared" si="3"/>
        <v/>
      </c>
      <c r="H100" s="57"/>
      <c r="I100" s="59" t="str">
        <f>_xlfn.IFS($H100="","",$H100="Total","",TRUE,VLOOKUP($H100,Elements!$B$19:$L$28,2,FALSE))</f>
        <v/>
      </c>
      <c r="J100" s="31" t="str">
        <f>_xlfn.IFS($H100="","",$H100="Total","",TRUE,VLOOKUP($H100,Elements!$B$19:$L$28,3,FALSE))</f>
        <v/>
      </c>
      <c r="K100" s="31" t="str">
        <f>_xlfn.IFS($H100="","",$H100="Total",SUMIF(INDEX($K$12:$K99,),"&gt;0"),TRUE,VLOOKUP($H100,Elements!$B$19:$L$28,4,FALSE))</f>
        <v/>
      </c>
      <c r="L100" s="31" t="str">
        <f>_xlfn.IFS($H100="","",$H100="Total",SUMIF(INDEX($L$12:$L99,),"&gt;0"),TRUE,VLOOKUP($H100,Elements!$B$19:$L$28,5,FALSE))</f>
        <v/>
      </c>
      <c r="M100" s="31" t="str">
        <f>_xlfn.IFS($H100="","",$H100="Total",SUMIF(INDEX($M$12:$M99,),"&gt;0"),TRUE,VLOOKUP($H100,Elements!$B$19:$L$28,6,FALSE))</f>
        <v/>
      </c>
      <c r="N100" s="31" t="str">
        <f>_xlfn.IFS($H100="","",$H100="Total",SUMIF(INDEX($N$12:$N99,),"&gt;0"),TRUE,VLOOKUP($H100,Elements!$B$19:$L$28,7,FALSE))</f>
        <v/>
      </c>
      <c r="O100" s="31" t="str">
        <f>_xlfn.IFS($H100="","",$H100="Total",SUMIF(INDEX($O$12:$O99,),"&gt;0"),TRUE,VLOOKUP($H100,Elements!$B$19:$L$28,8,FALSE))</f>
        <v/>
      </c>
      <c r="P100" s="31" t="str">
        <f>_xlfn.IFS($H100="","",$H100="Total",SUMIF(INDEX($P$12:$P99,),"&gt;0"),TRUE,VLOOKUP($H100,Elements!$B$19:$L$28,9,FALSE))</f>
        <v/>
      </c>
      <c r="Q100" s="31" t="str">
        <f>_xlfn.IFS($H100="","",$H100="Total",SUMIF(INDEX($Q$12:$Q99,),"&gt;0"),TRUE,VLOOKUP($H100,Elements!$B$19:$L$28,10,FALSE))</f>
        <v/>
      </c>
      <c r="R100" s="49" t="str">
        <f>_xlfn.IFS($H100="","",$H100="Total",SUMIF(INDEX($R$12:$R99,),"&gt;0"),TRUE,VLOOKUP($H100,Elements!$B$19:$L$28,11,FALSE))</f>
        <v/>
      </c>
      <c r="S100" s="2"/>
    </row>
    <row r="101" spans="1:19" x14ac:dyDescent="0.25">
      <c r="A101" s="51" t="str">
        <f>IF(C101&lt;&gt;"",COUNTIF($C$13:C101,C101)=1,"")</f>
        <v/>
      </c>
      <c r="B101" s="32"/>
      <c r="C101" s="57"/>
      <c r="D101" s="61" t="str">
        <f ca="1">IF(C101="","",VLOOKUP(C101,OFFSET(Elements!$B$7:$C$7,0,0,COUNTA(Elements!$B:$C)-1),2,FALSE))</f>
        <v/>
      </c>
      <c r="E101" s="53"/>
      <c r="F101" s="29" t="str">
        <f t="shared" si="2"/>
        <v/>
      </c>
      <c r="G101" s="30" t="str">
        <f t="shared" si="3"/>
        <v/>
      </c>
      <c r="H101" s="57"/>
      <c r="I101" s="59" t="str">
        <f>_xlfn.IFS($H101="","",$H101="Total","",TRUE,VLOOKUP($H101,Elements!$B$19:$L$28,2,FALSE))</f>
        <v/>
      </c>
      <c r="J101" s="31" t="str">
        <f>_xlfn.IFS($H101="","",$H101="Total","",TRUE,VLOOKUP($H101,Elements!$B$19:$L$28,3,FALSE))</f>
        <v/>
      </c>
      <c r="K101" s="31" t="str">
        <f>_xlfn.IFS($H101="","",$H101="Total",SUMIF(INDEX($K$12:$K100,),"&gt;0"),TRUE,VLOOKUP($H101,Elements!$B$19:$L$28,4,FALSE))</f>
        <v/>
      </c>
      <c r="L101" s="31" t="str">
        <f>_xlfn.IFS($H101="","",$H101="Total",SUMIF(INDEX($L$12:$L100,),"&gt;0"),TRUE,VLOOKUP($H101,Elements!$B$19:$L$28,5,FALSE))</f>
        <v/>
      </c>
      <c r="M101" s="31" t="str">
        <f>_xlfn.IFS($H101="","",$H101="Total",SUMIF(INDEX($M$12:$M100,),"&gt;0"),TRUE,VLOOKUP($H101,Elements!$B$19:$L$28,6,FALSE))</f>
        <v/>
      </c>
      <c r="N101" s="31" t="str">
        <f>_xlfn.IFS($H101="","",$H101="Total",SUMIF(INDEX($N$12:$N100,),"&gt;0"),TRUE,VLOOKUP($H101,Elements!$B$19:$L$28,7,FALSE))</f>
        <v/>
      </c>
      <c r="O101" s="31" t="str">
        <f>_xlfn.IFS($H101="","",$H101="Total",SUMIF(INDEX($O$12:$O100,),"&gt;0"),TRUE,VLOOKUP($H101,Elements!$B$19:$L$28,8,FALSE))</f>
        <v/>
      </c>
      <c r="P101" s="31" t="str">
        <f>_xlfn.IFS($H101="","",$H101="Total",SUMIF(INDEX($P$12:$P100,),"&gt;0"),TRUE,VLOOKUP($H101,Elements!$B$19:$L$28,9,FALSE))</f>
        <v/>
      </c>
      <c r="Q101" s="31" t="str">
        <f>_xlfn.IFS($H101="","",$H101="Total",SUMIF(INDEX($Q$12:$Q100,),"&gt;0"),TRUE,VLOOKUP($H101,Elements!$B$19:$L$28,10,FALSE))</f>
        <v/>
      </c>
      <c r="R101" s="49" t="str">
        <f>_xlfn.IFS($H101="","",$H101="Total",SUMIF(INDEX($R$12:$R100,),"&gt;0"),TRUE,VLOOKUP($H101,Elements!$B$19:$L$28,11,FALSE))</f>
        <v/>
      </c>
      <c r="S101" s="2"/>
    </row>
    <row r="102" spans="1:19" x14ac:dyDescent="0.25">
      <c r="A102" s="51" t="str">
        <f>IF(C102&lt;&gt;"",COUNTIF($C$13:C102,C102)=1,"")</f>
        <v/>
      </c>
      <c r="B102" s="32"/>
      <c r="C102" s="57"/>
      <c r="D102" s="61" t="str">
        <f ca="1">IF(C102="","",VLOOKUP(C102,OFFSET(Elements!$B$7:$C$7,0,0,COUNTA(Elements!$B:$C)-1),2,FALSE))</f>
        <v/>
      </c>
      <c r="E102" s="53"/>
      <c r="F102" s="29" t="str">
        <f t="shared" si="2"/>
        <v/>
      </c>
      <c r="G102" s="30" t="str">
        <f t="shared" si="3"/>
        <v/>
      </c>
      <c r="H102" s="57"/>
      <c r="I102" s="59" t="str">
        <f>_xlfn.IFS($H102="","",$H102="Total","",TRUE,VLOOKUP($H102,Elements!$B$19:$L$28,2,FALSE))</f>
        <v/>
      </c>
      <c r="J102" s="31" t="str">
        <f>_xlfn.IFS($H102="","",$H102="Total","",TRUE,VLOOKUP($H102,Elements!$B$19:$L$28,3,FALSE))</f>
        <v/>
      </c>
      <c r="K102" s="31" t="str">
        <f>_xlfn.IFS($H102="","",$H102="Total",SUMIF(INDEX($K$12:$K101,),"&gt;0"),TRUE,VLOOKUP($H102,Elements!$B$19:$L$28,4,FALSE))</f>
        <v/>
      </c>
      <c r="L102" s="31" t="str">
        <f>_xlfn.IFS($H102="","",$H102="Total",SUMIF(INDEX($L$12:$L101,),"&gt;0"),TRUE,VLOOKUP($H102,Elements!$B$19:$L$28,5,FALSE))</f>
        <v/>
      </c>
      <c r="M102" s="31" t="str">
        <f>_xlfn.IFS($H102="","",$H102="Total",SUMIF(INDEX($M$12:$M101,),"&gt;0"),TRUE,VLOOKUP($H102,Elements!$B$19:$L$28,6,FALSE))</f>
        <v/>
      </c>
      <c r="N102" s="31" t="str">
        <f>_xlfn.IFS($H102="","",$H102="Total",SUMIF(INDEX($N$12:$N101,),"&gt;0"),TRUE,VLOOKUP($H102,Elements!$B$19:$L$28,7,FALSE))</f>
        <v/>
      </c>
      <c r="O102" s="31" t="str">
        <f>_xlfn.IFS($H102="","",$H102="Total",SUMIF(INDEX($O$12:$O101,),"&gt;0"),TRUE,VLOOKUP($H102,Elements!$B$19:$L$28,8,FALSE))</f>
        <v/>
      </c>
      <c r="P102" s="31" t="str">
        <f>_xlfn.IFS($H102="","",$H102="Total",SUMIF(INDEX($P$12:$P101,),"&gt;0"),TRUE,VLOOKUP($H102,Elements!$B$19:$L$28,9,FALSE))</f>
        <v/>
      </c>
      <c r="Q102" s="31" t="str">
        <f>_xlfn.IFS($H102="","",$H102="Total",SUMIF(INDEX($Q$12:$Q101,),"&gt;0"),TRUE,VLOOKUP($H102,Elements!$B$19:$L$28,10,FALSE))</f>
        <v/>
      </c>
      <c r="R102" s="49" t="str">
        <f>_xlfn.IFS($H102="","",$H102="Total",SUMIF(INDEX($R$12:$R101,),"&gt;0"),TRUE,VLOOKUP($H102,Elements!$B$19:$L$28,11,FALSE))</f>
        <v/>
      </c>
      <c r="S102" s="2"/>
    </row>
    <row r="103" spans="1:19" x14ac:dyDescent="0.25">
      <c r="A103" s="51" t="str">
        <f>IF(C103&lt;&gt;"",COUNTIF($C$13:C103,C103)=1,"")</f>
        <v/>
      </c>
      <c r="B103" s="32"/>
      <c r="C103" s="57"/>
      <c r="D103" s="61" t="str">
        <f ca="1">IF(C103="","",VLOOKUP(C103,OFFSET(Elements!$B$7:$C$7,0,0,COUNTA(Elements!$B:$C)-1),2,FALSE))</f>
        <v/>
      </c>
      <c r="E103" s="53"/>
      <c r="F103" s="29" t="str">
        <f t="shared" si="2"/>
        <v/>
      </c>
      <c r="G103" s="30" t="str">
        <f t="shared" si="3"/>
        <v/>
      </c>
      <c r="H103" s="57"/>
      <c r="I103" s="59" t="str">
        <f>_xlfn.IFS($H103="","",$H103="Total","",TRUE,VLOOKUP($H103,Elements!$B$19:$L$28,2,FALSE))</f>
        <v/>
      </c>
      <c r="J103" s="31" t="str">
        <f>_xlfn.IFS($H103="","",$H103="Total","",TRUE,VLOOKUP($H103,Elements!$B$19:$L$28,3,FALSE))</f>
        <v/>
      </c>
      <c r="K103" s="31" t="str">
        <f>_xlfn.IFS($H103="","",$H103="Total",SUMIF(INDEX($K$12:$K102,),"&gt;0"),TRUE,VLOOKUP($H103,Elements!$B$19:$L$28,4,FALSE))</f>
        <v/>
      </c>
      <c r="L103" s="31" t="str">
        <f>_xlfn.IFS($H103="","",$H103="Total",SUMIF(INDEX($L$12:$L102,),"&gt;0"),TRUE,VLOOKUP($H103,Elements!$B$19:$L$28,5,FALSE))</f>
        <v/>
      </c>
      <c r="M103" s="31" t="str">
        <f>_xlfn.IFS($H103="","",$H103="Total",SUMIF(INDEX($M$12:$M102,),"&gt;0"),TRUE,VLOOKUP($H103,Elements!$B$19:$L$28,6,FALSE))</f>
        <v/>
      </c>
      <c r="N103" s="31" t="str">
        <f>_xlfn.IFS($H103="","",$H103="Total",SUMIF(INDEX($N$12:$N102,),"&gt;0"),TRUE,VLOOKUP($H103,Elements!$B$19:$L$28,7,FALSE))</f>
        <v/>
      </c>
      <c r="O103" s="31" t="str">
        <f>_xlfn.IFS($H103="","",$H103="Total",SUMIF(INDEX($O$12:$O102,),"&gt;0"),TRUE,VLOOKUP($H103,Elements!$B$19:$L$28,8,FALSE))</f>
        <v/>
      </c>
      <c r="P103" s="31" t="str">
        <f>_xlfn.IFS($H103="","",$H103="Total",SUMIF(INDEX($P$12:$P102,),"&gt;0"),TRUE,VLOOKUP($H103,Elements!$B$19:$L$28,9,FALSE))</f>
        <v/>
      </c>
      <c r="Q103" s="31" t="str">
        <f>_xlfn.IFS($H103="","",$H103="Total",SUMIF(INDEX($Q$12:$Q102,),"&gt;0"),TRUE,VLOOKUP($H103,Elements!$B$19:$L$28,10,FALSE))</f>
        <v/>
      </c>
      <c r="R103" s="49" t="str">
        <f>_xlfn.IFS($H103="","",$H103="Total",SUMIF(INDEX($R$12:$R102,),"&gt;0"),TRUE,VLOOKUP($H103,Elements!$B$19:$L$28,11,FALSE))</f>
        <v/>
      </c>
      <c r="S103" s="2"/>
    </row>
    <row r="104" spans="1:19" x14ac:dyDescent="0.25">
      <c r="A104" s="51" t="str">
        <f>IF(C104&lt;&gt;"",COUNTIF($C$13:C104,C104)=1,"")</f>
        <v/>
      </c>
      <c r="B104" s="32"/>
      <c r="C104" s="57"/>
      <c r="D104" s="61" t="str">
        <f ca="1">IF(C104="","",VLOOKUP(C104,OFFSET(Elements!$B$7:$C$7,0,0,COUNTA(Elements!$B:$C)-1),2,FALSE))</f>
        <v/>
      </c>
      <c r="E104" s="53"/>
      <c r="F104" s="29" t="str">
        <f t="shared" si="2"/>
        <v/>
      </c>
      <c r="G104" s="30" t="str">
        <f t="shared" si="3"/>
        <v/>
      </c>
      <c r="H104" s="57"/>
      <c r="I104" s="59" t="str">
        <f>_xlfn.IFS($H104="","",$H104="Total","",TRUE,VLOOKUP($H104,Elements!$B$19:$L$28,2,FALSE))</f>
        <v/>
      </c>
      <c r="J104" s="31" t="str">
        <f>_xlfn.IFS($H104="","",$H104="Total","",TRUE,VLOOKUP($H104,Elements!$B$19:$L$28,3,FALSE))</f>
        <v/>
      </c>
      <c r="K104" s="31" t="str">
        <f>_xlfn.IFS($H104="","",$H104="Total",SUMIF(INDEX($K$12:$K103,),"&gt;0"),TRUE,VLOOKUP($H104,Elements!$B$19:$L$28,4,FALSE))</f>
        <v/>
      </c>
      <c r="L104" s="31" t="str">
        <f>_xlfn.IFS($H104="","",$H104="Total",SUMIF(INDEX($L$12:$L103,),"&gt;0"),TRUE,VLOOKUP($H104,Elements!$B$19:$L$28,5,FALSE))</f>
        <v/>
      </c>
      <c r="M104" s="31" t="str">
        <f>_xlfn.IFS($H104="","",$H104="Total",SUMIF(INDEX($M$12:$M103,),"&gt;0"),TRUE,VLOOKUP($H104,Elements!$B$19:$L$28,6,FALSE))</f>
        <v/>
      </c>
      <c r="N104" s="31" t="str">
        <f>_xlfn.IFS($H104="","",$H104="Total",SUMIF(INDEX($N$12:$N103,),"&gt;0"),TRUE,VLOOKUP($H104,Elements!$B$19:$L$28,7,FALSE))</f>
        <v/>
      </c>
      <c r="O104" s="31" t="str">
        <f>_xlfn.IFS($H104="","",$H104="Total",SUMIF(INDEX($O$12:$O103,),"&gt;0"),TRUE,VLOOKUP($H104,Elements!$B$19:$L$28,8,FALSE))</f>
        <v/>
      </c>
      <c r="P104" s="31" t="str">
        <f>_xlfn.IFS($H104="","",$H104="Total",SUMIF(INDEX($P$12:$P103,),"&gt;0"),TRUE,VLOOKUP($H104,Elements!$B$19:$L$28,9,FALSE))</f>
        <v/>
      </c>
      <c r="Q104" s="31" t="str">
        <f>_xlfn.IFS($H104="","",$H104="Total",SUMIF(INDEX($Q$12:$Q103,),"&gt;0"),TRUE,VLOOKUP($H104,Elements!$B$19:$L$28,10,FALSE))</f>
        <v/>
      </c>
      <c r="R104" s="49" t="str">
        <f>_xlfn.IFS($H104="","",$H104="Total",SUMIF(INDEX($R$12:$R103,),"&gt;0"),TRUE,VLOOKUP($H104,Elements!$B$19:$L$28,11,FALSE))</f>
        <v/>
      </c>
      <c r="S104" s="2"/>
    </row>
    <row r="105" spans="1:19" x14ac:dyDescent="0.25">
      <c r="A105" s="51" t="str">
        <f>IF(C105&lt;&gt;"",COUNTIF($C$13:C105,C105)=1,"")</f>
        <v/>
      </c>
      <c r="B105" s="32"/>
      <c r="C105" s="57"/>
      <c r="D105" s="61" t="str">
        <f ca="1">IF(C105="","",VLOOKUP(C105,OFFSET(Elements!$B$7:$C$7,0,0,COUNTA(Elements!$B:$C)-1),2,FALSE))</f>
        <v/>
      </c>
      <c r="E105" s="53"/>
      <c r="F105" s="29" t="str">
        <f t="shared" si="2"/>
        <v/>
      </c>
      <c r="G105" s="30" t="str">
        <f t="shared" si="3"/>
        <v/>
      </c>
      <c r="H105" s="57"/>
      <c r="I105" s="59" t="str">
        <f>_xlfn.IFS($H105="","",$H105="Total","",TRUE,VLOOKUP($H105,Elements!$B$19:$L$28,2,FALSE))</f>
        <v/>
      </c>
      <c r="J105" s="31" t="str">
        <f>_xlfn.IFS($H105="","",$H105="Total","",TRUE,VLOOKUP($H105,Elements!$B$19:$L$28,3,FALSE))</f>
        <v/>
      </c>
      <c r="K105" s="31" t="str">
        <f>_xlfn.IFS($H105="","",$H105="Total",SUMIF(INDEX($K$12:$K104,),"&gt;0"),TRUE,VLOOKUP($H105,Elements!$B$19:$L$28,4,FALSE))</f>
        <v/>
      </c>
      <c r="L105" s="31" t="str">
        <f>_xlfn.IFS($H105="","",$H105="Total",SUMIF(INDEX($L$12:$L104,),"&gt;0"),TRUE,VLOOKUP($H105,Elements!$B$19:$L$28,5,FALSE))</f>
        <v/>
      </c>
      <c r="M105" s="31" t="str">
        <f>_xlfn.IFS($H105="","",$H105="Total",SUMIF(INDEX($M$12:$M104,),"&gt;0"),TRUE,VLOOKUP($H105,Elements!$B$19:$L$28,6,FALSE))</f>
        <v/>
      </c>
      <c r="N105" s="31" t="str">
        <f>_xlfn.IFS($H105="","",$H105="Total",SUMIF(INDEX($N$12:$N104,),"&gt;0"),TRUE,VLOOKUP($H105,Elements!$B$19:$L$28,7,FALSE))</f>
        <v/>
      </c>
      <c r="O105" s="31" t="str">
        <f>_xlfn.IFS($H105="","",$H105="Total",SUMIF(INDEX($O$12:$O104,),"&gt;0"),TRUE,VLOOKUP($H105,Elements!$B$19:$L$28,8,FALSE))</f>
        <v/>
      </c>
      <c r="P105" s="31" t="str">
        <f>_xlfn.IFS($H105="","",$H105="Total",SUMIF(INDEX($P$12:$P104,),"&gt;0"),TRUE,VLOOKUP($H105,Elements!$B$19:$L$28,9,FALSE))</f>
        <v/>
      </c>
      <c r="Q105" s="31" t="str">
        <f>_xlfn.IFS($H105="","",$H105="Total",SUMIF(INDEX($Q$12:$Q104,),"&gt;0"),TRUE,VLOOKUP($H105,Elements!$B$19:$L$28,10,FALSE))</f>
        <v/>
      </c>
      <c r="R105" s="49" t="str">
        <f>_xlfn.IFS($H105="","",$H105="Total",SUMIF(INDEX($R$12:$R104,),"&gt;0"),TRUE,VLOOKUP($H105,Elements!$B$19:$L$28,11,FALSE))</f>
        <v/>
      </c>
      <c r="S105" s="2"/>
    </row>
    <row r="106" spans="1:19" x14ac:dyDescent="0.25">
      <c r="A106" s="51" t="str">
        <f>IF(C106&lt;&gt;"",COUNTIF($C$13:C106,C106)=1,"")</f>
        <v/>
      </c>
      <c r="B106" s="32"/>
      <c r="C106" s="57"/>
      <c r="D106" s="61" t="str">
        <f ca="1">IF(C106="","",VLOOKUP(C106,OFFSET(Elements!$B$7:$C$7,0,0,COUNTA(Elements!$B:$C)-1),2,FALSE))</f>
        <v/>
      </c>
      <c r="E106" s="53"/>
      <c r="F106" s="29" t="str">
        <f t="shared" si="2"/>
        <v/>
      </c>
      <c r="G106" s="30" t="str">
        <f t="shared" si="3"/>
        <v/>
      </c>
      <c r="H106" s="57"/>
      <c r="I106" s="59" t="str">
        <f>_xlfn.IFS($H106="","",$H106="Total","",TRUE,VLOOKUP($H106,Elements!$B$19:$L$28,2,FALSE))</f>
        <v/>
      </c>
      <c r="J106" s="31" t="str">
        <f>_xlfn.IFS($H106="","",$H106="Total","",TRUE,VLOOKUP($H106,Elements!$B$19:$L$28,3,FALSE))</f>
        <v/>
      </c>
      <c r="K106" s="31" t="str">
        <f>_xlfn.IFS($H106="","",$H106="Total",SUMIF(INDEX($K$12:$K105,),"&gt;0"),TRUE,VLOOKUP($H106,Elements!$B$19:$L$28,4,FALSE))</f>
        <v/>
      </c>
      <c r="L106" s="31" t="str">
        <f>_xlfn.IFS($H106="","",$H106="Total",SUMIF(INDEX($L$12:$L105,),"&gt;0"),TRUE,VLOOKUP($H106,Elements!$B$19:$L$28,5,FALSE))</f>
        <v/>
      </c>
      <c r="M106" s="31" t="str">
        <f>_xlfn.IFS($H106="","",$H106="Total",SUMIF(INDEX($M$12:$M105,),"&gt;0"),TRUE,VLOOKUP($H106,Elements!$B$19:$L$28,6,FALSE))</f>
        <v/>
      </c>
      <c r="N106" s="31" t="str">
        <f>_xlfn.IFS($H106="","",$H106="Total",SUMIF(INDEX($N$12:$N105,),"&gt;0"),TRUE,VLOOKUP($H106,Elements!$B$19:$L$28,7,FALSE))</f>
        <v/>
      </c>
      <c r="O106" s="31" t="str">
        <f>_xlfn.IFS($H106="","",$H106="Total",SUMIF(INDEX($O$12:$O105,),"&gt;0"),TRUE,VLOOKUP($H106,Elements!$B$19:$L$28,8,FALSE))</f>
        <v/>
      </c>
      <c r="P106" s="31" t="str">
        <f>_xlfn.IFS($H106="","",$H106="Total",SUMIF(INDEX($P$12:$P105,),"&gt;0"),TRUE,VLOOKUP($H106,Elements!$B$19:$L$28,9,FALSE))</f>
        <v/>
      </c>
      <c r="Q106" s="31" t="str">
        <f>_xlfn.IFS($H106="","",$H106="Total",SUMIF(INDEX($Q$12:$Q105,),"&gt;0"),TRUE,VLOOKUP($H106,Elements!$B$19:$L$28,10,FALSE))</f>
        <v/>
      </c>
      <c r="R106" s="49" t="str">
        <f>_xlfn.IFS($H106="","",$H106="Total",SUMIF(INDEX($R$12:$R105,),"&gt;0"),TRUE,VLOOKUP($H106,Elements!$B$19:$L$28,11,FALSE))</f>
        <v/>
      </c>
      <c r="S106" s="2"/>
    </row>
    <row r="107" spans="1:19" x14ac:dyDescent="0.25">
      <c r="A107" s="51" t="str">
        <f>IF(C107&lt;&gt;"",COUNTIF($C$13:C107,C107)=1,"")</f>
        <v/>
      </c>
      <c r="B107" s="32"/>
      <c r="C107" s="57"/>
      <c r="D107" s="61" t="str">
        <f ca="1">IF(C107="","",VLOOKUP(C107,OFFSET(Elements!$B$7:$C$7,0,0,COUNTA(Elements!$B:$C)-1),2,FALSE))</f>
        <v/>
      </c>
      <c r="E107" s="53"/>
      <c r="F107" s="29" t="str">
        <f t="shared" si="2"/>
        <v/>
      </c>
      <c r="G107" s="30" t="str">
        <f t="shared" si="3"/>
        <v/>
      </c>
      <c r="H107" s="57"/>
      <c r="I107" s="59" t="str">
        <f>_xlfn.IFS($H107="","",$H107="Total","",TRUE,VLOOKUP($H107,Elements!$B$19:$L$28,2,FALSE))</f>
        <v/>
      </c>
      <c r="J107" s="31" t="str">
        <f>_xlfn.IFS($H107="","",$H107="Total","",TRUE,VLOOKUP($H107,Elements!$B$19:$L$28,3,FALSE))</f>
        <v/>
      </c>
      <c r="K107" s="31" t="str">
        <f>_xlfn.IFS($H107="","",$H107="Total",SUMIF(INDEX($K$12:$K106,),"&gt;0"),TRUE,VLOOKUP($H107,Elements!$B$19:$L$28,4,FALSE))</f>
        <v/>
      </c>
      <c r="L107" s="31" t="str">
        <f>_xlfn.IFS($H107="","",$H107="Total",SUMIF(INDEX($L$12:$L106,),"&gt;0"),TRUE,VLOOKUP($H107,Elements!$B$19:$L$28,5,FALSE))</f>
        <v/>
      </c>
      <c r="M107" s="31" t="str">
        <f>_xlfn.IFS($H107="","",$H107="Total",SUMIF(INDEX($M$12:$M106,),"&gt;0"),TRUE,VLOOKUP($H107,Elements!$B$19:$L$28,6,FALSE))</f>
        <v/>
      </c>
      <c r="N107" s="31" t="str">
        <f>_xlfn.IFS($H107="","",$H107="Total",SUMIF(INDEX($N$12:$N106,),"&gt;0"),TRUE,VLOOKUP($H107,Elements!$B$19:$L$28,7,FALSE))</f>
        <v/>
      </c>
      <c r="O107" s="31" t="str">
        <f>_xlfn.IFS($H107="","",$H107="Total",SUMIF(INDEX($O$12:$O106,),"&gt;0"),TRUE,VLOOKUP($H107,Elements!$B$19:$L$28,8,FALSE))</f>
        <v/>
      </c>
      <c r="P107" s="31" t="str">
        <f>_xlfn.IFS($H107="","",$H107="Total",SUMIF(INDEX($P$12:$P106,),"&gt;0"),TRUE,VLOOKUP($H107,Elements!$B$19:$L$28,9,FALSE))</f>
        <v/>
      </c>
      <c r="Q107" s="31" t="str">
        <f>_xlfn.IFS($H107="","",$H107="Total",SUMIF(INDEX($Q$12:$Q106,),"&gt;0"),TRUE,VLOOKUP($H107,Elements!$B$19:$L$28,10,FALSE))</f>
        <v/>
      </c>
      <c r="R107" s="49" t="str">
        <f>_xlfn.IFS($H107="","",$H107="Total",SUMIF(INDEX($R$12:$R106,),"&gt;0"),TRUE,VLOOKUP($H107,Elements!$B$19:$L$28,11,FALSE))</f>
        <v/>
      </c>
      <c r="S107" s="2"/>
    </row>
    <row r="108" spans="1:19" x14ac:dyDescent="0.25">
      <c r="A108" s="51" t="str">
        <f>IF(C108&lt;&gt;"",COUNTIF($C$13:C108,C108)=1,"")</f>
        <v/>
      </c>
      <c r="B108" s="32"/>
      <c r="C108" s="56"/>
      <c r="D108" s="61" t="str">
        <f ca="1">IF(C108="","",VLOOKUP(C108,OFFSET(Elements!$B$7:$C$7,0,0,COUNTA(Elements!$B:$C)-1),2,FALSE))</f>
        <v/>
      </c>
      <c r="E108" s="53"/>
      <c r="F108" s="29" t="str">
        <f t="shared" si="2"/>
        <v/>
      </c>
      <c r="G108" s="30" t="str">
        <f t="shared" si="3"/>
        <v/>
      </c>
      <c r="H108" s="57"/>
      <c r="I108" s="59" t="str">
        <f>_xlfn.IFS($H108="","",$H108="Total","",TRUE,VLOOKUP($H108,Elements!$B$19:$L$28,2,FALSE))</f>
        <v/>
      </c>
      <c r="J108" s="31" t="str">
        <f>_xlfn.IFS($H108="","",$H108="Total","",TRUE,VLOOKUP($H108,Elements!$B$19:$L$28,3,FALSE))</f>
        <v/>
      </c>
      <c r="K108" s="31" t="str">
        <f>_xlfn.IFS($H108="","",$H108="Total",SUMIF(INDEX($K$12:$K107,),"&gt;0"),TRUE,VLOOKUP($H108,Elements!$B$19:$L$28,4,FALSE))</f>
        <v/>
      </c>
      <c r="L108" s="31" t="str">
        <f>_xlfn.IFS($H108="","",$H108="Total",SUMIF(INDEX($L$12:$L107,),"&gt;0"),TRUE,VLOOKUP($H108,Elements!$B$19:$L$28,5,FALSE))</f>
        <v/>
      </c>
      <c r="M108" s="31" t="str">
        <f>_xlfn.IFS($H108="","",$H108="Total",SUMIF(INDEX($M$12:$M107,),"&gt;0"),TRUE,VLOOKUP($H108,Elements!$B$19:$L$28,6,FALSE))</f>
        <v/>
      </c>
      <c r="N108" s="31" t="str">
        <f>_xlfn.IFS($H108="","",$H108="Total",SUMIF(INDEX($N$12:$N107,),"&gt;0"),TRUE,VLOOKUP($H108,Elements!$B$19:$L$28,7,FALSE))</f>
        <v/>
      </c>
      <c r="O108" s="31" t="str">
        <f>_xlfn.IFS($H108="","",$H108="Total",SUMIF(INDEX($O$12:$O107,),"&gt;0"),TRUE,VLOOKUP($H108,Elements!$B$19:$L$28,8,FALSE))</f>
        <v/>
      </c>
      <c r="P108" s="31" t="str">
        <f>_xlfn.IFS($H108="","",$H108="Total",SUMIF(INDEX($P$12:$P107,),"&gt;0"),TRUE,VLOOKUP($H108,Elements!$B$19:$L$28,9,FALSE))</f>
        <v/>
      </c>
      <c r="Q108" s="31" t="str">
        <f>_xlfn.IFS($H108="","",$H108="Total",SUMIF(INDEX($Q$12:$Q107,),"&gt;0"),TRUE,VLOOKUP($H108,Elements!$B$19:$L$28,10,FALSE))</f>
        <v/>
      </c>
      <c r="R108" s="49" t="str">
        <f>_xlfn.IFS($H108="","",$H108="Total",SUMIF(INDEX($R$12:$R107,),"&gt;0"),TRUE,VLOOKUP($H108,Elements!$B$19:$L$28,11,FALSE))</f>
        <v/>
      </c>
      <c r="S108" s="2"/>
    </row>
    <row r="109" spans="1:19" x14ac:dyDescent="0.25">
      <c r="A109" s="51" t="str">
        <f>IF(C109&lt;&gt;"",COUNTIF($C$13:C109,C109)=1,"")</f>
        <v/>
      </c>
      <c r="B109" s="32"/>
      <c r="C109" s="57"/>
      <c r="D109" s="61" t="str">
        <f ca="1">IF(C109="","",VLOOKUP(C109,OFFSET(Elements!$B$7:$C$7,0,0,COUNTA(Elements!$B:$C)-1),2,FALSE))</f>
        <v/>
      </c>
      <c r="E109" s="53"/>
      <c r="F109" s="29" t="str">
        <f t="shared" si="2"/>
        <v/>
      </c>
      <c r="G109" s="30" t="str">
        <f t="shared" si="3"/>
        <v/>
      </c>
      <c r="H109" s="57"/>
      <c r="I109" s="59" t="str">
        <f>_xlfn.IFS($H109="","",$H109="Total","",TRUE,VLOOKUP($H109,Elements!$B$19:$L$28,2,FALSE))</f>
        <v/>
      </c>
      <c r="J109" s="31" t="str">
        <f>_xlfn.IFS($H109="","",$H109="Total","",TRUE,VLOOKUP($H109,Elements!$B$19:$L$28,3,FALSE))</f>
        <v/>
      </c>
      <c r="K109" s="31" t="str">
        <f>_xlfn.IFS($H109="","",$H109="Total",SUMIF(INDEX($K$12:$K108,),"&gt;0"),TRUE,VLOOKUP($H109,Elements!$B$19:$L$28,4,FALSE))</f>
        <v/>
      </c>
      <c r="L109" s="31" t="str">
        <f>_xlfn.IFS($H109="","",$H109="Total",SUMIF(INDEX($L$12:$L108,),"&gt;0"),TRUE,VLOOKUP($H109,Elements!$B$19:$L$28,5,FALSE))</f>
        <v/>
      </c>
      <c r="M109" s="31" t="str">
        <f>_xlfn.IFS($H109="","",$H109="Total",SUMIF(INDEX($M$12:$M108,),"&gt;0"),TRUE,VLOOKUP($H109,Elements!$B$19:$L$28,6,FALSE))</f>
        <v/>
      </c>
      <c r="N109" s="31" t="str">
        <f>_xlfn.IFS($H109="","",$H109="Total",SUMIF(INDEX($N$12:$N108,),"&gt;0"),TRUE,VLOOKUP($H109,Elements!$B$19:$L$28,7,FALSE))</f>
        <v/>
      </c>
      <c r="O109" s="31" t="str">
        <f>_xlfn.IFS($H109="","",$H109="Total",SUMIF(INDEX($O$12:$O108,),"&gt;0"),TRUE,VLOOKUP($H109,Elements!$B$19:$L$28,8,FALSE))</f>
        <v/>
      </c>
      <c r="P109" s="31" t="str">
        <f>_xlfn.IFS($H109="","",$H109="Total",SUMIF(INDEX($P$12:$P108,),"&gt;0"),TRUE,VLOOKUP($H109,Elements!$B$19:$L$28,9,FALSE))</f>
        <v/>
      </c>
      <c r="Q109" s="31" t="str">
        <f>_xlfn.IFS($H109="","",$H109="Total",SUMIF(INDEX($Q$12:$Q108,),"&gt;0"),TRUE,VLOOKUP($H109,Elements!$B$19:$L$28,10,FALSE))</f>
        <v/>
      </c>
      <c r="R109" s="49" t="str">
        <f>_xlfn.IFS($H109="","",$H109="Total",SUMIF(INDEX($R$12:$R108,),"&gt;0"),TRUE,VLOOKUP($H109,Elements!$B$19:$L$28,11,FALSE))</f>
        <v/>
      </c>
      <c r="S109" s="2"/>
    </row>
    <row r="110" spans="1:19" x14ac:dyDescent="0.25">
      <c r="A110" s="51" t="str">
        <f>IF(C110&lt;&gt;"",COUNTIF($C$13:C110,C110)=1,"")</f>
        <v/>
      </c>
      <c r="B110" s="32"/>
      <c r="C110" s="57"/>
      <c r="D110" s="61" t="str">
        <f ca="1">IF(C110="","",VLOOKUP(C110,OFFSET(Elements!$B$7:$C$7,0,0,COUNTA(Elements!$B:$C)-1),2,FALSE))</f>
        <v/>
      </c>
      <c r="E110" s="53"/>
      <c r="F110" s="29" t="str">
        <f t="shared" si="2"/>
        <v/>
      </c>
      <c r="G110" s="30" t="str">
        <f t="shared" si="3"/>
        <v/>
      </c>
      <c r="H110" s="57"/>
      <c r="I110" s="59" t="str">
        <f>_xlfn.IFS($H110="","",$H110="Total","",TRUE,VLOOKUP($H110,Elements!$B$19:$L$28,2,FALSE))</f>
        <v/>
      </c>
      <c r="J110" s="31" t="str">
        <f>_xlfn.IFS($H110="","",$H110="Total","",TRUE,VLOOKUP($H110,Elements!$B$19:$L$28,3,FALSE))</f>
        <v/>
      </c>
      <c r="K110" s="31" t="str">
        <f>_xlfn.IFS($H110="","",$H110="Total",SUMIF(INDEX($K$12:$K109,),"&gt;0"),TRUE,VLOOKUP($H110,Elements!$B$19:$L$28,4,FALSE))</f>
        <v/>
      </c>
      <c r="L110" s="31" t="str">
        <f>_xlfn.IFS($H110="","",$H110="Total",SUMIF(INDEX($L$12:$L109,),"&gt;0"),TRUE,VLOOKUP($H110,Elements!$B$19:$L$28,5,FALSE))</f>
        <v/>
      </c>
      <c r="M110" s="31" t="str">
        <f>_xlfn.IFS($H110="","",$H110="Total",SUMIF(INDEX($M$12:$M109,),"&gt;0"),TRUE,VLOOKUP($H110,Elements!$B$19:$L$28,6,FALSE))</f>
        <v/>
      </c>
      <c r="N110" s="31" t="str">
        <f>_xlfn.IFS($H110="","",$H110="Total",SUMIF(INDEX($N$12:$N109,),"&gt;0"),TRUE,VLOOKUP($H110,Elements!$B$19:$L$28,7,FALSE))</f>
        <v/>
      </c>
      <c r="O110" s="31" t="str">
        <f>_xlfn.IFS($H110="","",$H110="Total",SUMIF(INDEX($O$12:$O109,),"&gt;0"),TRUE,VLOOKUP($H110,Elements!$B$19:$L$28,8,FALSE))</f>
        <v/>
      </c>
      <c r="P110" s="31" t="str">
        <f>_xlfn.IFS($H110="","",$H110="Total",SUMIF(INDEX($P$12:$P109,),"&gt;0"),TRUE,VLOOKUP($H110,Elements!$B$19:$L$28,9,FALSE))</f>
        <v/>
      </c>
      <c r="Q110" s="31" t="str">
        <f>_xlfn.IFS($H110="","",$H110="Total",SUMIF(INDEX($Q$12:$Q109,),"&gt;0"),TRUE,VLOOKUP($H110,Elements!$B$19:$L$28,10,FALSE))</f>
        <v/>
      </c>
      <c r="R110" s="49" t="str">
        <f>_xlfn.IFS($H110="","",$H110="Total",SUMIF(INDEX($R$12:$R109,),"&gt;0"),TRUE,VLOOKUP($H110,Elements!$B$19:$L$28,11,FALSE))</f>
        <v/>
      </c>
      <c r="S110" s="2"/>
    </row>
    <row r="111" spans="1:19" x14ac:dyDescent="0.25">
      <c r="A111" s="51" t="str">
        <f>IF(C111&lt;&gt;"",COUNTIF($C$13:C111,C111)=1,"")</f>
        <v/>
      </c>
      <c r="B111" s="32"/>
      <c r="C111" s="57"/>
      <c r="D111" s="61" t="str">
        <f ca="1">IF(C111="","",VLOOKUP(C111,OFFSET(Elements!$B$7:$C$7,0,0,COUNTA(Elements!$B:$C)-1),2,FALSE))</f>
        <v/>
      </c>
      <c r="E111" s="53"/>
      <c r="F111" s="29" t="str">
        <f t="shared" si="2"/>
        <v/>
      </c>
      <c r="G111" s="30" t="str">
        <f t="shared" si="3"/>
        <v/>
      </c>
      <c r="H111" s="57"/>
      <c r="I111" s="59" t="str">
        <f>_xlfn.IFS($H111="","",$H111="Total","",TRUE,VLOOKUP($H111,Elements!$B$19:$L$28,2,FALSE))</f>
        <v/>
      </c>
      <c r="J111" s="31" t="str">
        <f>_xlfn.IFS($H111="","",$H111="Total","",TRUE,VLOOKUP($H111,Elements!$B$19:$L$28,3,FALSE))</f>
        <v/>
      </c>
      <c r="K111" s="31" t="str">
        <f>_xlfn.IFS($H111="","",$H111="Total",SUMIF(INDEX($K$12:$K110,),"&gt;0"),TRUE,VLOOKUP($H111,Elements!$B$19:$L$28,4,FALSE))</f>
        <v/>
      </c>
      <c r="L111" s="31" t="str">
        <f>_xlfn.IFS($H111="","",$H111="Total",SUMIF(INDEX($L$12:$L110,),"&gt;0"),TRUE,VLOOKUP($H111,Elements!$B$19:$L$28,5,FALSE))</f>
        <v/>
      </c>
      <c r="M111" s="31" t="str">
        <f>_xlfn.IFS($H111="","",$H111="Total",SUMIF(INDEX($M$12:$M110,),"&gt;0"),TRUE,VLOOKUP($H111,Elements!$B$19:$L$28,6,FALSE))</f>
        <v/>
      </c>
      <c r="N111" s="31" t="str">
        <f>_xlfn.IFS($H111="","",$H111="Total",SUMIF(INDEX($N$12:$N110,),"&gt;0"),TRUE,VLOOKUP($H111,Elements!$B$19:$L$28,7,FALSE))</f>
        <v/>
      </c>
      <c r="O111" s="31" t="str">
        <f>_xlfn.IFS($H111="","",$H111="Total",SUMIF(INDEX($O$12:$O110,),"&gt;0"),TRUE,VLOOKUP($H111,Elements!$B$19:$L$28,8,FALSE))</f>
        <v/>
      </c>
      <c r="P111" s="31" t="str">
        <f>_xlfn.IFS($H111="","",$H111="Total",SUMIF(INDEX($P$12:$P110,),"&gt;0"),TRUE,VLOOKUP($H111,Elements!$B$19:$L$28,9,FALSE))</f>
        <v/>
      </c>
      <c r="Q111" s="31" t="str">
        <f>_xlfn.IFS($H111="","",$H111="Total",SUMIF(INDEX($Q$12:$Q110,),"&gt;0"),TRUE,VLOOKUP($H111,Elements!$B$19:$L$28,10,FALSE))</f>
        <v/>
      </c>
      <c r="R111" s="49" t="str">
        <f>_xlfn.IFS($H111="","",$H111="Total",SUMIF(INDEX($R$12:$R110,),"&gt;0"),TRUE,VLOOKUP($H111,Elements!$B$19:$L$28,11,FALSE))</f>
        <v/>
      </c>
      <c r="S111" s="2"/>
    </row>
    <row r="112" spans="1:19" x14ac:dyDescent="0.25">
      <c r="A112" s="51" t="str">
        <f>IF(C112&lt;&gt;"",COUNTIF($C$13:C112,C112)=1,"")</f>
        <v/>
      </c>
      <c r="B112" s="32"/>
      <c r="C112" s="57"/>
      <c r="D112" s="61" t="str">
        <f ca="1">IF(C112="","",VLOOKUP(C112,OFFSET(Elements!$B$7:$C$7,0,0,COUNTA(Elements!$B:$C)-1),2,FALSE))</f>
        <v/>
      </c>
      <c r="E112" s="53"/>
      <c r="F112" s="29" t="str">
        <f t="shared" si="2"/>
        <v/>
      </c>
      <c r="G112" s="30" t="str">
        <f t="shared" si="3"/>
        <v/>
      </c>
      <c r="H112" s="57"/>
      <c r="I112" s="59" t="str">
        <f>_xlfn.IFS($H112="","",$H112="Total","",TRUE,VLOOKUP($H112,Elements!$B$19:$L$28,2,FALSE))</f>
        <v/>
      </c>
      <c r="J112" s="31" t="str">
        <f>_xlfn.IFS($H112="","",$H112="Total","",TRUE,VLOOKUP($H112,Elements!$B$19:$L$28,3,FALSE))</f>
        <v/>
      </c>
      <c r="K112" s="31" t="str">
        <f>_xlfn.IFS($H112="","",$H112="Total",SUMIF(INDEX($K$12:$K111,),"&gt;0"),TRUE,VLOOKUP($H112,Elements!$B$19:$L$28,4,FALSE))</f>
        <v/>
      </c>
      <c r="L112" s="31" t="str">
        <f>_xlfn.IFS($H112="","",$H112="Total",SUMIF(INDEX($L$12:$L111,),"&gt;0"),TRUE,VLOOKUP($H112,Elements!$B$19:$L$28,5,FALSE))</f>
        <v/>
      </c>
      <c r="M112" s="31" t="str">
        <f>_xlfn.IFS($H112="","",$H112="Total",SUMIF(INDEX($M$12:$M111,),"&gt;0"),TRUE,VLOOKUP($H112,Elements!$B$19:$L$28,6,FALSE))</f>
        <v/>
      </c>
      <c r="N112" s="31" t="str">
        <f>_xlfn.IFS($H112="","",$H112="Total",SUMIF(INDEX($N$12:$N111,),"&gt;0"),TRUE,VLOOKUP($H112,Elements!$B$19:$L$28,7,FALSE))</f>
        <v/>
      </c>
      <c r="O112" s="31" t="str">
        <f>_xlfn.IFS($H112="","",$H112="Total",SUMIF(INDEX($O$12:$O111,),"&gt;0"),TRUE,VLOOKUP($H112,Elements!$B$19:$L$28,8,FALSE))</f>
        <v/>
      </c>
      <c r="P112" s="31" t="str">
        <f>_xlfn.IFS($H112="","",$H112="Total",SUMIF(INDEX($P$12:$P111,),"&gt;0"),TRUE,VLOOKUP($H112,Elements!$B$19:$L$28,9,FALSE))</f>
        <v/>
      </c>
      <c r="Q112" s="31" t="str">
        <f>_xlfn.IFS($H112="","",$H112="Total",SUMIF(INDEX($Q$12:$Q111,),"&gt;0"),TRUE,VLOOKUP($H112,Elements!$B$19:$L$28,10,FALSE))</f>
        <v/>
      </c>
      <c r="R112" s="49" t="str">
        <f>_xlfn.IFS($H112="","",$H112="Total",SUMIF(INDEX($R$12:$R111,),"&gt;0"),TRUE,VLOOKUP($H112,Elements!$B$19:$L$28,11,FALSE))</f>
        <v/>
      </c>
      <c r="S112" s="2"/>
    </row>
    <row r="113" spans="1:19" x14ac:dyDescent="0.25">
      <c r="A113" s="51" t="str">
        <f>IF(C113&lt;&gt;"",COUNTIF($C$13:C113,C113)=1,"")</f>
        <v/>
      </c>
      <c r="B113" s="32"/>
      <c r="C113" s="57"/>
      <c r="D113" s="61" t="str">
        <f ca="1">IF(C113="","",VLOOKUP(C113,OFFSET(Elements!$B$7:$C$7,0,0,COUNTA(Elements!$B:$C)-1),2,FALSE))</f>
        <v/>
      </c>
      <c r="E113" s="53"/>
      <c r="F113" s="29" t="str">
        <f t="shared" si="2"/>
        <v/>
      </c>
      <c r="G113" s="30" t="str">
        <f t="shared" si="3"/>
        <v/>
      </c>
      <c r="H113" s="57"/>
      <c r="I113" s="59" t="str">
        <f>_xlfn.IFS($H113="","",$H113="Total","",TRUE,VLOOKUP($H113,Elements!$B$19:$L$28,2,FALSE))</f>
        <v/>
      </c>
      <c r="J113" s="31" t="str">
        <f>_xlfn.IFS($H113="","",$H113="Total","",TRUE,VLOOKUP($H113,Elements!$B$19:$L$28,3,FALSE))</f>
        <v/>
      </c>
      <c r="K113" s="31" t="str">
        <f>_xlfn.IFS($H113="","",$H113="Total",SUMIF(INDEX($K$12:$K112,),"&gt;0"),TRUE,VLOOKUP($H113,Elements!$B$19:$L$28,4,FALSE))</f>
        <v/>
      </c>
      <c r="L113" s="31" t="str">
        <f>_xlfn.IFS($H113="","",$H113="Total",SUMIF(INDEX($L$12:$L112,),"&gt;0"),TRUE,VLOOKUP($H113,Elements!$B$19:$L$28,5,FALSE))</f>
        <v/>
      </c>
      <c r="M113" s="31" t="str">
        <f>_xlfn.IFS($H113="","",$H113="Total",SUMIF(INDEX($M$12:$M112,),"&gt;0"),TRUE,VLOOKUP($H113,Elements!$B$19:$L$28,6,FALSE))</f>
        <v/>
      </c>
      <c r="N113" s="31" t="str">
        <f>_xlfn.IFS($H113="","",$H113="Total",SUMIF(INDEX($N$12:$N112,),"&gt;0"),TRUE,VLOOKUP($H113,Elements!$B$19:$L$28,7,FALSE))</f>
        <v/>
      </c>
      <c r="O113" s="31" t="str">
        <f>_xlfn.IFS($H113="","",$H113="Total",SUMIF(INDEX($O$12:$O112,),"&gt;0"),TRUE,VLOOKUP($H113,Elements!$B$19:$L$28,8,FALSE))</f>
        <v/>
      </c>
      <c r="P113" s="31" t="str">
        <f>_xlfn.IFS($H113="","",$H113="Total",SUMIF(INDEX($P$12:$P112,),"&gt;0"),TRUE,VLOOKUP($H113,Elements!$B$19:$L$28,9,FALSE))</f>
        <v/>
      </c>
      <c r="Q113" s="31" t="str">
        <f>_xlfn.IFS($H113="","",$H113="Total",SUMIF(INDEX($Q$12:$Q112,),"&gt;0"),TRUE,VLOOKUP($H113,Elements!$B$19:$L$28,10,FALSE))</f>
        <v/>
      </c>
      <c r="R113" s="49" t="str">
        <f>_xlfn.IFS($H113="","",$H113="Total",SUMIF(INDEX($R$12:$R112,),"&gt;0"),TRUE,VLOOKUP($H113,Elements!$B$19:$L$28,11,FALSE))</f>
        <v/>
      </c>
      <c r="S113" s="2"/>
    </row>
    <row r="114" spans="1:19" x14ac:dyDescent="0.25">
      <c r="A114" s="51" t="str">
        <f>IF(C114&lt;&gt;"",COUNTIF($C$13:C114,C114)=1,"")</f>
        <v/>
      </c>
      <c r="B114" s="32"/>
      <c r="C114" s="57"/>
      <c r="D114" s="61" t="str">
        <f ca="1">IF(C114="","",VLOOKUP(C114,OFFSET(Elements!$B$7:$C$7,0,0,COUNTA(Elements!$B:$C)-1),2,FALSE))</f>
        <v/>
      </c>
      <c r="E114" s="53"/>
      <c r="F114" s="29" t="str">
        <f t="shared" si="2"/>
        <v/>
      </c>
      <c r="G114" s="30" t="str">
        <f t="shared" si="3"/>
        <v/>
      </c>
      <c r="H114" s="57"/>
      <c r="I114" s="59" t="str">
        <f>_xlfn.IFS($H114="","",$H114="Total","",TRUE,VLOOKUP($H114,Elements!$B$19:$L$28,2,FALSE))</f>
        <v/>
      </c>
      <c r="J114" s="31" t="str">
        <f>_xlfn.IFS($H114="","",$H114="Total","",TRUE,VLOOKUP($H114,Elements!$B$19:$L$28,3,FALSE))</f>
        <v/>
      </c>
      <c r="K114" s="31" t="str">
        <f>_xlfn.IFS($H114="","",$H114="Total",SUMIF(INDEX($K$12:$K113,),"&gt;0"),TRUE,VLOOKUP($H114,Elements!$B$19:$L$28,4,FALSE))</f>
        <v/>
      </c>
      <c r="L114" s="31" t="str">
        <f>_xlfn.IFS($H114="","",$H114="Total",SUMIF(INDEX($L$12:$L113,),"&gt;0"),TRUE,VLOOKUP($H114,Elements!$B$19:$L$28,5,FALSE))</f>
        <v/>
      </c>
      <c r="M114" s="31" t="str">
        <f>_xlfn.IFS($H114="","",$H114="Total",SUMIF(INDEX($M$12:$M113,),"&gt;0"),TRUE,VLOOKUP($H114,Elements!$B$19:$L$28,6,FALSE))</f>
        <v/>
      </c>
      <c r="N114" s="31" t="str">
        <f>_xlfn.IFS($H114="","",$H114="Total",SUMIF(INDEX($N$12:$N113,),"&gt;0"),TRUE,VLOOKUP($H114,Elements!$B$19:$L$28,7,FALSE))</f>
        <v/>
      </c>
      <c r="O114" s="31" t="str">
        <f>_xlfn.IFS($H114="","",$H114="Total",SUMIF(INDEX($O$12:$O113,),"&gt;0"),TRUE,VLOOKUP($H114,Elements!$B$19:$L$28,8,FALSE))</f>
        <v/>
      </c>
      <c r="P114" s="31" t="str">
        <f>_xlfn.IFS($H114="","",$H114="Total",SUMIF(INDEX($P$12:$P113,),"&gt;0"),TRUE,VLOOKUP($H114,Elements!$B$19:$L$28,9,FALSE))</f>
        <v/>
      </c>
      <c r="Q114" s="31" t="str">
        <f>_xlfn.IFS($H114="","",$H114="Total",SUMIF(INDEX($Q$12:$Q113,),"&gt;0"),TRUE,VLOOKUP($H114,Elements!$B$19:$L$28,10,FALSE))</f>
        <v/>
      </c>
      <c r="R114" s="49" t="str">
        <f>_xlfn.IFS($H114="","",$H114="Total",SUMIF(INDEX($R$12:$R113,),"&gt;0"),TRUE,VLOOKUP($H114,Elements!$B$19:$L$28,11,FALSE))</f>
        <v/>
      </c>
      <c r="S114" s="2"/>
    </row>
    <row r="115" spans="1:19" x14ac:dyDescent="0.25">
      <c r="A115" s="51" t="str">
        <f>IF(C115&lt;&gt;"",COUNTIF($C$13:C115,C115)=1,"")</f>
        <v/>
      </c>
      <c r="B115" s="32"/>
      <c r="C115" s="57"/>
      <c r="D115" s="61" t="str">
        <f ca="1">IF(C115="","",VLOOKUP(C115,OFFSET(Elements!$B$7:$C$7,0,0,COUNTA(Elements!$B:$C)-1),2,FALSE))</f>
        <v/>
      </c>
      <c r="E115" s="53"/>
      <c r="F115" s="29" t="str">
        <f t="shared" si="2"/>
        <v/>
      </c>
      <c r="G115" s="30" t="str">
        <f t="shared" si="3"/>
        <v/>
      </c>
      <c r="H115" s="57"/>
      <c r="I115" s="59" t="str">
        <f>_xlfn.IFS($H115="","",$H115="Total","",TRUE,VLOOKUP($H115,Elements!$B$19:$L$28,2,FALSE))</f>
        <v/>
      </c>
      <c r="J115" s="31" t="str">
        <f>_xlfn.IFS($H115="","",$H115="Total","",TRUE,VLOOKUP($H115,Elements!$B$19:$L$28,3,FALSE))</f>
        <v/>
      </c>
      <c r="K115" s="31" t="str">
        <f>_xlfn.IFS($H115="","",$H115="Total",SUMIF(INDEX($K$12:$K114,),"&gt;0"),TRUE,VLOOKUP($H115,Elements!$B$19:$L$28,4,FALSE))</f>
        <v/>
      </c>
      <c r="L115" s="31" t="str">
        <f>_xlfn.IFS($H115="","",$H115="Total",SUMIF(INDEX($L$12:$L114,),"&gt;0"),TRUE,VLOOKUP($H115,Elements!$B$19:$L$28,5,FALSE))</f>
        <v/>
      </c>
      <c r="M115" s="31" t="str">
        <f>_xlfn.IFS($H115="","",$H115="Total",SUMIF(INDEX($M$12:$M114,),"&gt;0"),TRUE,VLOOKUP($H115,Elements!$B$19:$L$28,6,FALSE))</f>
        <v/>
      </c>
      <c r="N115" s="31" t="str">
        <f>_xlfn.IFS($H115="","",$H115="Total",SUMIF(INDEX($N$12:$N114,),"&gt;0"),TRUE,VLOOKUP($H115,Elements!$B$19:$L$28,7,FALSE))</f>
        <v/>
      </c>
      <c r="O115" s="31" t="str">
        <f>_xlfn.IFS($H115="","",$H115="Total",SUMIF(INDEX($O$12:$O114,),"&gt;0"),TRUE,VLOOKUP($H115,Elements!$B$19:$L$28,8,FALSE))</f>
        <v/>
      </c>
      <c r="P115" s="31" t="str">
        <f>_xlfn.IFS($H115="","",$H115="Total",SUMIF(INDEX($P$12:$P114,),"&gt;0"),TRUE,VLOOKUP($H115,Elements!$B$19:$L$28,9,FALSE))</f>
        <v/>
      </c>
      <c r="Q115" s="31" t="str">
        <f>_xlfn.IFS($H115="","",$H115="Total",SUMIF(INDEX($Q$12:$Q114,),"&gt;0"),TRUE,VLOOKUP($H115,Elements!$B$19:$L$28,10,FALSE))</f>
        <v/>
      </c>
      <c r="R115" s="49" t="str">
        <f>_xlfn.IFS($H115="","",$H115="Total",SUMIF(INDEX($R$12:$R114,),"&gt;0"),TRUE,VLOOKUP($H115,Elements!$B$19:$L$28,11,FALSE))</f>
        <v/>
      </c>
      <c r="S115" s="2"/>
    </row>
    <row r="116" spans="1:19" x14ac:dyDescent="0.25">
      <c r="A116" s="51" t="str">
        <f>IF(C116&lt;&gt;"",COUNTIF($C$13:C116,C116)=1,"")</f>
        <v/>
      </c>
      <c r="B116" s="32"/>
      <c r="C116" s="56"/>
      <c r="D116" s="61" t="str">
        <f ca="1">IF(C116="","",VLOOKUP(C116,OFFSET(Elements!$B$7:$C$7,0,0,COUNTA(Elements!$B:$C)-1),2,FALSE))</f>
        <v/>
      </c>
      <c r="E116" s="53"/>
      <c r="F116" s="29" t="str">
        <f t="shared" si="2"/>
        <v/>
      </c>
      <c r="G116" s="30" t="str">
        <f t="shared" si="3"/>
        <v/>
      </c>
      <c r="H116" s="57"/>
      <c r="I116" s="59" t="str">
        <f>_xlfn.IFS($H116="","",$H116="Total","",TRUE,VLOOKUP($H116,Elements!$B$19:$L$28,2,FALSE))</f>
        <v/>
      </c>
      <c r="J116" s="31" t="str">
        <f>_xlfn.IFS($H116="","",$H116="Total","",TRUE,VLOOKUP($H116,Elements!$B$19:$L$28,3,FALSE))</f>
        <v/>
      </c>
      <c r="K116" s="31" t="str">
        <f>_xlfn.IFS($H116="","",$H116="Total",SUMIF(INDEX($K$12:$K115,),"&gt;0"),TRUE,VLOOKUP($H116,Elements!$B$19:$L$28,4,FALSE))</f>
        <v/>
      </c>
      <c r="L116" s="31" t="str">
        <f>_xlfn.IFS($H116="","",$H116="Total",SUMIF(INDEX($L$12:$L115,),"&gt;0"),TRUE,VLOOKUP($H116,Elements!$B$19:$L$28,5,FALSE))</f>
        <v/>
      </c>
      <c r="M116" s="31" t="str">
        <f>_xlfn.IFS($H116="","",$H116="Total",SUMIF(INDEX($M$12:$M115,),"&gt;0"),TRUE,VLOOKUP($H116,Elements!$B$19:$L$28,6,FALSE))</f>
        <v/>
      </c>
      <c r="N116" s="31" t="str">
        <f>_xlfn.IFS($H116="","",$H116="Total",SUMIF(INDEX($N$12:$N115,),"&gt;0"),TRUE,VLOOKUP($H116,Elements!$B$19:$L$28,7,FALSE))</f>
        <v/>
      </c>
      <c r="O116" s="31" t="str">
        <f>_xlfn.IFS($H116="","",$H116="Total",SUMIF(INDEX($O$12:$O115,),"&gt;0"),TRUE,VLOOKUP($H116,Elements!$B$19:$L$28,8,FALSE))</f>
        <v/>
      </c>
      <c r="P116" s="31" t="str">
        <f>_xlfn.IFS($H116="","",$H116="Total",SUMIF(INDEX($P$12:$P115,),"&gt;0"),TRUE,VLOOKUP($H116,Elements!$B$19:$L$28,9,FALSE))</f>
        <v/>
      </c>
      <c r="Q116" s="31" t="str">
        <f>_xlfn.IFS($H116="","",$H116="Total",SUMIF(INDEX($Q$12:$Q115,),"&gt;0"),TRUE,VLOOKUP($H116,Elements!$B$19:$L$28,10,FALSE))</f>
        <v/>
      </c>
      <c r="R116" s="49" t="str">
        <f>_xlfn.IFS($H116="","",$H116="Total",SUMIF(INDEX($R$12:$R115,),"&gt;0"),TRUE,VLOOKUP($H116,Elements!$B$19:$L$28,11,FALSE))</f>
        <v/>
      </c>
      <c r="S116" s="2"/>
    </row>
    <row r="117" spans="1:19" x14ac:dyDescent="0.25">
      <c r="A117" s="51" t="str">
        <f>IF(C117&lt;&gt;"",COUNTIF($C$13:C117,C117)=1,"")</f>
        <v/>
      </c>
      <c r="B117" s="32"/>
      <c r="C117" s="57"/>
      <c r="D117" s="61" t="str">
        <f ca="1">IF(C117="","",VLOOKUP(C117,OFFSET(Elements!$B$7:$C$7,0,0,COUNTA(Elements!$B:$C)-1),2,FALSE))</f>
        <v/>
      </c>
      <c r="E117" s="53"/>
      <c r="F117" s="29" t="str">
        <f t="shared" si="2"/>
        <v/>
      </c>
      <c r="G117" s="30" t="str">
        <f t="shared" si="3"/>
        <v/>
      </c>
      <c r="H117" s="57"/>
      <c r="I117" s="59" t="str">
        <f>_xlfn.IFS($H117="","",$H117="Total","",TRUE,VLOOKUP($H117,Elements!$B$19:$L$28,2,FALSE))</f>
        <v/>
      </c>
      <c r="J117" s="31" t="str">
        <f>_xlfn.IFS($H117="","",$H117="Total","",TRUE,VLOOKUP($H117,Elements!$B$19:$L$28,3,FALSE))</f>
        <v/>
      </c>
      <c r="K117" s="31" t="str">
        <f>_xlfn.IFS($H117="","",$H117="Total",SUMIF(INDEX($K$12:$K116,),"&gt;0"),TRUE,VLOOKUP($H117,Elements!$B$19:$L$28,4,FALSE))</f>
        <v/>
      </c>
      <c r="L117" s="31" t="str">
        <f>_xlfn.IFS($H117="","",$H117="Total",SUMIF(INDEX($L$12:$L116,),"&gt;0"),TRUE,VLOOKUP($H117,Elements!$B$19:$L$28,5,FALSE))</f>
        <v/>
      </c>
      <c r="M117" s="31" t="str">
        <f>_xlfn.IFS($H117="","",$H117="Total",SUMIF(INDEX($M$12:$M116,),"&gt;0"),TRUE,VLOOKUP($H117,Elements!$B$19:$L$28,6,FALSE))</f>
        <v/>
      </c>
      <c r="N117" s="31" t="str">
        <f>_xlfn.IFS($H117="","",$H117="Total",SUMIF(INDEX($N$12:$N116,),"&gt;0"),TRUE,VLOOKUP($H117,Elements!$B$19:$L$28,7,FALSE))</f>
        <v/>
      </c>
      <c r="O117" s="31" t="str">
        <f>_xlfn.IFS($H117="","",$H117="Total",SUMIF(INDEX($O$12:$O116,),"&gt;0"),TRUE,VLOOKUP($H117,Elements!$B$19:$L$28,8,FALSE))</f>
        <v/>
      </c>
      <c r="P117" s="31" t="str">
        <f>_xlfn.IFS($H117="","",$H117="Total",SUMIF(INDEX($P$12:$P116,),"&gt;0"),TRUE,VLOOKUP($H117,Elements!$B$19:$L$28,9,FALSE))</f>
        <v/>
      </c>
      <c r="Q117" s="31" t="str">
        <f>_xlfn.IFS($H117="","",$H117="Total",SUMIF(INDEX($Q$12:$Q116,),"&gt;0"),TRUE,VLOOKUP($H117,Elements!$B$19:$L$28,10,FALSE))</f>
        <v/>
      </c>
      <c r="R117" s="49" t="str">
        <f>_xlfn.IFS($H117="","",$H117="Total",SUMIF(INDEX($R$12:$R116,),"&gt;0"),TRUE,VLOOKUP($H117,Elements!$B$19:$L$28,11,FALSE))</f>
        <v/>
      </c>
      <c r="S117" s="2"/>
    </row>
    <row r="118" spans="1:19" x14ac:dyDescent="0.25">
      <c r="A118" s="51" t="str">
        <f>IF(C118&lt;&gt;"",COUNTIF($C$13:C118,C118)=1,"")</f>
        <v/>
      </c>
      <c r="B118" s="32"/>
      <c r="C118" s="57"/>
      <c r="D118" s="61" t="str">
        <f ca="1">IF(C118="","",VLOOKUP(C118,OFFSET(Elements!$B$7:$C$7,0,0,COUNTA(Elements!$B:$C)-1),2,FALSE))</f>
        <v/>
      </c>
      <c r="E118" s="53"/>
      <c r="F118" s="29" t="str">
        <f t="shared" si="2"/>
        <v/>
      </c>
      <c r="G118" s="30" t="str">
        <f t="shared" si="3"/>
        <v/>
      </c>
      <c r="H118" s="57"/>
      <c r="I118" s="59" t="str">
        <f>_xlfn.IFS($H118="","",$H118="Total","",TRUE,VLOOKUP($H118,Elements!$B$19:$L$28,2,FALSE))</f>
        <v/>
      </c>
      <c r="J118" s="31" t="str">
        <f>_xlfn.IFS($H118="","",$H118="Total","",TRUE,VLOOKUP($H118,Elements!$B$19:$L$28,3,FALSE))</f>
        <v/>
      </c>
      <c r="K118" s="31" t="str">
        <f>_xlfn.IFS($H118="","",$H118="Total",SUMIF(INDEX($K$12:$K117,),"&gt;0"),TRUE,VLOOKUP($H118,Elements!$B$19:$L$28,4,FALSE))</f>
        <v/>
      </c>
      <c r="L118" s="31" t="str">
        <f>_xlfn.IFS($H118="","",$H118="Total",SUMIF(INDEX($L$12:$L117,),"&gt;0"),TRUE,VLOOKUP($H118,Elements!$B$19:$L$28,5,FALSE))</f>
        <v/>
      </c>
      <c r="M118" s="31" t="str">
        <f>_xlfn.IFS($H118="","",$H118="Total",SUMIF(INDEX($M$12:$M117,),"&gt;0"),TRUE,VLOOKUP($H118,Elements!$B$19:$L$28,6,FALSE))</f>
        <v/>
      </c>
      <c r="N118" s="31" t="str">
        <f>_xlfn.IFS($H118="","",$H118="Total",SUMIF(INDEX($N$12:$N117,),"&gt;0"),TRUE,VLOOKUP($H118,Elements!$B$19:$L$28,7,FALSE))</f>
        <v/>
      </c>
      <c r="O118" s="31" t="str">
        <f>_xlfn.IFS($H118="","",$H118="Total",SUMIF(INDEX($O$12:$O117,),"&gt;0"),TRUE,VLOOKUP($H118,Elements!$B$19:$L$28,8,FALSE))</f>
        <v/>
      </c>
      <c r="P118" s="31" t="str">
        <f>_xlfn.IFS($H118="","",$H118="Total",SUMIF(INDEX($P$12:$P117,),"&gt;0"),TRUE,VLOOKUP($H118,Elements!$B$19:$L$28,9,FALSE))</f>
        <v/>
      </c>
      <c r="Q118" s="31" t="str">
        <f>_xlfn.IFS($H118="","",$H118="Total",SUMIF(INDEX($Q$12:$Q117,),"&gt;0"),TRUE,VLOOKUP($H118,Elements!$B$19:$L$28,10,FALSE))</f>
        <v/>
      </c>
      <c r="R118" s="49" t="str">
        <f>_xlfn.IFS($H118="","",$H118="Total",SUMIF(INDEX($R$12:$R117,),"&gt;0"),TRUE,VLOOKUP($H118,Elements!$B$19:$L$28,11,FALSE))</f>
        <v/>
      </c>
      <c r="S118" s="2"/>
    </row>
    <row r="119" spans="1:19" x14ac:dyDescent="0.25">
      <c r="A119" s="51" t="str">
        <f>IF(C119&lt;&gt;"",COUNTIF($C$13:C119,C119)=1,"")</f>
        <v/>
      </c>
      <c r="B119" s="32"/>
      <c r="C119" s="57"/>
      <c r="D119" s="61" t="str">
        <f ca="1">IF(C119="","",VLOOKUP(C119,OFFSET(Elements!$B$7:$C$7,0,0,COUNTA(Elements!$B:$C)-1),2,FALSE))</f>
        <v/>
      </c>
      <c r="E119" s="53"/>
      <c r="F119" s="29" t="str">
        <f t="shared" si="2"/>
        <v/>
      </c>
      <c r="G119" s="30" t="str">
        <f t="shared" si="3"/>
        <v/>
      </c>
      <c r="H119" s="57"/>
      <c r="I119" s="59" t="str">
        <f>_xlfn.IFS($H119="","",$H119="Total","",TRUE,VLOOKUP($H119,Elements!$B$19:$L$28,2,FALSE))</f>
        <v/>
      </c>
      <c r="J119" s="31" t="str">
        <f>_xlfn.IFS($H119="","",$H119="Total","",TRUE,VLOOKUP($H119,Elements!$B$19:$L$28,3,FALSE))</f>
        <v/>
      </c>
      <c r="K119" s="31" t="str">
        <f>_xlfn.IFS($H119="","",$H119="Total",SUMIF(INDEX($K$12:$K118,),"&gt;0"),TRUE,VLOOKUP($H119,Elements!$B$19:$L$28,4,FALSE))</f>
        <v/>
      </c>
      <c r="L119" s="31" t="str">
        <f>_xlfn.IFS($H119="","",$H119="Total",SUMIF(INDEX($L$12:$L118,),"&gt;0"),TRUE,VLOOKUP($H119,Elements!$B$19:$L$28,5,FALSE))</f>
        <v/>
      </c>
      <c r="M119" s="31" t="str">
        <f>_xlfn.IFS($H119="","",$H119="Total",SUMIF(INDEX($M$12:$M118,),"&gt;0"),TRUE,VLOOKUP($H119,Elements!$B$19:$L$28,6,FALSE))</f>
        <v/>
      </c>
      <c r="N119" s="31" t="str">
        <f>_xlfn.IFS($H119="","",$H119="Total",SUMIF(INDEX($N$12:$N118,),"&gt;0"),TRUE,VLOOKUP($H119,Elements!$B$19:$L$28,7,FALSE))</f>
        <v/>
      </c>
      <c r="O119" s="31" t="str">
        <f>_xlfn.IFS($H119="","",$H119="Total",SUMIF(INDEX($O$12:$O118,),"&gt;0"),TRUE,VLOOKUP($H119,Elements!$B$19:$L$28,8,FALSE))</f>
        <v/>
      </c>
      <c r="P119" s="31" t="str">
        <f>_xlfn.IFS($H119="","",$H119="Total",SUMIF(INDEX($P$12:$P118,),"&gt;0"),TRUE,VLOOKUP($H119,Elements!$B$19:$L$28,9,FALSE))</f>
        <v/>
      </c>
      <c r="Q119" s="31" t="str">
        <f>_xlfn.IFS($H119="","",$H119="Total",SUMIF(INDEX($Q$12:$Q118,),"&gt;0"),TRUE,VLOOKUP($H119,Elements!$B$19:$L$28,10,FALSE))</f>
        <v/>
      </c>
      <c r="R119" s="49" t="str">
        <f>_xlfn.IFS($H119="","",$H119="Total",SUMIF(INDEX($R$12:$R118,),"&gt;0"),TRUE,VLOOKUP($H119,Elements!$B$19:$L$28,11,FALSE))</f>
        <v/>
      </c>
      <c r="S119" s="2"/>
    </row>
    <row r="120" spans="1:19" x14ac:dyDescent="0.25">
      <c r="A120" s="51" t="str">
        <f>IF(C120&lt;&gt;"",COUNTIF($C$13:C120,C120)=1,"")</f>
        <v/>
      </c>
      <c r="B120" s="32"/>
      <c r="C120" s="57"/>
      <c r="D120" s="61" t="str">
        <f ca="1">IF(C120="","",VLOOKUP(C120,OFFSET(Elements!$B$7:$C$7,0,0,COUNTA(Elements!$B:$C)-1),2,FALSE))</f>
        <v/>
      </c>
      <c r="E120" s="53"/>
      <c r="F120" s="29" t="str">
        <f t="shared" si="2"/>
        <v/>
      </c>
      <c r="G120" s="30" t="str">
        <f t="shared" si="3"/>
        <v/>
      </c>
      <c r="H120" s="57"/>
      <c r="I120" s="59" t="str">
        <f>_xlfn.IFS($H120="","",$H120="Total","",TRUE,VLOOKUP($H120,Elements!$B$19:$L$28,2,FALSE))</f>
        <v/>
      </c>
      <c r="J120" s="31" t="str">
        <f>_xlfn.IFS($H120="","",$H120="Total","",TRUE,VLOOKUP($H120,Elements!$B$19:$L$28,3,FALSE))</f>
        <v/>
      </c>
      <c r="K120" s="31" t="str">
        <f>_xlfn.IFS($H120="","",$H120="Total",SUMIF(INDEX($K$12:$K119,),"&gt;0"),TRUE,VLOOKUP($H120,Elements!$B$19:$L$28,4,FALSE))</f>
        <v/>
      </c>
      <c r="L120" s="31" t="str">
        <f>_xlfn.IFS($H120="","",$H120="Total",SUMIF(INDEX($L$12:$L119,),"&gt;0"),TRUE,VLOOKUP($H120,Elements!$B$19:$L$28,5,FALSE))</f>
        <v/>
      </c>
      <c r="M120" s="31" t="str">
        <f>_xlfn.IFS($H120="","",$H120="Total",SUMIF(INDEX($M$12:$M119,),"&gt;0"),TRUE,VLOOKUP($H120,Elements!$B$19:$L$28,6,FALSE))</f>
        <v/>
      </c>
      <c r="N120" s="31" t="str">
        <f>_xlfn.IFS($H120="","",$H120="Total",SUMIF(INDEX($N$12:$N119,),"&gt;0"),TRUE,VLOOKUP($H120,Elements!$B$19:$L$28,7,FALSE))</f>
        <v/>
      </c>
      <c r="O120" s="31" t="str">
        <f>_xlfn.IFS($H120="","",$H120="Total",SUMIF(INDEX($O$12:$O119,),"&gt;0"),TRUE,VLOOKUP($H120,Elements!$B$19:$L$28,8,FALSE))</f>
        <v/>
      </c>
      <c r="P120" s="31" t="str">
        <f>_xlfn.IFS($H120="","",$H120="Total",SUMIF(INDEX($P$12:$P119,),"&gt;0"),TRUE,VLOOKUP($H120,Elements!$B$19:$L$28,9,FALSE))</f>
        <v/>
      </c>
      <c r="Q120" s="31" t="str">
        <f>_xlfn.IFS($H120="","",$H120="Total",SUMIF(INDEX($Q$12:$Q119,),"&gt;0"),TRUE,VLOOKUP($H120,Elements!$B$19:$L$28,10,FALSE))</f>
        <v/>
      </c>
      <c r="R120" s="49" t="str">
        <f>_xlfn.IFS($H120="","",$H120="Total",SUMIF(INDEX($R$12:$R119,),"&gt;0"),TRUE,VLOOKUP($H120,Elements!$B$19:$L$28,11,FALSE))</f>
        <v/>
      </c>
      <c r="S120" s="2"/>
    </row>
    <row r="121" spans="1:19" x14ac:dyDescent="0.25">
      <c r="A121" s="51" t="str">
        <f>IF(C121&lt;&gt;"",COUNTIF($C$13:C121,C121)=1,"")</f>
        <v/>
      </c>
      <c r="B121" s="32"/>
      <c r="C121" s="57"/>
      <c r="D121" s="61" t="str">
        <f ca="1">IF(C121="","",VLOOKUP(C121,OFFSET(Elements!$B$7:$C$7,0,0,COUNTA(Elements!$B:$C)-1),2,FALSE))</f>
        <v/>
      </c>
      <c r="E121" s="53"/>
      <c r="F121" s="29" t="str">
        <f t="shared" si="2"/>
        <v/>
      </c>
      <c r="G121" s="30" t="str">
        <f t="shared" si="3"/>
        <v/>
      </c>
      <c r="H121" s="57"/>
      <c r="I121" s="59" t="str">
        <f>_xlfn.IFS($H121="","",$H121="Total","",TRUE,VLOOKUP($H121,Elements!$B$19:$L$28,2,FALSE))</f>
        <v/>
      </c>
      <c r="J121" s="31" t="str">
        <f>_xlfn.IFS($H121="","",$H121="Total","",TRUE,VLOOKUP($H121,Elements!$B$19:$L$28,3,FALSE))</f>
        <v/>
      </c>
      <c r="K121" s="31" t="str">
        <f>_xlfn.IFS($H121="","",$H121="Total",SUMIF(INDEX($K$12:$K120,),"&gt;0"),TRUE,VLOOKUP($H121,Elements!$B$19:$L$28,4,FALSE))</f>
        <v/>
      </c>
      <c r="L121" s="31" t="str">
        <f>_xlfn.IFS($H121="","",$H121="Total",SUMIF(INDEX($L$12:$L120,),"&gt;0"),TRUE,VLOOKUP($H121,Elements!$B$19:$L$28,5,FALSE))</f>
        <v/>
      </c>
      <c r="M121" s="31" t="str">
        <f>_xlfn.IFS($H121="","",$H121="Total",SUMIF(INDEX($M$12:$M120,),"&gt;0"),TRUE,VLOOKUP($H121,Elements!$B$19:$L$28,6,FALSE))</f>
        <v/>
      </c>
      <c r="N121" s="31" t="str">
        <f>_xlfn.IFS($H121="","",$H121="Total",SUMIF(INDEX($N$12:$N120,),"&gt;0"),TRUE,VLOOKUP($H121,Elements!$B$19:$L$28,7,FALSE))</f>
        <v/>
      </c>
      <c r="O121" s="31" t="str">
        <f>_xlfn.IFS($H121="","",$H121="Total",SUMIF(INDEX($O$12:$O120,),"&gt;0"),TRUE,VLOOKUP($H121,Elements!$B$19:$L$28,8,FALSE))</f>
        <v/>
      </c>
      <c r="P121" s="31" t="str">
        <f>_xlfn.IFS($H121="","",$H121="Total",SUMIF(INDEX($P$12:$P120,),"&gt;0"),TRUE,VLOOKUP($H121,Elements!$B$19:$L$28,9,FALSE))</f>
        <v/>
      </c>
      <c r="Q121" s="31" t="str">
        <f>_xlfn.IFS($H121="","",$H121="Total",SUMIF(INDEX($Q$12:$Q120,),"&gt;0"),TRUE,VLOOKUP($H121,Elements!$B$19:$L$28,10,FALSE))</f>
        <v/>
      </c>
      <c r="R121" s="49" t="str">
        <f>_xlfn.IFS($H121="","",$H121="Total",SUMIF(INDEX($R$12:$R120,),"&gt;0"),TRUE,VLOOKUP($H121,Elements!$B$19:$L$28,11,FALSE))</f>
        <v/>
      </c>
      <c r="S121" s="2"/>
    </row>
    <row r="122" spans="1:19" x14ac:dyDescent="0.25">
      <c r="A122" s="51" t="str">
        <f>IF(C122&lt;&gt;"",COUNTIF($C$13:C122,C122)=1,"")</f>
        <v/>
      </c>
      <c r="B122" s="32"/>
      <c r="C122" s="57"/>
      <c r="D122" s="61" t="str">
        <f ca="1">IF(C122="","",VLOOKUP(C122,OFFSET(Elements!$B$7:$C$7,0,0,COUNTA(Elements!$B:$C)-1),2,FALSE))</f>
        <v/>
      </c>
      <c r="E122" s="53"/>
      <c r="F122" s="29" t="str">
        <f t="shared" si="2"/>
        <v/>
      </c>
      <c r="G122" s="30" t="str">
        <f t="shared" si="3"/>
        <v/>
      </c>
      <c r="H122" s="57"/>
      <c r="I122" s="59" t="str">
        <f>_xlfn.IFS($H122="","",$H122="Total","",TRUE,VLOOKUP($H122,Elements!$B$19:$L$28,2,FALSE))</f>
        <v/>
      </c>
      <c r="J122" s="31" t="str">
        <f>_xlfn.IFS($H122="","",$H122="Total","",TRUE,VLOOKUP($H122,Elements!$B$19:$L$28,3,FALSE))</f>
        <v/>
      </c>
      <c r="K122" s="31" t="str">
        <f>_xlfn.IFS($H122="","",$H122="Total",SUMIF(INDEX($K$12:$K121,),"&gt;0"),TRUE,VLOOKUP($H122,Elements!$B$19:$L$28,4,FALSE))</f>
        <v/>
      </c>
      <c r="L122" s="31" t="str">
        <f>_xlfn.IFS($H122="","",$H122="Total",SUMIF(INDEX($L$12:$L121,),"&gt;0"),TRUE,VLOOKUP($H122,Elements!$B$19:$L$28,5,FALSE))</f>
        <v/>
      </c>
      <c r="M122" s="31" t="str">
        <f>_xlfn.IFS($H122="","",$H122="Total",SUMIF(INDEX($M$12:$M121,),"&gt;0"),TRUE,VLOOKUP($H122,Elements!$B$19:$L$28,6,FALSE))</f>
        <v/>
      </c>
      <c r="N122" s="31" t="str">
        <f>_xlfn.IFS($H122="","",$H122="Total",SUMIF(INDEX($N$12:$N121,),"&gt;0"),TRUE,VLOOKUP($H122,Elements!$B$19:$L$28,7,FALSE))</f>
        <v/>
      </c>
      <c r="O122" s="31" t="str">
        <f>_xlfn.IFS($H122="","",$H122="Total",SUMIF(INDEX($O$12:$O121,),"&gt;0"),TRUE,VLOOKUP($H122,Elements!$B$19:$L$28,8,FALSE))</f>
        <v/>
      </c>
      <c r="P122" s="31" t="str">
        <f>_xlfn.IFS($H122="","",$H122="Total",SUMIF(INDEX($P$12:$P121,),"&gt;0"),TRUE,VLOOKUP($H122,Elements!$B$19:$L$28,9,FALSE))</f>
        <v/>
      </c>
      <c r="Q122" s="31" t="str">
        <f>_xlfn.IFS($H122="","",$H122="Total",SUMIF(INDEX($Q$12:$Q121,),"&gt;0"),TRUE,VLOOKUP($H122,Elements!$B$19:$L$28,10,FALSE))</f>
        <v/>
      </c>
      <c r="R122" s="49" t="str">
        <f>_xlfn.IFS($H122="","",$H122="Total",SUMIF(INDEX($R$12:$R121,),"&gt;0"),TRUE,VLOOKUP($H122,Elements!$B$19:$L$28,11,FALSE))</f>
        <v/>
      </c>
      <c r="S122" s="2"/>
    </row>
    <row r="123" spans="1:19" x14ac:dyDescent="0.25">
      <c r="A123" s="51" t="str">
        <f>IF(C123&lt;&gt;"",COUNTIF($C$13:C123,C123)=1,"")</f>
        <v/>
      </c>
      <c r="B123" s="32"/>
      <c r="C123" s="57"/>
      <c r="D123" s="61" t="str">
        <f ca="1">IF(C123="","",VLOOKUP(C123,OFFSET(Elements!$B$7:$C$7,0,0,COUNTA(Elements!$B:$C)-1),2,FALSE))</f>
        <v/>
      </c>
      <c r="E123" s="53"/>
      <c r="F123" s="29" t="str">
        <f t="shared" si="2"/>
        <v/>
      </c>
      <c r="G123" s="30" t="str">
        <f t="shared" si="3"/>
        <v/>
      </c>
      <c r="H123" s="57"/>
      <c r="I123" s="59" t="str">
        <f>_xlfn.IFS($H123="","",$H123="Total","",TRUE,VLOOKUP($H123,Elements!$B$19:$L$28,2,FALSE))</f>
        <v/>
      </c>
      <c r="J123" s="31" t="str">
        <f>_xlfn.IFS($H123="","",$H123="Total","",TRUE,VLOOKUP($H123,Elements!$B$19:$L$28,3,FALSE))</f>
        <v/>
      </c>
      <c r="K123" s="31" t="str">
        <f>_xlfn.IFS($H123="","",$H123="Total",SUMIF(INDEX($K$12:$K122,),"&gt;0"),TRUE,VLOOKUP($H123,Elements!$B$19:$L$28,4,FALSE))</f>
        <v/>
      </c>
      <c r="L123" s="31" t="str">
        <f>_xlfn.IFS($H123="","",$H123="Total",SUMIF(INDEX($L$12:$L122,),"&gt;0"),TRUE,VLOOKUP($H123,Elements!$B$19:$L$28,5,FALSE))</f>
        <v/>
      </c>
      <c r="M123" s="31" t="str">
        <f>_xlfn.IFS($H123="","",$H123="Total",SUMIF(INDEX($M$12:$M122,),"&gt;0"),TRUE,VLOOKUP($H123,Elements!$B$19:$L$28,6,FALSE))</f>
        <v/>
      </c>
      <c r="N123" s="31" t="str">
        <f>_xlfn.IFS($H123="","",$H123="Total",SUMIF(INDEX($N$12:$N122,),"&gt;0"),TRUE,VLOOKUP($H123,Elements!$B$19:$L$28,7,FALSE))</f>
        <v/>
      </c>
      <c r="O123" s="31" t="str">
        <f>_xlfn.IFS($H123="","",$H123="Total",SUMIF(INDEX($O$12:$O122,),"&gt;0"),TRUE,VLOOKUP($H123,Elements!$B$19:$L$28,8,FALSE))</f>
        <v/>
      </c>
      <c r="P123" s="31" t="str">
        <f>_xlfn.IFS($H123="","",$H123="Total",SUMIF(INDEX($P$12:$P122,),"&gt;0"),TRUE,VLOOKUP($H123,Elements!$B$19:$L$28,9,FALSE))</f>
        <v/>
      </c>
      <c r="Q123" s="31" t="str">
        <f>_xlfn.IFS($H123="","",$H123="Total",SUMIF(INDEX($Q$12:$Q122,),"&gt;0"),TRUE,VLOOKUP($H123,Elements!$B$19:$L$28,10,FALSE))</f>
        <v/>
      </c>
      <c r="R123" s="49" t="str">
        <f>_xlfn.IFS($H123="","",$H123="Total",SUMIF(INDEX($R$12:$R122,),"&gt;0"),TRUE,VLOOKUP($H123,Elements!$B$19:$L$28,11,FALSE))</f>
        <v/>
      </c>
      <c r="S123" s="2"/>
    </row>
    <row r="124" spans="1:19" x14ac:dyDescent="0.25">
      <c r="A124" s="51" t="str">
        <f>IF(C124&lt;&gt;"",COUNTIF($C$13:C124,C124)=1,"")</f>
        <v/>
      </c>
      <c r="B124" s="32"/>
      <c r="C124" s="56"/>
      <c r="D124" s="61" t="str">
        <f ca="1">IF(C124="","",VLOOKUP(C124,OFFSET(Elements!$B$7:$C$7,0,0,COUNTA(Elements!$B:$C)-1),2,FALSE))</f>
        <v/>
      </c>
      <c r="E124" s="53"/>
      <c r="F124" s="29" t="str">
        <f t="shared" si="2"/>
        <v/>
      </c>
      <c r="G124" s="30" t="str">
        <f t="shared" si="3"/>
        <v/>
      </c>
      <c r="H124" s="57"/>
      <c r="I124" s="59" t="str">
        <f>_xlfn.IFS($H124="","",$H124="Total","",TRUE,VLOOKUP($H124,Elements!$B$19:$L$28,2,FALSE))</f>
        <v/>
      </c>
      <c r="J124" s="31" t="str">
        <f>_xlfn.IFS($H124="","",$H124="Total","",TRUE,VLOOKUP($H124,Elements!$B$19:$L$28,3,FALSE))</f>
        <v/>
      </c>
      <c r="K124" s="31" t="str">
        <f>_xlfn.IFS($H124="","",$H124="Total",SUMIF(INDEX($K$12:$K123,),"&gt;0"),TRUE,VLOOKUP($H124,Elements!$B$19:$L$28,4,FALSE))</f>
        <v/>
      </c>
      <c r="L124" s="31" t="str">
        <f>_xlfn.IFS($H124="","",$H124="Total",SUMIF(INDEX($L$12:$L123,),"&gt;0"),TRUE,VLOOKUP($H124,Elements!$B$19:$L$28,5,FALSE))</f>
        <v/>
      </c>
      <c r="M124" s="31" t="str">
        <f>_xlfn.IFS($H124="","",$H124="Total",SUMIF(INDEX($M$12:$M123,),"&gt;0"),TRUE,VLOOKUP($H124,Elements!$B$19:$L$28,6,FALSE))</f>
        <v/>
      </c>
      <c r="N124" s="31" t="str">
        <f>_xlfn.IFS($H124="","",$H124="Total",SUMIF(INDEX($N$12:$N123,),"&gt;0"),TRUE,VLOOKUP($H124,Elements!$B$19:$L$28,7,FALSE))</f>
        <v/>
      </c>
      <c r="O124" s="31" t="str">
        <f>_xlfn.IFS($H124="","",$H124="Total",SUMIF(INDEX($O$12:$O123,),"&gt;0"),TRUE,VLOOKUP($H124,Elements!$B$19:$L$28,8,FALSE))</f>
        <v/>
      </c>
      <c r="P124" s="31" t="str">
        <f>_xlfn.IFS($H124="","",$H124="Total",SUMIF(INDEX($P$12:$P123,),"&gt;0"),TRUE,VLOOKUP($H124,Elements!$B$19:$L$28,9,FALSE))</f>
        <v/>
      </c>
      <c r="Q124" s="31" t="str">
        <f>_xlfn.IFS($H124="","",$H124="Total",SUMIF(INDEX($Q$12:$Q123,),"&gt;0"),TRUE,VLOOKUP($H124,Elements!$B$19:$L$28,10,FALSE))</f>
        <v/>
      </c>
      <c r="R124" s="49" t="str">
        <f>_xlfn.IFS($H124="","",$H124="Total",SUMIF(INDEX($R$12:$R123,),"&gt;0"),TRUE,VLOOKUP($H124,Elements!$B$19:$L$28,11,FALSE))</f>
        <v/>
      </c>
      <c r="S124" s="2"/>
    </row>
    <row r="125" spans="1:19" x14ac:dyDescent="0.25">
      <c r="A125" s="51" t="str">
        <f>IF(C125&lt;&gt;"",COUNTIF($C$13:C125,C125)=1,"")</f>
        <v/>
      </c>
      <c r="B125" s="32"/>
      <c r="C125" s="57"/>
      <c r="D125" s="61" t="str">
        <f ca="1">IF(C125="","",VLOOKUP(C125,OFFSET(Elements!$B$7:$C$7,0,0,COUNTA(Elements!$B:$C)-1),2,FALSE))</f>
        <v/>
      </c>
      <c r="E125" s="53"/>
      <c r="F125" s="29" t="str">
        <f t="shared" si="2"/>
        <v/>
      </c>
      <c r="G125" s="30" t="str">
        <f t="shared" si="3"/>
        <v/>
      </c>
      <c r="H125" s="57"/>
      <c r="I125" s="59" t="str">
        <f>_xlfn.IFS($H125="","",$H125="Total","",TRUE,VLOOKUP($H125,Elements!$B$19:$L$28,2,FALSE))</f>
        <v/>
      </c>
      <c r="J125" s="31" t="str">
        <f>_xlfn.IFS($H125="","",$H125="Total","",TRUE,VLOOKUP($H125,Elements!$B$19:$L$28,3,FALSE))</f>
        <v/>
      </c>
      <c r="K125" s="31" t="str">
        <f>_xlfn.IFS($H125="","",$H125="Total",SUMIF(INDEX($K$12:$K124,),"&gt;0"),TRUE,VLOOKUP($H125,Elements!$B$19:$L$28,4,FALSE))</f>
        <v/>
      </c>
      <c r="L125" s="31" t="str">
        <f>_xlfn.IFS($H125="","",$H125="Total",SUMIF(INDEX($L$12:$L124,),"&gt;0"),TRUE,VLOOKUP($H125,Elements!$B$19:$L$28,5,FALSE))</f>
        <v/>
      </c>
      <c r="M125" s="31" t="str">
        <f>_xlfn.IFS($H125="","",$H125="Total",SUMIF(INDEX($M$12:$M124,),"&gt;0"),TRUE,VLOOKUP($H125,Elements!$B$19:$L$28,6,FALSE))</f>
        <v/>
      </c>
      <c r="N125" s="31" t="str">
        <f>_xlfn.IFS($H125="","",$H125="Total",SUMIF(INDEX($N$12:$N124,),"&gt;0"),TRUE,VLOOKUP($H125,Elements!$B$19:$L$28,7,FALSE))</f>
        <v/>
      </c>
      <c r="O125" s="31" t="str">
        <f>_xlfn.IFS($H125="","",$H125="Total",SUMIF(INDEX($O$12:$O124,),"&gt;0"),TRUE,VLOOKUP($H125,Elements!$B$19:$L$28,8,FALSE))</f>
        <v/>
      </c>
      <c r="P125" s="31" t="str">
        <f>_xlfn.IFS($H125="","",$H125="Total",SUMIF(INDEX($P$12:$P124,),"&gt;0"),TRUE,VLOOKUP($H125,Elements!$B$19:$L$28,9,FALSE))</f>
        <v/>
      </c>
      <c r="Q125" s="31" t="str">
        <f>_xlfn.IFS($H125="","",$H125="Total",SUMIF(INDEX($Q$12:$Q124,),"&gt;0"),TRUE,VLOOKUP($H125,Elements!$B$19:$L$28,10,FALSE))</f>
        <v/>
      </c>
      <c r="R125" s="49" t="str">
        <f>_xlfn.IFS($H125="","",$H125="Total",SUMIF(INDEX($R$12:$R124,),"&gt;0"),TRUE,VLOOKUP($H125,Elements!$B$19:$L$28,11,FALSE))</f>
        <v/>
      </c>
      <c r="S125" s="2"/>
    </row>
    <row r="126" spans="1:19" x14ac:dyDescent="0.25">
      <c r="A126" s="51" t="str">
        <f>IF(C126&lt;&gt;"",COUNTIF($C$13:C126,C126)=1,"")</f>
        <v/>
      </c>
      <c r="B126" s="32"/>
      <c r="C126" s="57"/>
      <c r="D126" s="61" t="str">
        <f ca="1">IF(C126="","",VLOOKUP(C126,OFFSET(Elements!$B$7:$C$7,0,0,COUNTA(Elements!$B:$C)-1),2,FALSE))</f>
        <v/>
      </c>
      <c r="E126" s="53"/>
      <c r="F126" s="29" t="str">
        <f t="shared" si="2"/>
        <v/>
      </c>
      <c r="G126" s="30" t="str">
        <f t="shared" si="3"/>
        <v/>
      </c>
      <c r="H126" s="57"/>
      <c r="I126" s="59" t="str">
        <f>_xlfn.IFS($H126="","",$H126="Total","",TRUE,VLOOKUP($H126,Elements!$B$19:$L$28,2,FALSE))</f>
        <v/>
      </c>
      <c r="J126" s="31" t="str">
        <f>_xlfn.IFS($H126="","",$H126="Total","",TRUE,VLOOKUP($H126,Elements!$B$19:$L$28,3,FALSE))</f>
        <v/>
      </c>
      <c r="K126" s="31" t="str">
        <f>_xlfn.IFS($H126="","",$H126="Total",SUMIF(INDEX($K$12:$K125,),"&gt;0"),TRUE,VLOOKUP($H126,Elements!$B$19:$L$28,4,FALSE))</f>
        <v/>
      </c>
      <c r="L126" s="31" t="str">
        <f>_xlfn.IFS($H126="","",$H126="Total",SUMIF(INDEX($L$12:$L125,),"&gt;0"),TRUE,VLOOKUP($H126,Elements!$B$19:$L$28,5,FALSE))</f>
        <v/>
      </c>
      <c r="M126" s="31" t="str">
        <f>_xlfn.IFS($H126="","",$H126="Total",SUMIF(INDEX($M$12:$M125,),"&gt;0"),TRUE,VLOOKUP($H126,Elements!$B$19:$L$28,6,FALSE))</f>
        <v/>
      </c>
      <c r="N126" s="31" t="str">
        <f>_xlfn.IFS($H126="","",$H126="Total",SUMIF(INDEX($N$12:$N125,),"&gt;0"),TRUE,VLOOKUP($H126,Elements!$B$19:$L$28,7,FALSE))</f>
        <v/>
      </c>
      <c r="O126" s="31" t="str">
        <f>_xlfn.IFS($H126="","",$H126="Total",SUMIF(INDEX($O$12:$O125,),"&gt;0"),TRUE,VLOOKUP($H126,Elements!$B$19:$L$28,8,FALSE))</f>
        <v/>
      </c>
      <c r="P126" s="31" t="str">
        <f>_xlfn.IFS($H126="","",$H126="Total",SUMIF(INDEX($P$12:$P125,),"&gt;0"),TRUE,VLOOKUP($H126,Elements!$B$19:$L$28,9,FALSE))</f>
        <v/>
      </c>
      <c r="Q126" s="31" t="str">
        <f>_xlfn.IFS($H126="","",$H126="Total",SUMIF(INDEX($Q$12:$Q125,),"&gt;0"),TRUE,VLOOKUP($H126,Elements!$B$19:$L$28,10,FALSE))</f>
        <v/>
      </c>
      <c r="R126" s="49" t="str">
        <f>_xlfn.IFS($H126="","",$H126="Total",SUMIF(INDEX($R$12:$R125,),"&gt;0"),TRUE,VLOOKUP($H126,Elements!$B$19:$L$28,11,FALSE))</f>
        <v/>
      </c>
      <c r="S126" s="2"/>
    </row>
    <row r="127" spans="1:19" x14ac:dyDescent="0.25">
      <c r="A127" s="51" t="str">
        <f>IF(C127&lt;&gt;"",COUNTIF($C$13:C127,C127)=1,"")</f>
        <v/>
      </c>
      <c r="B127" s="32"/>
      <c r="C127" s="57"/>
      <c r="D127" s="61" t="str">
        <f ca="1">IF(C127="","",VLOOKUP(C127,OFFSET(Elements!$B$7:$C$7,0,0,COUNTA(Elements!$B:$C)-1),2,FALSE))</f>
        <v/>
      </c>
      <c r="E127" s="53"/>
      <c r="F127" s="29" t="str">
        <f t="shared" si="2"/>
        <v/>
      </c>
      <c r="G127" s="30" t="str">
        <f t="shared" si="3"/>
        <v/>
      </c>
      <c r="H127" s="57"/>
      <c r="I127" s="59" t="str">
        <f>_xlfn.IFS($H127="","",$H127="Total","",TRUE,VLOOKUP($H127,Elements!$B$19:$L$28,2,FALSE))</f>
        <v/>
      </c>
      <c r="J127" s="31" t="str">
        <f>_xlfn.IFS($H127="","",$H127="Total","",TRUE,VLOOKUP($H127,Elements!$B$19:$L$28,3,FALSE))</f>
        <v/>
      </c>
      <c r="K127" s="31" t="str">
        <f>_xlfn.IFS($H127="","",$H127="Total",SUMIF(INDEX($K$12:$K126,),"&gt;0"),TRUE,VLOOKUP($H127,Elements!$B$19:$L$28,4,FALSE))</f>
        <v/>
      </c>
      <c r="L127" s="31" t="str">
        <f>_xlfn.IFS($H127="","",$H127="Total",SUMIF(INDEX($L$12:$L126,),"&gt;0"),TRUE,VLOOKUP($H127,Elements!$B$19:$L$28,5,FALSE))</f>
        <v/>
      </c>
      <c r="M127" s="31" t="str">
        <f>_xlfn.IFS($H127="","",$H127="Total",SUMIF(INDEX($M$12:$M126,),"&gt;0"),TRUE,VLOOKUP($H127,Elements!$B$19:$L$28,6,FALSE))</f>
        <v/>
      </c>
      <c r="N127" s="31" t="str">
        <f>_xlfn.IFS($H127="","",$H127="Total",SUMIF(INDEX($N$12:$N126,),"&gt;0"),TRUE,VLOOKUP($H127,Elements!$B$19:$L$28,7,FALSE))</f>
        <v/>
      </c>
      <c r="O127" s="31" t="str">
        <f>_xlfn.IFS($H127="","",$H127="Total",SUMIF(INDEX($O$12:$O126,),"&gt;0"),TRUE,VLOOKUP($H127,Elements!$B$19:$L$28,8,FALSE))</f>
        <v/>
      </c>
      <c r="P127" s="31" t="str">
        <f>_xlfn.IFS($H127="","",$H127="Total",SUMIF(INDEX($P$12:$P126,),"&gt;0"),TRUE,VLOOKUP($H127,Elements!$B$19:$L$28,9,FALSE))</f>
        <v/>
      </c>
      <c r="Q127" s="31" t="str">
        <f>_xlfn.IFS($H127="","",$H127="Total",SUMIF(INDEX($Q$12:$Q126,),"&gt;0"),TRUE,VLOOKUP($H127,Elements!$B$19:$L$28,10,FALSE))</f>
        <v/>
      </c>
      <c r="R127" s="49" t="str">
        <f>_xlfn.IFS($H127="","",$H127="Total",SUMIF(INDEX($R$12:$R126,),"&gt;0"),TRUE,VLOOKUP($H127,Elements!$B$19:$L$28,11,FALSE))</f>
        <v/>
      </c>
      <c r="S127" s="2"/>
    </row>
    <row r="128" spans="1:19" x14ac:dyDescent="0.25">
      <c r="A128" s="51" t="str">
        <f>IF(C128&lt;&gt;"",COUNTIF($C$13:C128,C128)=1,"")</f>
        <v/>
      </c>
      <c r="B128" s="32"/>
      <c r="C128" s="57"/>
      <c r="D128" s="61" t="str">
        <f ca="1">IF(C128="","",VLOOKUP(C128,OFFSET(Elements!$B$7:$C$7,0,0,COUNTA(Elements!$B:$C)-1),2,FALSE))</f>
        <v/>
      </c>
      <c r="E128" s="53"/>
      <c r="F128" s="29" t="str">
        <f t="shared" si="2"/>
        <v/>
      </c>
      <c r="G128" s="30" t="str">
        <f t="shared" si="3"/>
        <v/>
      </c>
      <c r="H128" s="57"/>
      <c r="I128" s="59" t="str">
        <f>_xlfn.IFS($H128="","",$H128="Total","",TRUE,VLOOKUP($H128,Elements!$B$19:$L$28,2,FALSE))</f>
        <v/>
      </c>
      <c r="J128" s="31" t="str">
        <f>_xlfn.IFS($H128="","",$H128="Total","",TRUE,VLOOKUP($H128,Elements!$B$19:$L$28,3,FALSE))</f>
        <v/>
      </c>
      <c r="K128" s="31" t="str">
        <f>_xlfn.IFS($H128="","",$H128="Total",SUMIF(INDEX($K$12:$K127,),"&gt;0"),TRUE,VLOOKUP($H128,Elements!$B$19:$L$28,4,FALSE))</f>
        <v/>
      </c>
      <c r="L128" s="31" t="str">
        <f>_xlfn.IFS($H128="","",$H128="Total",SUMIF(INDEX($L$12:$L127,),"&gt;0"),TRUE,VLOOKUP($H128,Elements!$B$19:$L$28,5,FALSE))</f>
        <v/>
      </c>
      <c r="M128" s="31" t="str">
        <f>_xlfn.IFS($H128="","",$H128="Total",SUMIF(INDEX($M$12:$M127,),"&gt;0"),TRUE,VLOOKUP($H128,Elements!$B$19:$L$28,6,FALSE))</f>
        <v/>
      </c>
      <c r="N128" s="31" t="str">
        <f>_xlfn.IFS($H128="","",$H128="Total",SUMIF(INDEX($N$12:$N127,),"&gt;0"),TRUE,VLOOKUP($H128,Elements!$B$19:$L$28,7,FALSE))</f>
        <v/>
      </c>
      <c r="O128" s="31" t="str">
        <f>_xlfn.IFS($H128="","",$H128="Total",SUMIF(INDEX($O$12:$O127,),"&gt;0"),TRUE,VLOOKUP($H128,Elements!$B$19:$L$28,8,FALSE))</f>
        <v/>
      </c>
      <c r="P128" s="31" t="str">
        <f>_xlfn.IFS($H128="","",$H128="Total",SUMIF(INDEX($P$12:$P127,),"&gt;0"),TRUE,VLOOKUP($H128,Elements!$B$19:$L$28,9,FALSE))</f>
        <v/>
      </c>
      <c r="Q128" s="31" t="str">
        <f>_xlfn.IFS($H128="","",$H128="Total",SUMIF(INDEX($Q$12:$Q127,),"&gt;0"),TRUE,VLOOKUP($H128,Elements!$B$19:$L$28,10,FALSE))</f>
        <v/>
      </c>
      <c r="R128" s="49" t="str">
        <f>_xlfn.IFS($H128="","",$H128="Total",SUMIF(INDEX($R$12:$R127,),"&gt;0"),TRUE,VLOOKUP($H128,Elements!$B$19:$L$28,11,FALSE))</f>
        <v/>
      </c>
      <c r="S128" s="2"/>
    </row>
    <row r="129" spans="1:19" x14ac:dyDescent="0.25">
      <c r="A129" s="51" t="str">
        <f>IF(C129&lt;&gt;"",COUNTIF($C$13:C129,C129)=1,"")</f>
        <v/>
      </c>
      <c r="B129" s="32"/>
      <c r="C129" s="57"/>
      <c r="D129" s="61" t="str">
        <f ca="1">IF(C129="","",VLOOKUP(C129,OFFSET(Elements!$B$7:$C$7,0,0,COUNTA(Elements!$B:$C)-1),2,FALSE))</f>
        <v/>
      </c>
      <c r="E129" s="53"/>
      <c r="F129" s="29" t="str">
        <f t="shared" si="2"/>
        <v/>
      </c>
      <c r="G129" s="30" t="str">
        <f t="shared" si="3"/>
        <v/>
      </c>
      <c r="H129" s="57"/>
      <c r="I129" s="59" t="str">
        <f>_xlfn.IFS($H129="","",$H129="Total","",TRUE,VLOOKUP($H129,Elements!$B$19:$L$28,2,FALSE))</f>
        <v/>
      </c>
      <c r="J129" s="31" t="str">
        <f>_xlfn.IFS($H129="","",$H129="Total","",TRUE,VLOOKUP($H129,Elements!$B$19:$L$28,3,FALSE))</f>
        <v/>
      </c>
      <c r="K129" s="31" t="str">
        <f>_xlfn.IFS($H129="","",$H129="Total",SUMIF(INDEX($K$12:$K128,),"&gt;0"),TRUE,VLOOKUP($H129,Elements!$B$19:$L$28,4,FALSE))</f>
        <v/>
      </c>
      <c r="L129" s="31" t="str">
        <f>_xlfn.IFS($H129="","",$H129="Total",SUMIF(INDEX($L$12:$L128,),"&gt;0"),TRUE,VLOOKUP($H129,Elements!$B$19:$L$28,5,FALSE))</f>
        <v/>
      </c>
      <c r="M129" s="31" t="str">
        <f>_xlfn.IFS($H129="","",$H129="Total",SUMIF(INDEX($M$12:$M128,),"&gt;0"),TRUE,VLOOKUP($H129,Elements!$B$19:$L$28,6,FALSE))</f>
        <v/>
      </c>
      <c r="N129" s="31" t="str">
        <f>_xlfn.IFS($H129="","",$H129="Total",SUMIF(INDEX($N$12:$N128,),"&gt;0"),TRUE,VLOOKUP($H129,Elements!$B$19:$L$28,7,FALSE))</f>
        <v/>
      </c>
      <c r="O129" s="31" t="str">
        <f>_xlfn.IFS($H129="","",$H129="Total",SUMIF(INDEX($O$12:$O128,),"&gt;0"),TRUE,VLOOKUP($H129,Elements!$B$19:$L$28,8,FALSE))</f>
        <v/>
      </c>
      <c r="P129" s="31" t="str">
        <f>_xlfn.IFS($H129="","",$H129="Total",SUMIF(INDEX($P$12:$P128,),"&gt;0"),TRUE,VLOOKUP($H129,Elements!$B$19:$L$28,9,FALSE))</f>
        <v/>
      </c>
      <c r="Q129" s="31" t="str">
        <f>_xlfn.IFS($H129="","",$H129="Total",SUMIF(INDEX($Q$12:$Q128,),"&gt;0"),TRUE,VLOOKUP($H129,Elements!$B$19:$L$28,10,FALSE))</f>
        <v/>
      </c>
      <c r="R129" s="49" t="str">
        <f>_xlfn.IFS($H129="","",$H129="Total",SUMIF(INDEX($R$12:$R128,),"&gt;0"),TRUE,VLOOKUP($H129,Elements!$B$19:$L$28,11,FALSE))</f>
        <v/>
      </c>
      <c r="S129" s="2"/>
    </row>
    <row r="130" spans="1:19" x14ac:dyDescent="0.25">
      <c r="A130" s="51" t="str">
        <f>IF(C130&lt;&gt;"",COUNTIF($C$13:C130,C130)=1,"")</f>
        <v/>
      </c>
      <c r="B130" s="32"/>
      <c r="C130" s="57"/>
      <c r="D130" s="61" t="str">
        <f ca="1">IF(C130="","",VLOOKUP(C130,OFFSET(Elements!$B$7:$C$7,0,0,COUNTA(Elements!$B:$C)-1),2,FALSE))</f>
        <v/>
      </c>
      <c r="E130" s="53"/>
      <c r="F130" s="29" t="str">
        <f t="shared" si="2"/>
        <v/>
      </c>
      <c r="G130" s="30" t="str">
        <f t="shared" si="3"/>
        <v/>
      </c>
      <c r="H130" s="57"/>
      <c r="I130" s="59" t="str">
        <f>_xlfn.IFS($H130="","",$H130="Total","",TRUE,VLOOKUP($H130,Elements!$B$19:$L$28,2,FALSE))</f>
        <v/>
      </c>
      <c r="J130" s="31" t="str">
        <f>_xlfn.IFS($H130="","",$H130="Total","",TRUE,VLOOKUP($H130,Elements!$B$19:$L$28,3,FALSE))</f>
        <v/>
      </c>
      <c r="K130" s="31" t="str">
        <f>_xlfn.IFS($H130="","",$H130="Total",SUMIF(INDEX($K$12:$K129,),"&gt;0"),TRUE,VLOOKUP($H130,Elements!$B$19:$L$28,4,FALSE))</f>
        <v/>
      </c>
      <c r="L130" s="31" t="str">
        <f>_xlfn.IFS($H130="","",$H130="Total",SUMIF(INDEX($L$12:$L129,),"&gt;0"),TRUE,VLOOKUP($H130,Elements!$B$19:$L$28,5,FALSE))</f>
        <v/>
      </c>
      <c r="M130" s="31" t="str">
        <f>_xlfn.IFS($H130="","",$H130="Total",SUMIF(INDEX($M$12:$M129,),"&gt;0"),TRUE,VLOOKUP($H130,Elements!$B$19:$L$28,6,FALSE))</f>
        <v/>
      </c>
      <c r="N130" s="31" t="str">
        <f>_xlfn.IFS($H130="","",$H130="Total",SUMIF(INDEX($N$12:$N129,),"&gt;0"),TRUE,VLOOKUP($H130,Elements!$B$19:$L$28,7,FALSE))</f>
        <v/>
      </c>
      <c r="O130" s="31" t="str">
        <f>_xlfn.IFS($H130="","",$H130="Total",SUMIF(INDEX($O$12:$O129,),"&gt;0"),TRUE,VLOOKUP($H130,Elements!$B$19:$L$28,8,FALSE))</f>
        <v/>
      </c>
      <c r="P130" s="31" t="str">
        <f>_xlfn.IFS($H130="","",$H130="Total",SUMIF(INDEX($P$12:$P129,),"&gt;0"),TRUE,VLOOKUP($H130,Elements!$B$19:$L$28,9,FALSE))</f>
        <v/>
      </c>
      <c r="Q130" s="31" t="str">
        <f>_xlfn.IFS($H130="","",$H130="Total",SUMIF(INDEX($Q$12:$Q129,),"&gt;0"),TRUE,VLOOKUP($H130,Elements!$B$19:$L$28,10,FALSE))</f>
        <v/>
      </c>
      <c r="R130" s="49" t="str">
        <f>_xlfn.IFS($H130="","",$H130="Total",SUMIF(INDEX($R$12:$R129,),"&gt;0"),TRUE,VLOOKUP($H130,Elements!$B$19:$L$28,11,FALSE))</f>
        <v/>
      </c>
      <c r="S130" s="2"/>
    </row>
    <row r="131" spans="1:19" x14ac:dyDescent="0.25">
      <c r="A131" s="51" t="str">
        <f>IF(C131&lt;&gt;"",COUNTIF($C$13:C131,C131)=1,"")</f>
        <v/>
      </c>
      <c r="B131" s="32"/>
      <c r="C131" s="57"/>
      <c r="D131" s="61" t="str">
        <f ca="1">IF(C131="","",VLOOKUP(C131,OFFSET(Elements!$B$7:$C$7,0,0,COUNTA(Elements!$B:$C)-1),2,FALSE))</f>
        <v/>
      </c>
      <c r="E131" s="53"/>
      <c r="F131" s="29" t="str">
        <f t="shared" si="2"/>
        <v/>
      </c>
      <c r="G131" s="30" t="str">
        <f t="shared" si="3"/>
        <v/>
      </c>
      <c r="H131" s="57"/>
      <c r="I131" s="59" t="str">
        <f>_xlfn.IFS($H131="","",$H131="Total","",TRUE,VLOOKUP($H131,Elements!$B$19:$L$28,2,FALSE))</f>
        <v/>
      </c>
      <c r="J131" s="31" t="str">
        <f>_xlfn.IFS($H131="","",$H131="Total","",TRUE,VLOOKUP($H131,Elements!$B$19:$L$28,3,FALSE))</f>
        <v/>
      </c>
      <c r="K131" s="31" t="str">
        <f>_xlfn.IFS($H131="","",$H131="Total",SUMIF(INDEX($K$12:$K130,),"&gt;0"),TRUE,VLOOKUP($H131,Elements!$B$19:$L$28,4,FALSE))</f>
        <v/>
      </c>
      <c r="L131" s="31" t="str">
        <f>_xlfn.IFS($H131="","",$H131="Total",SUMIF(INDEX($L$12:$L130,),"&gt;0"),TRUE,VLOOKUP($H131,Elements!$B$19:$L$28,5,FALSE))</f>
        <v/>
      </c>
      <c r="M131" s="31" t="str">
        <f>_xlfn.IFS($H131="","",$H131="Total",SUMIF(INDEX($M$12:$M130,),"&gt;0"),TRUE,VLOOKUP($H131,Elements!$B$19:$L$28,6,FALSE))</f>
        <v/>
      </c>
      <c r="N131" s="31" t="str">
        <f>_xlfn.IFS($H131="","",$H131="Total",SUMIF(INDEX($N$12:$N130,),"&gt;0"),TRUE,VLOOKUP($H131,Elements!$B$19:$L$28,7,FALSE))</f>
        <v/>
      </c>
      <c r="O131" s="31" t="str">
        <f>_xlfn.IFS($H131="","",$H131="Total",SUMIF(INDEX($O$12:$O130,),"&gt;0"),TRUE,VLOOKUP($H131,Elements!$B$19:$L$28,8,FALSE))</f>
        <v/>
      </c>
      <c r="P131" s="31" t="str">
        <f>_xlfn.IFS($H131="","",$H131="Total",SUMIF(INDEX($P$12:$P130,),"&gt;0"),TRUE,VLOOKUP($H131,Elements!$B$19:$L$28,9,FALSE))</f>
        <v/>
      </c>
      <c r="Q131" s="31" t="str">
        <f>_xlfn.IFS($H131="","",$H131="Total",SUMIF(INDEX($Q$12:$Q130,),"&gt;0"),TRUE,VLOOKUP($H131,Elements!$B$19:$L$28,10,FALSE))</f>
        <v/>
      </c>
      <c r="R131" s="49" t="str">
        <f>_xlfn.IFS($H131="","",$H131="Total",SUMIF(INDEX($R$12:$R130,),"&gt;0"),TRUE,VLOOKUP($H131,Elements!$B$19:$L$28,11,FALSE))</f>
        <v/>
      </c>
      <c r="S131" s="2"/>
    </row>
    <row r="132" spans="1:19" x14ac:dyDescent="0.25">
      <c r="A132" s="51" t="str">
        <f>IF(C132&lt;&gt;"",COUNTIF($C$13:C132,C132)=1,"")</f>
        <v/>
      </c>
      <c r="B132" s="32"/>
      <c r="C132" s="56"/>
      <c r="D132" s="61" t="str">
        <f ca="1">IF(C132="","",VLOOKUP(C132,OFFSET(Elements!$B$7:$C$7,0,0,COUNTA(Elements!$B:$C)-1),2,FALSE))</f>
        <v/>
      </c>
      <c r="E132" s="53"/>
      <c r="F132" s="29" t="str">
        <f t="shared" si="2"/>
        <v/>
      </c>
      <c r="G132" s="30" t="str">
        <f t="shared" si="3"/>
        <v/>
      </c>
      <c r="H132" s="57"/>
      <c r="I132" s="59" t="str">
        <f>_xlfn.IFS($H132="","",$H132="Total","",TRUE,VLOOKUP($H132,Elements!$B$19:$L$28,2,FALSE))</f>
        <v/>
      </c>
      <c r="J132" s="31" t="str">
        <f>_xlfn.IFS($H132="","",$H132="Total","",TRUE,VLOOKUP($H132,Elements!$B$19:$L$28,3,FALSE))</f>
        <v/>
      </c>
      <c r="K132" s="31" t="str">
        <f>_xlfn.IFS($H132="","",$H132="Total",SUMIF(INDEX($K$12:$K131,),"&gt;0"),TRUE,VLOOKUP($H132,Elements!$B$19:$L$28,4,FALSE))</f>
        <v/>
      </c>
      <c r="L132" s="31" t="str">
        <f>_xlfn.IFS($H132="","",$H132="Total",SUMIF(INDEX($L$12:$L131,),"&gt;0"),TRUE,VLOOKUP($H132,Elements!$B$19:$L$28,5,FALSE))</f>
        <v/>
      </c>
      <c r="M132" s="31" t="str">
        <f>_xlfn.IFS($H132="","",$H132="Total",SUMIF(INDEX($M$12:$M131,),"&gt;0"),TRUE,VLOOKUP($H132,Elements!$B$19:$L$28,6,FALSE))</f>
        <v/>
      </c>
      <c r="N132" s="31" t="str">
        <f>_xlfn.IFS($H132="","",$H132="Total",SUMIF(INDEX($N$12:$N131,),"&gt;0"),TRUE,VLOOKUP($H132,Elements!$B$19:$L$28,7,FALSE))</f>
        <v/>
      </c>
      <c r="O132" s="31" t="str">
        <f>_xlfn.IFS($H132="","",$H132="Total",SUMIF(INDEX($O$12:$O131,),"&gt;0"),TRUE,VLOOKUP($H132,Elements!$B$19:$L$28,8,FALSE))</f>
        <v/>
      </c>
      <c r="P132" s="31" t="str">
        <f>_xlfn.IFS($H132="","",$H132="Total",SUMIF(INDEX($P$12:$P131,),"&gt;0"),TRUE,VLOOKUP($H132,Elements!$B$19:$L$28,9,FALSE))</f>
        <v/>
      </c>
      <c r="Q132" s="31" t="str">
        <f>_xlfn.IFS($H132="","",$H132="Total",SUMIF(INDEX($Q$12:$Q131,),"&gt;0"),TRUE,VLOOKUP($H132,Elements!$B$19:$L$28,10,FALSE))</f>
        <v/>
      </c>
      <c r="R132" s="49" t="str">
        <f>_xlfn.IFS($H132="","",$H132="Total",SUMIF(INDEX($R$12:$R131,),"&gt;0"),TRUE,VLOOKUP($H132,Elements!$B$19:$L$28,11,FALSE))</f>
        <v/>
      </c>
      <c r="S132" s="2"/>
    </row>
    <row r="133" spans="1:19" x14ac:dyDescent="0.25">
      <c r="A133" s="51" t="str">
        <f>IF(C133&lt;&gt;"",COUNTIF($C$13:C133,C133)=1,"")</f>
        <v/>
      </c>
      <c r="B133" s="32"/>
      <c r="C133" s="57"/>
      <c r="D133" s="61" t="str">
        <f ca="1">IF(C133="","",VLOOKUP(C133,OFFSET(Elements!$B$7:$C$7,0,0,COUNTA(Elements!$B:$C)-1),2,FALSE))</f>
        <v/>
      </c>
      <c r="E133" s="53"/>
      <c r="F133" s="29" t="str">
        <f t="shared" si="2"/>
        <v/>
      </c>
      <c r="G133" s="30" t="str">
        <f t="shared" si="3"/>
        <v/>
      </c>
      <c r="H133" s="57"/>
      <c r="I133" s="59" t="str">
        <f>_xlfn.IFS($H133="","",$H133="Total","",TRUE,VLOOKUP($H133,Elements!$B$19:$L$28,2,FALSE))</f>
        <v/>
      </c>
      <c r="J133" s="31" t="str">
        <f>_xlfn.IFS($H133="","",$H133="Total","",TRUE,VLOOKUP($H133,Elements!$B$19:$L$28,3,FALSE))</f>
        <v/>
      </c>
      <c r="K133" s="31" t="str">
        <f>_xlfn.IFS($H133="","",$H133="Total",SUMIF(INDEX($K$12:$K132,),"&gt;0"),TRUE,VLOOKUP($H133,Elements!$B$19:$L$28,4,FALSE))</f>
        <v/>
      </c>
      <c r="L133" s="31" t="str">
        <f>_xlfn.IFS($H133="","",$H133="Total",SUMIF(INDEX($L$12:$L132,),"&gt;0"),TRUE,VLOOKUP($H133,Elements!$B$19:$L$28,5,FALSE))</f>
        <v/>
      </c>
      <c r="M133" s="31" t="str">
        <f>_xlfn.IFS($H133="","",$H133="Total",SUMIF(INDEX($M$12:$M132,),"&gt;0"),TRUE,VLOOKUP($H133,Elements!$B$19:$L$28,6,FALSE))</f>
        <v/>
      </c>
      <c r="N133" s="31" t="str">
        <f>_xlfn.IFS($H133="","",$H133="Total",SUMIF(INDEX($N$12:$N132,),"&gt;0"),TRUE,VLOOKUP($H133,Elements!$B$19:$L$28,7,FALSE))</f>
        <v/>
      </c>
      <c r="O133" s="31" t="str">
        <f>_xlfn.IFS($H133="","",$H133="Total",SUMIF(INDEX($O$12:$O132,),"&gt;0"),TRUE,VLOOKUP($H133,Elements!$B$19:$L$28,8,FALSE))</f>
        <v/>
      </c>
      <c r="P133" s="31" t="str">
        <f>_xlfn.IFS($H133="","",$H133="Total",SUMIF(INDEX($P$12:$P132,),"&gt;0"),TRUE,VLOOKUP($H133,Elements!$B$19:$L$28,9,FALSE))</f>
        <v/>
      </c>
      <c r="Q133" s="31" t="str">
        <f>_xlfn.IFS($H133="","",$H133="Total",SUMIF(INDEX($Q$12:$Q132,),"&gt;0"),TRUE,VLOOKUP($H133,Elements!$B$19:$L$28,10,FALSE))</f>
        <v/>
      </c>
      <c r="R133" s="49" t="str">
        <f>_xlfn.IFS($H133="","",$H133="Total",SUMIF(INDEX($R$12:$R132,),"&gt;0"),TRUE,VLOOKUP($H133,Elements!$B$19:$L$28,11,FALSE))</f>
        <v/>
      </c>
      <c r="S133" s="2"/>
    </row>
    <row r="134" spans="1:19" x14ac:dyDescent="0.25">
      <c r="A134" s="51" t="str">
        <f>IF(C134&lt;&gt;"",COUNTIF($C$13:C134,C134)=1,"")</f>
        <v/>
      </c>
      <c r="B134" s="32"/>
      <c r="C134" s="57"/>
      <c r="D134" s="61" t="str">
        <f ca="1">IF(C134="","",VLOOKUP(C134,OFFSET(Elements!$B$7:$C$7,0,0,COUNTA(Elements!$B:$C)-1),2,FALSE))</f>
        <v/>
      </c>
      <c r="E134" s="53"/>
      <c r="F134" s="29" t="str">
        <f t="shared" si="2"/>
        <v/>
      </c>
      <c r="G134" s="30" t="str">
        <f t="shared" si="3"/>
        <v/>
      </c>
      <c r="H134" s="57"/>
      <c r="I134" s="59" t="str">
        <f>_xlfn.IFS($H134="","",$H134="Total","",TRUE,VLOOKUP($H134,Elements!$B$19:$L$28,2,FALSE))</f>
        <v/>
      </c>
      <c r="J134" s="31" t="str">
        <f>_xlfn.IFS($H134="","",$H134="Total","",TRUE,VLOOKUP($H134,Elements!$B$19:$L$28,3,FALSE))</f>
        <v/>
      </c>
      <c r="K134" s="31" t="str">
        <f>_xlfn.IFS($H134="","",$H134="Total",SUMIF(INDEX($K$12:$K133,),"&gt;0"),TRUE,VLOOKUP($H134,Elements!$B$19:$L$28,4,FALSE))</f>
        <v/>
      </c>
      <c r="L134" s="31" t="str">
        <f>_xlfn.IFS($H134="","",$H134="Total",SUMIF(INDEX($L$12:$L133,),"&gt;0"),TRUE,VLOOKUP($H134,Elements!$B$19:$L$28,5,FALSE))</f>
        <v/>
      </c>
      <c r="M134" s="31" t="str">
        <f>_xlfn.IFS($H134="","",$H134="Total",SUMIF(INDEX($M$12:$M133,),"&gt;0"),TRUE,VLOOKUP($H134,Elements!$B$19:$L$28,6,FALSE))</f>
        <v/>
      </c>
      <c r="N134" s="31" t="str">
        <f>_xlfn.IFS($H134="","",$H134="Total",SUMIF(INDEX($N$12:$N133,),"&gt;0"),TRUE,VLOOKUP($H134,Elements!$B$19:$L$28,7,FALSE))</f>
        <v/>
      </c>
      <c r="O134" s="31" t="str">
        <f>_xlfn.IFS($H134="","",$H134="Total",SUMIF(INDEX($O$12:$O133,),"&gt;0"),TRUE,VLOOKUP($H134,Elements!$B$19:$L$28,8,FALSE))</f>
        <v/>
      </c>
      <c r="P134" s="31" t="str">
        <f>_xlfn.IFS($H134="","",$H134="Total",SUMIF(INDEX($P$12:$P133,),"&gt;0"),TRUE,VLOOKUP($H134,Elements!$B$19:$L$28,9,FALSE))</f>
        <v/>
      </c>
      <c r="Q134" s="31" t="str">
        <f>_xlfn.IFS($H134="","",$H134="Total",SUMIF(INDEX($Q$12:$Q133,),"&gt;0"),TRUE,VLOOKUP($H134,Elements!$B$19:$L$28,10,FALSE))</f>
        <v/>
      </c>
      <c r="R134" s="49" t="str">
        <f>_xlfn.IFS($H134="","",$H134="Total",SUMIF(INDEX($R$12:$R133,),"&gt;0"),TRUE,VLOOKUP($H134,Elements!$B$19:$L$28,11,FALSE))</f>
        <v/>
      </c>
      <c r="S134" s="2"/>
    </row>
    <row r="135" spans="1:19" x14ac:dyDescent="0.25">
      <c r="A135" s="51" t="str">
        <f>IF(C135&lt;&gt;"",COUNTIF($C$13:C135,C135)=1,"")</f>
        <v/>
      </c>
      <c r="B135" s="32"/>
      <c r="C135" s="57"/>
      <c r="D135" s="61" t="str">
        <f ca="1">IF(C135="","",VLOOKUP(C135,OFFSET(Elements!$B$7:$C$7,0,0,COUNTA(Elements!$B:$C)-1),2,FALSE))</f>
        <v/>
      </c>
      <c r="E135" s="53"/>
      <c r="F135" s="29" t="str">
        <f t="shared" si="2"/>
        <v/>
      </c>
      <c r="G135" s="30" t="str">
        <f t="shared" si="3"/>
        <v/>
      </c>
      <c r="H135" s="57"/>
      <c r="I135" s="59" t="str">
        <f>_xlfn.IFS($H135="","",$H135="Total","",TRUE,VLOOKUP($H135,Elements!$B$19:$L$28,2,FALSE))</f>
        <v/>
      </c>
      <c r="J135" s="31" t="str">
        <f>_xlfn.IFS($H135="","",$H135="Total","",TRUE,VLOOKUP($H135,Elements!$B$19:$L$28,3,FALSE))</f>
        <v/>
      </c>
      <c r="K135" s="31" t="str">
        <f>_xlfn.IFS($H135="","",$H135="Total",SUMIF(INDEX($K$12:$K134,),"&gt;0"),TRUE,VLOOKUP($H135,Elements!$B$19:$L$28,4,FALSE))</f>
        <v/>
      </c>
      <c r="L135" s="31" t="str">
        <f>_xlfn.IFS($H135="","",$H135="Total",SUMIF(INDEX($L$12:$L134,),"&gt;0"),TRUE,VLOOKUP($H135,Elements!$B$19:$L$28,5,FALSE))</f>
        <v/>
      </c>
      <c r="M135" s="31" t="str">
        <f>_xlfn.IFS($H135="","",$H135="Total",SUMIF(INDEX($M$12:$M134,),"&gt;0"),TRUE,VLOOKUP($H135,Elements!$B$19:$L$28,6,FALSE))</f>
        <v/>
      </c>
      <c r="N135" s="31" t="str">
        <f>_xlfn.IFS($H135="","",$H135="Total",SUMIF(INDEX($N$12:$N134,),"&gt;0"),TRUE,VLOOKUP($H135,Elements!$B$19:$L$28,7,FALSE))</f>
        <v/>
      </c>
      <c r="O135" s="31" t="str">
        <f>_xlfn.IFS($H135="","",$H135="Total",SUMIF(INDEX($O$12:$O134,),"&gt;0"),TRUE,VLOOKUP($H135,Elements!$B$19:$L$28,8,FALSE))</f>
        <v/>
      </c>
      <c r="P135" s="31" t="str">
        <f>_xlfn.IFS($H135="","",$H135="Total",SUMIF(INDEX($P$12:$P134,),"&gt;0"),TRUE,VLOOKUP($H135,Elements!$B$19:$L$28,9,FALSE))</f>
        <v/>
      </c>
      <c r="Q135" s="31" t="str">
        <f>_xlfn.IFS($H135="","",$H135="Total",SUMIF(INDEX($Q$12:$Q134,),"&gt;0"),TRUE,VLOOKUP($H135,Elements!$B$19:$L$28,10,FALSE))</f>
        <v/>
      </c>
      <c r="R135" s="49" t="str">
        <f>_xlfn.IFS($H135="","",$H135="Total",SUMIF(INDEX($R$12:$R134,),"&gt;0"),TRUE,VLOOKUP($H135,Elements!$B$19:$L$28,11,FALSE))</f>
        <v/>
      </c>
      <c r="S135" s="2"/>
    </row>
    <row r="136" spans="1:19" x14ac:dyDescent="0.25">
      <c r="A136" s="51" t="str">
        <f>IF(C136&lt;&gt;"",COUNTIF($C$13:C136,C136)=1,"")</f>
        <v/>
      </c>
      <c r="B136" s="32"/>
      <c r="C136" s="57"/>
      <c r="D136" s="61" t="str">
        <f ca="1">IF(C136="","",VLOOKUP(C136,OFFSET(Elements!$B$7:$C$7,0,0,COUNTA(Elements!$B:$C)-1),2,FALSE))</f>
        <v/>
      </c>
      <c r="E136" s="53"/>
      <c r="F136" s="29" t="str">
        <f t="shared" si="2"/>
        <v/>
      </c>
      <c r="G136" s="30" t="str">
        <f t="shared" si="3"/>
        <v/>
      </c>
      <c r="H136" s="57"/>
      <c r="I136" s="59" t="str">
        <f>_xlfn.IFS($H136="","",$H136="Total","",TRUE,VLOOKUP($H136,Elements!$B$19:$L$28,2,FALSE))</f>
        <v/>
      </c>
      <c r="J136" s="31" t="str">
        <f>_xlfn.IFS($H136="","",$H136="Total","",TRUE,VLOOKUP($H136,Elements!$B$19:$L$28,3,FALSE))</f>
        <v/>
      </c>
      <c r="K136" s="31" t="str">
        <f>_xlfn.IFS($H136="","",$H136="Total",SUMIF(INDEX($K$12:$K135,),"&gt;0"),TRUE,VLOOKUP($H136,Elements!$B$19:$L$28,4,FALSE))</f>
        <v/>
      </c>
      <c r="L136" s="31" t="str">
        <f>_xlfn.IFS($H136="","",$H136="Total",SUMIF(INDEX($L$12:$L135,),"&gt;0"),TRUE,VLOOKUP($H136,Elements!$B$19:$L$28,5,FALSE))</f>
        <v/>
      </c>
      <c r="M136" s="31" t="str">
        <f>_xlfn.IFS($H136="","",$H136="Total",SUMIF(INDEX($M$12:$M135,),"&gt;0"),TRUE,VLOOKUP($H136,Elements!$B$19:$L$28,6,FALSE))</f>
        <v/>
      </c>
      <c r="N136" s="31" t="str">
        <f>_xlfn.IFS($H136="","",$H136="Total",SUMIF(INDEX($N$12:$N135,),"&gt;0"),TRUE,VLOOKUP($H136,Elements!$B$19:$L$28,7,FALSE))</f>
        <v/>
      </c>
      <c r="O136" s="31" t="str">
        <f>_xlfn.IFS($H136="","",$H136="Total",SUMIF(INDEX($O$12:$O135,),"&gt;0"),TRUE,VLOOKUP($H136,Elements!$B$19:$L$28,8,FALSE))</f>
        <v/>
      </c>
      <c r="P136" s="31" t="str">
        <f>_xlfn.IFS($H136="","",$H136="Total",SUMIF(INDEX($P$12:$P135,),"&gt;0"),TRUE,VLOOKUP($H136,Elements!$B$19:$L$28,9,FALSE))</f>
        <v/>
      </c>
      <c r="Q136" s="31" t="str">
        <f>_xlfn.IFS($H136="","",$H136="Total",SUMIF(INDEX($Q$12:$Q135,),"&gt;0"),TRUE,VLOOKUP($H136,Elements!$B$19:$L$28,10,FALSE))</f>
        <v/>
      </c>
      <c r="R136" s="49" t="str">
        <f>_xlfn.IFS($H136="","",$H136="Total",SUMIF(INDEX($R$12:$R135,),"&gt;0"),TRUE,VLOOKUP($H136,Elements!$B$19:$L$28,11,FALSE))</f>
        <v/>
      </c>
      <c r="S136" s="2"/>
    </row>
    <row r="137" spans="1:19" x14ac:dyDescent="0.25">
      <c r="A137" s="51" t="str">
        <f>IF(C137&lt;&gt;"",COUNTIF($C$13:C137,C137)=1,"")</f>
        <v/>
      </c>
      <c r="B137" s="32"/>
      <c r="C137" s="57"/>
      <c r="D137" s="61" t="str">
        <f ca="1">IF(C137="","",VLOOKUP(C137,OFFSET(Elements!$B$7:$C$7,0,0,COUNTA(Elements!$B:$C)-1),2,FALSE))</f>
        <v/>
      </c>
      <c r="E137" s="53"/>
      <c r="F137" s="29" t="str">
        <f t="shared" si="2"/>
        <v/>
      </c>
      <c r="G137" s="30" t="str">
        <f t="shared" si="3"/>
        <v/>
      </c>
      <c r="H137" s="57"/>
      <c r="I137" s="59" t="str">
        <f>_xlfn.IFS($H137="","",$H137="Total","",TRUE,VLOOKUP($H137,Elements!$B$19:$L$28,2,FALSE))</f>
        <v/>
      </c>
      <c r="J137" s="31" t="str">
        <f>_xlfn.IFS($H137="","",$H137="Total","",TRUE,VLOOKUP($H137,Elements!$B$19:$L$28,3,FALSE))</f>
        <v/>
      </c>
      <c r="K137" s="31" t="str">
        <f>_xlfn.IFS($H137="","",$H137="Total",SUMIF(INDEX($K$12:$K136,),"&gt;0"),TRUE,VLOOKUP($H137,Elements!$B$19:$L$28,4,FALSE))</f>
        <v/>
      </c>
      <c r="L137" s="31" t="str">
        <f>_xlfn.IFS($H137="","",$H137="Total",SUMIF(INDEX($L$12:$L136,),"&gt;0"),TRUE,VLOOKUP($H137,Elements!$B$19:$L$28,5,FALSE))</f>
        <v/>
      </c>
      <c r="M137" s="31" t="str">
        <f>_xlfn.IFS($H137="","",$H137="Total",SUMIF(INDEX($M$12:$M136,),"&gt;0"),TRUE,VLOOKUP($H137,Elements!$B$19:$L$28,6,FALSE))</f>
        <v/>
      </c>
      <c r="N137" s="31" t="str">
        <f>_xlfn.IFS($H137="","",$H137="Total",SUMIF(INDEX($N$12:$N136,),"&gt;0"),TRUE,VLOOKUP($H137,Elements!$B$19:$L$28,7,FALSE))</f>
        <v/>
      </c>
      <c r="O137" s="31" t="str">
        <f>_xlfn.IFS($H137="","",$H137="Total",SUMIF(INDEX($O$12:$O136,),"&gt;0"),TRUE,VLOOKUP($H137,Elements!$B$19:$L$28,8,FALSE))</f>
        <v/>
      </c>
      <c r="P137" s="31" t="str">
        <f>_xlfn.IFS($H137="","",$H137="Total",SUMIF(INDEX($P$12:$P136,),"&gt;0"),TRUE,VLOOKUP($H137,Elements!$B$19:$L$28,9,FALSE))</f>
        <v/>
      </c>
      <c r="Q137" s="31" t="str">
        <f>_xlfn.IFS($H137="","",$H137="Total",SUMIF(INDEX($Q$12:$Q136,),"&gt;0"),TRUE,VLOOKUP($H137,Elements!$B$19:$L$28,10,FALSE))</f>
        <v/>
      </c>
      <c r="R137" s="49" t="str">
        <f>_xlfn.IFS($H137="","",$H137="Total",SUMIF(INDEX($R$12:$R136,),"&gt;0"),TRUE,VLOOKUP($H137,Elements!$B$19:$L$28,11,FALSE))</f>
        <v/>
      </c>
      <c r="S137" s="2"/>
    </row>
    <row r="138" spans="1:19" x14ac:dyDescent="0.25">
      <c r="A138" s="51" t="str">
        <f>IF(C138&lt;&gt;"",COUNTIF($C$13:C138,C138)=1,"")</f>
        <v/>
      </c>
      <c r="B138" s="32"/>
      <c r="C138" s="57"/>
      <c r="D138" s="61" t="str">
        <f ca="1">IF(C138="","",VLOOKUP(C138,OFFSET(Elements!$B$7:$C$7,0,0,COUNTA(Elements!$B:$C)-1),2,FALSE))</f>
        <v/>
      </c>
      <c r="E138" s="53"/>
      <c r="F138" s="29" t="str">
        <f t="shared" si="2"/>
        <v/>
      </c>
      <c r="G138" s="30" t="str">
        <f t="shared" si="3"/>
        <v/>
      </c>
      <c r="H138" s="57"/>
      <c r="I138" s="59" t="str">
        <f>_xlfn.IFS($H138="","",$H138="Total","",TRUE,VLOOKUP($H138,Elements!$B$19:$L$28,2,FALSE))</f>
        <v/>
      </c>
      <c r="J138" s="31" t="str">
        <f>_xlfn.IFS($H138="","",$H138="Total","",TRUE,VLOOKUP($H138,Elements!$B$19:$L$28,3,FALSE))</f>
        <v/>
      </c>
      <c r="K138" s="31" t="str">
        <f>_xlfn.IFS($H138="","",$H138="Total",SUMIF(INDEX($K$12:$K137,),"&gt;0"),TRUE,VLOOKUP($H138,Elements!$B$19:$L$28,4,FALSE))</f>
        <v/>
      </c>
      <c r="L138" s="31" t="str">
        <f>_xlfn.IFS($H138="","",$H138="Total",SUMIF(INDEX($L$12:$L137,),"&gt;0"),TRUE,VLOOKUP($H138,Elements!$B$19:$L$28,5,FALSE))</f>
        <v/>
      </c>
      <c r="M138" s="31" t="str">
        <f>_xlfn.IFS($H138="","",$H138="Total",SUMIF(INDEX($M$12:$M137,),"&gt;0"),TRUE,VLOOKUP($H138,Elements!$B$19:$L$28,6,FALSE))</f>
        <v/>
      </c>
      <c r="N138" s="31" t="str">
        <f>_xlfn.IFS($H138="","",$H138="Total",SUMIF(INDEX($N$12:$N137,),"&gt;0"),TRUE,VLOOKUP($H138,Elements!$B$19:$L$28,7,FALSE))</f>
        <v/>
      </c>
      <c r="O138" s="31" t="str">
        <f>_xlfn.IFS($H138="","",$H138="Total",SUMIF(INDEX($O$12:$O137,),"&gt;0"),TRUE,VLOOKUP($H138,Elements!$B$19:$L$28,8,FALSE))</f>
        <v/>
      </c>
      <c r="P138" s="31" t="str">
        <f>_xlfn.IFS($H138="","",$H138="Total",SUMIF(INDEX($P$12:$P137,),"&gt;0"),TRUE,VLOOKUP($H138,Elements!$B$19:$L$28,9,FALSE))</f>
        <v/>
      </c>
      <c r="Q138" s="31" t="str">
        <f>_xlfn.IFS($H138="","",$H138="Total",SUMIF(INDEX($Q$12:$Q137,),"&gt;0"),TRUE,VLOOKUP($H138,Elements!$B$19:$L$28,10,FALSE))</f>
        <v/>
      </c>
      <c r="R138" s="49" t="str">
        <f>_xlfn.IFS($H138="","",$H138="Total",SUMIF(INDEX($R$12:$R137,),"&gt;0"),TRUE,VLOOKUP($H138,Elements!$B$19:$L$28,11,FALSE))</f>
        <v/>
      </c>
      <c r="S138" s="2"/>
    </row>
    <row r="139" spans="1:19" x14ac:dyDescent="0.25">
      <c r="A139" s="51" t="str">
        <f>IF(C139&lt;&gt;"",COUNTIF($C$13:C139,C139)=1,"")</f>
        <v/>
      </c>
      <c r="B139" s="32"/>
      <c r="C139" s="57"/>
      <c r="D139" s="61" t="str">
        <f ca="1">IF(C139="","",VLOOKUP(C139,OFFSET(Elements!$B$7:$C$7,0,0,COUNTA(Elements!$B:$C)-1),2,FALSE))</f>
        <v/>
      </c>
      <c r="E139" s="53"/>
      <c r="F139" s="29" t="str">
        <f t="shared" si="2"/>
        <v/>
      </c>
      <c r="G139" s="30" t="str">
        <f t="shared" si="3"/>
        <v/>
      </c>
      <c r="H139" s="57"/>
      <c r="I139" s="59" t="str">
        <f>_xlfn.IFS($H139="","",$H139="Total","",TRUE,VLOOKUP($H139,Elements!$B$19:$L$28,2,FALSE))</f>
        <v/>
      </c>
      <c r="J139" s="31" t="str">
        <f>_xlfn.IFS($H139="","",$H139="Total","",TRUE,VLOOKUP($H139,Elements!$B$19:$L$28,3,FALSE))</f>
        <v/>
      </c>
      <c r="K139" s="31" t="str">
        <f>_xlfn.IFS($H139="","",$H139="Total",SUMIF(INDEX($K$12:$K138,),"&gt;0"),TRUE,VLOOKUP($H139,Elements!$B$19:$L$28,4,FALSE))</f>
        <v/>
      </c>
      <c r="L139" s="31" t="str">
        <f>_xlfn.IFS($H139="","",$H139="Total",SUMIF(INDEX($L$12:$L138,),"&gt;0"),TRUE,VLOOKUP($H139,Elements!$B$19:$L$28,5,FALSE))</f>
        <v/>
      </c>
      <c r="M139" s="31" t="str">
        <f>_xlfn.IFS($H139="","",$H139="Total",SUMIF(INDEX($M$12:$M138,),"&gt;0"),TRUE,VLOOKUP($H139,Elements!$B$19:$L$28,6,FALSE))</f>
        <v/>
      </c>
      <c r="N139" s="31" t="str">
        <f>_xlfn.IFS($H139="","",$H139="Total",SUMIF(INDEX($N$12:$N138,),"&gt;0"),TRUE,VLOOKUP($H139,Elements!$B$19:$L$28,7,FALSE))</f>
        <v/>
      </c>
      <c r="O139" s="31" t="str">
        <f>_xlfn.IFS($H139="","",$H139="Total",SUMIF(INDEX($O$12:$O138,),"&gt;0"),TRUE,VLOOKUP($H139,Elements!$B$19:$L$28,8,FALSE))</f>
        <v/>
      </c>
      <c r="P139" s="31" t="str">
        <f>_xlfn.IFS($H139="","",$H139="Total",SUMIF(INDEX($P$12:$P138,),"&gt;0"),TRUE,VLOOKUP($H139,Elements!$B$19:$L$28,9,FALSE))</f>
        <v/>
      </c>
      <c r="Q139" s="31" t="str">
        <f>_xlfn.IFS($H139="","",$H139="Total",SUMIF(INDEX($Q$12:$Q138,),"&gt;0"),TRUE,VLOOKUP($H139,Elements!$B$19:$L$28,10,FALSE))</f>
        <v/>
      </c>
      <c r="R139" s="49" t="str">
        <f>_xlfn.IFS($H139="","",$H139="Total",SUMIF(INDEX($R$12:$R138,),"&gt;0"),TRUE,VLOOKUP($H139,Elements!$B$19:$L$28,11,FALSE))</f>
        <v/>
      </c>
      <c r="S139" s="2"/>
    </row>
    <row r="140" spans="1:19" x14ac:dyDescent="0.25">
      <c r="A140" s="51" t="str">
        <f>IF(C140&lt;&gt;"",COUNTIF($C$13:C140,C140)=1,"")</f>
        <v/>
      </c>
      <c r="B140" s="32"/>
      <c r="C140" s="56"/>
      <c r="D140" s="61" t="str">
        <f ca="1">IF(C140="","",VLOOKUP(C140,OFFSET(Elements!$B$7:$C$7,0,0,COUNTA(Elements!$B:$C)-1),2,FALSE))</f>
        <v/>
      </c>
      <c r="E140" s="53"/>
      <c r="F140" s="29" t="str">
        <f t="shared" si="2"/>
        <v/>
      </c>
      <c r="G140" s="30" t="str">
        <f t="shared" si="3"/>
        <v/>
      </c>
      <c r="H140" s="57"/>
      <c r="I140" s="59" t="str">
        <f>_xlfn.IFS($H140="","",$H140="Total","",TRUE,VLOOKUP($H140,Elements!$B$19:$L$28,2,FALSE))</f>
        <v/>
      </c>
      <c r="J140" s="31" t="str">
        <f>_xlfn.IFS($H140="","",$H140="Total","",TRUE,VLOOKUP($H140,Elements!$B$19:$L$28,3,FALSE))</f>
        <v/>
      </c>
      <c r="K140" s="31" t="str">
        <f>_xlfn.IFS($H140="","",$H140="Total",SUMIF(INDEX($K$12:$K139,),"&gt;0"),TRUE,VLOOKUP($H140,Elements!$B$19:$L$28,4,FALSE))</f>
        <v/>
      </c>
      <c r="L140" s="31" t="str">
        <f>_xlfn.IFS($H140="","",$H140="Total",SUMIF(INDEX($L$12:$L139,),"&gt;0"),TRUE,VLOOKUP($H140,Elements!$B$19:$L$28,5,FALSE))</f>
        <v/>
      </c>
      <c r="M140" s="31" t="str">
        <f>_xlfn.IFS($H140="","",$H140="Total",SUMIF(INDEX($M$12:$M139,),"&gt;0"),TRUE,VLOOKUP($H140,Elements!$B$19:$L$28,6,FALSE))</f>
        <v/>
      </c>
      <c r="N140" s="31" t="str">
        <f>_xlfn.IFS($H140="","",$H140="Total",SUMIF(INDEX($N$12:$N139,),"&gt;0"),TRUE,VLOOKUP($H140,Elements!$B$19:$L$28,7,FALSE))</f>
        <v/>
      </c>
      <c r="O140" s="31" t="str">
        <f>_xlfn.IFS($H140="","",$H140="Total",SUMIF(INDEX($O$12:$O139,),"&gt;0"),TRUE,VLOOKUP($H140,Elements!$B$19:$L$28,8,FALSE))</f>
        <v/>
      </c>
      <c r="P140" s="31" t="str">
        <f>_xlfn.IFS($H140="","",$H140="Total",SUMIF(INDEX($P$12:$P139,),"&gt;0"),TRUE,VLOOKUP($H140,Elements!$B$19:$L$28,9,FALSE))</f>
        <v/>
      </c>
      <c r="Q140" s="31" t="str">
        <f>_xlfn.IFS($H140="","",$H140="Total",SUMIF(INDEX($Q$12:$Q139,),"&gt;0"),TRUE,VLOOKUP($H140,Elements!$B$19:$L$28,10,FALSE))</f>
        <v/>
      </c>
      <c r="R140" s="49" t="str">
        <f>_xlfn.IFS($H140="","",$H140="Total",SUMIF(INDEX($R$12:$R139,),"&gt;0"),TRUE,VLOOKUP($H140,Elements!$B$19:$L$28,11,FALSE))</f>
        <v/>
      </c>
      <c r="S140" s="2"/>
    </row>
    <row r="141" spans="1:19" x14ac:dyDescent="0.25">
      <c r="A141" s="51" t="str">
        <f>IF(C141&lt;&gt;"",COUNTIF($C$13:C141,C141)=1,"")</f>
        <v/>
      </c>
      <c r="B141" s="32"/>
      <c r="C141" s="57"/>
      <c r="D141" s="61" t="str">
        <f ca="1">IF(C141="","",VLOOKUP(C141,OFFSET(Elements!$B$7:$C$7,0,0,COUNTA(Elements!$B:$C)-1),2,FALSE))</f>
        <v/>
      </c>
      <c r="E141" s="53"/>
      <c r="F141" s="29" t="str">
        <f t="shared" si="2"/>
        <v/>
      </c>
      <c r="G141" s="30" t="str">
        <f t="shared" si="3"/>
        <v/>
      </c>
      <c r="H141" s="57"/>
      <c r="I141" s="59" t="str">
        <f>_xlfn.IFS($H141="","",$H141="Total","",TRUE,VLOOKUP($H141,Elements!$B$19:$L$28,2,FALSE))</f>
        <v/>
      </c>
      <c r="J141" s="31" t="str">
        <f>_xlfn.IFS($H141="","",$H141="Total","",TRUE,VLOOKUP($H141,Elements!$B$19:$L$28,3,FALSE))</f>
        <v/>
      </c>
      <c r="K141" s="31" t="str">
        <f>_xlfn.IFS($H141="","",$H141="Total",SUMIF(INDEX($K$12:$K140,),"&gt;0"),TRUE,VLOOKUP($H141,Elements!$B$19:$L$28,4,FALSE))</f>
        <v/>
      </c>
      <c r="L141" s="31" t="str">
        <f>_xlfn.IFS($H141="","",$H141="Total",SUMIF(INDEX($L$12:$L140,),"&gt;0"),TRUE,VLOOKUP($H141,Elements!$B$19:$L$28,5,FALSE))</f>
        <v/>
      </c>
      <c r="M141" s="31" t="str">
        <f>_xlfn.IFS($H141="","",$H141="Total",SUMIF(INDEX($M$12:$M140,),"&gt;0"),TRUE,VLOOKUP($H141,Elements!$B$19:$L$28,6,FALSE))</f>
        <v/>
      </c>
      <c r="N141" s="31" t="str">
        <f>_xlfn.IFS($H141="","",$H141="Total",SUMIF(INDEX($N$12:$N140,),"&gt;0"),TRUE,VLOOKUP($H141,Elements!$B$19:$L$28,7,FALSE))</f>
        <v/>
      </c>
      <c r="O141" s="31" t="str">
        <f>_xlfn.IFS($H141="","",$H141="Total",SUMIF(INDEX($O$12:$O140,),"&gt;0"),TRUE,VLOOKUP($H141,Elements!$B$19:$L$28,8,FALSE))</f>
        <v/>
      </c>
      <c r="P141" s="31" t="str">
        <f>_xlfn.IFS($H141="","",$H141="Total",SUMIF(INDEX($P$12:$P140,),"&gt;0"),TRUE,VLOOKUP($H141,Elements!$B$19:$L$28,9,FALSE))</f>
        <v/>
      </c>
      <c r="Q141" s="31" t="str">
        <f>_xlfn.IFS($H141="","",$H141="Total",SUMIF(INDEX($Q$12:$Q140,),"&gt;0"),TRUE,VLOOKUP($H141,Elements!$B$19:$L$28,10,FALSE))</f>
        <v/>
      </c>
      <c r="R141" s="49" t="str">
        <f>_xlfn.IFS($H141="","",$H141="Total",SUMIF(INDEX($R$12:$R140,),"&gt;0"),TRUE,VLOOKUP($H141,Elements!$B$19:$L$28,11,FALSE))</f>
        <v/>
      </c>
      <c r="S141" s="2"/>
    </row>
    <row r="142" spans="1:19" x14ac:dyDescent="0.25">
      <c r="A142" s="51" t="str">
        <f>IF(C142&lt;&gt;"",COUNTIF($C$13:C142,C142)=1,"")</f>
        <v/>
      </c>
      <c r="B142" s="32"/>
      <c r="C142" s="57"/>
      <c r="D142" s="61" t="str">
        <f ca="1">IF(C142="","",VLOOKUP(C142,OFFSET(Elements!$B$7:$C$7,0,0,COUNTA(Elements!$B:$C)-1),2,FALSE))</f>
        <v/>
      </c>
      <c r="E142" s="53"/>
      <c r="F142" s="29" t="str">
        <f t="shared" ref="F142:F205" si="4">IF(H142="Total",R142,"")</f>
        <v/>
      </c>
      <c r="G142" s="30" t="str">
        <f t="shared" ref="G142:G205" si="5">IF(H142="Total",R142*E142,"")</f>
        <v/>
      </c>
      <c r="H142" s="57"/>
      <c r="I142" s="59" t="str">
        <f>_xlfn.IFS($H142="","",$H142="Total","",TRUE,VLOOKUP($H142,Elements!$B$19:$L$28,2,FALSE))</f>
        <v/>
      </c>
      <c r="J142" s="31" t="str">
        <f>_xlfn.IFS($H142="","",$H142="Total","",TRUE,VLOOKUP($H142,Elements!$B$19:$L$28,3,FALSE))</f>
        <v/>
      </c>
      <c r="K142" s="31" t="str">
        <f>_xlfn.IFS($H142="","",$H142="Total",SUMIF(INDEX($K$12:$K141,),"&gt;0"),TRUE,VLOOKUP($H142,Elements!$B$19:$L$28,4,FALSE))</f>
        <v/>
      </c>
      <c r="L142" s="31" t="str">
        <f>_xlfn.IFS($H142="","",$H142="Total",SUMIF(INDEX($L$12:$L141,),"&gt;0"),TRUE,VLOOKUP($H142,Elements!$B$19:$L$28,5,FALSE))</f>
        <v/>
      </c>
      <c r="M142" s="31" t="str">
        <f>_xlfn.IFS($H142="","",$H142="Total",SUMIF(INDEX($M$12:$M141,),"&gt;0"),TRUE,VLOOKUP($H142,Elements!$B$19:$L$28,6,FALSE))</f>
        <v/>
      </c>
      <c r="N142" s="31" t="str">
        <f>_xlfn.IFS($H142="","",$H142="Total",SUMIF(INDEX($N$12:$N141,),"&gt;0"),TRUE,VLOOKUP($H142,Elements!$B$19:$L$28,7,FALSE))</f>
        <v/>
      </c>
      <c r="O142" s="31" t="str">
        <f>_xlfn.IFS($H142="","",$H142="Total",SUMIF(INDEX($O$12:$O141,),"&gt;0"),TRUE,VLOOKUP($H142,Elements!$B$19:$L$28,8,FALSE))</f>
        <v/>
      </c>
      <c r="P142" s="31" t="str">
        <f>_xlfn.IFS($H142="","",$H142="Total",SUMIF(INDEX($P$12:$P141,),"&gt;0"),TRUE,VLOOKUP($H142,Elements!$B$19:$L$28,9,FALSE))</f>
        <v/>
      </c>
      <c r="Q142" s="31" t="str">
        <f>_xlfn.IFS($H142="","",$H142="Total",SUMIF(INDEX($Q$12:$Q141,),"&gt;0"),TRUE,VLOOKUP($H142,Elements!$B$19:$L$28,10,FALSE))</f>
        <v/>
      </c>
      <c r="R142" s="49" t="str">
        <f>_xlfn.IFS($H142="","",$H142="Total",SUMIF(INDEX($R$12:$R141,),"&gt;0"),TRUE,VLOOKUP($H142,Elements!$B$19:$L$28,11,FALSE))</f>
        <v/>
      </c>
      <c r="S142" s="2"/>
    </row>
    <row r="143" spans="1:19" x14ac:dyDescent="0.25">
      <c r="A143" s="51" t="str">
        <f>IF(C143&lt;&gt;"",COUNTIF($C$13:C143,C143)=1,"")</f>
        <v/>
      </c>
      <c r="B143" s="32"/>
      <c r="C143" s="57"/>
      <c r="D143" s="61" t="str">
        <f ca="1">IF(C143="","",VLOOKUP(C143,OFFSET(Elements!$B$7:$C$7,0,0,COUNTA(Elements!$B:$C)-1),2,FALSE))</f>
        <v/>
      </c>
      <c r="E143" s="53"/>
      <c r="F143" s="29" t="str">
        <f t="shared" si="4"/>
        <v/>
      </c>
      <c r="G143" s="30" t="str">
        <f t="shared" si="5"/>
        <v/>
      </c>
      <c r="H143" s="57"/>
      <c r="I143" s="59" t="str">
        <f>_xlfn.IFS($H143="","",$H143="Total","",TRUE,VLOOKUP($H143,Elements!$B$19:$L$28,2,FALSE))</f>
        <v/>
      </c>
      <c r="J143" s="31" t="str">
        <f>_xlfn.IFS($H143="","",$H143="Total","",TRUE,VLOOKUP($H143,Elements!$B$19:$L$28,3,FALSE))</f>
        <v/>
      </c>
      <c r="K143" s="31" t="str">
        <f>_xlfn.IFS($H143="","",$H143="Total",SUMIF(INDEX($K$12:$K142,),"&gt;0"),TRUE,VLOOKUP($H143,Elements!$B$19:$L$28,4,FALSE))</f>
        <v/>
      </c>
      <c r="L143" s="31" t="str">
        <f>_xlfn.IFS($H143="","",$H143="Total",SUMIF(INDEX($L$12:$L142,),"&gt;0"),TRUE,VLOOKUP($H143,Elements!$B$19:$L$28,5,FALSE))</f>
        <v/>
      </c>
      <c r="M143" s="31" t="str">
        <f>_xlfn.IFS($H143="","",$H143="Total",SUMIF(INDEX($M$12:$M142,),"&gt;0"),TRUE,VLOOKUP($H143,Elements!$B$19:$L$28,6,FALSE))</f>
        <v/>
      </c>
      <c r="N143" s="31" t="str">
        <f>_xlfn.IFS($H143="","",$H143="Total",SUMIF(INDEX($N$12:$N142,),"&gt;0"),TRUE,VLOOKUP($H143,Elements!$B$19:$L$28,7,FALSE))</f>
        <v/>
      </c>
      <c r="O143" s="31" t="str">
        <f>_xlfn.IFS($H143="","",$H143="Total",SUMIF(INDEX($O$12:$O142,),"&gt;0"),TRUE,VLOOKUP($H143,Elements!$B$19:$L$28,8,FALSE))</f>
        <v/>
      </c>
      <c r="P143" s="31" t="str">
        <f>_xlfn.IFS($H143="","",$H143="Total",SUMIF(INDEX($P$12:$P142,),"&gt;0"),TRUE,VLOOKUP($H143,Elements!$B$19:$L$28,9,FALSE))</f>
        <v/>
      </c>
      <c r="Q143" s="31" t="str">
        <f>_xlfn.IFS($H143="","",$H143="Total",SUMIF(INDEX($Q$12:$Q142,),"&gt;0"),TRUE,VLOOKUP($H143,Elements!$B$19:$L$28,10,FALSE))</f>
        <v/>
      </c>
      <c r="R143" s="49" t="str">
        <f>_xlfn.IFS($H143="","",$H143="Total",SUMIF(INDEX($R$12:$R142,),"&gt;0"),TRUE,VLOOKUP($H143,Elements!$B$19:$L$28,11,FALSE))</f>
        <v/>
      </c>
      <c r="S143" s="2"/>
    </row>
    <row r="144" spans="1:19" x14ac:dyDescent="0.25">
      <c r="A144" s="51" t="str">
        <f>IF(C144&lt;&gt;"",COUNTIF($C$13:C144,C144)=1,"")</f>
        <v/>
      </c>
      <c r="B144" s="32"/>
      <c r="C144" s="57"/>
      <c r="D144" s="61" t="str">
        <f ca="1">IF(C144="","",VLOOKUP(C144,OFFSET(Elements!$B$7:$C$7,0,0,COUNTA(Elements!$B:$C)-1),2,FALSE))</f>
        <v/>
      </c>
      <c r="E144" s="53"/>
      <c r="F144" s="29" t="str">
        <f t="shared" si="4"/>
        <v/>
      </c>
      <c r="G144" s="30" t="str">
        <f t="shared" si="5"/>
        <v/>
      </c>
      <c r="H144" s="57"/>
      <c r="I144" s="59" t="str">
        <f>_xlfn.IFS($H144="","",$H144="Total","",TRUE,VLOOKUP($H144,Elements!$B$19:$L$28,2,FALSE))</f>
        <v/>
      </c>
      <c r="J144" s="31" t="str">
        <f>_xlfn.IFS($H144="","",$H144="Total","",TRUE,VLOOKUP($H144,Elements!$B$19:$L$28,3,FALSE))</f>
        <v/>
      </c>
      <c r="K144" s="31" t="str">
        <f>_xlfn.IFS($H144="","",$H144="Total",SUMIF(INDEX($K$12:$K143,),"&gt;0"),TRUE,VLOOKUP($H144,Elements!$B$19:$L$28,4,FALSE))</f>
        <v/>
      </c>
      <c r="L144" s="31" t="str">
        <f>_xlfn.IFS($H144="","",$H144="Total",SUMIF(INDEX($L$12:$L143,),"&gt;0"),TRUE,VLOOKUP($H144,Elements!$B$19:$L$28,5,FALSE))</f>
        <v/>
      </c>
      <c r="M144" s="31" t="str">
        <f>_xlfn.IFS($H144="","",$H144="Total",SUMIF(INDEX($M$12:$M143,),"&gt;0"),TRUE,VLOOKUP($H144,Elements!$B$19:$L$28,6,FALSE))</f>
        <v/>
      </c>
      <c r="N144" s="31" t="str">
        <f>_xlfn.IFS($H144="","",$H144="Total",SUMIF(INDEX($N$12:$N143,),"&gt;0"),TRUE,VLOOKUP($H144,Elements!$B$19:$L$28,7,FALSE))</f>
        <v/>
      </c>
      <c r="O144" s="31" t="str">
        <f>_xlfn.IFS($H144="","",$H144="Total",SUMIF(INDEX($O$12:$O143,),"&gt;0"),TRUE,VLOOKUP($H144,Elements!$B$19:$L$28,8,FALSE))</f>
        <v/>
      </c>
      <c r="P144" s="31" t="str">
        <f>_xlfn.IFS($H144="","",$H144="Total",SUMIF(INDEX($P$12:$P143,),"&gt;0"),TRUE,VLOOKUP($H144,Elements!$B$19:$L$28,9,FALSE))</f>
        <v/>
      </c>
      <c r="Q144" s="31" t="str">
        <f>_xlfn.IFS($H144="","",$H144="Total",SUMIF(INDEX($Q$12:$Q143,),"&gt;0"),TRUE,VLOOKUP($H144,Elements!$B$19:$L$28,10,FALSE))</f>
        <v/>
      </c>
      <c r="R144" s="49" t="str">
        <f>_xlfn.IFS($H144="","",$H144="Total",SUMIF(INDEX($R$12:$R143,),"&gt;0"),TRUE,VLOOKUP($H144,Elements!$B$19:$L$28,11,FALSE))</f>
        <v/>
      </c>
      <c r="S144" s="2"/>
    </row>
    <row r="145" spans="1:19" x14ac:dyDescent="0.25">
      <c r="A145" s="51" t="str">
        <f>IF(C145&lt;&gt;"",COUNTIF($C$13:C145,C145)=1,"")</f>
        <v/>
      </c>
      <c r="B145" s="32"/>
      <c r="C145" s="57"/>
      <c r="D145" s="61" t="str">
        <f ca="1">IF(C145="","",VLOOKUP(C145,OFFSET(Elements!$B$7:$C$7,0,0,COUNTA(Elements!$B:$C)-1),2,FALSE))</f>
        <v/>
      </c>
      <c r="E145" s="53"/>
      <c r="F145" s="29" t="str">
        <f t="shared" si="4"/>
        <v/>
      </c>
      <c r="G145" s="30" t="str">
        <f t="shared" si="5"/>
        <v/>
      </c>
      <c r="H145" s="57"/>
      <c r="I145" s="59" t="str">
        <f>_xlfn.IFS($H145="","",$H145="Total","",TRUE,VLOOKUP($H145,Elements!$B$19:$L$28,2,FALSE))</f>
        <v/>
      </c>
      <c r="J145" s="31" t="str">
        <f>_xlfn.IFS($H145="","",$H145="Total","",TRUE,VLOOKUP($H145,Elements!$B$19:$L$28,3,FALSE))</f>
        <v/>
      </c>
      <c r="K145" s="31" t="str">
        <f>_xlfn.IFS($H145="","",$H145="Total",SUMIF(INDEX($K$12:$K144,),"&gt;0"),TRUE,VLOOKUP($H145,Elements!$B$19:$L$28,4,FALSE))</f>
        <v/>
      </c>
      <c r="L145" s="31" t="str">
        <f>_xlfn.IFS($H145="","",$H145="Total",SUMIF(INDEX($L$12:$L144,),"&gt;0"),TRUE,VLOOKUP($H145,Elements!$B$19:$L$28,5,FALSE))</f>
        <v/>
      </c>
      <c r="M145" s="31" t="str">
        <f>_xlfn.IFS($H145="","",$H145="Total",SUMIF(INDEX($M$12:$M144,),"&gt;0"),TRUE,VLOOKUP($H145,Elements!$B$19:$L$28,6,FALSE))</f>
        <v/>
      </c>
      <c r="N145" s="31" t="str">
        <f>_xlfn.IFS($H145="","",$H145="Total",SUMIF(INDEX($N$12:$N144,),"&gt;0"),TRUE,VLOOKUP($H145,Elements!$B$19:$L$28,7,FALSE))</f>
        <v/>
      </c>
      <c r="O145" s="31" t="str">
        <f>_xlfn.IFS($H145="","",$H145="Total",SUMIF(INDEX($O$12:$O144,),"&gt;0"),TRUE,VLOOKUP($H145,Elements!$B$19:$L$28,8,FALSE))</f>
        <v/>
      </c>
      <c r="P145" s="31" t="str">
        <f>_xlfn.IFS($H145="","",$H145="Total",SUMIF(INDEX($P$12:$P144,),"&gt;0"),TRUE,VLOOKUP($H145,Elements!$B$19:$L$28,9,FALSE))</f>
        <v/>
      </c>
      <c r="Q145" s="31" t="str">
        <f>_xlfn.IFS($H145="","",$H145="Total",SUMIF(INDEX($Q$12:$Q144,),"&gt;0"),TRUE,VLOOKUP($H145,Elements!$B$19:$L$28,10,FALSE))</f>
        <v/>
      </c>
      <c r="R145" s="49" t="str">
        <f>_xlfn.IFS($H145="","",$H145="Total",SUMIF(INDEX($R$12:$R144,),"&gt;0"),TRUE,VLOOKUP($H145,Elements!$B$19:$L$28,11,FALSE))</f>
        <v/>
      </c>
      <c r="S145" s="2"/>
    </row>
    <row r="146" spans="1:19" x14ac:dyDescent="0.25">
      <c r="A146" s="51" t="str">
        <f>IF(C146&lt;&gt;"",COUNTIF($C$13:C146,C146)=1,"")</f>
        <v/>
      </c>
      <c r="B146" s="32"/>
      <c r="C146" s="57"/>
      <c r="D146" s="61" t="str">
        <f ca="1">IF(C146="","",VLOOKUP(C146,OFFSET(Elements!$B$7:$C$7,0,0,COUNTA(Elements!$B:$C)-1),2,FALSE))</f>
        <v/>
      </c>
      <c r="E146" s="53"/>
      <c r="F146" s="29" t="str">
        <f t="shared" si="4"/>
        <v/>
      </c>
      <c r="G146" s="30" t="str">
        <f t="shared" si="5"/>
        <v/>
      </c>
      <c r="H146" s="57"/>
      <c r="I146" s="59" t="str">
        <f>_xlfn.IFS($H146="","",$H146="Total","",TRUE,VLOOKUP($H146,Elements!$B$19:$L$28,2,FALSE))</f>
        <v/>
      </c>
      <c r="J146" s="31" t="str">
        <f>_xlfn.IFS($H146="","",$H146="Total","",TRUE,VLOOKUP($H146,Elements!$B$19:$L$28,3,FALSE))</f>
        <v/>
      </c>
      <c r="K146" s="31" t="str">
        <f>_xlfn.IFS($H146="","",$H146="Total",SUMIF(INDEX($K$12:$K145,),"&gt;0"),TRUE,VLOOKUP($H146,Elements!$B$19:$L$28,4,FALSE))</f>
        <v/>
      </c>
      <c r="L146" s="31" t="str">
        <f>_xlfn.IFS($H146="","",$H146="Total",SUMIF(INDEX($L$12:$L145,),"&gt;0"),TRUE,VLOOKUP($H146,Elements!$B$19:$L$28,5,FALSE))</f>
        <v/>
      </c>
      <c r="M146" s="31" t="str">
        <f>_xlfn.IFS($H146="","",$H146="Total",SUMIF(INDEX($M$12:$M145,),"&gt;0"),TRUE,VLOOKUP($H146,Elements!$B$19:$L$28,6,FALSE))</f>
        <v/>
      </c>
      <c r="N146" s="31" t="str">
        <f>_xlfn.IFS($H146="","",$H146="Total",SUMIF(INDEX($N$12:$N145,),"&gt;0"),TRUE,VLOOKUP($H146,Elements!$B$19:$L$28,7,FALSE))</f>
        <v/>
      </c>
      <c r="O146" s="31" t="str">
        <f>_xlfn.IFS($H146="","",$H146="Total",SUMIF(INDEX($O$12:$O145,),"&gt;0"),TRUE,VLOOKUP($H146,Elements!$B$19:$L$28,8,FALSE))</f>
        <v/>
      </c>
      <c r="P146" s="31" t="str">
        <f>_xlfn.IFS($H146="","",$H146="Total",SUMIF(INDEX($P$12:$P145,),"&gt;0"),TRUE,VLOOKUP($H146,Elements!$B$19:$L$28,9,FALSE))</f>
        <v/>
      </c>
      <c r="Q146" s="31" t="str">
        <f>_xlfn.IFS($H146="","",$H146="Total",SUMIF(INDEX($Q$12:$Q145,),"&gt;0"),TRUE,VLOOKUP($H146,Elements!$B$19:$L$28,10,FALSE))</f>
        <v/>
      </c>
      <c r="R146" s="49" t="str">
        <f>_xlfn.IFS($H146="","",$H146="Total",SUMIF(INDEX($R$12:$R145,),"&gt;0"),TRUE,VLOOKUP($H146,Elements!$B$19:$L$28,11,FALSE))</f>
        <v/>
      </c>
      <c r="S146" s="2"/>
    </row>
    <row r="147" spans="1:19" x14ac:dyDescent="0.25">
      <c r="A147" s="51" t="str">
        <f>IF(C147&lt;&gt;"",COUNTIF($C$13:C147,C147)=1,"")</f>
        <v/>
      </c>
      <c r="B147" s="32"/>
      <c r="C147" s="57"/>
      <c r="D147" s="61" t="str">
        <f ca="1">IF(C147="","",VLOOKUP(C147,OFFSET(Elements!$B$7:$C$7,0,0,COUNTA(Elements!$B:$C)-1),2,FALSE))</f>
        <v/>
      </c>
      <c r="E147" s="53"/>
      <c r="F147" s="29" t="str">
        <f t="shared" si="4"/>
        <v/>
      </c>
      <c r="G147" s="30" t="str">
        <f t="shared" si="5"/>
        <v/>
      </c>
      <c r="H147" s="57"/>
      <c r="I147" s="59" t="str">
        <f>_xlfn.IFS($H147="","",$H147="Total","",TRUE,VLOOKUP($H147,Elements!$B$19:$L$28,2,FALSE))</f>
        <v/>
      </c>
      <c r="J147" s="31" t="str">
        <f>_xlfn.IFS($H147="","",$H147="Total","",TRUE,VLOOKUP($H147,Elements!$B$19:$L$28,3,FALSE))</f>
        <v/>
      </c>
      <c r="K147" s="31" t="str">
        <f>_xlfn.IFS($H147="","",$H147="Total",SUMIF(INDEX($K$12:$K146,),"&gt;0"),TRUE,VLOOKUP($H147,Elements!$B$19:$L$28,4,FALSE))</f>
        <v/>
      </c>
      <c r="L147" s="31" t="str">
        <f>_xlfn.IFS($H147="","",$H147="Total",SUMIF(INDEX($L$12:$L146,),"&gt;0"),TRUE,VLOOKUP($H147,Elements!$B$19:$L$28,5,FALSE))</f>
        <v/>
      </c>
      <c r="M147" s="31" t="str">
        <f>_xlfn.IFS($H147="","",$H147="Total",SUMIF(INDEX($M$12:$M146,),"&gt;0"),TRUE,VLOOKUP($H147,Elements!$B$19:$L$28,6,FALSE))</f>
        <v/>
      </c>
      <c r="N147" s="31" t="str">
        <f>_xlfn.IFS($H147="","",$H147="Total",SUMIF(INDEX($N$12:$N146,),"&gt;0"),TRUE,VLOOKUP($H147,Elements!$B$19:$L$28,7,FALSE))</f>
        <v/>
      </c>
      <c r="O147" s="31" t="str">
        <f>_xlfn.IFS($H147="","",$H147="Total",SUMIF(INDEX($O$12:$O146,),"&gt;0"),TRUE,VLOOKUP($H147,Elements!$B$19:$L$28,8,FALSE))</f>
        <v/>
      </c>
      <c r="P147" s="31" t="str">
        <f>_xlfn.IFS($H147="","",$H147="Total",SUMIF(INDEX($P$12:$P146,),"&gt;0"),TRUE,VLOOKUP($H147,Elements!$B$19:$L$28,9,FALSE))</f>
        <v/>
      </c>
      <c r="Q147" s="31" t="str">
        <f>_xlfn.IFS($H147="","",$H147="Total",SUMIF(INDEX($Q$12:$Q146,),"&gt;0"),TRUE,VLOOKUP($H147,Elements!$B$19:$L$28,10,FALSE))</f>
        <v/>
      </c>
      <c r="R147" s="49" t="str">
        <f>_xlfn.IFS($H147="","",$H147="Total",SUMIF(INDEX($R$12:$R146,),"&gt;0"),TRUE,VLOOKUP($H147,Elements!$B$19:$L$28,11,FALSE))</f>
        <v/>
      </c>
      <c r="S147" s="2"/>
    </row>
    <row r="148" spans="1:19" x14ac:dyDescent="0.25">
      <c r="A148" s="51" t="str">
        <f>IF(C148&lt;&gt;"",COUNTIF($C$13:C148,C148)=1,"")</f>
        <v/>
      </c>
      <c r="B148" s="32"/>
      <c r="C148" s="56"/>
      <c r="D148" s="61" t="str">
        <f ca="1">IF(C148="","",VLOOKUP(C148,OFFSET(Elements!$B$7:$C$7,0,0,COUNTA(Elements!$B:$C)-1),2,FALSE))</f>
        <v/>
      </c>
      <c r="E148" s="53"/>
      <c r="F148" s="29" t="str">
        <f t="shared" si="4"/>
        <v/>
      </c>
      <c r="G148" s="30" t="str">
        <f t="shared" si="5"/>
        <v/>
      </c>
      <c r="H148" s="57"/>
      <c r="I148" s="59" t="str">
        <f>_xlfn.IFS($H148="","",$H148="Total","",TRUE,VLOOKUP($H148,Elements!$B$19:$L$28,2,FALSE))</f>
        <v/>
      </c>
      <c r="J148" s="31" t="str">
        <f>_xlfn.IFS($H148="","",$H148="Total","",TRUE,VLOOKUP($H148,Elements!$B$19:$L$28,3,FALSE))</f>
        <v/>
      </c>
      <c r="K148" s="31" t="str">
        <f>_xlfn.IFS($H148="","",$H148="Total",SUMIF(INDEX($K$12:$K147,),"&gt;0"),TRUE,VLOOKUP($H148,Elements!$B$19:$L$28,4,FALSE))</f>
        <v/>
      </c>
      <c r="L148" s="31" t="str">
        <f>_xlfn.IFS($H148="","",$H148="Total",SUMIF(INDEX($L$12:$L147,),"&gt;0"),TRUE,VLOOKUP($H148,Elements!$B$19:$L$28,5,FALSE))</f>
        <v/>
      </c>
      <c r="M148" s="31" t="str">
        <f>_xlfn.IFS($H148="","",$H148="Total",SUMIF(INDEX($M$12:$M147,),"&gt;0"),TRUE,VLOOKUP($H148,Elements!$B$19:$L$28,6,FALSE))</f>
        <v/>
      </c>
      <c r="N148" s="31" t="str">
        <f>_xlfn.IFS($H148="","",$H148="Total",SUMIF(INDEX($N$12:$N147,),"&gt;0"),TRUE,VLOOKUP($H148,Elements!$B$19:$L$28,7,FALSE))</f>
        <v/>
      </c>
      <c r="O148" s="31" t="str">
        <f>_xlfn.IFS($H148="","",$H148="Total",SUMIF(INDEX($O$12:$O147,),"&gt;0"),TRUE,VLOOKUP($H148,Elements!$B$19:$L$28,8,FALSE))</f>
        <v/>
      </c>
      <c r="P148" s="31" t="str">
        <f>_xlfn.IFS($H148="","",$H148="Total",SUMIF(INDEX($P$12:$P147,),"&gt;0"),TRUE,VLOOKUP($H148,Elements!$B$19:$L$28,9,FALSE))</f>
        <v/>
      </c>
      <c r="Q148" s="31" t="str">
        <f>_xlfn.IFS($H148="","",$H148="Total",SUMIF(INDEX($Q$12:$Q147,),"&gt;0"),TRUE,VLOOKUP($H148,Elements!$B$19:$L$28,10,FALSE))</f>
        <v/>
      </c>
      <c r="R148" s="49" t="str">
        <f>_xlfn.IFS($H148="","",$H148="Total",SUMIF(INDEX($R$12:$R147,),"&gt;0"),TRUE,VLOOKUP($H148,Elements!$B$19:$L$28,11,FALSE))</f>
        <v/>
      </c>
      <c r="S148" s="2"/>
    </row>
    <row r="149" spans="1:19" x14ac:dyDescent="0.25">
      <c r="A149" s="51" t="str">
        <f>IF(C149&lt;&gt;"",COUNTIF($C$13:C149,C149)=1,"")</f>
        <v/>
      </c>
      <c r="B149" s="32"/>
      <c r="C149" s="57"/>
      <c r="D149" s="61" t="str">
        <f ca="1">IF(C149="","",VLOOKUP(C149,OFFSET(Elements!$B$7:$C$7,0,0,COUNTA(Elements!$B:$C)-1),2,FALSE))</f>
        <v/>
      </c>
      <c r="E149" s="53"/>
      <c r="F149" s="29" t="str">
        <f t="shared" si="4"/>
        <v/>
      </c>
      <c r="G149" s="30" t="str">
        <f t="shared" si="5"/>
        <v/>
      </c>
      <c r="H149" s="57"/>
      <c r="I149" s="59" t="str">
        <f>_xlfn.IFS($H149="","",$H149="Total","",TRUE,VLOOKUP($H149,Elements!$B$19:$L$28,2,FALSE))</f>
        <v/>
      </c>
      <c r="J149" s="31" t="str">
        <f>_xlfn.IFS($H149="","",$H149="Total","",TRUE,VLOOKUP($H149,Elements!$B$19:$L$28,3,FALSE))</f>
        <v/>
      </c>
      <c r="K149" s="31" t="str">
        <f>_xlfn.IFS($H149="","",$H149="Total",SUMIF(INDEX($K$12:$K148,),"&gt;0"),TRUE,VLOOKUP($H149,Elements!$B$19:$L$28,4,FALSE))</f>
        <v/>
      </c>
      <c r="L149" s="31" t="str">
        <f>_xlfn.IFS($H149="","",$H149="Total",SUMIF(INDEX($L$12:$L148,),"&gt;0"),TRUE,VLOOKUP($H149,Elements!$B$19:$L$28,5,FALSE))</f>
        <v/>
      </c>
      <c r="M149" s="31" t="str">
        <f>_xlfn.IFS($H149="","",$H149="Total",SUMIF(INDEX($M$12:$M148,),"&gt;0"),TRUE,VLOOKUP($H149,Elements!$B$19:$L$28,6,FALSE))</f>
        <v/>
      </c>
      <c r="N149" s="31" t="str">
        <f>_xlfn.IFS($H149="","",$H149="Total",SUMIF(INDEX($N$12:$N148,),"&gt;0"),TRUE,VLOOKUP($H149,Elements!$B$19:$L$28,7,FALSE))</f>
        <v/>
      </c>
      <c r="O149" s="31" t="str">
        <f>_xlfn.IFS($H149="","",$H149="Total",SUMIF(INDEX($O$12:$O148,),"&gt;0"),TRUE,VLOOKUP($H149,Elements!$B$19:$L$28,8,FALSE))</f>
        <v/>
      </c>
      <c r="P149" s="31" t="str">
        <f>_xlfn.IFS($H149="","",$H149="Total",SUMIF(INDEX($P$12:$P148,),"&gt;0"),TRUE,VLOOKUP($H149,Elements!$B$19:$L$28,9,FALSE))</f>
        <v/>
      </c>
      <c r="Q149" s="31" t="str">
        <f>_xlfn.IFS($H149="","",$H149="Total",SUMIF(INDEX($Q$12:$Q148,),"&gt;0"),TRUE,VLOOKUP($H149,Elements!$B$19:$L$28,10,FALSE))</f>
        <v/>
      </c>
      <c r="R149" s="49" t="str">
        <f>_xlfn.IFS($H149="","",$H149="Total",SUMIF(INDEX($R$12:$R148,),"&gt;0"),TRUE,VLOOKUP($H149,Elements!$B$19:$L$28,11,FALSE))</f>
        <v/>
      </c>
      <c r="S149" s="2"/>
    </row>
    <row r="150" spans="1:19" x14ac:dyDescent="0.25">
      <c r="A150" s="51" t="str">
        <f>IF(C150&lt;&gt;"",COUNTIF($C$13:C150,C150)=1,"")</f>
        <v/>
      </c>
      <c r="B150" s="32"/>
      <c r="C150" s="57"/>
      <c r="D150" s="61" t="str">
        <f ca="1">IF(C150="","",VLOOKUP(C150,OFFSET(Elements!$B$7:$C$7,0,0,COUNTA(Elements!$B:$C)-1),2,FALSE))</f>
        <v/>
      </c>
      <c r="E150" s="53"/>
      <c r="F150" s="29" t="str">
        <f t="shared" si="4"/>
        <v/>
      </c>
      <c r="G150" s="30" t="str">
        <f t="shared" si="5"/>
        <v/>
      </c>
      <c r="H150" s="57"/>
      <c r="I150" s="59" t="str">
        <f>_xlfn.IFS($H150="","",$H150="Total","",TRUE,VLOOKUP($H150,Elements!$B$19:$L$28,2,FALSE))</f>
        <v/>
      </c>
      <c r="J150" s="31" t="str">
        <f>_xlfn.IFS($H150="","",$H150="Total","",TRUE,VLOOKUP($H150,Elements!$B$19:$L$28,3,FALSE))</f>
        <v/>
      </c>
      <c r="K150" s="31" t="str">
        <f>_xlfn.IFS($H150="","",$H150="Total",SUMIF(INDEX($K$12:$K149,),"&gt;0"),TRUE,VLOOKUP($H150,Elements!$B$19:$L$28,4,FALSE))</f>
        <v/>
      </c>
      <c r="L150" s="31" t="str">
        <f>_xlfn.IFS($H150="","",$H150="Total",SUMIF(INDEX($L$12:$L149,),"&gt;0"),TRUE,VLOOKUP($H150,Elements!$B$19:$L$28,5,FALSE))</f>
        <v/>
      </c>
      <c r="M150" s="31" t="str">
        <f>_xlfn.IFS($H150="","",$H150="Total",SUMIF(INDEX($M$12:$M149,),"&gt;0"),TRUE,VLOOKUP($H150,Elements!$B$19:$L$28,6,FALSE))</f>
        <v/>
      </c>
      <c r="N150" s="31" t="str">
        <f>_xlfn.IFS($H150="","",$H150="Total",SUMIF(INDEX($N$12:$N149,),"&gt;0"),TRUE,VLOOKUP($H150,Elements!$B$19:$L$28,7,FALSE))</f>
        <v/>
      </c>
      <c r="O150" s="31" t="str">
        <f>_xlfn.IFS($H150="","",$H150="Total",SUMIF(INDEX($O$12:$O149,),"&gt;0"),TRUE,VLOOKUP($H150,Elements!$B$19:$L$28,8,FALSE))</f>
        <v/>
      </c>
      <c r="P150" s="31" t="str">
        <f>_xlfn.IFS($H150="","",$H150="Total",SUMIF(INDEX($P$12:$P149,),"&gt;0"),TRUE,VLOOKUP($H150,Elements!$B$19:$L$28,9,FALSE))</f>
        <v/>
      </c>
      <c r="Q150" s="31" t="str">
        <f>_xlfn.IFS($H150="","",$H150="Total",SUMIF(INDEX($Q$12:$Q149,),"&gt;0"),TRUE,VLOOKUP($H150,Elements!$B$19:$L$28,10,FALSE))</f>
        <v/>
      </c>
      <c r="R150" s="49" t="str">
        <f>_xlfn.IFS($H150="","",$H150="Total",SUMIF(INDEX($R$12:$R149,),"&gt;0"),TRUE,VLOOKUP($H150,Elements!$B$19:$L$28,11,FALSE))</f>
        <v/>
      </c>
      <c r="S150" s="2"/>
    </row>
    <row r="151" spans="1:19" x14ac:dyDescent="0.25">
      <c r="A151" s="51" t="str">
        <f>IF(C151&lt;&gt;"",COUNTIF($C$13:C151,C151)=1,"")</f>
        <v/>
      </c>
      <c r="B151" s="32"/>
      <c r="C151" s="57"/>
      <c r="D151" s="61" t="str">
        <f ca="1">IF(C151="","",VLOOKUP(C151,OFFSET(Elements!$B$7:$C$7,0,0,COUNTA(Elements!$B:$C)-1),2,FALSE))</f>
        <v/>
      </c>
      <c r="E151" s="53"/>
      <c r="F151" s="29" t="str">
        <f t="shared" si="4"/>
        <v/>
      </c>
      <c r="G151" s="30" t="str">
        <f t="shared" si="5"/>
        <v/>
      </c>
      <c r="H151" s="57"/>
      <c r="I151" s="59" t="str">
        <f>_xlfn.IFS($H151="","",$H151="Total","",TRUE,VLOOKUP($H151,Elements!$B$19:$L$28,2,FALSE))</f>
        <v/>
      </c>
      <c r="J151" s="31" t="str">
        <f>_xlfn.IFS($H151="","",$H151="Total","",TRUE,VLOOKUP($H151,Elements!$B$19:$L$28,3,FALSE))</f>
        <v/>
      </c>
      <c r="K151" s="31" t="str">
        <f>_xlfn.IFS($H151="","",$H151="Total",SUMIF(INDEX($K$12:$K150,),"&gt;0"),TRUE,VLOOKUP($H151,Elements!$B$19:$L$28,4,FALSE))</f>
        <v/>
      </c>
      <c r="L151" s="31" t="str">
        <f>_xlfn.IFS($H151="","",$H151="Total",SUMIF(INDEX($L$12:$L150,),"&gt;0"),TRUE,VLOOKUP($H151,Elements!$B$19:$L$28,5,FALSE))</f>
        <v/>
      </c>
      <c r="M151" s="31" t="str">
        <f>_xlfn.IFS($H151="","",$H151="Total",SUMIF(INDEX($M$12:$M150,),"&gt;0"),TRUE,VLOOKUP($H151,Elements!$B$19:$L$28,6,FALSE))</f>
        <v/>
      </c>
      <c r="N151" s="31" t="str">
        <f>_xlfn.IFS($H151="","",$H151="Total",SUMIF(INDEX($N$12:$N150,),"&gt;0"),TRUE,VLOOKUP($H151,Elements!$B$19:$L$28,7,FALSE))</f>
        <v/>
      </c>
      <c r="O151" s="31" t="str">
        <f>_xlfn.IFS($H151="","",$H151="Total",SUMIF(INDEX($O$12:$O150,),"&gt;0"),TRUE,VLOOKUP($H151,Elements!$B$19:$L$28,8,FALSE))</f>
        <v/>
      </c>
      <c r="P151" s="31" t="str">
        <f>_xlfn.IFS($H151="","",$H151="Total",SUMIF(INDEX($P$12:$P150,),"&gt;0"),TRUE,VLOOKUP($H151,Elements!$B$19:$L$28,9,FALSE))</f>
        <v/>
      </c>
      <c r="Q151" s="31" t="str">
        <f>_xlfn.IFS($H151="","",$H151="Total",SUMIF(INDEX($Q$12:$Q150,),"&gt;0"),TRUE,VLOOKUP($H151,Elements!$B$19:$L$28,10,FALSE))</f>
        <v/>
      </c>
      <c r="R151" s="49" t="str">
        <f>_xlfn.IFS($H151="","",$H151="Total",SUMIF(INDEX($R$12:$R150,),"&gt;0"),TRUE,VLOOKUP($H151,Elements!$B$19:$L$28,11,FALSE))</f>
        <v/>
      </c>
      <c r="S151" s="2"/>
    </row>
    <row r="152" spans="1:19" x14ac:dyDescent="0.25">
      <c r="A152" s="51" t="str">
        <f>IF(C152&lt;&gt;"",COUNTIF($C$13:C152,C152)=1,"")</f>
        <v/>
      </c>
      <c r="B152" s="32"/>
      <c r="C152" s="57"/>
      <c r="D152" s="61" t="str">
        <f ca="1">IF(C152="","",VLOOKUP(C152,OFFSET(Elements!$B$7:$C$7,0,0,COUNTA(Elements!$B:$C)-1),2,FALSE))</f>
        <v/>
      </c>
      <c r="E152" s="53"/>
      <c r="F152" s="29" t="str">
        <f t="shared" si="4"/>
        <v/>
      </c>
      <c r="G152" s="30" t="str">
        <f t="shared" si="5"/>
        <v/>
      </c>
      <c r="H152" s="57"/>
      <c r="I152" s="59" t="str">
        <f>_xlfn.IFS($H152="","",$H152="Total","",TRUE,VLOOKUP($H152,Elements!$B$19:$L$28,2,FALSE))</f>
        <v/>
      </c>
      <c r="J152" s="31" t="str">
        <f>_xlfn.IFS($H152="","",$H152="Total","",TRUE,VLOOKUP($H152,Elements!$B$19:$L$28,3,FALSE))</f>
        <v/>
      </c>
      <c r="K152" s="31" t="str">
        <f>_xlfn.IFS($H152="","",$H152="Total",SUMIF(INDEX($K$12:$K151,),"&gt;0"),TRUE,VLOOKUP($H152,Elements!$B$19:$L$28,4,FALSE))</f>
        <v/>
      </c>
      <c r="L152" s="31" t="str">
        <f>_xlfn.IFS($H152="","",$H152="Total",SUMIF(INDEX($L$12:$L151,),"&gt;0"),TRUE,VLOOKUP($H152,Elements!$B$19:$L$28,5,FALSE))</f>
        <v/>
      </c>
      <c r="M152" s="31" t="str">
        <f>_xlfn.IFS($H152="","",$H152="Total",SUMIF(INDEX($M$12:$M151,),"&gt;0"),TRUE,VLOOKUP($H152,Elements!$B$19:$L$28,6,FALSE))</f>
        <v/>
      </c>
      <c r="N152" s="31" t="str">
        <f>_xlfn.IFS($H152="","",$H152="Total",SUMIF(INDEX($N$12:$N151,),"&gt;0"),TRUE,VLOOKUP($H152,Elements!$B$19:$L$28,7,FALSE))</f>
        <v/>
      </c>
      <c r="O152" s="31" t="str">
        <f>_xlfn.IFS($H152="","",$H152="Total",SUMIF(INDEX($O$12:$O151,),"&gt;0"),TRUE,VLOOKUP($H152,Elements!$B$19:$L$28,8,FALSE))</f>
        <v/>
      </c>
      <c r="P152" s="31" t="str">
        <f>_xlfn.IFS($H152="","",$H152="Total",SUMIF(INDEX($P$12:$P151,),"&gt;0"),TRUE,VLOOKUP($H152,Elements!$B$19:$L$28,9,FALSE))</f>
        <v/>
      </c>
      <c r="Q152" s="31" t="str">
        <f>_xlfn.IFS($H152="","",$H152="Total",SUMIF(INDEX($Q$12:$Q151,),"&gt;0"),TRUE,VLOOKUP($H152,Elements!$B$19:$L$28,10,FALSE))</f>
        <v/>
      </c>
      <c r="R152" s="49" t="str">
        <f>_xlfn.IFS($H152="","",$H152="Total",SUMIF(INDEX($R$12:$R151,),"&gt;0"),TRUE,VLOOKUP($H152,Elements!$B$19:$L$28,11,FALSE))</f>
        <v/>
      </c>
      <c r="S152" s="2"/>
    </row>
    <row r="153" spans="1:19" x14ac:dyDescent="0.25">
      <c r="A153" s="51" t="str">
        <f>IF(C153&lt;&gt;"",COUNTIF($C$13:C153,C153)=1,"")</f>
        <v/>
      </c>
      <c r="B153" s="32"/>
      <c r="C153" s="57"/>
      <c r="D153" s="61" t="str">
        <f ca="1">IF(C153="","",VLOOKUP(C153,OFFSET(Elements!$B$7:$C$7,0,0,COUNTA(Elements!$B:$C)-1),2,FALSE))</f>
        <v/>
      </c>
      <c r="E153" s="53"/>
      <c r="F153" s="29" t="str">
        <f t="shared" si="4"/>
        <v/>
      </c>
      <c r="G153" s="30" t="str">
        <f t="shared" si="5"/>
        <v/>
      </c>
      <c r="H153" s="57"/>
      <c r="I153" s="59" t="str">
        <f>_xlfn.IFS($H153="","",$H153="Total","",TRUE,VLOOKUP($H153,Elements!$B$19:$L$28,2,FALSE))</f>
        <v/>
      </c>
      <c r="J153" s="31" t="str">
        <f>_xlfn.IFS($H153="","",$H153="Total","",TRUE,VLOOKUP($H153,Elements!$B$19:$L$28,3,FALSE))</f>
        <v/>
      </c>
      <c r="K153" s="31" t="str">
        <f>_xlfn.IFS($H153="","",$H153="Total",SUMIF(INDEX($K$12:$K152,),"&gt;0"),TRUE,VLOOKUP($H153,Elements!$B$19:$L$28,4,FALSE))</f>
        <v/>
      </c>
      <c r="L153" s="31" t="str">
        <f>_xlfn.IFS($H153="","",$H153="Total",SUMIF(INDEX($L$12:$L152,),"&gt;0"),TRUE,VLOOKUP($H153,Elements!$B$19:$L$28,5,FALSE))</f>
        <v/>
      </c>
      <c r="M153" s="31" t="str">
        <f>_xlfn.IFS($H153="","",$H153="Total",SUMIF(INDEX($M$12:$M152,),"&gt;0"),TRUE,VLOOKUP($H153,Elements!$B$19:$L$28,6,FALSE))</f>
        <v/>
      </c>
      <c r="N153" s="31" t="str">
        <f>_xlfn.IFS($H153="","",$H153="Total",SUMIF(INDEX($N$12:$N152,),"&gt;0"),TRUE,VLOOKUP($H153,Elements!$B$19:$L$28,7,FALSE))</f>
        <v/>
      </c>
      <c r="O153" s="31" t="str">
        <f>_xlfn.IFS($H153="","",$H153="Total",SUMIF(INDEX($O$12:$O152,),"&gt;0"),TRUE,VLOOKUP($H153,Elements!$B$19:$L$28,8,FALSE))</f>
        <v/>
      </c>
      <c r="P153" s="31" t="str">
        <f>_xlfn.IFS($H153="","",$H153="Total",SUMIF(INDEX($P$12:$P152,),"&gt;0"),TRUE,VLOOKUP($H153,Elements!$B$19:$L$28,9,FALSE))</f>
        <v/>
      </c>
      <c r="Q153" s="31" t="str">
        <f>_xlfn.IFS($H153="","",$H153="Total",SUMIF(INDEX($Q$12:$Q152,),"&gt;0"),TRUE,VLOOKUP($H153,Elements!$B$19:$L$28,10,FALSE))</f>
        <v/>
      </c>
      <c r="R153" s="49" t="str">
        <f>_xlfn.IFS($H153="","",$H153="Total",SUMIF(INDEX($R$12:$R152,),"&gt;0"),TRUE,VLOOKUP($H153,Elements!$B$19:$L$28,11,FALSE))</f>
        <v/>
      </c>
      <c r="S153" s="2"/>
    </row>
    <row r="154" spans="1:19" x14ac:dyDescent="0.25">
      <c r="A154" s="51" t="str">
        <f>IF(C154&lt;&gt;"",COUNTIF($C$13:C154,C154)=1,"")</f>
        <v/>
      </c>
      <c r="B154" s="32"/>
      <c r="C154" s="57"/>
      <c r="D154" s="61" t="str">
        <f ca="1">IF(C154="","",VLOOKUP(C154,OFFSET(Elements!$B$7:$C$7,0,0,COUNTA(Elements!$B:$C)-1),2,FALSE))</f>
        <v/>
      </c>
      <c r="E154" s="53"/>
      <c r="F154" s="29" t="str">
        <f t="shared" si="4"/>
        <v/>
      </c>
      <c r="G154" s="30" t="str">
        <f t="shared" si="5"/>
        <v/>
      </c>
      <c r="H154" s="57"/>
      <c r="I154" s="59" t="str">
        <f>_xlfn.IFS($H154="","",$H154="Total","",TRUE,VLOOKUP($H154,Elements!$B$19:$L$28,2,FALSE))</f>
        <v/>
      </c>
      <c r="J154" s="31" t="str">
        <f>_xlfn.IFS($H154="","",$H154="Total","",TRUE,VLOOKUP($H154,Elements!$B$19:$L$28,3,FALSE))</f>
        <v/>
      </c>
      <c r="K154" s="31" t="str">
        <f>_xlfn.IFS($H154="","",$H154="Total",SUMIF(INDEX($K$12:$K153,),"&gt;0"),TRUE,VLOOKUP($H154,Elements!$B$19:$L$28,4,FALSE))</f>
        <v/>
      </c>
      <c r="L154" s="31" t="str">
        <f>_xlfn.IFS($H154="","",$H154="Total",SUMIF(INDEX($L$12:$L153,),"&gt;0"),TRUE,VLOOKUP($H154,Elements!$B$19:$L$28,5,FALSE))</f>
        <v/>
      </c>
      <c r="M154" s="31" t="str">
        <f>_xlfn.IFS($H154="","",$H154="Total",SUMIF(INDEX($M$12:$M153,),"&gt;0"),TRUE,VLOOKUP($H154,Elements!$B$19:$L$28,6,FALSE))</f>
        <v/>
      </c>
      <c r="N154" s="31" t="str">
        <f>_xlfn.IFS($H154="","",$H154="Total",SUMIF(INDEX($N$12:$N153,),"&gt;0"),TRUE,VLOOKUP($H154,Elements!$B$19:$L$28,7,FALSE))</f>
        <v/>
      </c>
      <c r="O154" s="31" t="str">
        <f>_xlfn.IFS($H154="","",$H154="Total",SUMIF(INDEX($O$12:$O153,),"&gt;0"),TRUE,VLOOKUP($H154,Elements!$B$19:$L$28,8,FALSE))</f>
        <v/>
      </c>
      <c r="P154" s="31" t="str">
        <f>_xlfn.IFS($H154="","",$H154="Total",SUMIF(INDEX($P$12:$P153,),"&gt;0"),TRUE,VLOOKUP($H154,Elements!$B$19:$L$28,9,FALSE))</f>
        <v/>
      </c>
      <c r="Q154" s="31" t="str">
        <f>_xlfn.IFS($H154="","",$H154="Total",SUMIF(INDEX($Q$12:$Q153,),"&gt;0"),TRUE,VLOOKUP($H154,Elements!$B$19:$L$28,10,FALSE))</f>
        <v/>
      </c>
      <c r="R154" s="49" t="str">
        <f>_xlfn.IFS($H154="","",$H154="Total",SUMIF(INDEX($R$12:$R153,),"&gt;0"),TRUE,VLOOKUP($H154,Elements!$B$19:$L$28,11,FALSE))</f>
        <v/>
      </c>
      <c r="S154" s="2"/>
    </row>
    <row r="155" spans="1:19" x14ac:dyDescent="0.25">
      <c r="A155" s="51" t="str">
        <f>IF(C155&lt;&gt;"",COUNTIF($C$13:C155,C155)=1,"")</f>
        <v/>
      </c>
      <c r="B155" s="32"/>
      <c r="C155" s="57"/>
      <c r="D155" s="61" t="str">
        <f ca="1">IF(C155="","",VLOOKUP(C155,OFFSET(Elements!$B$7:$C$7,0,0,COUNTA(Elements!$B:$C)-1),2,FALSE))</f>
        <v/>
      </c>
      <c r="E155" s="53"/>
      <c r="F155" s="29" t="str">
        <f t="shared" si="4"/>
        <v/>
      </c>
      <c r="G155" s="30" t="str">
        <f t="shared" si="5"/>
        <v/>
      </c>
      <c r="H155" s="57"/>
      <c r="I155" s="59" t="str">
        <f>_xlfn.IFS($H155="","",$H155="Total","",TRUE,VLOOKUP($H155,Elements!$B$19:$L$28,2,FALSE))</f>
        <v/>
      </c>
      <c r="J155" s="31" t="str">
        <f>_xlfn.IFS($H155="","",$H155="Total","",TRUE,VLOOKUP($H155,Elements!$B$19:$L$28,3,FALSE))</f>
        <v/>
      </c>
      <c r="K155" s="31" t="str">
        <f>_xlfn.IFS($H155="","",$H155="Total",SUMIF(INDEX($K$12:$K154,),"&gt;0"),TRUE,VLOOKUP($H155,Elements!$B$19:$L$28,4,FALSE))</f>
        <v/>
      </c>
      <c r="L155" s="31" t="str">
        <f>_xlfn.IFS($H155="","",$H155="Total",SUMIF(INDEX($L$12:$L154,),"&gt;0"),TRUE,VLOOKUP($H155,Elements!$B$19:$L$28,5,FALSE))</f>
        <v/>
      </c>
      <c r="M155" s="31" t="str">
        <f>_xlfn.IFS($H155="","",$H155="Total",SUMIF(INDEX($M$12:$M154,),"&gt;0"),TRUE,VLOOKUP($H155,Elements!$B$19:$L$28,6,FALSE))</f>
        <v/>
      </c>
      <c r="N155" s="31" t="str">
        <f>_xlfn.IFS($H155="","",$H155="Total",SUMIF(INDEX($N$12:$N154,),"&gt;0"),TRUE,VLOOKUP($H155,Elements!$B$19:$L$28,7,FALSE))</f>
        <v/>
      </c>
      <c r="O155" s="31" t="str">
        <f>_xlfn.IFS($H155="","",$H155="Total",SUMIF(INDEX($O$12:$O154,),"&gt;0"),TRUE,VLOOKUP($H155,Elements!$B$19:$L$28,8,FALSE))</f>
        <v/>
      </c>
      <c r="P155" s="31" t="str">
        <f>_xlfn.IFS($H155="","",$H155="Total",SUMIF(INDEX($P$12:$P154,),"&gt;0"),TRUE,VLOOKUP($H155,Elements!$B$19:$L$28,9,FALSE))</f>
        <v/>
      </c>
      <c r="Q155" s="31" t="str">
        <f>_xlfn.IFS($H155="","",$H155="Total",SUMIF(INDEX($Q$12:$Q154,),"&gt;0"),TRUE,VLOOKUP($H155,Elements!$B$19:$L$28,10,FALSE))</f>
        <v/>
      </c>
      <c r="R155" s="49" t="str">
        <f>_xlfn.IFS($H155="","",$H155="Total",SUMIF(INDEX($R$12:$R154,),"&gt;0"),TRUE,VLOOKUP($H155,Elements!$B$19:$L$28,11,FALSE))</f>
        <v/>
      </c>
      <c r="S155" s="2"/>
    </row>
    <row r="156" spans="1:19" x14ac:dyDescent="0.25">
      <c r="A156" s="51" t="str">
        <f>IF(C156&lt;&gt;"",COUNTIF($C$13:C156,C156)=1,"")</f>
        <v/>
      </c>
      <c r="B156" s="32"/>
      <c r="C156" s="56"/>
      <c r="D156" s="61" t="str">
        <f ca="1">IF(C156="","",VLOOKUP(C156,OFFSET(Elements!$B$7:$C$7,0,0,COUNTA(Elements!$B:$C)-1),2,FALSE))</f>
        <v/>
      </c>
      <c r="E156" s="53"/>
      <c r="F156" s="29" t="str">
        <f t="shared" si="4"/>
        <v/>
      </c>
      <c r="G156" s="30" t="str">
        <f t="shared" si="5"/>
        <v/>
      </c>
      <c r="H156" s="57"/>
      <c r="I156" s="59" t="str">
        <f>_xlfn.IFS($H156="","",$H156="Total","",TRUE,VLOOKUP($H156,Elements!$B$19:$L$28,2,FALSE))</f>
        <v/>
      </c>
      <c r="J156" s="31" t="str">
        <f>_xlfn.IFS($H156="","",$H156="Total","",TRUE,VLOOKUP($H156,Elements!$B$19:$L$28,3,FALSE))</f>
        <v/>
      </c>
      <c r="K156" s="31" t="str">
        <f>_xlfn.IFS($H156="","",$H156="Total",SUMIF(INDEX($K$12:$K155,),"&gt;0"),TRUE,VLOOKUP($H156,Elements!$B$19:$L$28,4,FALSE))</f>
        <v/>
      </c>
      <c r="L156" s="31" t="str">
        <f>_xlfn.IFS($H156="","",$H156="Total",SUMIF(INDEX($L$12:$L155,),"&gt;0"),TRUE,VLOOKUP($H156,Elements!$B$19:$L$28,5,FALSE))</f>
        <v/>
      </c>
      <c r="M156" s="31" t="str">
        <f>_xlfn.IFS($H156="","",$H156="Total",SUMIF(INDEX($M$12:$M155,),"&gt;0"),TRUE,VLOOKUP($H156,Elements!$B$19:$L$28,6,FALSE))</f>
        <v/>
      </c>
      <c r="N156" s="31" t="str">
        <f>_xlfn.IFS($H156="","",$H156="Total",SUMIF(INDEX($N$12:$N155,),"&gt;0"),TRUE,VLOOKUP($H156,Elements!$B$19:$L$28,7,FALSE))</f>
        <v/>
      </c>
      <c r="O156" s="31" t="str">
        <f>_xlfn.IFS($H156="","",$H156="Total",SUMIF(INDEX($O$12:$O155,),"&gt;0"),TRUE,VLOOKUP($H156,Elements!$B$19:$L$28,8,FALSE))</f>
        <v/>
      </c>
      <c r="P156" s="31" t="str">
        <f>_xlfn.IFS($H156="","",$H156="Total",SUMIF(INDEX($P$12:$P155,),"&gt;0"),TRUE,VLOOKUP($H156,Elements!$B$19:$L$28,9,FALSE))</f>
        <v/>
      </c>
      <c r="Q156" s="31" t="str">
        <f>_xlfn.IFS($H156="","",$H156="Total",SUMIF(INDEX($Q$12:$Q155,),"&gt;0"),TRUE,VLOOKUP($H156,Elements!$B$19:$L$28,10,FALSE))</f>
        <v/>
      </c>
      <c r="R156" s="49" t="str">
        <f>_xlfn.IFS($H156="","",$H156="Total",SUMIF(INDEX($R$12:$R155,),"&gt;0"),TRUE,VLOOKUP($H156,Elements!$B$19:$L$28,11,FALSE))</f>
        <v/>
      </c>
      <c r="S156" s="2"/>
    </row>
    <row r="157" spans="1:19" x14ac:dyDescent="0.25">
      <c r="A157" s="51" t="str">
        <f>IF(C157&lt;&gt;"",COUNTIF($C$13:C157,C157)=1,"")</f>
        <v/>
      </c>
      <c r="B157" s="32"/>
      <c r="C157" s="57"/>
      <c r="D157" s="61" t="str">
        <f ca="1">IF(C157="","",VLOOKUP(C157,OFFSET(Elements!$B$7:$C$7,0,0,COUNTA(Elements!$B:$C)-1),2,FALSE))</f>
        <v/>
      </c>
      <c r="E157" s="53"/>
      <c r="F157" s="29" t="str">
        <f t="shared" si="4"/>
        <v/>
      </c>
      <c r="G157" s="30" t="str">
        <f t="shared" si="5"/>
        <v/>
      </c>
      <c r="H157" s="57"/>
      <c r="I157" s="59" t="str">
        <f>_xlfn.IFS($H157="","",$H157="Total","",TRUE,VLOOKUP($H157,Elements!$B$19:$L$28,2,FALSE))</f>
        <v/>
      </c>
      <c r="J157" s="31" t="str">
        <f>_xlfn.IFS($H157="","",$H157="Total","",TRUE,VLOOKUP($H157,Elements!$B$19:$L$28,3,FALSE))</f>
        <v/>
      </c>
      <c r="K157" s="31" t="str">
        <f>_xlfn.IFS($H157="","",$H157="Total",SUMIF(INDEX($K$12:$K156,),"&gt;0"),TRUE,VLOOKUP($H157,Elements!$B$19:$L$28,4,FALSE))</f>
        <v/>
      </c>
      <c r="L157" s="31" t="str">
        <f>_xlfn.IFS($H157="","",$H157="Total",SUMIF(INDEX($L$12:$L156,),"&gt;0"),TRUE,VLOOKUP($H157,Elements!$B$19:$L$28,5,FALSE))</f>
        <v/>
      </c>
      <c r="M157" s="31" t="str">
        <f>_xlfn.IFS($H157="","",$H157="Total",SUMIF(INDEX($M$12:$M156,),"&gt;0"),TRUE,VLOOKUP($H157,Elements!$B$19:$L$28,6,FALSE))</f>
        <v/>
      </c>
      <c r="N157" s="31" t="str">
        <f>_xlfn.IFS($H157="","",$H157="Total",SUMIF(INDEX($N$12:$N156,),"&gt;0"),TRUE,VLOOKUP($H157,Elements!$B$19:$L$28,7,FALSE))</f>
        <v/>
      </c>
      <c r="O157" s="31" t="str">
        <f>_xlfn.IFS($H157="","",$H157="Total",SUMIF(INDEX($O$12:$O156,),"&gt;0"),TRUE,VLOOKUP($H157,Elements!$B$19:$L$28,8,FALSE))</f>
        <v/>
      </c>
      <c r="P157" s="31" t="str">
        <f>_xlfn.IFS($H157="","",$H157="Total",SUMIF(INDEX($P$12:$P156,),"&gt;0"),TRUE,VLOOKUP($H157,Elements!$B$19:$L$28,9,FALSE))</f>
        <v/>
      </c>
      <c r="Q157" s="31" t="str">
        <f>_xlfn.IFS($H157="","",$H157="Total",SUMIF(INDEX($Q$12:$Q156,),"&gt;0"),TRUE,VLOOKUP($H157,Elements!$B$19:$L$28,10,FALSE))</f>
        <v/>
      </c>
      <c r="R157" s="49" t="str">
        <f>_xlfn.IFS($H157="","",$H157="Total",SUMIF(INDEX($R$12:$R156,),"&gt;0"),TRUE,VLOOKUP($H157,Elements!$B$19:$L$28,11,FALSE))</f>
        <v/>
      </c>
      <c r="S157" s="2"/>
    </row>
    <row r="158" spans="1:19" x14ac:dyDescent="0.25">
      <c r="A158" s="51" t="str">
        <f>IF(C158&lt;&gt;"",COUNTIF($C$13:C158,C158)=1,"")</f>
        <v/>
      </c>
      <c r="B158" s="32"/>
      <c r="C158" s="57"/>
      <c r="D158" s="61" t="str">
        <f ca="1">IF(C158="","",VLOOKUP(C158,OFFSET(Elements!$B$7:$C$7,0,0,COUNTA(Elements!$B:$C)-1),2,FALSE))</f>
        <v/>
      </c>
      <c r="E158" s="53"/>
      <c r="F158" s="29" t="str">
        <f t="shared" si="4"/>
        <v/>
      </c>
      <c r="G158" s="30" t="str">
        <f t="shared" si="5"/>
        <v/>
      </c>
      <c r="H158" s="57"/>
      <c r="I158" s="59" t="str">
        <f>_xlfn.IFS($H158="","",$H158="Total","",TRUE,VLOOKUP($H158,Elements!$B$19:$L$28,2,FALSE))</f>
        <v/>
      </c>
      <c r="J158" s="31" t="str">
        <f>_xlfn.IFS($H158="","",$H158="Total","",TRUE,VLOOKUP($H158,Elements!$B$19:$L$28,3,FALSE))</f>
        <v/>
      </c>
      <c r="K158" s="31" t="str">
        <f>_xlfn.IFS($H158="","",$H158="Total",SUMIF(INDEX($K$12:$K157,),"&gt;0"),TRUE,VLOOKUP($H158,Elements!$B$19:$L$28,4,FALSE))</f>
        <v/>
      </c>
      <c r="L158" s="31" t="str">
        <f>_xlfn.IFS($H158="","",$H158="Total",SUMIF(INDEX($L$12:$L157,),"&gt;0"),TRUE,VLOOKUP($H158,Elements!$B$19:$L$28,5,FALSE))</f>
        <v/>
      </c>
      <c r="M158" s="31" t="str">
        <f>_xlfn.IFS($H158="","",$H158="Total",SUMIF(INDEX($M$12:$M157,),"&gt;0"),TRUE,VLOOKUP($H158,Elements!$B$19:$L$28,6,FALSE))</f>
        <v/>
      </c>
      <c r="N158" s="31" t="str">
        <f>_xlfn.IFS($H158="","",$H158="Total",SUMIF(INDEX($N$12:$N157,),"&gt;0"),TRUE,VLOOKUP($H158,Elements!$B$19:$L$28,7,FALSE))</f>
        <v/>
      </c>
      <c r="O158" s="31" t="str">
        <f>_xlfn.IFS($H158="","",$H158="Total",SUMIF(INDEX($O$12:$O157,),"&gt;0"),TRUE,VLOOKUP($H158,Elements!$B$19:$L$28,8,FALSE))</f>
        <v/>
      </c>
      <c r="P158" s="31" t="str">
        <f>_xlfn.IFS($H158="","",$H158="Total",SUMIF(INDEX($P$12:$P157,),"&gt;0"),TRUE,VLOOKUP($H158,Elements!$B$19:$L$28,9,FALSE))</f>
        <v/>
      </c>
      <c r="Q158" s="31" t="str">
        <f>_xlfn.IFS($H158="","",$H158="Total",SUMIF(INDEX($Q$12:$Q157,),"&gt;0"),TRUE,VLOOKUP($H158,Elements!$B$19:$L$28,10,FALSE))</f>
        <v/>
      </c>
      <c r="R158" s="49" t="str">
        <f>_xlfn.IFS($H158="","",$H158="Total",SUMIF(INDEX($R$12:$R157,),"&gt;0"),TRUE,VLOOKUP($H158,Elements!$B$19:$L$28,11,FALSE))</f>
        <v/>
      </c>
      <c r="S158" s="2"/>
    </row>
    <row r="159" spans="1:19" x14ac:dyDescent="0.25">
      <c r="A159" s="51" t="str">
        <f>IF(C159&lt;&gt;"",COUNTIF($C$13:C159,C159)=1,"")</f>
        <v/>
      </c>
      <c r="B159" s="32"/>
      <c r="C159" s="57"/>
      <c r="D159" s="61" t="str">
        <f ca="1">IF(C159="","",VLOOKUP(C159,OFFSET(Elements!$B$7:$C$7,0,0,COUNTA(Elements!$B:$C)-1),2,FALSE))</f>
        <v/>
      </c>
      <c r="E159" s="53"/>
      <c r="F159" s="29" t="str">
        <f t="shared" si="4"/>
        <v/>
      </c>
      <c r="G159" s="30" t="str">
        <f t="shared" si="5"/>
        <v/>
      </c>
      <c r="H159" s="57"/>
      <c r="I159" s="59" t="str">
        <f>_xlfn.IFS($H159="","",$H159="Total","",TRUE,VLOOKUP($H159,Elements!$B$19:$L$28,2,FALSE))</f>
        <v/>
      </c>
      <c r="J159" s="31" t="str">
        <f>_xlfn.IFS($H159="","",$H159="Total","",TRUE,VLOOKUP($H159,Elements!$B$19:$L$28,3,FALSE))</f>
        <v/>
      </c>
      <c r="K159" s="31" t="str">
        <f>_xlfn.IFS($H159="","",$H159="Total",SUMIF(INDEX($K$12:$K158,),"&gt;0"),TRUE,VLOOKUP($H159,Elements!$B$19:$L$28,4,FALSE))</f>
        <v/>
      </c>
      <c r="L159" s="31" t="str">
        <f>_xlfn.IFS($H159="","",$H159="Total",SUMIF(INDEX($L$12:$L158,),"&gt;0"),TRUE,VLOOKUP($H159,Elements!$B$19:$L$28,5,FALSE))</f>
        <v/>
      </c>
      <c r="M159" s="31" t="str">
        <f>_xlfn.IFS($H159="","",$H159="Total",SUMIF(INDEX($M$12:$M158,),"&gt;0"),TRUE,VLOOKUP($H159,Elements!$B$19:$L$28,6,FALSE))</f>
        <v/>
      </c>
      <c r="N159" s="31" t="str">
        <f>_xlfn.IFS($H159="","",$H159="Total",SUMIF(INDEX($N$12:$N158,),"&gt;0"),TRUE,VLOOKUP($H159,Elements!$B$19:$L$28,7,FALSE))</f>
        <v/>
      </c>
      <c r="O159" s="31" t="str">
        <f>_xlfn.IFS($H159="","",$H159="Total",SUMIF(INDEX($O$12:$O158,),"&gt;0"),TRUE,VLOOKUP($H159,Elements!$B$19:$L$28,8,FALSE))</f>
        <v/>
      </c>
      <c r="P159" s="31" t="str">
        <f>_xlfn.IFS($H159="","",$H159="Total",SUMIF(INDEX($P$12:$P158,),"&gt;0"),TRUE,VLOOKUP($H159,Elements!$B$19:$L$28,9,FALSE))</f>
        <v/>
      </c>
      <c r="Q159" s="31" t="str">
        <f>_xlfn.IFS($H159="","",$H159="Total",SUMIF(INDEX($Q$12:$Q158,),"&gt;0"),TRUE,VLOOKUP($H159,Elements!$B$19:$L$28,10,FALSE))</f>
        <v/>
      </c>
      <c r="R159" s="49" t="str">
        <f>_xlfn.IFS($H159="","",$H159="Total",SUMIF(INDEX($R$12:$R158,),"&gt;0"),TRUE,VLOOKUP($H159,Elements!$B$19:$L$28,11,FALSE))</f>
        <v/>
      </c>
      <c r="S159" s="2"/>
    </row>
    <row r="160" spans="1:19" x14ac:dyDescent="0.25">
      <c r="A160" s="51" t="str">
        <f>IF(C160&lt;&gt;"",COUNTIF($C$13:C160,C160)=1,"")</f>
        <v/>
      </c>
      <c r="B160" s="32"/>
      <c r="C160" s="57"/>
      <c r="D160" s="61" t="str">
        <f ca="1">IF(C160="","",VLOOKUP(C160,OFFSET(Elements!$B$7:$C$7,0,0,COUNTA(Elements!$B:$C)-1),2,FALSE))</f>
        <v/>
      </c>
      <c r="E160" s="53"/>
      <c r="F160" s="29" t="str">
        <f t="shared" si="4"/>
        <v/>
      </c>
      <c r="G160" s="30" t="str">
        <f t="shared" si="5"/>
        <v/>
      </c>
      <c r="H160" s="57"/>
      <c r="I160" s="59" t="str">
        <f>_xlfn.IFS($H160="","",$H160="Total","",TRUE,VLOOKUP($H160,Elements!$B$19:$L$28,2,FALSE))</f>
        <v/>
      </c>
      <c r="J160" s="31" t="str">
        <f>_xlfn.IFS($H160="","",$H160="Total","",TRUE,VLOOKUP($H160,Elements!$B$19:$L$28,3,FALSE))</f>
        <v/>
      </c>
      <c r="K160" s="31" t="str">
        <f>_xlfn.IFS($H160="","",$H160="Total",SUMIF(INDEX($K$12:$K159,),"&gt;0"),TRUE,VLOOKUP($H160,Elements!$B$19:$L$28,4,FALSE))</f>
        <v/>
      </c>
      <c r="L160" s="31" t="str">
        <f>_xlfn.IFS($H160="","",$H160="Total",SUMIF(INDEX($L$12:$L159,),"&gt;0"),TRUE,VLOOKUP($H160,Elements!$B$19:$L$28,5,FALSE))</f>
        <v/>
      </c>
      <c r="M160" s="31" t="str">
        <f>_xlfn.IFS($H160="","",$H160="Total",SUMIF(INDEX($M$12:$M159,),"&gt;0"),TRUE,VLOOKUP($H160,Elements!$B$19:$L$28,6,FALSE))</f>
        <v/>
      </c>
      <c r="N160" s="31" t="str">
        <f>_xlfn.IFS($H160="","",$H160="Total",SUMIF(INDEX($N$12:$N159,),"&gt;0"),TRUE,VLOOKUP($H160,Elements!$B$19:$L$28,7,FALSE))</f>
        <v/>
      </c>
      <c r="O160" s="31" t="str">
        <f>_xlfn.IFS($H160="","",$H160="Total",SUMIF(INDEX($O$12:$O159,),"&gt;0"),TRUE,VLOOKUP($H160,Elements!$B$19:$L$28,8,FALSE))</f>
        <v/>
      </c>
      <c r="P160" s="31" t="str">
        <f>_xlfn.IFS($H160="","",$H160="Total",SUMIF(INDEX($P$12:$P159,),"&gt;0"),TRUE,VLOOKUP($H160,Elements!$B$19:$L$28,9,FALSE))</f>
        <v/>
      </c>
      <c r="Q160" s="31" t="str">
        <f>_xlfn.IFS($H160="","",$H160="Total",SUMIF(INDEX($Q$12:$Q159,),"&gt;0"),TRUE,VLOOKUP($H160,Elements!$B$19:$L$28,10,FALSE))</f>
        <v/>
      </c>
      <c r="R160" s="49" t="str">
        <f>_xlfn.IFS($H160="","",$H160="Total",SUMIF(INDEX($R$12:$R159,),"&gt;0"),TRUE,VLOOKUP($H160,Elements!$B$19:$L$28,11,FALSE))</f>
        <v/>
      </c>
      <c r="S160" s="2"/>
    </row>
    <row r="161" spans="1:19" x14ac:dyDescent="0.25">
      <c r="A161" s="51" t="str">
        <f>IF(C161&lt;&gt;"",COUNTIF($C$13:C161,C161)=1,"")</f>
        <v/>
      </c>
      <c r="B161" s="32"/>
      <c r="C161" s="57"/>
      <c r="D161" s="61" t="str">
        <f ca="1">IF(C161="","",VLOOKUP(C161,OFFSET(Elements!$B$7:$C$7,0,0,COUNTA(Elements!$B:$C)-1),2,FALSE))</f>
        <v/>
      </c>
      <c r="E161" s="53"/>
      <c r="F161" s="29" t="str">
        <f t="shared" si="4"/>
        <v/>
      </c>
      <c r="G161" s="30" t="str">
        <f t="shared" si="5"/>
        <v/>
      </c>
      <c r="H161" s="57"/>
      <c r="I161" s="59" t="str">
        <f>_xlfn.IFS($H161="","",$H161="Total","",TRUE,VLOOKUP($H161,Elements!$B$19:$L$28,2,FALSE))</f>
        <v/>
      </c>
      <c r="J161" s="31" t="str">
        <f>_xlfn.IFS($H161="","",$H161="Total","",TRUE,VLOOKUP($H161,Elements!$B$19:$L$28,3,FALSE))</f>
        <v/>
      </c>
      <c r="K161" s="31" t="str">
        <f>_xlfn.IFS($H161="","",$H161="Total",SUMIF(INDEX($K$12:$K160,),"&gt;0"),TRUE,VLOOKUP($H161,Elements!$B$19:$L$28,4,FALSE))</f>
        <v/>
      </c>
      <c r="L161" s="31" t="str">
        <f>_xlfn.IFS($H161="","",$H161="Total",SUMIF(INDEX($L$12:$L160,),"&gt;0"),TRUE,VLOOKUP($H161,Elements!$B$19:$L$28,5,FALSE))</f>
        <v/>
      </c>
      <c r="M161" s="31" t="str">
        <f>_xlfn.IFS($H161="","",$H161="Total",SUMIF(INDEX($M$12:$M160,),"&gt;0"),TRUE,VLOOKUP($H161,Elements!$B$19:$L$28,6,FALSE))</f>
        <v/>
      </c>
      <c r="N161" s="31" t="str">
        <f>_xlfn.IFS($H161="","",$H161="Total",SUMIF(INDEX($N$12:$N160,),"&gt;0"),TRUE,VLOOKUP($H161,Elements!$B$19:$L$28,7,FALSE))</f>
        <v/>
      </c>
      <c r="O161" s="31" t="str">
        <f>_xlfn.IFS($H161="","",$H161="Total",SUMIF(INDEX($O$12:$O160,),"&gt;0"),TRUE,VLOOKUP($H161,Elements!$B$19:$L$28,8,FALSE))</f>
        <v/>
      </c>
      <c r="P161" s="31" t="str">
        <f>_xlfn.IFS($H161="","",$H161="Total",SUMIF(INDEX($P$12:$P160,),"&gt;0"),TRUE,VLOOKUP($H161,Elements!$B$19:$L$28,9,FALSE))</f>
        <v/>
      </c>
      <c r="Q161" s="31" t="str">
        <f>_xlfn.IFS($H161="","",$H161="Total",SUMIF(INDEX($Q$12:$Q160,),"&gt;0"),TRUE,VLOOKUP($H161,Elements!$B$19:$L$28,10,FALSE))</f>
        <v/>
      </c>
      <c r="R161" s="49" t="str">
        <f>_xlfn.IFS($H161="","",$H161="Total",SUMIF(INDEX($R$12:$R160,),"&gt;0"),TRUE,VLOOKUP($H161,Elements!$B$19:$L$28,11,FALSE))</f>
        <v/>
      </c>
      <c r="S161" s="2"/>
    </row>
    <row r="162" spans="1:19" x14ac:dyDescent="0.25">
      <c r="A162" s="51" t="str">
        <f>IF(C162&lt;&gt;"",COUNTIF($C$13:C162,C162)=1,"")</f>
        <v/>
      </c>
      <c r="B162" s="32"/>
      <c r="C162" s="57"/>
      <c r="D162" s="61" t="str">
        <f ca="1">IF(C162="","",VLOOKUP(C162,OFFSET(Elements!$B$7:$C$7,0,0,COUNTA(Elements!$B:$C)-1),2,FALSE))</f>
        <v/>
      </c>
      <c r="E162" s="53"/>
      <c r="F162" s="29" t="str">
        <f t="shared" si="4"/>
        <v/>
      </c>
      <c r="G162" s="30" t="str">
        <f t="shared" si="5"/>
        <v/>
      </c>
      <c r="H162" s="57"/>
      <c r="I162" s="59" t="str">
        <f>_xlfn.IFS($H162="","",$H162="Total","",TRUE,VLOOKUP($H162,Elements!$B$19:$L$28,2,FALSE))</f>
        <v/>
      </c>
      <c r="J162" s="31" t="str">
        <f>_xlfn.IFS($H162="","",$H162="Total","",TRUE,VLOOKUP($H162,Elements!$B$19:$L$28,3,FALSE))</f>
        <v/>
      </c>
      <c r="K162" s="31" t="str">
        <f>_xlfn.IFS($H162="","",$H162="Total",SUMIF(INDEX($K$12:$K161,),"&gt;0"),TRUE,VLOOKUP($H162,Elements!$B$19:$L$28,4,FALSE))</f>
        <v/>
      </c>
      <c r="L162" s="31" t="str">
        <f>_xlfn.IFS($H162="","",$H162="Total",SUMIF(INDEX($L$12:$L161,),"&gt;0"),TRUE,VLOOKUP($H162,Elements!$B$19:$L$28,5,FALSE))</f>
        <v/>
      </c>
      <c r="M162" s="31" t="str">
        <f>_xlfn.IFS($H162="","",$H162="Total",SUMIF(INDEX($M$12:$M161,),"&gt;0"),TRUE,VLOOKUP($H162,Elements!$B$19:$L$28,6,FALSE))</f>
        <v/>
      </c>
      <c r="N162" s="31" t="str">
        <f>_xlfn.IFS($H162="","",$H162="Total",SUMIF(INDEX($N$12:$N161,),"&gt;0"),TRUE,VLOOKUP($H162,Elements!$B$19:$L$28,7,FALSE))</f>
        <v/>
      </c>
      <c r="O162" s="31" t="str">
        <f>_xlfn.IFS($H162="","",$H162="Total",SUMIF(INDEX($O$12:$O161,),"&gt;0"),TRUE,VLOOKUP($H162,Elements!$B$19:$L$28,8,FALSE))</f>
        <v/>
      </c>
      <c r="P162" s="31" t="str">
        <f>_xlfn.IFS($H162="","",$H162="Total",SUMIF(INDEX($P$12:$P161,),"&gt;0"),TRUE,VLOOKUP($H162,Elements!$B$19:$L$28,9,FALSE))</f>
        <v/>
      </c>
      <c r="Q162" s="31" t="str">
        <f>_xlfn.IFS($H162="","",$H162="Total",SUMIF(INDEX($Q$12:$Q161,),"&gt;0"),TRUE,VLOOKUP($H162,Elements!$B$19:$L$28,10,FALSE))</f>
        <v/>
      </c>
      <c r="R162" s="49" t="str">
        <f>_xlfn.IFS($H162="","",$H162="Total",SUMIF(INDEX($R$12:$R161,),"&gt;0"),TRUE,VLOOKUP($H162,Elements!$B$19:$L$28,11,FALSE))</f>
        <v/>
      </c>
      <c r="S162" s="2"/>
    </row>
    <row r="163" spans="1:19" x14ac:dyDescent="0.25">
      <c r="A163" s="51" t="str">
        <f>IF(C163&lt;&gt;"",COUNTIF($C$13:C163,C163)=1,"")</f>
        <v/>
      </c>
      <c r="B163" s="32"/>
      <c r="C163" s="57"/>
      <c r="D163" s="61" t="str">
        <f ca="1">IF(C163="","",VLOOKUP(C163,OFFSET(Elements!$B$7:$C$7,0,0,COUNTA(Elements!$B:$C)-1),2,FALSE))</f>
        <v/>
      </c>
      <c r="E163" s="53"/>
      <c r="F163" s="29" t="str">
        <f t="shared" si="4"/>
        <v/>
      </c>
      <c r="G163" s="30" t="str">
        <f t="shared" si="5"/>
        <v/>
      </c>
      <c r="H163" s="57"/>
      <c r="I163" s="59" t="str">
        <f>_xlfn.IFS($H163="","",$H163="Total","",TRUE,VLOOKUP($H163,Elements!$B$19:$L$28,2,FALSE))</f>
        <v/>
      </c>
      <c r="J163" s="31" t="str">
        <f>_xlfn.IFS($H163="","",$H163="Total","",TRUE,VLOOKUP($H163,Elements!$B$19:$L$28,3,FALSE))</f>
        <v/>
      </c>
      <c r="K163" s="31" t="str">
        <f>_xlfn.IFS($H163="","",$H163="Total",SUMIF(INDEX($K$12:$K162,),"&gt;0"),TRUE,VLOOKUP($H163,Elements!$B$19:$L$28,4,FALSE))</f>
        <v/>
      </c>
      <c r="L163" s="31" t="str">
        <f>_xlfn.IFS($H163="","",$H163="Total",SUMIF(INDEX($L$12:$L162,),"&gt;0"),TRUE,VLOOKUP($H163,Elements!$B$19:$L$28,5,FALSE))</f>
        <v/>
      </c>
      <c r="M163" s="31" t="str">
        <f>_xlfn.IFS($H163="","",$H163="Total",SUMIF(INDEX($M$12:$M162,),"&gt;0"),TRUE,VLOOKUP($H163,Elements!$B$19:$L$28,6,FALSE))</f>
        <v/>
      </c>
      <c r="N163" s="31" t="str">
        <f>_xlfn.IFS($H163="","",$H163="Total",SUMIF(INDEX($N$12:$N162,),"&gt;0"),TRUE,VLOOKUP($H163,Elements!$B$19:$L$28,7,FALSE))</f>
        <v/>
      </c>
      <c r="O163" s="31" t="str">
        <f>_xlfn.IFS($H163="","",$H163="Total",SUMIF(INDEX($O$12:$O162,),"&gt;0"),TRUE,VLOOKUP($H163,Elements!$B$19:$L$28,8,FALSE))</f>
        <v/>
      </c>
      <c r="P163" s="31" t="str">
        <f>_xlfn.IFS($H163="","",$H163="Total",SUMIF(INDEX($P$12:$P162,),"&gt;0"),TRUE,VLOOKUP($H163,Elements!$B$19:$L$28,9,FALSE))</f>
        <v/>
      </c>
      <c r="Q163" s="31" t="str">
        <f>_xlfn.IFS($H163="","",$H163="Total",SUMIF(INDEX($Q$12:$Q162,),"&gt;0"),TRUE,VLOOKUP($H163,Elements!$B$19:$L$28,10,FALSE))</f>
        <v/>
      </c>
      <c r="R163" s="49" t="str">
        <f>_xlfn.IFS($H163="","",$H163="Total",SUMIF(INDEX($R$12:$R162,),"&gt;0"),TRUE,VLOOKUP($H163,Elements!$B$19:$L$28,11,FALSE))</f>
        <v/>
      </c>
      <c r="S163" s="2"/>
    </row>
    <row r="164" spans="1:19" x14ac:dyDescent="0.25">
      <c r="A164" s="51" t="str">
        <f>IF(C164&lt;&gt;"",COUNTIF($C$13:C164,C164)=1,"")</f>
        <v/>
      </c>
      <c r="B164" s="32"/>
      <c r="C164" s="56"/>
      <c r="D164" s="61" t="str">
        <f ca="1">IF(C164="","",VLOOKUP(C164,OFFSET(Elements!$B$7:$C$7,0,0,COUNTA(Elements!$B:$C)-1),2,FALSE))</f>
        <v/>
      </c>
      <c r="E164" s="53"/>
      <c r="F164" s="29" t="str">
        <f t="shared" si="4"/>
        <v/>
      </c>
      <c r="G164" s="30" t="str">
        <f t="shared" si="5"/>
        <v/>
      </c>
      <c r="H164" s="57"/>
      <c r="I164" s="59" t="str">
        <f>_xlfn.IFS($H164="","",$H164="Total","",TRUE,VLOOKUP($H164,Elements!$B$19:$L$28,2,FALSE))</f>
        <v/>
      </c>
      <c r="J164" s="31" t="str">
        <f>_xlfn.IFS($H164="","",$H164="Total","",TRUE,VLOOKUP($H164,Elements!$B$19:$L$28,3,FALSE))</f>
        <v/>
      </c>
      <c r="K164" s="31" t="str">
        <f>_xlfn.IFS($H164="","",$H164="Total",SUMIF(INDEX($K$12:$K163,),"&gt;0"),TRUE,VLOOKUP($H164,Elements!$B$19:$L$28,4,FALSE))</f>
        <v/>
      </c>
      <c r="L164" s="31" t="str">
        <f>_xlfn.IFS($H164="","",$H164="Total",SUMIF(INDEX($L$12:$L163,),"&gt;0"),TRUE,VLOOKUP($H164,Elements!$B$19:$L$28,5,FALSE))</f>
        <v/>
      </c>
      <c r="M164" s="31" t="str">
        <f>_xlfn.IFS($H164="","",$H164="Total",SUMIF(INDEX($M$12:$M163,),"&gt;0"),TRUE,VLOOKUP($H164,Elements!$B$19:$L$28,6,FALSE))</f>
        <v/>
      </c>
      <c r="N164" s="31" t="str">
        <f>_xlfn.IFS($H164="","",$H164="Total",SUMIF(INDEX($N$12:$N163,),"&gt;0"),TRUE,VLOOKUP($H164,Elements!$B$19:$L$28,7,FALSE))</f>
        <v/>
      </c>
      <c r="O164" s="31" t="str">
        <f>_xlfn.IFS($H164="","",$H164="Total",SUMIF(INDEX($O$12:$O163,),"&gt;0"),TRUE,VLOOKUP($H164,Elements!$B$19:$L$28,8,FALSE))</f>
        <v/>
      </c>
      <c r="P164" s="31" t="str">
        <f>_xlfn.IFS($H164="","",$H164="Total",SUMIF(INDEX($P$12:$P163,),"&gt;0"),TRUE,VLOOKUP($H164,Elements!$B$19:$L$28,9,FALSE))</f>
        <v/>
      </c>
      <c r="Q164" s="31" t="str">
        <f>_xlfn.IFS($H164="","",$H164="Total",SUMIF(INDEX($Q$12:$Q163,),"&gt;0"),TRUE,VLOOKUP($H164,Elements!$B$19:$L$28,10,FALSE))</f>
        <v/>
      </c>
      <c r="R164" s="49" t="str">
        <f>_xlfn.IFS($H164="","",$H164="Total",SUMIF(INDEX($R$12:$R163,),"&gt;0"),TRUE,VLOOKUP($H164,Elements!$B$19:$L$28,11,FALSE))</f>
        <v/>
      </c>
      <c r="S164" s="2"/>
    </row>
    <row r="165" spans="1:19" x14ac:dyDescent="0.25">
      <c r="A165" s="51" t="str">
        <f>IF(C165&lt;&gt;"",COUNTIF($C$13:C165,C165)=1,"")</f>
        <v/>
      </c>
      <c r="B165" s="32"/>
      <c r="C165" s="57"/>
      <c r="D165" s="61" t="str">
        <f ca="1">IF(C165="","",VLOOKUP(C165,OFFSET(Elements!$B$7:$C$7,0,0,COUNTA(Elements!$B:$C)-1),2,FALSE))</f>
        <v/>
      </c>
      <c r="E165" s="53"/>
      <c r="F165" s="29" t="str">
        <f t="shared" si="4"/>
        <v/>
      </c>
      <c r="G165" s="30" t="str">
        <f t="shared" si="5"/>
        <v/>
      </c>
      <c r="H165" s="57"/>
      <c r="I165" s="59" t="str">
        <f>_xlfn.IFS($H165="","",$H165="Total","",TRUE,VLOOKUP($H165,Elements!$B$19:$L$28,2,FALSE))</f>
        <v/>
      </c>
      <c r="J165" s="31" t="str">
        <f>_xlfn.IFS($H165="","",$H165="Total","",TRUE,VLOOKUP($H165,Elements!$B$19:$L$28,3,FALSE))</f>
        <v/>
      </c>
      <c r="K165" s="31" t="str">
        <f>_xlfn.IFS($H165="","",$H165="Total",SUMIF(INDEX($K$12:$K164,),"&gt;0"),TRUE,VLOOKUP($H165,Elements!$B$19:$L$28,4,FALSE))</f>
        <v/>
      </c>
      <c r="L165" s="31" t="str">
        <f>_xlfn.IFS($H165="","",$H165="Total",SUMIF(INDEX($L$12:$L164,),"&gt;0"),TRUE,VLOOKUP($H165,Elements!$B$19:$L$28,5,FALSE))</f>
        <v/>
      </c>
      <c r="M165" s="31" t="str">
        <f>_xlfn.IFS($H165="","",$H165="Total",SUMIF(INDEX($M$12:$M164,),"&gt;0"),TRUE,VLOOKUP($H165,Elements!$B$19:$L$28,6,FALSE))</f>
        <v/>
      </c>
      <c r="N165" s="31" t="str">
        <f>_xlfn.IFS($H165="","",$H165="Total",SUMIF(INDEX($N$12:$N164,),"&gt;0"),TRUE,VLOOKUP($H165,Elements!$B$19:$L$28,7,FALSE))</f>
        <v/>
      </c>
      <c r="O165" s="31" t="str">
        <f>_xlfn.IFS($H165="","",$H165="Total",SUMIF(INDEX($O$12:$O164,),"&gt;0"),TRUE,VLOOKUP($H165,Elements!$B$19:$L$28,8,FALSE))</f>
        <v/>
      </c>
      <c r="P165" s="31" t="str">
        <f>_xlfn.IFS($H165="","",$H165="Total",SUMIF(INDEX($P$12:$P164,),"&gt;0"),TRUE,VLOOKUP($H165,Elements!$B$19:$L$28,9,FALSE))</f>
        <v/>
      </c>
      <c r="Q165" s="31" t="str">
        <f>_xlfn.IFS($H165="","",$H165="Total",SUMIF(INDEX($Q$12:$Q164,),"&gt;0"),TRUE,VLOOKUP($H165,Elements!$B$19:$L$28,10,FALSE))</f>
        <v/>
      </c>
      <c r="R165" s="49" t="str">
        <f>_xlfn.IFS($H165="","",$H165="Total",SUMIF(INDEX($R$12:$R164,),"&gt;0"),TRUE,VLOOKUP($H165,Elements!$B$19:$L$28,11,FALSE))</f>
        <v/>
      </c>
      <c r="S165" s="2"/>
    </row>
    <row r="166" spans="1:19" x14ac:dyDescent="0.25">
      <c r="A166" s="51" t="str">
        <f>IF(C166&lt;&gt;"",COUNTIF($C$13:C166,C166)=1,"")</f>
        <v/>
      </c>
      <c r="B166" s="32"/>
      <c r="C166" s="57"/>
      <c r="D166" s="61" t="str">
        <f ca="1">IF(C166="","",VLOOKUP(C166,OFFSET(Elements!$B$7:$C$7,0,0,COUNTA(Elements!$B:$C)-1),2,FALSE))</f>
        <v/>
      </c>
      <c r="E166" s="53"/>
      <c r="F166" s="29" t="str">
        <f t="shared" si="4"/>
        <v/>
      </c>
      <c r="G166" s="30" t="str">
        <f t="shared" si="5"/>
        <v/>
      </c>
      <c r="H166" s="57"/>
      <c r="I166" s="59" t="str">
        <f>_xlfn.IFS($H166="","",$H166="Total","",TRUE,VLOOKUP($H166,Elements!$B$19:$L$28,2,FALSE))</f>
        <v/>
      </c>
      <c r="J166" s="31" t="str">
        <f>_xlfn.IFS($H166="","",$H166="Total","",TRUE,VLOOKUP($H166,Elements!$B$19:$L$28,3,FALSE))</f>
        <v/>
      </c>
      <c r="K166" s="31" t="str">
        <f>_xlfn.IFS($H166="","",$H166="Total",SUMIF(INDEX($K$12:$K165,),"&gt;0"),TRUE,VLOOKUP($H166,Elements!$B$19:$L$28,4,FALSE))</f>
        <v/>
      </c>
      <c r="L166" s="31" t="str">
        <f>_xlfn.IFS($H166="","",$H166="Total",SUMIF(INDEX($L$12:$L165,),"&gt;0"),TRUE,VLOOKUP($H166,Elements!$B$19:$L$28,5,FALSE))</f>
        <v/>
      </c>
      <c r="M166" s="31" t="str">
        <f>_xlfn.IFS($H166="","",$H166="Total",SUMIF(INDEX($M$12:$M165,),"&gt;0"),TRUE,VLOOKUP($H166,Elements!$B$19:$L$28,6,FALSE))</f>
        <v/>
      </c>
      <c r="N166" s="31" t="str">
        <f>_xlfn.IFS($H166="","",$H166="Total",SUMIF(INDEX($N$12:$N165,),"&gt;0"),TRUE,VLOOKUP($H166,Elements!$B$19:$L$28,7,FALSE))</f>
        <v/>
      </c>
      <c r="O166" s="31" t="str">
        <f>_xlfn.IFS($H166="","",$H166="Total",SUMIF(INDEX($O$12:$O165,),"&gt;0"),TRUE,VLOOKUP($H166,Elements!$B$19:$L$28,8,FALSE))</f>
        <v/>
      </c>
      <c r="P166" s="31" t="str">
        <f>_xlfn.IFS($H166="","",$H166="Total",SUMIF(INDEX($P$12:$P165,),"&gt;0"),TRUE,VLOOKUP($H166,Elements!$B$19:$L$28,9,FALSE))</f>
        <v/>
      </c>
      <c r="Q166" s="31" t="str">
        <f>_xlfn.IFS($H166="","",$H166="Total",SUMIF(INDEX($Q$12:$Q165,),"&gt;0"),TRUE,VLOOKUP($H166,Elements!$B$19:$L$28,10,FALSE))</f>
        <v/>
      </c>
      <c r="R166" s="49" t="str">
        <f>_xlfn.IFS($H166="","",$H166="Total",SUMIF(INDEX($R$12:$R165,),"&gt;0"),TRUE,VLOOKUP($H166,Elements!$B$19:$L$28,11,FALSE))</f>
        <v/>
      </c>
      <c r="S166" s="2"/>
    </row>
    <row r="167" spans="1:19" x14ac:dyDescent="0.25">
      <c r="A167" s="51" t="str">
        <f>IF(C167&lt;&gt;"",COUNTIF($C$13:C167,C167)=1,"")</f>
        <v/>
      </c>
      <c r="B167" s="32"/>
      <c r="C167" s="57"/>
      <c r="D167" s="61" t="str">
        <f ca="1">IF(C167="","",VLOOKUP(C167,OFFSET(Elements!$B$7:$C$7,0,0,COUNTA(Elements!$B:$C)-1),2,FALSE))</f>
        <v/>
      </c>
      <c r="E167" s="53"/>
      <c r="F167" s="29" t="str">
        <f t="shared" si="4"/>
        <v/>
      </c>
      <c r="G167" s="30" t="str">
        <f t="shared" si="5"/>
        <v/>
      </c>
      <c r="H167" s="57"/>
      <c r="I167" s="59" t="str">
        <f>_xlfn.IFS($H167="","",$H167="Total","",TRUE,VLOOKUP($H167,Elements!$B$19:$L$28,2,FALSE))</f>
        <v/>
      </c>
      <c r="J167" s="31" t="str">
        <f>_xlfn.IFS($H167="","",$H167="Total","",TRUE,VLOOKUP($H167,Elements!$B$19:$L$28,3,FALSE))</f>
        <v/>
      </c>
      <c r="K167" s="31" t="str">
        <f>_xlfn.IFS($H167="","",$H167="Total",SUMIF(INDEX($K$12:$K166,),"&gt;0"),TRUE,VLOOKUP($H167,Elements!$B$19:$L$28,4,FALSE))</f>
        <v/>
      </c>
      <c r="L167" s="31" t="str">
        <f>_xlfn.IFS($H167="","",$H167="Total",SUMIF(INDEX($L$12:$L166,),"&gt;0"),TRUE,VLOOKUP($H167,Elements!$B$19:$L$28,5,FALSE))</f>
        <v/>
      </c>
      <c r="M167" s="31" t="str">
        <f>_xlfn.IFS($H167="","",$H167="Total",SUMIF(INDEX($M$12:$M166,),"&gt;0"),TRUE,VLOOKUP($H167,Elements!$B$19:$L$28,6,FALSE))</f>
        <v/>
      </c>
      <c r="N167" s="31" t="str">
        <f>_xlfn.IFS($H167="","",$H167="Total",SUMIF(INDEX($N$12:$N166,),"&gt;0"),TRUE,VLOOKUP($H167,Elements!$B$19:$L$28,7,FALSE))</f>
        <v/>
      </c>
      <c r="O167" s="31" t="str">
        <f>_xlfn.IFS($H167="","",$H167="Total",SUMIF(INDEX($O$12:$O166,),"&gt;0"),TRUE,VLOOKUP($H167,Elements!$B$19:$L$28,8,FALSE))</f>
        <v/>
      </c>
      <c r="P167" s="31" t="str">
        <f>_xlfn.IFS($H167="","",$H167="Total",SUMIF(INDEX($P$12:$P166,),"&gt;0"),TRUE,VLOOKUP($H167,Elements!$B$19:$L$28,9,FALSE))</f>
        <v/>
      </c>
      <c r="Q167" s="31" t="str">
        <f>_xlfn.IFS($H167="","",$H167="Total",SUMIF(INDEX($Q$12:$Q166,),"&gt;0"),TRUE,VLOOKUP($H167,Elements!$B$19:$L$28,10,FALSE))</f>
        <v/>
      </c>
      <c r="R167" s="49" t="str">
        <f>_xlfn.IFS($H167="","",$H167="Total",SUMIF(INDEX($R$12:$R166,),"&gt;0"),TRUE,VLOOKUP($H167,Elements!$B$19:$L$28,11,FALSE))</f>
        <v/>
      </c>
      <c r="S167" s="2"/>
    </row>
    <row r="168" spans="1:19" x14ac:dyDescent="0.25">
      <c r="A168" s="51" t="str">
        <f>IF(C168&lt;&gt;"",COUNTIF($C$13:C168,C168)=1,"")</f>
        <v/>
      </c>
      <c r="B168" s="32"/>
      <c r="C168" s="57"/>
      <c r="D168" s="61" t="str">
        <f ca="1">IF(C168="","",VLOOKUP(C168,OFFSET(Elements!$B$7:$C$7,0,0,COUNTA(Elements!$B:$C)-1),2,FALSE))</f>
        <v/>
      </c>
      <c r="E168" s="53"/>
      <c r="F168" s="29" t="str">
        <f t="shared" si="4"/>
        <v/>
      </c>
      <c r="G168" s="30" t="str">
        <f t="shared" si="5"/>
        <v/>
      </c>
      <c r="H168" s="57"/>
      <c r="I168" s="59" t="str">
        <f>_xlfn.IFS($H168="","",$H168="Total","",TRUE,VLOOKUP($H168,Elements!$B$19:$L$28,2,FALSE))</f>
        <v/>
      </c>
      <c r="J168" s="31" t="str">
        <f>_xlfn.IFS($H168="","",$H168="Total","",TRUE,VLOOKUP($H168,Elements!$B$19:$L$28,3,FALSE))</f>
        <v/>
      </c>
      <c r="K168" s="31" t="str">
        <f>_xlfn.IFS($H168="","",$H168="Total",SUMIF(INDEX($K$12:$K167,),"&gt;0"),TRUE,VLOOKUP($H168,Elements!$B$19:$L$28,4,FALSE))</f>
        <v/>
      </c>
      <c r="L168" s="31" t="str">
        <f>_xlfn.IFS($H168="","",$H168="Total",SUMIF(INDEX($L$12:$L167,),"&gt;0"),TRUE,VLOOKUP($H168,Elements!$B$19:$L$28,5,FALSE))</f>
        <v/>
      </c>
      <c r="M168" s="31" t="str">
        <f>_xlfn.IFS($H168="","",$H168="Total",SUMIF(INDEX($M$12:$M167,),"&gt;0"),TRUE,VLOOKUP($H168,Elements!$B$19:$L$28,6,FALSE))</f>
        <v/>
      </c>
      <c r="N168" s="31" t="str">
        <f>_xlfn.IFS($H168="","",$H168="Total",SUMIF(INDEX($N$12:$N167,),"&gt;0"),TRUE,VLOOKUP($H168,Elements!$B$19:$L$28,7,FALSE))</f>
        <v/>
      </c>
      <c r="O168" s="31" t="str">
        <f>_xlfn.IFS($H168="","",$H168="Total",SUMIF(INDEX($O$12:$O167,),"&gt;0"),TRUE,VLOOKUP($H168,Elements!$B$19:$L$28,8,FALSE))</f>
        <v/>
      </c>
      <c r="P168" s="31" t="str">
        <f>_xlfn.IFS($H168="","",$H168="Total",SUMIF(INDEX($P$12:$P167,),"&gt;0"),TRUE,VLOOKUP($H168,Elements!$B$19:$L$28,9,FALSE))</f>
        <v/>
      </c>
      <c r="Q168" s="31" t="str">
        <f>_xlfn.IFS($H168="","",$H168="Total",SUMIF(INDEX($Q$12:$Q167,),"&gt;0"),TRUE,VLOOKUP($H168,Elements!$B$19:$L$28,10,FALSE))</f>
        <v/>
      </c>
      <c r="R168" s="49" t="str">
        <f>_xlfn.IFS($H168="","",$H168="Total",SUMIF(INDEX($R$12:$R167,),"&gt;0"),TRUE,VLOOKUP($H168,Elements!$B$19:$L$28,11,FALSE))</f>
        <v/>
      </c>
      <c r="S168" s="2"/>
    </row>
    <row r="169" spans="1:19" x14ac:dyDescent="0.25">
      <c r="A169" s="51" t="str">
        <f>IF(C169&lt;&gt;"",COUNTIF($C$13:C169,C169)=1,"")</f>
        <v/>
      </c>
      <c r="B169" s="32"/>
      <c r="C169" s="57"/>
      <c r="D169" s="61" t="str">
        <f ca="1">IF(C169="","",VLOOKUP(C169,OFFSET(Elements!$B$7:$C$7,0,0,COUNTA(Elements!$B:$C)-1),2,FALSE))</f>
        <v/>
      </c>
      <c r="E169" s="53"/>
      <c r="F169" s="29" t="str">
        <f t="shared" si="4"/>
        <v/>
      </c>
      <c r="G169" s="30" t="str">
        <f t="shared" si="5"/>
        <v/>
      </c>
      <c r="H169" s="57"/>
      <c r="I169" s="59" t="str">
        <f>_xlfn.IFS($H169="","",$H169="Total","",TRUE,VLOOKUP($H169,Elements!$B$19:$L$28,2,FALSE))</f>
        <v/>
      </c>
      <c r="J169" s="31" t="str">
        <f>_xlfn.IFS($H169="","",$H169="Total","",TRUE,VLOOKUP($H169,Elements!$B$19:$L$28,3,FALSE))</f>
        <v/>
      </c>
      <c r="K169" s="31" t="str">
        <f>_xlfn.IFS($H169="","",$H169="Total",SUMIF(INDEX($K$12:$K168,),"&gt;0"),TRUE,VLOOKUP($H169,Elements!$B$19:$L$28,4,FALSE))</f>
        <v/>
      </c>
      <c r="L169" s="31" t="str">
        <f>_xlfn.IFS($H169="","",$H169="Total",SUMIF(INDEX($L$12:$L168,),"&gt;0"),TRUE,VLOOKUP($H169,Elements!$B$19:$L$28,5,FALSE))</f>
        <v/>
      </c>
      <c r="M169" s="31" t="str">
        <f>_xlfn.IFS($H169="","",$H169="Total",SUMIF(INDEX($M$12:$M168,),"&gt;0"),TRUE,VLOOKUP($H169,Elements!$B$19:$L$28,6,FALSE))</f>
        <v/>
      </c>
      <c r="N169" s="31" t="str">
        <f>_xlfn.IFS($H169="","",$H169="Total",SUMIF(INDEX($N$12:$N168,),"&gt;0"),TRUE,VLOOKUP($H169,Elements!$B$19:$L$28,7,FALSE))</f>
        <v/>
      </c>
      <c r="O169" s="31" t="str">
        <f>_xlfn.IFS($H169="","",$H169="Total",SUMIF(INDEX($O$12:$O168,),"&gt;0"),TRUE,VLOOKUP($H169,Elements!$B$19:$L$28,8,FALSE))</f>
        <v/>
      </c>
      <c r="P169" s="31" t="str">
        <f>_xlfn.IFS($H169="","",$H169="Total",SUMIF(INDEX($P$12:$P168,),"&gt;0"),TRUE,VLOOKUP($H169,Elements!$B$19:$L$28,9,FALSE))</f>
        <v/>
      </c>
      <c r="Q169" s="31" t="str">
        <f>_xlfn.IFS($H169="","",$H169="Total",SUMIF(INDEX($Q$12:$Q168,),"&gt;0"),TRUE,VLOOKUP($H169,Elements!$B$19:$L$28,10,FALSE))</f>
        <v/>
      </c>
      <c r="R169" s="49" t="str">
        <f>_xlfn.IFS($H169="","",$H169="Total",SUMIF(INDEX($R$12:$R168,),"&gt;0"),TRUE,VLOOKUP($H169,Elements!$B$19:$L$28,11,FALSE))</f>
        <v/>
      </c>
      <c r="S169" s="2"/>
    </row>
    <row r="170" spans="1:19" x14ac:dyDescent="0.25">
      <c r="A170" s="51" t="str">
        <f>IF(C170&lt;&gt;"",COUNTIF($C$13:C170,C170)=1,"")</f>
        <v/>
      </c>
      <c r="B170" s="32"/>
      <c r="C170" s="57"/>
      <c r="D170" s="61" t="str">
        <f ca="1">IF(C170="","",VLOOKUP(C170,OFFSET(Elements!$B$7:$C$7,0,0,COUNTA(Elements!$B:$C)-1),2,FALSE))</f>
        <v/>
      </c>
      <c r="E170" s="53"/>
      <c r="F170" s="29" t="str">
        <f t="shared" si="4"/>
        <v/>
      </c>
      <c r="G170" s="30" t="str">
        <f t="shared" si="5"/>
        <v/>
      </c>
      <c r="H170" s="57"/>
      <c r="I170" s="59" t="str">
        <f>_xlfn.IFS($H170="","",$H170="Total","",TRUE,VLOOKUP($H170,Elements!$B$19:$L$28,2,FALSE))</f>
        <v/>
      </c>
      <c r="J170" s="31" t="str">
        <f>_xlfn.IFS($H170="","",$H170="Total","",TRUE,VLOOKUP($H170,Elements!$B$19:$L$28,3,FALSE))</f>
        <v/>
      </c>
      <c r="K170" s="31" t="str">
        <f>_xlfn.IFS($H170="","",$H170="Total",SUMIF(INDEX($K$12:$K169,),"&gt;0"),TRUE,VLOOKUP($H170,Elements!$B$19:$L$28,4,FALSE))</f>
        <v/>
      </c>
      <c r="L170" s="31" t="str">
        <f>_xlfn.IFS($H170="","",$H170="Total",SUMIF(INDEX($L$12:$L169,),"&gt;0"),TRUE,VLOOKUP($H170,Elements!$B$19:$L$28,5,FALSE))</f>
        <v/>
      </c>
      <c r="M170" s="31" t="str">
        <f>_xlfn.IFS($H170="","",$H170="Total",SUMIF(INDEX($M$12:$M169,),"&gt;0"),TRUE,VLOOKUP($H170,Elements!$B$19:$L$28,6,FALSE))</f>
        <v/>
      </c>
      <c r="N170" s="31" t="str">
        <f>_xlfn.IFS($H170="","",$H170="Total",SUMIF(INDEX($N$12:$N169,),"&gt;0"),TRUE,VLOOKUP($H170,Elements!$B$19:$L$28,7,FALSE))</f>
        <v/>
      </c>
      <c r="O170" s="31" t="str">
        <f>_xlfn.IFS($H170="","",$H170="Total",SUMIF(INDEX($O$12:$O169,),"&gt;0"),TRUE,VLOOKUP($H170,Elements!$B$19:$L$28,8,FALSE))</f>
        <v/>
      </c>
      <c r="P170" s="31" t="str">
        <f>_xlfn.IFS($H170="","",$H170="Total",SUMIF(INDEX($P$12:$P169,),"&gt;0"),TRUE,VLOOKUP($H170,Elements!$B$19:$L$28,9,FALSE))</f>
        <v/>
      </c>
      <c r="Q170" s="31" t="str">
        <f>_xlfn.IFS($H170="","",$H170="Total",SUMIF(INDEX($Q$12:$Q169,),"&gt;0"),TRUE,VLOOKUP($H170,Elements!$B$19:$L$28,10,FALSE))</f>
        <v/>
      </c>
      <c r="R170" s="49" t="str">
        <f>_xlfn.IFS($H170="","",$H170="Total",SUMIF(INDEX($R$12:$R169,),"&gt;0"),TRUE,VLOOKUP($H170,Elements!$B$19:$L$28,11,FALSE))</f>
        <v/>
      </c>
      <c r="S170" s="2"/>
    </row>
    <row r="171" spans="1:19" x14ac:dyDescent="0.25">
      <c r="A171" s="51" t="str">
        <f>IF(C171&lt;&gt;"",COUNTIF($C$13:C171,C171)=1,"")</f>
        <v/>
      </c>
      <c r="B171" s="32"/>
      <c r="C171" s="57"/>
      <c r="D171" s="61" t="str">
        <f ca="1">IF(C171="","",VLOOKUP(C171,OFFSET(Elements!$B$7:$C$7,0,0,COUNTA(Elements!$B:$C)-1),2,FALSE))</f>
        <v/>
      </c>
      <c r="E171" s="53"/>
      <c r="F171" s="29" t="str">
        <f t="shared" si="4"/>
        <v/>
      </c>
      <c r="G171" s="30" t="str">
        <f t="shared" si="5"/>
        <v/>
      </c>
      <c r="H171" s="57"/>
      <c r="I171" s="59" t="str">
        <f>_xlfn.IFS($H171="","",$H171="Total","",TRUE,VLOOKUP($H171,Elements!$B$19:$L$28,2,FALSE))</f>
        <v/>
      </c>
      <c r="J171" s="31" t="str">
        <f>_xlfn.IFS($H171="","",$H171="Total","",TRUE,VLOOKUP($H171,Elements!$B$19:$L$28,3,FALSE))</f>
        <v/>
      </c>
      <c r="K171" s="31" t="str">
        <f>_xlfn.IFS($H171="","",$H171="Total",SUMIF(INDEX($K$12:$K170,),"&gt;0"),TRUE,VLOOKUP($H171,Elements!$B$19:$L$28,4,FALSE))</f>
        <v/>
      </c>
      <c r="L171" s="31" t="str">
        <f>_xlfn.IFS($H171="","",$H171="Total",SUMIF(INDEX($L$12:$L170,),"&gt;0"),TRUE,VLOOKUP($H171,Elements!$B$19:$L$28,5,FALSE))</f>
        <v/>
      </c>
      <c r="M171" s="31" t="str">
        <f>_xlfn.IFS($H171="","",$H171="Total",SUMIF(INDEX($M$12:$M170,),"&gt;0"),TRUE,VLOOKUP($H171,Elements!$B$19:$L$28,6,FALSE))</f>
        <v/>
      </c>
      <c r="N171" s="31" t="str">
        <f>_xlfn.IFS($H171="","",$H171="Total",SUMIF(INDEX($N$12:$N170,),"&gt;0"),TRUE,VLOOKUP($H171,Elements!$B$19:$L$28,7,FALSE))</f>
        <v/>
      </c>
      <c r="O171" s="31" t="str">
        <f>_xlfn.IFS($H171="","",$H171="Total",SUMIF(INDEX($O$12:$O170,),"&gt;0"),TRUE,VLOOKUP($H171,Elements!$B$19:$L$28,8,FALSE))</f>
        <v/>
      </c>
      <c r="P171" s="31" t="str">
        <f>_xlfn.IFS($H171="","",$H171="Total",SUMIF(INDEX($P$12:$P170,),"&gt;0"),TRUE,VLOOKUP($H171,Elements!$B$19:$L$28,9,FALSE))</f>
        <v/>
      </c>
      <c r="Q171" s="31" t="str">
        <f>_xlfn.IFS($H171="","",$H171="Total",SUMIF(INDEX($Q$12:$Q170,),"&gt;0"),TRUE,VLOOKUP($H171,Elements!$B$19:$L$28,10,FALSE))</f>
        <v/>
      </c>
      <c r="R171" s="49" t="str">
        <f>_xlfn.IFS($H171="","",$H171="Total",SUMIF(INDEX($R$12:$R170,),"&gt;0"),TRUE,VLOOKUP($H171,Elements!$B$19:$L$28,11,FALSE))</f>
        <v/>
      </c>
      <c r="S171" s="2"/>
    </row>
    <row r="172" spans="1:19" x14ac:dyDescent="0.25">
      <c r="A172" s="51" t="str">
        <f>IF(C172&lt;&gt;"",COUNTIF($C$13:C172,C172)=1,"")</f>
        <v/>
      </c>
      <c r="B172" s="32"/>
      <c r="C172" s="56"/>
      <c r="D172" s="61" t="str">
        <f ca="1">IF(C172="","",VLOOKUP(C172,OFFSET(Elements!$B$7:$C$7,0,0,COUNTA(Elements!$B:$C)-1),2,FALSE))</f>
        <v/>
      </c>
      <c r="E172" s="53"/>
      <c r="F172" s="29" t="str">
        <f t="shared" si="4"/>
        <v/>
      </c>
      <c r="G172" s="30" t="str">
        <f t="shared" si="5"/>
        <v/>
      </c>
      <c r="H172" s="57"/>
      <c r="I172" s="59" t="str">
        <f>_xlfn.IFS($H172="","",$H172="Total","",TRUE,VLOOKUP($H172,Elements!$B$19:$L$28,2,FALSE))</f>
        <v/>
      </c>
      <c r="J172" s="31" t="str">
        <f>_xlfn.IFS($H172="","",$H172="Total","",TRUE,VLOOKUP($H172,Elements!$B$19:$L$28,3,FALSE))</f>
        <v/>
      </c>
      <c r="K172" s="31" t="str">
        <f>_xlfn.IFS($H172="","",$H172="Total",SUMIF(INDEX($K$12:$K171,),"&gt;0"),TRUE,VLOOKUP($H172,Elements!$B$19:$L$28,4,FALSE))</f>
        <v/>
      </c>
      <c r="L172" s="31" t="str">
        <f>_xlfn.IFS($H172="","",$H172="Total",SUMIF(INDEX($L$12:$L171,),"&gt;0"),TRUE,VLOOKUP($H172,Elements!$B$19:$L$28,5,FALSE))</f>
        <v/>
      </c>
      <c r="M172" s="31" t="str">
        <f>_xlfn.IFS($H172="","",$H172="Total",SUMIF(INDEX($M$12:$M171,),"&gt;0"),TRUE,VLOOKUP($H172,Elements!$B$19:$L$28,6,FALSE))</f>
        <v/>
      </c>
      <c r="N172" s="31" t="str">
        <f>_xlfn.IFS($H172="","",$H172="Total",SUMIF(INDEX($N$12:$N171,),"&gt;0"),TRUE,VLOOKUP($H172,Elements!$B$19:$L$28,7,FALSE))</f>
        <v/>
      </c>
      <c r="O172" s="31" t="str">
        <f>_xlfn.IFS($H172="","",$H172="Total",SUMIF(INDEX($O$12:$O171,),"&gt;0"),TRUE,VLOOKUP($H172,Elements!$B$19:$L$28,8,FALSE))</f>
        <v/>
      </c>
      <c r="P172" s="31" t="str">
        <f>_xlfn.IFS($H172="","",$H172="Total",SUMIF(INDEX($P$12:$P171,),"&gt;0"),TRUE,VLOOKUP($H172,Elements!$B$19:$L$28,9,FALSE))</f>
        <v/>
      </c>
      <c r="Q172" s="31" t="str">
        <f>_xlfn.IFS($H172="","",$H172="Total",SUMIF(INDEX($Q$12:$Q171,),"&gt;0"),TRUE,VLOOKUP($H172,Elements!$B$19:$L$28,10,FALSE))</f>
        <v/>
      </c>
      <c r="R172" s="49" t="str">
        <f>_xlfn.IFS($H172="","",$H172="Total",SUMIF(INDEX($R$12:$R171,),"&gt;0"),TRUE,VLOOKUP($H172,Elements!$B$19:$L$28,11,FALSE))</f>
        <v/>
      </c>
      <c r="S172" s="2"/>
    </row>
    <row r="173" spans="1:19" x14ac:dyDescent="0.25">
      <c r="A173" s="51" t="str">
        <f>IF(C173&lt;&gt;"",COUNTIF($C$13:C173,C173)=1,"")</f>
        <v/>
      </c>
      <c r="B173" s="32"/>
      <c r="C173" s="57"/>
      <c r="D173" s="61" t="str">
        <f ca="1">IF(C173="","",VLOOKUP(C173,OFFSET(Elements!$B$7:$C$7,0,0,COUNTA(Elements!$B:$C)-1),2,FALSE))</f>
        <v/>
      </c>
      <c r="E173" s="53"/>
      <c r="F173" s="29" t="str">
        <f t="shared" si="4"/>
        <v/>
      </c>
      <c r="G173" s="30" t="str">
        <f t="shared" si="5"/>
        <v/>
      </c>
      <c r="H173" s="57"/>
      <c r="I173" s="59" t="str">
        <f>_xlfn.IFS($H173="","",$H173="Total","",TRUE,VLOOKUP($H173,Elements!$B$19:$L$28,2,FALSE))</f>
        <v/>
      </c>
      <c r="J173" s="31" t="str">
        <f>_xlfn.IFS($H173="","",$H173="Total","",TRUE,VLOOKUP($H173,Elements!$B$19:$L$28,3,FALSE))</f>
        <v/>
      </c>
      <c r="K173" s="31" t="str">
        <f>_xlfn.IFS($H173="","",$H173="Total",SUMIF(INDEX($K$12:$K172,),"&gt;0"),TRUE,VLOOKUP($H173,Elements!$B$19:$L$28,4,FALSE))</f>
        <v/>
      </c>
      <c r="L173" s="31" t="str">
        <f>_xlfn.IFS($H173="","",$H173="Total",SUMIF(INDEX($L$12:$L172,),"&gt;0"),TRUE,VLOOKUP($H173,Elements!$B$19:$L$28,5,FALSE))</f>
        <v/>
      </c>
      <c r="M173" s="31" t="str">
        <f>_xlfn.IFS($H173="","",$H173="Total",SUMIF(INDEX($M$12:$M172,),"&gt;0"),TRUE,VLOOKUP($H173,Elements!$B$19:$L$28,6,FALSE))</f>
        <v/>
      </c>
      <c r="N173" s="31" t="str">
        <f>_xlfn.IFS($H173="","",$H173="Total",SUMIF(INDEX($N$12:$N172,),"&gt;0"),TRUE,VLOOKUP($H173,Elements!$B$19:$L$28,7,FALSE))</f>
        <v/>
      </c>
      <c r="O173" s="31" t="str">
        <f>_xlfn.IFS($H173="","",$H173="Total",SUMIF(INDEX($O$12:$O172,),"&gt;0"),TRUE,VLOOKUP($H173,Elements!$B$19:$L$28,8,FALSE))</f>
        <v/>
      </c>
      <c r="P173" s="31" t="str">
        <f>_xlfn.IFS($H173="","",$H173="Total",SUMIF(INDEX($P$12:$P172,),"&gt;0"),TRUE,VLOOKUP($H173,Elements!$B$19:$L$28,9,FALSE))</f>
        <v/>
      </c>
      <c r="Q173" s="31" t="str">
        <f>_xlfn.IFS($H173="","",$H173="Total",SUMIF(INDEX($Q$12:$Q172,),"&gt;0"),TRUE,VLOOKUP($H173,Elements!$B$19:$L$28,10,FALSE))</f>
        <v/>
      </c>
      <c r="R173" s="49" t="str">
        <f>_xlfn.IFS($H173="","",$H173="Total",SUMIF(INDEX($R$12:$R172,),"&gt;0"),TRUE,VLOOKUP($H173,Elements!$B$19:$L$28,11,FALSE))</f>
        <v/>
      </c>
      <c r="S173" s="2"/>
    </row>
    <row r="174" spans="1:19" x14ac:dyDescent="0.25">
      <c r="A174" s="51" t="str">
        <f>IF(C174&lt;&gt;"",COUNTIF($C$13:C174,C174)=1,"")</f>
        <v/>
      </c>
      <c r="B174" s="32"/>
      <c r="C174" s="57"/>
      <c r="D174" s="61" t="str">
        <f ca="1">IF(C174="","",VLOOKUP(C174,OFFSET(Elements!$B$7:$C$7,0,0,COUNTA(Elements!$B:$C)-1),2,FALSE))</f>
        <v/>
      </c>
      <c r="E174" s="53"/>
      <c r="F174" s="29" t="str">
        <f t="shared" si="4"/>
        <v/>
      </c>
      <c r="G174" s="30" t="str">
        <f t="shared" si="5"/>
        <v/>
      </c>
      <c r="H174" s="57"/>
      <c r="I174" s="59" t="str">
        <f>_xlfn.IFS($H174="","",$H174="Total","",TRUE,VLOOKUP($H174,Elements!$B$19:$L$28,2,FALSE))</f>
        <v/>
      </c>
      <c r="J174" s="31" t="str">
        <f>_xlfn.IFS($H174="","",$H174="Total","",TRUE,VLOOKUP($H174,Elements!$B$19:$L$28,3,FALSE))</f>
        <v/>
      </c>
      <c r="K174" s="31" t="str">
        <f>_xlfn.IFS($H174="","",$H174="Total",SUMIF(INDEX($K$12:$K173,),"&gt;0"),TRUE,VLOOKUP($H174,Elements!$B$19:$L$28,4,FALSE))</f>
        <v/>
      </c>
      <c r="L174" s="31" t="str">
        <f>_xlfn.IFS($H174="","",$H174="Total",SUMIF(INDEX($L$12:$L173,),"&gt;0"),TRUE,VLOOKUP($H174,Elements!$B$19:$L$28,5,FALSE))</f>
        <v/>
      </c>
      <c r="M174" s="31" t="str">
        <f>_xlfn.IFS($H174="","",$H174="Total",SUMIF(INDEX($M$12:$M173,),"&gt;0"),TRUE,VLOOKUP($H174,Elements!$B$19:$L$28,6,FALSE))</f>
        <v/>
      </c>
      <c r="N174" s="31" t="str">
        <f>_xlfn.IFS($H174="","",$H174="Total",SUMIF(INDEX($N$12:$N173,),"&gt;0"),TRUE,VLOOKUP($H174,Elements!$B$19:$L$28,7,FALSE))</f>
        <v/>
      </c>
      <c r="O174" s="31" t="str">
        <f>_xlfn.IFS($H174="","",$H174="Total",SUMIF(INDEX($O$12:$O173,),"&gt;0"),TRUE,VLOOKUP($H174,Elements!$B$19:$L$28,8,FALSE))</f>
        <v/>
      </c>
      <c r="P174" s="31" t="str">
        <f>_xlfn.IFS($H174="","",$H174="Total",SUMIF(INDEX($P$12:$P173,),"&gt;0"),TRUE,VLOOKUP($H174,Elements!$B$19:$L$28,9,FALSE))</f>
        <v/>
      </c>
      <c r="Q174" s="31" t="str">
        <f>_xlfn.IFS($H174="","",$H174="Total",SUMIF(INDEX($Q$12:$Q173,),"&gt;0"),TRUE,VLOOKUP($H174,Elements!$B$19:$L$28,10,FALSE))</f>
        <v/>
      </c>
      <c r="R174" s="49" t="str">
        <f>_xlfn.IFS($H174="","",$H174="Total",SUMIF(INDEX($R$12:$R173,),"&gt;0"),TRUE,VLOOKUP($H174,Elements!$B$19:$L$28,11,FALSE))</f>
        <v/>
      </c>
      <c r="S174" s="2"/>
    </row>
    <row r="175" spans="1:19" x14ac:dyDescent="0.25">
      <c r="A175" s="51" t="str">
        <f>IF(C175&lt;&gt;"",COUNTIF($C$13:C175,C175)=1,"")</f>
        <v/>
      </c>
      <c r="B175" s="32"/>
      <c r="C175" s="57"/>
      <c r="D175" s="61" t="str">
        <f ca="1">IF(C175="","",VLOOKUP(C175,OFFSET(Elements!$B$7:$C$7,0,0,COUNTA(Elements!$B:$C)-1),2,FALSE))</f>
        <v/>
      </c>
      <c r="E175" s="53"/>
      <c r="F175" s="29" t="str">
        <f t="shared" si="4"/>
        <v/>
      </c>
      <c r="G175" s="30" t="str">
        <f t="shared" si="5"/>
        <v/>
      </c>
      <c r="H175" s="57"/>
      <c r="I175" s="59" t="str">
        <f>_xlfn.IFS($H175="","",$H175="Total","",TRUE,VLOOKUP($H175,Elements!$B$19:$L$28,2,FALSE))</f>
        <v/>
      </c>
      <c r="J175" s="31" t="str">
        <f>_xlfn.IFS($H175="","",$H175="Total","",TRUE,VLOOKUP($H175,Elements!$B$19:$L$28,3,FALSE))</f>
        <v/>
      </c>
      <c r="K175" s="31" t="str">
        <f>_xlfn.IFS($H175="","",$H175="Total",SUMIF(INDEX($K$12:$K174,),"&gt;0"),TRUE,VLOOKUP($H175,Elements!$B$19:$L$28,4,FALSE))</f>
        <v/>
      </c>
      <c r="L175" s="31" t="str">
        <f>_xlfn.IFS($H175="","",$H175="Total",SUMIF(INDEX($L$12:$L174,),"&gt;0"),TRUE,VLOOKUP($H175,Elements!$B$19:$L$28,5,FALSE))</f>
        <v/>
      </c>
      <c r="M175" s="31" t="str">
        <f>_xlfn.IFS($H175="","",$H175="Total",SUMIF(INDEX($M$12:$M174,),"&gt;0"),TRUE,VLOOKUP($H175,Elements!$B$19:$L$28,6,FALSE))</f>
        <v/>
      </c>
      <c r="N175" s="31" t="str">
        <f>_xlfn.IFS($H175="","",$H175="Total",SUMIF(INDEX($N$12:$N174,),"&gt;0"),TRUE,VLOOKUP($H175,Elements!$B$19:$L$28,7,FALSE))</f>
        <v/>
      </c>
      <c r="O175" s="31" t="str">
        <f>_xlfn.IFS($H175="","",$H175="Total",SUMIF(INDEX($O$12:$O174,),"&gt;0"),TRUE,VLOOKUP($H175,Elements!$B$19:$L$28,8,FALSE))</f>
        <v/>
      </c>
      <c r="P175" s="31" t="str">
        <f>_xlfn.IFS($H175="","",$H175="Total",SUMIF(INDEX($P$12:$P174,),"&gt;0"),TRUE,VLOOKUP($H175,Elements!$B$19:$L$28,9,FALSE))</f>
        <v/>
      </c>
      <c r="Q175" s="31" t="str">
        <f>_xlfn.IFS($H175="","",$H175="Total",SUMIF(INDEX($Q$12:$Q174,),"&gt;0"),TRUE,VLOOKUP($H175,Elements!$B$19:$L$28,10,FALSE))</f>
        <v/>
      </c>
      <c r="R175" s="49" t="str">
        <f>_xlfn.IFS($H175="","",$H175="Total",SUMIF(INDEX($R$12:$R174,),"&gt;0"),TRUE,VLOOKUP($H175,Elements!$B$19:$L$28,11,FALSE))</f>
        <v/>
      </c>
      <c r="S175" s="2"/>
    </row>
    <row r="176" spans="1:19" x14ac:dyDescent="0.25">
      <c r="A176" s="51" t="str">
        <f>IF(C176&lt;&gt;"",COUNTIF($C$13:C176,C176)=1,"")</f>
        <v/>
      </c>
      <c r="B176" s="32"/>
      <c r="C176" s="57"/>
      <c r="D176" s="61" t="str">
        <f ca="1">IF(C176="","",VLOOKUP(C176,OFFSET(Elements!$B$7:$C$7,0,0,COUNTA(Elements!$B:$C)-1),2,FALSE))</f>
        <v/>
      </c>
      <c r="E176" s="53"/>
      <c r="F176" s="29" t="str">
        <f t="shared" si="4"/>
        <v/>
      </c>
      <c r="G176" s="30" t="str">
        <f t="shared" si="5"/>
        <v/>
      </c>
      <c r="H176" s="57"/>
      <c r="I176" s="59" t="str">
        <f>_xlfn.IFS($H176="","",$H176="Total","",TRUE,VLOOKUP($H176,Elements!$B$19:$L$28,2,FALSE))</f>
        <v/>
      </c>
      <c r="J176" s="31" t="str">
        <f>_xlfn.IFS($H176="","",$H176="Total","",TRUE,VLOOKUP($H176,Elements!$B$19:$L$28,3,FALSE))</f>
        <v/>
      </c>
      <c r="K176" s="31" t="str">
        <f>_xlfn.IFS($H176="","",$H176="Total",SUMIF(INDEX($K$12:$K175,),"&gt;0"),TRUE,VLOOKUP($H176,Elements!$B$19:$L$28,4,FALSE))</f>
        <v/>
      </c>
      <c r="L176" s="31" t="str">
        <f>_xlfn.IFS($H176="","",$H176="Total",SUMIF(INDEX($L$12:$L175,),"&gt;0"),TRUE,VLOOKUP($H176,Elements!$B$19:$L$28,5,FALSE))</f>
        <v/>
      </c>
      <c r="M176" s="31" t="str">
        <f>_xlfn.IFS($H176="","",$H176="Total",SUMIF(INDEX($M$12:$M175,),"&gt;0"),TRUE,VLOOKUP($H176,Elements!$B$19:$L$28,6,FALSE))</f>
        <v/>
      </c>
      <c r="N176" s="31" t="str">
        <f>_xlfn.IFS($H176="","",$H176="Total",SUMIF(INDEX($N$12:$N175,),"&gt;0"),TRUE,VLOOKUP($H176,Elements!$B$19:$L$28,7,FALSE))</f>
        <v/>
      </c>
      <c r="O176" s="31" t="str">
        <f>_xlfn.IFS($H176="","",$H176="Total",SUMIF(INDEX($O$12:$O175,),"&gt;0"),TRUE,VLOOKUP($H176,Elements!$B$19:$L$28,8,FALSE))</f>
        <v/>
      </c>
      <c r="P176" s="31" t="str">
        <f>_xlfn.IFS($H176="","",$H176="Total",SUMIF(INDEX($P$12:$P175,),"&gt;0"),TRUE,VLOOKUP($H176,Elements!$B$19:$L$28,9,FALSE))</f>
        <v/>
      </c>
      <c r="Q176" s="31" t="str">
        <f>_xlfn.IFS($H176="","",$H176="Total",SUMIF(INDEX($Q$12:$Q175,),"&gt;0"),TRUE,VLOOKUP($H176,Elements!$B$19:$L$28,10,FALSE))</f>
        <v/>
      </c>
      <c r="R176" s="49" t="str">
        <f>_xlfn.IFS($H176="","",$H176="Total",SUMIF(INDEX($R$12:$R175,),"&gt;0"),TRUE,VLOOKUP($H176,Elements!$B$19:$L$28,11,FALSE))</f>
        <v/>
      </c>
      <c r="S176" s="2"/>
    </row>
    <row r="177" spans="1:19" x14ac:dyDescent="0.25">
      <c r="A177" s="51" t="str">
        <f>IF(C177&lt;&gt;"",COUNTIF($C$13:C177,C177)=1,"")</f>
        <v/>
      </c>
      <c r="B177" s="32"/>
      <c r="C177" s="57"/>
      <c r="D177" s="61" t="str">
        <f ca="1">IF(C177="","",VLOOKUP(C177,OFFSET(Elements!$B$7:$C$7,0,0,COUNTA(Elements!$B:$C)-1),2,FALSE))</f>
        <v/>
      </c>
      <c r="E177" s="53"/>
      <c r="F177" s="29" t="str">
        <f t="shared" si="4"/>
        <v/>
      </c>
      <c r="G177" s="30" t="str">
        <f t="shared" si="5"/>
        <v/>
      </c>
      <c r="H177" s="57"/>
      <c r="I177" s="59" t="str">
        <f>_xlfn.IFS($H177="","",$H177="Total","",TRUE,VLOOKUP($H177,Elements!$B$19:$L$28,2,FALSE))</f>
        <v/>
      </c>
      <c r="J177" s="31" t="str">
        <f>_xlfn.IFS($H177="","",$H177="Total","",TRUE,VLOOKUP($H177,Elements!$B$19:$L$28,3,FALSE))</f>
        <v/>
      </c>
      <c r="K177" s="31" t="str">
        <f>_xlfn.IFS($H177="","",$H177="Total",SUMIF(INDEX($K$12:$K176,),"&gt;0"),TRUE,VLOOKUP($H177,Elements!$B$19:$L$28,4,FALSE))</f>
        <v/>
      </c>
      <c r="L177" s="31" t="str">
        <f>_xlfn.IFS($H177="","",$H177="Total",SUMIF(INDEX($L$12:$L176,),"&gt;0"),TRUE,VLOOKUP($H177,Elements!$B$19:$L$28,5,FALSE))</f>
        <v/>
      </c>
      <c r="M177" s="31" t="str">
        <f>_xlfn.IFS($H177="","",$H177="Total",SUMIF(INDEX($M$12:$M176,),"&gt;0"),TRUE,VLOOKUP($H177,Elements!$B$19:$L$28,6,FALSE))</f>
        <v/>
      </c>
      <c r="N177" s="31" t="str">
        <f>_xlfn.IFS($H177="","",$H177="Total",SUMIF(INDEX($N$12:$N176,),"&gt;0"),TRUE,VLOOKUP($H177,Elements!$B$19:$L$28,7,FALSE))</f>
        <v/>
      </c>
      <c r="O177" s="31" t="str">
        <f>_xlfn.IFS($H177="","",$H177="Total",SUMIF(INDEX($O$12:$O176,),"&gt;0"),TRUE,VLOOKUP($H177,Elements!$B$19:$L$28,8,FALSE))</f>
        <v/>
      </c>
      <c r="P177" s="31" t="str">
        <f>_xlfn.IFS($H177="","",$H177="Total",SUMIF(INDEX($P$12:$P176,),"&gt;0"),TRUE,VLOOKUP($H177,Elements!$B$19:$L$28,9,FALSE))</f>
        <v/>
      </c>
      <c r="Q177" s="31" t="str">
        <f>_xlfn.IFS($H177="","",$H177="Total",SUMIF(INDEX($Q$12:$Q176,),"&gt;0"),TRUE,VLOOKUP($H177,Elements!$B$19:$L$28,10,FALSE))</f>
        <v/>
      </c>
      <c r="R177" s="49" t="str">
        <f>_xlfn.IFS($H177="","",$H177="Total",SUMIF(INDEX($R$12:$R176,),"&gt;0"),TRUE,VLOOKUP($H177,Elements!$B$19:$L$28,11,FALSE))</f>
        <v/>
      </c>
      <c r="S177" s="2"/>
    </row>
    <row r="178" spans="1:19" x14ac:dyDescent="0.25">
      <c r="A178" s="51" t="str">
        <f>IF(C178&lt;&gt;"",COUNTIF($C$13:C178,C178)=1,"")</f>
        <v/>
      </c>
      <c r="B178" s="32"/>
      <c r="C178" s="57"/>
      <c r="D178" s="61" t="str">
        <f ca="1">IF(C178="","",VLOOKUP(C178,OFFSET(Elements!$B$7:$C$7,0,0,COUNTA(Elements!$B:$C)-1),2,FALSE))</f>
        <v/>
      </c>
      <c r="E178" s="53"/>
      <c r="F178" s="29" t="str">
        <f t="shared" si="4"/>
        <v/>
      </c>
      <c r="G178" s="30" t="str">
        <f t="shared" si="5"/>
        <v/>
      </c>
      <c r="H178" s="57"/>
      <c r="I178" s="59" t="str">
        <f>_xlfn.IFS($H178="","",$H178="Total","",TRUE,VLOOKUP($H178,Elements!$B$19:$L$28,2,FALSE))</f>
        <v/>
      </c>
      <c r="J178" s="31" t="str">
        <f>_xlfn.IFS($H178="","",$H178="Total","",TRUE,VLOOKUP($H178,Elements!$B$19:$L$28,3,FALSE))</f>
        <v/>
      </c>
      <c r="K178" s="31" t="str">
        <f>_xlfn.IFS($H178="","",$H178="Total",SUMIF(INDEX($K$12:$K177,),"&gt;0"),TRUE,VLOOKUP($H178,Elements!$B$19:$L$28,4,FALSE))</f>
        <v/>
      </c>
      <c r="L178" s="31" t="str">
        <f>_xlfn.IFS($H178="","",$H178="Total",SUMIF(INDEX($L$12:$L177,),"&gt;0"),TRUE,VLOOKUP($H178,Elements!$B$19:$L$28,5,FALSE))</f>
        <v/>
      </c>
      <c r="M178" s="31" t="str">
        <f>_xlfn.IFS($H178="","",$H178="Total",SUMIF(INDEX($M$12:$M177,),"&gt;0"),TRUE,VLOOKUP($H178,Elements!$B$19:$L$28,6,FALSE))</f>
        <v/>
      </c>
      <c r="N178" s="31" t="str">
        <f>_xlfn.IFS($H178="","",$H178="Total",SUMIF(INDEX($N$12:$N177,),"&gt;0"),TRUE,VLOOKUP($H178,Elements!$B$19:$L$28,7,FALSE))</f>
        <v/>
      </c>
      <c r="O178" s="31" t="str">
        <f>_xlfn.IFS($H178="","",$H178="Total",SUMIF(INDEX($O$12:$O177,),"&gt;0"),TRUE,VLOOKUP($H178,Elements!$B$19:$L$28,8,FALSE))</f>
        <v/>
      </c>
      <c r="P178" s="31" t="str">
        <f>_xlfn.IFS($H178="","",$H178="Total",SUMIF(INDEX($P$12:$P177,),"&gt;0"),TRUE,VLOOKUP($H178,Elements!$B$19:$L$28,9,FALSE))</f>
        <v/>
      </c>
      <c r="Q178" s="31" t="str">
        <f>_xlfn.IFS($H178="","",$H178="Total",SUMIF(INDEX($Q$12:$Q177,),"&gt;0"),TRUE,VLOOKUP($H178,Elements!$B$19:$L$28,10,FALSE))</f>
        <v/>
      </c>
      <c r="R178" s="49" t="str">
        <f>_xlfn.IFS($H178="","",$H178="Total",SUMIF(INDEX($R$12:$R177,),"&gt;0"),TRUE,VLOOKUP($H178,Elements!$B$19:$L$28,11,FALSE))</f>
        <v/>
      </c>
      <c r="S178" s="2"/>
    </row>
    <row r="179" spans="1:19" x14ac:dyDescent="0.25">
      <c r="A179" s="51" t="str">
        <f>IF(C179&lt;&gt;"",COUNTIF($C$13:C179,C179)=1,"")</f>
        <v/>
      </c>
      <c r="B179" s="32"/>
      <c r="C179" s="57"/>
      <c r="D179" s="61" t="str">
        <f ca="1">IF(C179="","",VLOOKUP(C179,OFFSET(Elements!$B$7:$C$7,0,0,COUNTA(Elements!$B:$C)-1),2,FALSE))</f>
        <v/>
      </c>
      <c r="E179" s="53"/>
      <c r="F179" s="29" t="str">
        <f t="shared" si="4"/>
        <v/>
      </c>
      <c r="G179" s="30" t="str">
        <f t="shared" si="5"/>
        <v/>
      </c>
      <c r="H179" s="57"/>
      <c r="I179" s="59" t="str">
        <f>_xlfn.IFS($H179="","",$H179="Total","",TRUE,VLOOKUP($H179,Elements!$B$19:$L$28,2,FALSE))</f>
        <v/>
      </c>
      <c r="J179" s="31" t="str">
        <f>_xlfn.IFS($H179="","",$H179="Total","",TRUE,VLOOKUP($H179,Elements!$B$19:$L$28,3,FALSE))</f>
        <v/>
      </c>
      <c r="K179" s="31" t="str">
        <f>_xlfn.IFS($H179="","",$H179="Total",SUMIF(INDEX($K$12:$K178,),"&gt;0"),TRUE,VLOOKUP($H179,Elements!$B$19:$L$28,4,FALSE))</f>
        <v/>
      </c>
      <c r="L179" s="31" t="str">
        <f>_xlfn.IFS($H179="","",$H179="Total",SUMIF(INDEX($L$12:$L178,),"&gt;0"),TRUE,VLOOKUP($H179,Elements!$B$19:$L$28,5,FALSE))</f>
        <v/>
      </c>
      <c r="M179" s="31" t="str">
        <f>_xlfn.IFS($H179="","",$H179="Total",SUMIF(INDEX($M$12:$M178,),"&gt;0"),TRUE,VLOOKUP($H179,Elements!$B$19:$L$28,6,FALSE))</f>
        <v/>
      </c>
      <c r="N179" s="31" t="str">
        <f>_xlfn.IFS($H179="","",$H179="Total",SUMIF(INDEX($N$12:$N178,),"&gt;0"),TRUE,VLOOKUP($H179,Elements!$B$19:$L$28,7,FALSE))</f>
        <v/>
      </c>
      <c r="O179" s="31" t="str">
        <f>_xlfn.IFS($H179="","",$H179="Total",SUMIF(INDEX($O$12:$O178,),"&gt;0"),TRUE,VLOOKUP($H179,Elements!$B$19:$L$28,8,FALSE))</f>
        <v/>
      </c>
      <c r="P179" s="31" t="str">
        <f>_xlfn.IFS($H179="","",$H179="Total",SUMIF(INDEX($P$12:$P178,),"&gt;0"),TRUE,VLOOKUP($H179,Elements!$B$19:$L$28,9,FALSE))</f>
        <v/>
      </c>
      <c r="Q179" s="31" t="str">
        <f>_xlfn.IFS($H179="","",$H179="Total",SUMIF(INDEX($Q$12:$Q178,),"&gt;0"),TRUE,VLOOKUP($H179,Elements!$B$19:$L$28,10,FALSE))</f>
        <v/>
      </c>
      <c r="R179" s="49" t="str">
        <f>_xlfn.IFS($H179="","",$H179="Total",SUMIF(INDEX($R$12:$R178,),"&gt;0"),TRUE,VLOOKUP($H179,Elements!$B$19:$L$28,11,FALSE))</f>
        <v/>
      </c>
      <c r="S179" s="2"/>
    </row>
    <row r="180" spans="1:19" x14ac:dyDescent="0.25">
      <c r="A180" s="51" t="str">
        <f>IF(C180&lt;&gt;"",COUNTIF($C$13:C180,C180)=1,"")</f>
        <v/>
      </c>
      <c r="B180" s="32"/>
      <c r="C180" s="56"/>
      <c r="D180" s="61" t="str">
        <f ca="1">IF(C180="","",VLOOKUP(C180,OFFSET(Elements!$B$7:$C$7,0,0,COUNTA(Elements!$B:$C)-1),2,FALSE))</f>
        <v/>
      </c>
      <c r="E180" s="53"/>
      <c r="F180" s="29" t="str">
        <f t="shared" si="4"/>
        <v/>
      </c>
      <c r="G180" s="30" t="str">
        <f t="shared" si="5"/>
        <v/>
      </c>
      <c r="H180" s="57"/>
      <c r="I180" s="59" t="str">
        <f>_xlfn.IFS($H180="","",$H180="Total","",TRUE,VLOOKUP($H180,Elements!$B$19:$L$28,2,FALSE))</f>
        <v/>
      </c>
      <c r="J180" s="31" t="str">
        <f>_xlfn.IFS($H180="","",$H180="Total","",TRUE,VLOOKUP($H180,Elements!$B$19:$L$28,3,FALSE))</f>
        <v/>
      </c>
      <c r="K180" s="31" t="str">
        <f>_xlfn.IFS($H180="","",$H180="Total",SUMIF(INDEX($K$12:$K179,),"&gt;0"),TRUE,VLOOKUP($H180,Elements!$B$19:$L$28,4,FALSE))</f>
        <v/>
      </c>
      <c r="L180" s="31" t="str">
        <f>_xlfn.IFS($H180="","",$H180="Total",SUMIF(INDEX($L$12:$L179,),"&gt;0"),TRUE,VLOOKUP($H180,Elements!$B$19:$L$28,5,FALSE))</f>
        <v/>
      </c>
      <c r="M180" s="31" t="str">
        <f>_xlfn.IFS($H180="","",$H180="Total",SUMIF(INDEX($M$12:$M179,),"&gt;0"),TRUE,VLOOKUP($H180,Elements!$B$19:$L$28,6,FALSE))</f>
        <v/>
      </c>
      <c r="N180" s="31" t="str">
        <f>_xlfn.IFS($H180="","",$H180="Total",SUMIF(INDEX($N$12:$N179,),"&gt;0"),TRUE,VLOOKUP($H180,Elements!$B$19:$L$28,7,FALSE))</f>
        <v/>
      </c>
      <c r="O180" s="31" t="str">
        <f>_xlfn.IFS($H180="","",$H180="Total",SUMIF(INDEX($O$12:$O179,),"&gt;0"),TRUE,VLOOKUP($H180,Elements!$B$19:$L$28,8,FALSE))</f>
        <v/>
      </c>
      <c r="P180" s="31" t="str">
        <f>_xlfn.IFS($H180="","",$H180="Total",SUMIF(INDEX($P$12:$P179,),"&gt;0"),TRUE,VLOOKUP($H180,Elements!$B$19:$L$28,9,FALSE))</f>
        <v/>
      </c>
      <c r="Q180" s="31" t="str">
        <f>_xlfn.IFS($H180="","",$H180="Total",SUMIF(INDEX($Q$12:$Q179,),"&gt;0"),TRUE,VLOOKUP($H180,Elements!$B$19:$L$28,10,FALSE))</f>
        <v/>
      </c>
      <c r="R180" s="49" t="str">
        <f>_xlfn.IFS($H180="","",$H180="Total",SUMIF(INDEX($R$12:$R179,),"&gt;0"),TRUE,VLOOKUP($H180,Elements!$B$19:$L$28,11,FALSE))</f>
        <v/>
      </c>
      <c r="S180" s="2"/>
    </row>
    <row r="181" spans="1:19" x14ac:dyDescent="0.25">
      <c r="A181" s="51" t="str">
        <f>IF(C181&lt;&gt;"",COUNTIF($C$13:C181,C181)=1,"")</f>
        <v/>
      </c>
      <c r="B181" s="32"/>
      <c r="C181" s="57"/>
      <c r="D181" s="61" t="str">
        <f ca="1">IF(C181="","",VLOOKUP(C181,OFFSET(Elements!$B$7:$C$7,0,0,COUNTA(Elements!$B:$C)-1),2,FALSE))</f>
        <v/>
      </c>
      <c r="E181" s="53"/>
      <c r="F181" s="29" t="str">
        <f t="shared" si="4"/>
        <v/>
      </c>
      <c r="G181" s="30" t="str">
        <f t="shared" si="5"/>
        <v/>
      </c>
      <c r="H181" s="57"/>
      <c r="I181" s="59" t="str">
        <f>_xlfn.IFS($H181="","",$H181="Total","",TRUE,VLOOKUP($H181,Elements!$B$19:$L$28,2,FALSE))</f>
        <v/>
      </c>
      <c r="J181" s="31" t="str">
        <f>_xlfn.IFS($H181="","",$H181="Total","",TRUE,VLOOKUP($H181,Elements!$B$19:$L$28,3,FALSE))</f>
        <v/>
      </c>
      <c r="K181" s="31" t="str">
        <f>_xlfn.IFS($H181="","",$H181="Total",SUMIF(INDEX($K$12:$K180,),"&gt;0"),TRUE,VLOOKUP($H181,Elements!$B$19:$L$28,4,FALSE))</f>
        <v/>
      </c>
      <c r="L181" s="31" t="str">
        <f>_xlfn.IFS($H181="","",$H181="Total",SUMIF(INDEX($L$12:$L180,),"&gt;0"),TRUE,VLOOKUP($H181,Elements!$B$19:$L$28,5,FALSE))</f>
        <v/>
      </c>
      <c r="M181" s="31" t="str">
        <f>_xlfn.IFS($H181="","",$H181="Total",SUMIF(INDEX($M$12:$M180,),"&gt;0"),TRUE,VLOOKUP($H181,Elements!$B$19:$L$28,6,FALSE))</f>
        <v/>
      </c>
      <c r="N181" s="31" t="str">
        <f>_xlfn.IFS($H181="","",$H181="Total",SUMIF(INDEX($N$12:$N180,),"&gt;0"),TRUE,VLOOKUP($H181,Elements!$B$19:$L$28,7,FALSE))</f>
        <v/>
      </c>
      <c r="O181" s="31" t="str">
        <f>_xlfn.IFS($H181="","",$H181="Total",SUMIF(INDEX($O$12:$O180,),"&gt;0"),TRUE,VLOOKUP($H181,Elements!$B$19:$L$28,8,FALSE))</f>
        <v/>
      </c>
      <c r="P181" s="31" t="str">
        <f>_xlfn.IFS($H181="","",$H181="Total",SUMIF(INDEX($P$12:$P180,),"&gt;0"),TRUE,VLOOKUP($H181,Elements!$B$19:$L$28,9,FALSE))</f>
        <v/>
      </c>
      <c r="Q181" s="31" t="str">
        <f>_xlfn.IFS($H181="","",$H181="Total",SUMIF(INDEX($Q$12:$Q180,),"&gt;0"),TRUE,VLOOKUP($H181,Elements!$B$19:$L$28,10,FALSE))</f>
        <v/>
      </c>
      <c r="R181" s="49" t="str">
        <f>_xlfn.IFS($H181="","",$H181="Total",SUMIF(INDEX($R$12:$R180,),"&gt;0"),TRUE,VLOOKUP($H181,Elements!$B$19:$L$28,11,FALSE))</f>
        <v/>
      </c>
      <c r="S181" s="2"/>
    </row>
    <row r="182" spans="1:19" x14ac:dyDescent="0.25">
      <c r="A182" s="51" t="str">
        <f>IF(C182&lt;&gt;"",COUNTIF($C$13:C182,C182)=1,"")</f>
        <v/>
      </c>
      <c r="B182" s="32"/>
      <c r="C182" s="57"/>
      <c r="D182" s="61" t="str">
        <f ca="1">IF(C182="","",VLOOKUP(C182,OFFSET(Elements!$B$7:$C$7,0,0,COUNTA(Elements!$B:$C)-1),2,FALSE))</f>
        <v/>
      </c>
      <c r="E182" s="53"/>
      <c r="F182" s="29" t="str">
        <f t="shared" si="4"/>
        <v/>
      </c>
      <c r="G182" s="30" t="str">
        <f t="shared" si="5"/>
        <v/>
      </c>
      <c r="H182" s="57"/>
      <c r="I182" s="59" t="str">
        <f>_xlfn.IFS($H182="","",$H182="Total","",TRUE,VLOOKUP($H182,Elements!$B$19:$L$28,2,FALSE))</f>
        <v/>
      </c>
      <c r="J182" s="31" t="str">
        <f>_xlfn.IFS($H182="","",$H182="Total","",TRUE,VLOOKUP($H182,Elements!$B$19:$L$28,3,FALSE))</f>
        <v/>
      </c>
      <c r="K182" s="31" t="str">
        <f>_xlfn.IFS($H182="","",$H182="Total",SUMIF(INDEX($K$12:$K181,),"&gt;0"),TRUE,VLOOKUP($H182,Elements!$B$19:$L$28,4,FALSE))</f>
        <v/>
      </c>
      <c r="L182" s="31" t="str">
        <f>_xlfn.IFS($H182="","",$H182="Total",SUMIF(INDEX($L$12:$L181,),"&gt;0"),TRUE,VLOOKUP($H182,Elements!$B$19:$L$28,5,FALSE))</f>
        <v/>
      </c>
      <c r="M182" s="31" t="str">
        <f>_xlfn.IFS($H182="","",$H182="Total",SUMIF(INDEX($M$12:$M181,),"&gt;0"),TRUE,VLOOKUP($H182,Elements!$B$19:$L$28,6,FALSE))</f>
        <v/>
      </c>
      <c r="N182" s="31" t="str">
        <f>_xlfn.IFS($H182="","",$H182="Total",SUMIF(INDEX($N$12:$N181,),"&gt;0"),TRUE,VLOOKUP($H182,Elements!$B$19:$L$28,7,FALSE))</f>
        <v/>
      </c>
      <c r="O182" s="31" t="str">
        <f>_xlfn.IFS($H182="","",$H182="Total",SUMIF(INDEX($O$12:$O181,),"&gt;0"),TRUE,VLOOKUP($H182,Elements!$B$19:$L$28,8,FALSE))</f>
        <v/>
      </c>
      <c r="P182" s="31" t="str">
        <f>_xlfn.IFS($H182="","",$H182="Total",SUMIF(INDEX($P$12:$P181,),"&gt;0"),TRUE,VLOOKUP($H182,Elements!$B$19:$L$28,9,FALSE))</f>
        <v/>
      </c>
      <c r="Q182" s="31" t="str">
        <f>_xlfn.IFS($H182="","",$H182="Total",SUMIF(INDEX($Q$12:$Q181,),"&gt;0"),TRUE,VLOOKUP($H182,Elements!$B$19:$L$28,10,FALSE))</f>
        <v/>
      </c>
      <c r="R182" s="49" t="str">
        <f>_xlfn.IFS($H182="","",$H182="Total",SUMIF(INDEX($R$12:$R181,),"&gt;0"),TRUE,VLOOKUP($H182,Elements!$B$19:$L$28,11,FALSE))</f>
        <v/>
      </c>
      <c r="S182" s="2"/>
    </row>
    <row r="183" spans="1:19" x14ac:dyDescent="0.25">
      <c r="A183" s="51" t="str">
        <f>IF(C183&lt;&gt;"",COUNTIF($C$13:C183,C183)=1,"")</f>
        <v/>
      </c>
      <c r="B183" s="32"/>
      <c r="C183" s="57"/>
      <c r="D183" s="61" t="str">
        <f ca="1">IF(C183="","",VLOOKUP(C183,OFFSET(Elements!$B$7:$C$7,0,0,COUNTA(Elements!$B:$C)-1),2,FALSE))</f>
        <v/>
      </c>
      <c r="E183" s="53"/>
      <c r="F183" s="29" t="str">
        <f t="shared" si="4"/>
        <v/>
      </c>
      <c r="G183" s="30" t="str">
        <f t="shared" si="5"/>
        <v/>
      </c>
      <c r="H183" s="57"/>
      <c r="I183" s="59" t="str">
        <f>_xlfn.IFS($H183="","",$H183="Total","",TRUE,VLOOKUP($H183,Elements!$B$19:$L$28,2,FALSE))</f>
        <v/>
      </c>
      <c r="J183" s="31" t="str">
        <f>_xlfn.IFS($H183="","",$H183="Total","",TRUE,VLOOKUP($H183,Elements!$B$19:$L$28,3,FALSE))</f>
        <v/>
      </c>
      <c r="K183" s="31" t="str">
        <f>_xlfn.IFS($H183="","",$H183="Total",SUMIF(INDEX($K$12:$K182,),"&gt;0"),TRUE,VLOOKUP($H183,Elements!$B$19:$L$28,4,FALSE))</f>
        <v/>
      </c>
      <c r="L183" s="31" t="str">
        <f>_xlfn.IFS($H183="","",$H183="Total",SUMIF(INDEX($L$12:$L182,),"&gt;0"),TRUE,VLOOKUP($H183,Elements!$B$19:$L$28,5,FALSE))</f>
        <v/>
      </c>
      <c r="M183" s="31" t="str">
        <f>_xlfn.IFS($H183="","",$H183="Total",SUMIF(INDEX($M$12:$M182,),"&gt;0"),TRUE,VLOOKUP($H183,Elements!$B$19:$L$28,6,FALSE))</f>
        <v/>
      </c>
      <c r="N183" s="31" t="str">
        <f>_xlfn.IFS($H183="","",$H183="Total",SUMIF(INDEX($N$12:$N182,),"&gt;0"),TRUE,VLOOKUP($H183,Elements!$B$19:$L$28,7,FALSE))</f>
        <v/>
      </c>
      <c r="O183" s="31" t="str">
        <f>_xlfn.IFS($H183="","",$H183="Total",SUMIF(INDEX($O$12:$O182,),"&gt;0"),TRUE,VLOOKUP($H183,Elements!$B$19:$L$28,8,FALSE))</f>
        <v/>
      </c>
      <c r="P183" s="31" t="str">
        <f>_xlfn.IFS($H183="","",$H183="Total",SUMIF(INDEX($P$12:$P182,),"&gt;0"),TRUE,VLOOKUP($H183,Elements!$B$19:$L$28,9,FALSE))</f>
        <v/>
      </c>
      <c r="Q183" s="31" t="str">
        <f>_xlfn.IFS($H183="","",$H183="Total",SUMIF(INDEX($Q$12:$Q182,),"&gt;0"),TRUE,VLOOKUP($H183,Elements!$B$19:$L$28,10,FALSE))</f>
        <v/>
      </c>
      <c r="R183" s="49" t="str">
        <f>_xlfn.IFS($H183="","",$H183="Total",SUMIF(INDEX($R$12:$R182,),"&gt;0"),TRUE,VLOOKUP($H183,Elements!$B$19:$L$28,11,FALSE))</f>
        <v/>
      </c>
      <c r="S183" s="2"/>
    </row>
    <row r="184" spans="1:19" x14ac:dyDescent="0.25">
      <c r="A184" s="51" t="str">
        <f>IF(C184&lt;&gt;"",COUNTIF($C$13:C184,C184)=1,"")</f>
        <v/>
      </c>
      <c r="B184" s="32"/>
      <c r="C184" s="57"/>
      <c r="D184" s="61" t="str">
        <f ca="1">IF(C184="","",VLOOKUP(C184,OFFSET(Elements!$B$7:$C$7,0,0,COUNTA(Elements!$B:$C)-1),2,FALSE))</f>
        <v/>
      </c>
      <c r="E184" s="53"/>
      <c r="F184" s="29" t="str">
        <f t="shared" si="4"/>
        <v/>
      </c>
      <c r="G184" s="30" t="str">
        <f t="shared" si="5"/>
        <v/>
      </c>
      <c r="H184" s="57"/>
      <c r="I184" s="59" t="str">
        <f>_xlfn.IFS($H184="","",$H184="Total","",TRUE,VLOOKUP($H184,Elements!$B$19:$L$28,2,FALSE))</f>
        <v/>
      </c>
      <c r="J184" s="31" t="str">
        <f>_xlfn.IFS($H184="","",$H184="Total","",TRUE,VLOOKUP($H184,Elements!$B$19:$L$28,3,FALSE))</f>
        <v/>
      </c>
      <c r="K184" s="31" t="str">
        <f>_xlfn.IFS($H184="","",$H184="Total",SUMIF(INDEX($K$12:$K183,),"&gt;0"),TRUE,VLOOKUP($H184,Elements!$B$19:$L$28,4,FALSE))</f>
        <v/>
      </c>
      <c r="L184" s="31" t="str">
        <f>_xlfn.IFS($H184="","",$H184="Total",SUMIF(INDEX($L$12:$L183,),"&gt;0"),TRUE,VLOOKUP($H184,Elements!$B$19:$L$28,5,FALSE))</f>
        <v/>
      </c>
      <c r="M184" s="31" t="str">
        <f>_xlfn.IFS($H184="","",$H184="Total",SUMIF(INDEX($M$12:$M183,),"&gt;0"),TRUE,VLOOKUP($H184,Elements!$B$19:$L$28,6,FALSE))</f>
        <v/>
      </c>
      <c r="N184" s="31" t="str">
        <f>_xlfn.IFS($H184="","",$H184="Total",SUMIF(INDEX($N$12:$N183,),"&gt;0"),TRUE,VLOOKUP($H184,Elements!$B$19:$L$28,7,FALSE))</f>
        <v/>
      </c>
      <c r="O184" s="31" t="str">
        <f>_xlfn.IFS($H184="","",$H184="Total",SUMIF(INDEX($O$12:$O183,),"&gt;0"),TRUE,VLOOKUP($H184,Elements!$B$19:$L$28,8,FALSE))</f>
        <v/>
      </c>
      <c r="P184" s="31" t="str">
        <f>_xlfn.IFS($H184="","",$H184="Total",SUMIF(INDEX($P$12:$P183,),"&gt;0"),TRUE,VLOOKUP($H184,Elements!$B$19:$L$28,9,FALSE))</f>
        <v/>
      </c>
      <c r="Q184" s="31" t="str">
        <f>_xlfn.IFS($H184="","",$H184="Total",SUMIF(INDEX($Q$12:$Q183,),"&gt;0"),TRUE,VLOOKUP($H184,Elements!$B$19:$L$28,10,FALSE))</f>
        <v/>
      </c>
      <c r="R184" s="49" t="str">
        <f>_xlfn.IFS($H184="","",$H184="Total",SUMIF(INDEX($R$12:$R183,),"&gt;0"),TRUE,VLOOKUP($H184,Elements!$B$19:$L$28,11,FALSE))</f>
        <v/>
      </c>
      <c r="S184" s="2"/>
    </row>
    <row r="185" spans="1:19" x14ac:dyDescent="0.25">
      <c r="A185" s="51" t="str">
        <f>IF(C185&lt;&gt;"",COUNTIF($C$13:C185,C185)=1,"")</f>
        <v/>
      </c>
      <c r="B185" s="32"/>
      <c r="C185" s="57"/>
      <c r="D185" s="61" t="str">
        <f ca="1">IF(C185="","",VLOOKUP(C185,OFFSET(Elements!$B$7:$C$7,0,0,COUNTA(Elements!$B:$C)-1),2,FALSE))</f>
        <v/>
      </c>
      <c r="E185" s="53"/>
      <c r="F185" s="29" t="str">
        <f t="shared" si="4"/>
        <v/>
      </c>
      <c r="G185" s="30" t="str">
        <f t="shared" si="5"/>
        <v/>
      </c>
      <c r="H185" s="57"/>
      <c r="I185" s="59" t="str">
        <f>_xlfn.IFS($H185="","",$H185="Total","",TRUE,VLOOKUP($H185,Elements!$B$19:$L$28,2,FALSE))</f>
        <v/>
      </c>
      <c r="J185" s="31" t="str">
        <f>_xlfn.IFS($H185="","",$H185="Total","",TRUE,VLOOKUP($H185,Elements!$B$19:$L$28,3,FALSE))</f>
        <v/>
      </c>
      <c r="K185" s="31" t="str">
        <f>_xlfn.IFS($H185="","",$H185="Total",SUMIF(INDEX($K$12:$K184,),"&gt;0"),TRUE,VLOOKUP($H185,Elements!$B$19:$L$28,4,FALSE))</f>
        <v/>
      </c>
      <c r="L185" s="31" t="str">
        <f>_xlfn.IFS($H185="","",$H185="Total",SUMIF(INDEX($L$12:$L184,),"&gt;0"),TRUE,VLOOKUP($H185,Elements!$B$19:$L$28,5,FALSE))</f>
        <v/>
      </c>
      <c r="M185" s="31" t="str">
        <f>_xlfn.IFS($H185="","",$H185="Total",SUMIF(INDEX($M$12:$M184,),"&gt;0"),TRUE,VLOOKUP($H185,Elements!$B$19:$L$28,6,FALSE))</f>
        <v/>
      </c>
      <c r="N185" s="31" t="str">
        <f>_xlfn.IFS($H185="","",$H185="Total",SUMIF(INDEX($N$12:$N184,),"&gt;0"),TRUE,VLOOKUP($H185,Elements!$B$19:$L$28,7,FALSE))</f>
        <v/>
      </c>
      <c r="O185" s="31" t="str">
        <f>_xlfn.IFS($H185="","",$H185="Total",SUMIF(INDEX($O$12:$O184,),"&gt;0"),TRUE,VLOOKUP($H185,Elements!$B$19:$L$28,8,FALSE))</f>
        <v/>
      </c>
      <c r="P185" s="31" t="str">
        <f>_xlfn.IFS($H185="","",$H185="Total",SUMIF(INDEX($P$12:$P184,),"&gt;0"),TRUE,VLOOKUP($H185,Elements!$B$19:$L$28,9,FALSE))</f>
        <v/>
      </c>
      <c r="Q185" s="31" t="str">
        <f>_xlfn.IFS($H185="","",$H185="Total",SUMIF(INDEX($Q$12:$Q184,),"&gt;0"),TRUE,VLOOKUP($H185,Elements!$B$19:$L$28,10,FALSE))</f>
        <v/>
      </c>
      <c r="R185" s="49" t="str">
        <f>_xlfn.IFS($H185="","",$H185="Total",SUMIF(INDEX($R$12:$R184,),"&gt;0"),TRUE,VLOOKUP($H185,Elements!$B$19:$L$28,11,FALSE))</f>
        <v/>
      </c>
      <c r="S185" s="2"/>
    </row>
    <row r="186" spans="1:19" x14ac:dyDescent="0.25">
      <c r="A186" s="51" t="str">
        <f>IF(C186&lt;&gt;"",COUNTIF($C$13:C186,C186)=1,"")</f>
        <v/>
      </c>
      <c r="B186" s="32"/>
      <c r="C186" s="57"/>
      <c r="D186" s="61" t="str">
        <f ca="1">IF(C186="","",VLOOKUP(C186,OFFSET(Elements!$B$7:$C$7,0,0,COUNTA(Elements!$B:$C)-1),2,FALSE))</f>
        <v/>
      </c>
      <c r="E186" s="53"/>
      <c r="F186" s="29" t="str">
        <f t="shared" si="4"/>
        <v/>
      </c>
      <c r="G186" s="30" t="str">
        <f t="shared" si="5"/>
        <v/>
      </c>
      <c r="H186" s="57"/>
      <c r="I186" s="59" t="str">
        <f>_xlfn.IFS($H186="","",$H186="Total","",TRUE,VLOOKUP($H186,Elements!$B$19:$L$28,2,FALSE))</f>
        <v/>
      </c>
      <c r="J186" s="31" t="str">
        <f>_xlfn.IFS($H186="","",$H186="Total","",TRUE,VLOOKUP($H186,Elements!$B$19:$L$28,3,FALSE))</f>
        <v/>
      </c>
      <c r="K186" s="31" t="str">
        <f>_xlfn.IFS($H186="","",$H186="Total",SUMIF(INDEX($K$12:$K185,),"&gt;0"),TRUE,VLOOKUP($H186,Elements!$B$19:$L$28,4,FALSE))</f>
        <v/>
      </c>
      <c r="L186" s="31" t="str">
        <f>_xlfn.IFS($H186="","",$H186="Total",SUMIF(INDEX($L$12:$L185,),"&gt;0"),TRUE,VLOOKUP($H186,Elements!$B$19:$L$28,5,FALSE))</f>
        <v/>
      </c>
      <c r="M186" s="31" t="str">
        <f>_xlfn.IFS($H186="","",$H186="Total",SUMIF(INDEX($M$12:$M185,),"&gt;0"),TRUE,VLOOKUP($H186,Elements!$B$19:$L$28,6,FALSE))</f>
        <v/>
      </c>
      <c r="N186" s="31" t="str">
        <f>_xlfn.IFS($H186="","",$H186="Total",SUMIF(INDEX($N$12:$N185,),"&gt;0"),TRUE,VLOOKUP($H186,Elements!$B$19:$L$28,7,FALSE))</f>
        <v/>
      </c>
      <c r="O186" s="31" t="str">
        <f>_xlfn.IFS($H186="","",$H186="Total",SUMIF(INDEX($O$12:$O185,),"&gt;0"),TRUE,VLOOKUP($H186,Elements!$B$19:$L$28,8,FALSE))</f>
        <v/>
      </c>
      <c r="P186" s="31" t="str">
        <f>_xlfn.IFS($H186="","",$H186="Total",SUMIF(INDEX($P$12:$P185,),"&gt;0"),TRUE,VLOOKUP($H186,Elements!$B$19:$L$28,9,FALSE))</f>
        <v/>
      </c>
      <c r="Q186" s="31" t="str">
        <f>_xlfn.IFS($H186="","",$H186="Total",SUMIF(INDEX($Q$12:$Q185,),"&gt;0"),TRUE,VLOOKUP($H186,Elements!$B$19:$L$28,10,FALSE))</f>
        <v/>
      </c>
      <c r="R186" s="49" t="str">
        <f>_xlfn.IFS($H186="","",$H186="Total",SUMIF(INDEX($R$12:$R185,),"&gt;0"),TRUE,VLOOKUP($H186,Elements!$B$19:$L$28,11,FALSE))</f>
        <v/>
      </c>
      <c r="S186" s="2"/>
    </row>
    <row r="187" spans="1:19" x14ac:dyDescent="0.25">
      <c r="A187" s="51" t="str">
        <f>IF(C187&lt;&gt;"",COUNTIF($C$13:C187,C187)=1,"")</f>
        <v/>
      </c>
      <c r="B187" s="32"/>
      <c r="C187" s="57"/>
      <c r="D187" s="61" t="str">
        <f ca="1">IF(C187="","",VLOOKUP(C187,OFFSET(Elements!$B$7:$C$7,0,0,COUNTA(Elements!$B:$C)-1),2,FALSE))</f>
        <v/>
      </c>
      <c r="E187" s="53"/>
      <c r="F187" s="29" t="str">
        <f t="shared" si="4"/>
        <v/>
      </c>
      <c r="G187" s="30" t="str">
        <f t="shared" si="5"/>
        <v/>
      </c>
      <c r="H187" s="57"/>
      <c r="I187" s="59" t="str">
        <f>_xlfn.IFS($H187="","",$H187="Total","",TRUE,VLOOKUP($H187,Elements!$B$19:$L$28,2,FALSE))</f>
        <v/>
      </c>
      <c r="J187" s="31" t="str">
        <f>_xlfn.IFS($H187="","",$H187="Total","",TRUE,VLOOKUP($H187,Elements!$B$19:$L$28,3,FALSE))</f>
        <v/>
      </c>
      <c r="K187" s="31" t="str">
        <f>_xlfn.IFS($H187="","",$H187="Total",SUMIF(INDEX($K$12:$K186,),"&gt;0"),TRUE,VLOOKUP($H187,Elements!$B$19:$L$28,4,FALSE))</f>
        <v/>
      </c>
      <c r="L187" s="31" t="str">
        <f>_xlfn.IFS($H187="","",$H187="Total",SUMIF(INDEX($L$12:$L186,),"&gt;0"),TRUE,VLOOKUP($H187,Elements!$B$19:$L$28,5,FALSE))</f>
        <v/>
      </c>
      <c r="M187" s="31" t="str">
        <f>_xlfn.IFS($H187="","",$H187="Total",SUMIF(INDEX($M$12:$M186,),"&gt;0"),TRUE,VLOOKUP($H187,Elements!$B$19:$L$28,6,FALSE))</f>
        <v/>
      </c>
      <c r="N187" s="31" t="str">
        <f>_xlfn.IFS($H187="","",$H187="Total",SUMIF(INDEX($N$12:$N186,),"&gt;0"),TRUE,VLOOKUP($H187,Elements!$B$19:$L$28,7,FALSE))</f>
        <v/>
      </c>
      <c r="O187" s="31" t="str">
        <f>_xlfn.IFS($H187="","",$H187="Total",SUMIF(INDEX($O$12:$O186,),"&gt;0"),TRUE,VLOOKUP($H187,Elements!$B$19:$L$28,8,FALSE))</f>
        <v/>
      </c>
      <c r="P187" s="31" t="str">
        <f>_xlfn.IFS($H187="","",$H187="Total",SUMIF(INDEX($P$12:$P186,),"&gt;0"),TRUE,VLOOKUP($H187,Elements!$B$19:$L$28,9,FALSE))</f>
        <v/>
      </c>
      <c r="Q187" s="31" t="str">
        <f>_xlfn.IFS($H187="","",$H187="Total",SUMIF(INDEX($Q$12:$Q186,),"&gt;0"),TRUE,VLOOKUP($H187,Elements!$B$19:$L$28,10,FALSE))</f>
        <v/>
      </c>
      <c r="R187" s="49" t="str">
        <f>_xlfn.IFS($H187="","",$H187="Total",SUMIF(INDEX($R$12:$R186,),"&gt;0"),TRUE,VLOOKUP($H187,Elements!$B$19:$L$28,11,FALSE))</f>
        <v/>
      </c>
      <c r="S187" s="2"/>
    </row>
    <row r="188" spans="1:19" x14ac:dyDescent="0.25">
      <c r="A188" s="51" t="str">
        <f>IF(C188&lt;&gt;"",COUNTIF($C$13:C188,C188)=1,"")</f>
        <v/>
      </c>
      <c r="B188" s="32"/>
      <c r="C188" s="56"/>
      <c r="D188" s="61" t="str">
        <f ca="1">IF(C188="","",VLOOKUP(C188,OFFSET(Elements!$B$7:$C$7,0,0,COUNTA(Elements!$B:$C)-1),2,FALSE))</f>
        <v/>
      </c>
      <c r="E188" s="53"/>
      <c r="F188" s="29" t="str">
        <f t="shared" si="4"/>
        <v/>
      </c>
      <c r="G188" s="30" t="str">
        <f t="shared" si="5"/>
        <v/>
      </c>
      <c r="H188" s="57"/>
      <c r="I188" s="59" t="str">
        <f>_xlfn.IFS($H188="","",$H188="Total","",TRUE,VLOOKUP($H188,Elements!$B$19:$L$28,2,FALSE))</f>
        <v/>
      </c>
      <c r="J188" s="31" t="str">
        <f>_xlfn.IFS($H188="","",$H188="Total","",TRUE,VLOOKUP($H188,Elements!$B$19:$L$28,3,FALSE))</f>
        <v/>
      </c>
      <c r="K188" s="31" t="str">
        <f>_xlfn.IFS($H188="","",$H188="Total",SUMIF(INDEX($K$12:$K187,),"&gt;0"),TRUE,VLOOKUP($H188,Elements!$B$19:$L$28,4,FALSE))</f>
        <v/>
      </c>
      <c r="L188" s="31" t="str">
        <f>_xlfn.IFS($H188="","",$H188="Total",SUMIF(INDEX($L$12:$L187,),"&gt;0"),TRUE,VLOOKUP($H188,Elements!$B$19:$L$28,5,FALSE))</f>
        <v/>
      </c>
      <c r="M188" s="31" t="str">
        <f>_xlfn.IFS($H188="","",$H188="Total",SUMIF(INDEX($M$12:$M187,),"&gt;0"),TRUE,VLOOKUP($H188,Elements!$B$19:$L$28,6,FALSE))</f>
        <v/>
      </c>
      <c r="N188" s="31" t="str">
        <f>_xlfn.IFS($H188="","",$H188="Total",SUMIF(INDEX($N$12:$N187,),"&gt;0"),TRUE,VLOOKUP($H188,Elements!$B$19:$L$28,7,FALSE))</f>
        <v/>
      </c>
      <c r="O188" s="31" t="str">
        <f>_xlfn.IFS($H188="","",$H188="Total",SUMIF(INDEX($O$12:$O187,),"&gt;0"),TRUE,VLOOKUP($H188,Elements!$B$19:$L$28,8,FALSE))</f>
        <v/>
      </c>
      <c r="P188" s="31" t="str">
        <f>_xlfn.IFS($H188="","",$H188="Total",SUMIF(INDEX($P$12:$P187,),"&gt;0"),TRUE,VLOOKUP($H188,Elements!$B$19:$L$28,9,FALSE))</f>
        <v/>
      </c>
      <c r="Q188" s="31" t="str">
        <f>_xlfn.IFS($H188="","",$H188="Total",SUMIF(INDEX($Q$12:$Q187,),"&gt;0"),TRUE,VLOOKUP($H188,Elements!$B$19:$L$28,10,FALSE))</f>
        <v/>
      </c>
      <c r="R188" s="49" t="str">
        <f>_xlfn.IFS($H188="","",$H188="Total",SUMIF(INDEX($R$12:$R187,),"&gt;0"),TRUE,VLOOKUP($H188,Elements!$B$19:$L$28,11,FALSE))</f>
        <v/>
      </c>
      <c r="S188" s="2"/>
    </row>
    <row r="189" spans="1:19" x14ac:dyDescent="0.25">
      <c r="A189" s="51" t="str">
        <f>IF(C189&lt;&gt;"",COUNTIF($C$13:C189,C189)=1,"")</f>
        <v/>
      </c>
      <c r="B189" s="32"/>
      <c r="C189" s="57"/>
      <c r="D189" s="61" t="str">
        <f ca="1">IF(C189="","",VLOOKUP(C189,OFFSET(Elements!$B$7:$C$7,0,0,COUNTA(Elements!$B:$C)-1),2,FALSE))</f>
        <v/>
      </c>
      <c r="E189" s="53"/>
      <c r="F189" s="29" t="str">
        <f t="shared" si="4"/>
        <v/>
      </c>
      <c r="G189" s="30" t="str">
        <f t="shared" si="5"/>
        <v/>
      </c>
      <c r="H189" s="57"/>
      <c r="I189" s="59" t="str">
        <f>_xlfn.IFS($H189="","",$H189="Total","",TRUE,VLOOKUP($H189,Elements!$B$19:$L$28,2,FALSE))</f>
        <v/>
      </c>
      <c r="J189" s="31" t="str">
        <f>_xlfn.IFS($H189="","",$H189="Total","",TRUE,VLOOKUP($H189,Elements!$B$19:$L$28,3,FALSE))</f>
        <v/>
      </c>
      <c r="K189" s="31" t="str">
        <f>_xlfn.IFS($H189="","",$H189="Total",SUMIF(INDEX($K$12:$K188,),"&gt;0"),TRUE,VLOOKUP($H189,Elements!$B$19:$L$28,4,FALSE))</f>
        <v/>
      </c>
      <c r="L189" s="31" t="str">
        <f>_xlfn.IFS($H189="","",$H189="Total",SUMIF(INDEX($L$12:$L188,),"&gt;0"),TRUE,VLOOKUP($H189,Elements!$B$19:$L$28,5,FALSE))</f>
        <v/>
      </c>
      <c r="M189" s="31" t="str">
        <f>_xlfn.IFS($H189="","",$H189="Total",SUMIF(INDEX($M$12:$M188,),"&gt;0"),TRUE,VLOOKUP($H189,Elements!$B$19:$L$28,6,FALSE))</f>
        <v/>
      </c>
      <c r="N189" s="31" t="str">
        <f>_xlfn.IFS($H189="","",$H189="Total",SUMIF(INDEX($N$12:$N188,),"&gt;0"),TRUE,VLOOKUP($H189,Elements!$B$19:$L$28,7,FALSE))</f>
        <v/>
      </c>
      <c r="O189" s="31" t="str">
        <f>_xlfn.IFS($H189="","",$H189="Total",SUMIF(INDEX($O$12:$O188,),"&gt;0"),TRUE,VLOOKUP($H189,Elements!$B$19:$L$28,8,FALSE))</f>
        <v/>
      </c>
      <c r="P189" s="31" t="str">
        <f>_xlfn.IFS($H189="","",$H189="Total",SUMIF(INDEX($P$12:$P188,),"&gt;0"),TRUE,VLOOKUP($H189,Elements!$B$19:$L$28,9,FALSE))</f>
        <v/>
      </c>
      <c r="Q189" s="31" t="str">
        <f>_xlfn.IFS($H189="","",$H189="Total",SUMIF(INDEX($Q$12:$Q188,),"&gt;0"),TRUE,VLOOKUP($H189,Elements!$B$19:$L$28,10,FALSE))</f>
        <v/>
      </c>
      <c r="R189" s="49" t="str">
        <f>_xlfn.IFS($H189="","",$H189="Total",SUMIF(INDEX($R$12:$R188,),"&gt;0"),TRUE,VLOOKUP($H189,Elements!$B$19:$L$28,11,FALSE))</f>
        <v/>
      </c>
      <c r="S189" s="2"/>
    </row>
    <row r="190" spans="1:19" x14ac:dyDescent="0.25">
      <c r="A190" s="51" t="str">
        <f>IF(C190&lt;&gt;"",COUNTIF($C$13:C190,C190)=1,"")</f>
        <v/>
      </c>
      <c r="B190" s="32"/>
      <c r="C190" s="57"/>
      <c r="D190" s="61" t="str">
        <f ca="1">IF(C190="","",VLOOKUP(C190,OFFSET(Elements!$B$7:$C$7,0,0,COUNTA(Elements!$B:$C)-1),2,FALSE))</f>
        <v/>
      </c>
      <c r="E190" s="53"/>
      <c r="F190" s="29" t="str">
        <f t="shared" si="4"/>
        <v/>
      </c>
      <c r="G190" s="30" t="str">
        <f t="shared" si="5"/>
        <v/>
      </c>
      <c r="H190" s="57"/>
      <c r="I190" s="59" t="str">
        <f>_xlfn.IFS($H190="","",$H190="Total","",TRUE,VLOOKUP($H190,Elements!$B$19:$L$28,2,FALSE))</f>
        <v/>
      </c>
      <c r="J190" s="31" t="str">
        <f>_xlfn.IFS($H190="","",$H190="Total","",TRUE,VLOOKUP($H190,Elements!$B$19:$L$28,3,FALSE))</f>
        <v/>
      </c>
      <c r="K190" s="31" t="str">
        <f>_xlfn.IFS($H190="","",$H190="Total",SUMIF(INDEX($K$12:$K189,),"&gt;0"),TRUE,VLOOKUP($H190,Elements!$B$19:$L$28,4,FALSE))</f>
        <v/>
      </c>
      <c r="L190" s="31" t="str">
        <f>_xlfn.IFS($H190="","",$H190="Total",SUMIF(INDEX($L$12:$L189,),"&gt;0"),TRUE,VLOOKUP($H190,Elements!$B$19:$L$28,5,FALSE))</f>
        <v/>
      </c>
      <c r="M190" s="31" t="str">
        <f>_xlfn.IFS($H190="","",$H190="Total",SUMIF(INDEX($M$12:$M189,),"&gt;0"),TRUE,VLOOKUP($H190,Elements!$B$19:$L$28,6,FALSE))</f>
        <v/>
      </c>
      <c r="N190" s="31" t="str">
        <f>_xlfn.IFS($H190="","",$H190="Total",SUMIF(INDEX($N$12:$N189,),"&gt;0"),TRUE,VLOOKUP($H190,Elements!$B$19:$L$28,7,FALSE))</f>
        <v/>
      </c>
      <c r="O190" s="31" t="str">
        <f>_xlfn.IFS($H190="","",$H190="Total",SUMIF(INDEX($O$12:$O189,),"&gt;0"),TRUE,VLOOKUP($H190,Elements!$B$19:$L$28,8,FALSE))</f>
        <v/>
      </c>
      <c r="P190" s="31" t="str">
        <f>_xlfn.IFS($H190="","",$H190="Total",SUMIF(INDEX($P$12:$P189,),"&gt;0"),TRUE,VLOOKUP($H190,Elements!$B$19:$L$28,9,FALSE))</f>
        <v/>
      </c>
      <c r="Q190" s="31" t="str">
        <f>_xlfn.IFS($H190="","",$H190="Total",SUMIF(INDEX($Q$12:$Q189,),"&gt;0"),TRUE,VLOOKUP($H190,Elements!$B$19:$L$28,10,FALSE))</f>
        <v/>
      </c>
      <c r="R190" s="49" t="str">
        <f>_xlfn.IFS($H190="","",$H190="Total",SUMIF(INDEX($R$12:$R189,),"&gt;0"),TRUE,VLOOKUP($H190,Elements!$B$19:$L$28,11,FALSE))</f>
        <v/>
      </c>
      <c r="S190" s="2"/>
    </row>
    <row r="191" spans="1:19" x14ac:dyDescent="0.25">
      <c r="A191" s="51" t="str">
        <f>IF(C191&lt;&gt;"",COUNTIF($C$13:C191,C191)=1,"")</f>
        <v/>
      </c>
      <c r="B191" s="32"/>
      <c r="C191" s="57"/>
      <c r="D191" s="61" t="str">
        <f ca="1">IF(C191="","",VLOOKUP(C191,OFFSET(Elements!$B$7:$C$7,0,0,COUNTA(Elements!$B:$C)-1),2,FALSE))</f>
        <v/>
      </c>
      <c r="E191" s="53"/>
      <c r="F191" s="29" t="str">
        <f t="shared" si="4"/>
        <v/>
      </c>
      <c r="G191" s="30" t="str">
        <f t="shared" si="5"/>
        <v/>
      </c>
      <c r="H191" s="57"/>
      <c r="I191" s="59" t="str">
        <f>_xlfn.IFS($H191="","",$H191="Total","",TRUE,VLOOKUP($H191,Elements!$B$19:$L$28,2,FALSE))</f>
        <v/>
      </c>
      <c r="J191" s="31" t="str">
        <f>_xlfn.IFS($H191="","",$H191="Total","",TRUE,VLOOKUP($H191,Elements!$B$19:$L$28,3,FALSE))</f>
        <v/>
      </c>
      <c r="K191" s="31" t="str">
        <f>_xlfn.IFS($H191="","",$H191="Total",SUMIF(INDEX($K$12:$K190,),"&gt;0"),TRUE,VLOOKUP($H191,Elements!$B$19:$L$28,4,FALSE))</f>
        <v/>
      </c>
      <c r="L191" s="31" t="str">
        <f>_xlfn.IFS($H191="","",$H191="Total",SUMIF(INDEX($L$12:$L190,),"&gt;0"),TRUE,VLOOKUP($H191,Elements!$B$19:$L$28,5,FALSE))</f>
        <v/>
      </c>
      <c r="M191" s="31" t="str">
        <f>_xlfn.IFS($H191="","",$H191="Total",SUMIF(INDEX($M$12:$M190,),"&gt;0"),TRUE,VLOOKUP($H191,Elements!$B$19:$L$28,6,FALSE))</f>
        <v/>
      </c>
      <c r="N191" s="31" t="str">
        <f>_xlfn.IFS($H191="","",$H191="Total",SUMIF(INDEX($N$12:$N190,),"&gt;0"),TRUE,VLOOKUP($H191,Elements!$B$19:$L$28,7,FALSE))</f>
        <v/>
      </c>
      <c r="O191" s="31" t="str">
        <f>_xlfn.IFS($H191="","",$H191="Total",SUMIF(INDEX($O$12:$O190,),"&gt;0"),TRUE,VLOOKUP($H191,Elements!$B$19:$L$28,8,FALSE))</f>
        <v/>
      </c>
      <c r="P191" s="31" t="str">
        <f>_xlfn.IFS($H191="","",$H191="Total",SUMIF(INDEX($P$12:$P190,),"&gt;0"),TRUE,VLOOKUP($H191,Elements!$B$19:$L$28,9,FALSE))</f>
        <v/>
      </c>
      <c r="Q191" s="31" t="str">
        <f>_xlfn.IFS($H191="","",$H191="Total",SUMIF(INDEX($Q$12:$Q190,),"&gt;0"),TRUE,VLOOKUP($H191,Elements!$B$19:$L$28,10,FALSE))</f>
        <v/>
      </c>
      <c r="R191" s="49" t="str">
        <f>_xlfn.IFS($H191="","",$H191="Total",SUMIF(INDEX($R$12:$R190,),"&gt;0"),TRUE,VLOOKUP($H191,Elements!$B$19:$L$28,11,FALSE))</f>
        <v/>
      </c>
      <c r="S191" s="2"/>
    </row>
    <row r="192" spans="1:19" x14ac:dyDescent="0.25">
      <c r="A192" s="51" t="str">
        <f>IF(C192&lt;&gt;"",COUNTIF($C$13:C192,C192)=1,"")</f>
        <v/>
      </c>
      <c r="B192" s="32"/>
      <c r="C192" s="57"/>
      <c r="D192" s="61" t="str">
        <f ca="1">IF(C192="","",VLOOKUP(C192,OFFSET(Elements!$B$7:$C$7,0,0,COUNTA(Elements!$B:$C)-1),2,FALSE))</f>
        <v/>
      </c>
      <c r="E192" s="53"/>
      <c r="F192" s="29" t="str">
        <f t="shared" si="4"/>
        <v/>
      </c>
      <c r="G192" s="30" t="str">
        <f t="shared" si="5"/>
        <v/>
      </c>
      <c r="H192" s="57"/>
      <c r="I192" s="59" t="str">
        <f>_xlfn.IFS($H192="","",$H192="Total","",TRUE,VLOOKUP($H192,Elements!$B$19:$L$28,2,FALSE))</f>
        <v/>
      </c>
      <c r="J192" s="31" t="str">
        <f>_xlfn.IFS($H192="","",$H192="Total","",TRUE,VLOOKUP($H192,Elements!$B$19:$L$28,3,FALSE))</f>
        <v/>
      </c>
      <c r="K192" s="31" t="str">
        <f>_xlfn.IFS($H192="","",$H192="Total",SUMIF(INDEX($K$12:$K191,),"&gt;0"),TRUE,VLOOKUP($H192,Elements!$B$19:$L$28,4,FALSE))</f>
        <v/>
      </c>
      <c r="L192" s="31" t="str">
        <f>_xlfn.IFS($H192="","",$H192="Total",SUMIF(INDEX($L$12:$L191,),"&gt;0"),TRUE,VLOOKUP($H192,Elements!$B$19:$L$28,5,FALSE))</f>
        <v/>
      </c>
      <c r="M192" s="31" t="str">
        <f>_xlfn.IFS($H192="","",$H192="Total",SUMIF(INDEX($M$12:$M191,),"&gt;0"),TRUE,VLOOKUP($H192,Elements!$B$19:$L$28,6,FALSE))</f>
        <v/>
      </c>
      <c r="N192" s="31" t="str">
        <f>_xlfn.IFS($H192="","",$H192="Total",SUMIF(INDEX($N$12:$N191,),"&gt;0"),TRUE,VLOOKUP($H192,Elements!$B$19:$L$28,7,FALSE))</f>
        <v/>
      </c>
      <c r="O192" s="31" t="str">
        <f>_xlfn.IFS($H192="","",$H192="Total",SUMIF(INDEX($O$12:$O191,),"&gt;0"),TRUE,VLOOKUP($H192,Elements!$B$19:$L$28,8,FALSE))</f>
        <v/>
      </c>
      <c r="P192" s="31" t="str">
        <f>_xlfn.IFS($H192="","",$H192="Total",SUMIF(INDEX($P$12:$P191,),"&gt;0"),TRUE,VLOOKUP($H192,Elements!$B$19:$L$28,9,FALSE))</f>
        <v/>
      </c>
      <c r="Q192" s="31" t="str">
        <f>_xlfn.IFS($H192="","",$H192="Total",SUMIF(INDEX($Q$12:$Q191,),"&gt;0"),TRUE,VLOOKUP($H192,Elements!$B$19:$L$28,10,FALSE))</f>
        <v/>
      </c>
      <c r="R192" s="49" t="str">
        <f>_xlfn.IFS($H192="","",$H192="Total",SUMIF(INDEX($R$12:$R191,),"&gt;0"),TRUE,VLOOKUP($H192,Elements!$B$19:$L$28,11,FALSE))</f>
        <v/>
      </c>
      <c r="S192" s="2"/>
    </row>
    <row r="193" spans="1:19" x14ac:dyDescent="0.25">
      <c r="A193" s="51" t="str">
        <f>IF(C193&lt;&gt;"",COUNTIF($C$13:C193,C193)=1,"")</f>
        <v/>
      </c>
      <c r="B193" s="32"/>
      <c r="C193" s="57"/>
      <c r="D193" s="61" t="str">
        <f ca="1">IF(C193="","",VLOOKUP(C193,OFFSET(Elements!$B$7:$C$7,0,0,COUNTA(Elements!$B:$C)-1),2,FALSE))</f>
        <v/>
      </c>
      <c r="E193" s="53"/>
      <c r="F193" s="29" t="str">
        <f t="shared" si="4"/>
        <v/>
      </c>
      <c r="G193" s="30" t="str">
        <f t="shared" si="5"/>
        <v/>
      </c>
      <c r="H193" s="57"/>
      <c r="I193" s="59" t="str">
        <f>_xlfn.IFS($H193="","",$H193="Total","",TRUE,VLOOKUP($H193,Elements!$B$19:$L$28,2,FALSE))</f>
        <v/>
      </c>
      <c r="J193" s="31" t="str">
        <f>_xlfn.IFS($H193="","",$H193="Total","",TRUE,VLOOKUP($H193,Elements!$B$19:$L$28,3,FALSE))</f>
        <v/>
      </c>
      <c r="K193" s="31" t="str">
        <f>_xlfn.IFS($H193="","",$H193="Total",SUMIF(INDEX($K$12:$K192,),"&gt;0"),TRUE,VLOOKUP($H193,Elements!$B$19:$L$28,4,FALSE))</f>
        <v/>
      </c>
      <c r="L193" s="31" t="str">
        <f>_xlfn.IFS($H193="","",$H193="Total",SUMIF(INDEX($L$12:$L192,),"&gt;0"),TRUE,VLOOKUP($H193,Elements!$B$19:$L$28,5,FALSE))</f>
        <v/>
      </c>
      <c r="M193" s="31" t="str">
        <f>_xlfn.IFS($H193="","",$H193="Total",SUMIF(INDEX($M$12:$M192,),"&gt;0"),TRUE,VLOOKUP($H193,Elements!$B$19:$L$28,6,FALSE))</f>
        <v/>
      </c>
      <c r="N193" s="31" t="str">
        <f>_xlfn.IFS($H193="","",$H193="Total",SUMIF(INDEX($N$12:$N192,),"&gt;0"),TRUE,VLOOKUP($H193,Elements!$B$19:$L$28,7,FALSE))</f>
        <v/>
      </c>
      <c r="O193" s="31" t="str">
        <f>_xlfn.IFS($H193="","",$H193="Total",SUMIF(INDEX($O$12:$O192,),"&gt;0"),TRUE,VLOOKUP($H193,Elements!$B$19:$L$28,8,FALSE))</f>
        <v/>
      </c>
      <c r="P193" s="31" t="str">
        <f>_xlfn.IFS($H193="","",$H193="Total",SUMIF(INDEX($P$12:$P192,),"&gt;0"),TRUE,VLOOKUP($H193,Elements!$B$19:$L$28,9,FALSE))</f>
        <v/>
      </c>
      <c r="Q193" s="31" t="str">
        <f>_xlfn.IFS($H193="","",$H193="Total",SUMIF(INDEX($Q$12:$Q192,),"&gt;0"),TRUE,VLOOKUP($H193,Elements!$B$19:$L$28,10,FALSE))</f>
        <v/>
      </c>
      <c r="R193" s="49" t="str">
        <f>_xlfn.IFS($H193="","",$H193="Total",SUMIF(INDEX($R$12:$R192,),"&gt;0"),TRUE,VLOOKUP($H193,Elements!$B$19:$L$28,11,FALSE))</f>
        <v/>
      </c>
      <c r="S193" s="2"/>
    </row>
    <row r="194" spans="1:19" x14ac:dyDescent="0.25">
      <c r="A194" s="51" t="str">
        <f>IF(C194&lt;&gt;"",COUNTIF($C$13:C194,C194)=1,"")</f>
        <v/>
      </c>
      <c r="B194" s="32"/>
      <c r="C194" s="57"/>
      <c r="D194" s="61" t="str">
        <f ca="1">IF(C194="","",VLOOKUP(C194,OFFSET(Elements!$B$7:$C$7,0,0,COUNTA(Elements!$B:$C)-1),2,FALSE))</f>
        <v/>
      </c>
      <c r="E194" s="53"/>
      <c r="F194" s="29" t="str">
        <f t="shared" si="4"/>
        <v/>
      </c>
      <c r="G194" s="30" t="str">
        <f t="shared" si="5"/>
        <v/>
      </c>
      <c r="H194" s="57"/>
      <c r="I194" s="59" t="str">
        <f>_xlfn.IFS($H194="","",$H194="Total","",TRUE,VLOOKUP($H194,Elements!$B$19:$L$28,2,FALSE))</f>
        <v/>
      </c>
      <c r="J194" s="31" t="str">
        <f>_xlfn.IFS($H194="","",$H194="Total","",TRUE,VLOOKUP($H194,Elements!$B$19:$L$28,3,FALSE))</f>
        <v/>
      </c>
      <c r="K194" s="31" t="str">
        <f>_xlfn.IFS($H194="","",$H194="Total",SUMIF(INDEX($K$12:$K193,),"&gt;0"),TRUE,VLOOKUP($H194,Elements!$B$19:$L$28,4,FALSE))</f>
        <v/>
      </c>
      <c r="L194" s="31" t="str">
        <f>_xlfn.IFS($H194="","",$H194="Total",SUMIF(INDEX($L$12:$L193,),"&gt;0"),TRUE,VLOOKUP($H194,Elements!$B$19:$L$28,5,FALSE))</f>
        <v/>
      </c>
      <c r="M194" s="31" t="str">
        <f>_xlfn.IFS($H194="","",$H194="Total",SUMIF(INDEX($M$12:$M193,),"&gt;0"),TRUE,VLOOKUP($H194,Elements!$B$19:$L$28,6,FALSE))</f>
        <v/>
      </c>
      <c r="N194" s="31" t="str">
        <f>_xlfn.IFS($H194="","",$H194="Total",SUMIF(INDEX($N$12:$N193,),"&gt;0"),TRUE,VLOOKUP($H194,Elements!$B$19:$L$28,7,FALSE))</f>
        <v/>
      </c>
      <c r="O194" s="31" t="str">
        <f>_xlfn.IFS($H194="","",$H194="Total",SUMIF(INDEX($O$12:$O193,),"&gt;0"),TRUE,VLOOKUP($H194,Elements!$B$19:$L$28,8,FALSE))</f>
        <v/>
      </c>
      <c r="P194" s="31" t="str">
        <f>_xlfn.IFS($H194="","",$H194="Total",SUMIF(INDEX($P$12:$P193,),"&gt;0"),TRUE,VLOOKUP($H194,Elements!$B$19:$L$28,9,FALSE))</f>
        <v/>
      </c>
      <c r="Q194" s="31" t="str">
        <f>_xlfn.IFS($H194="","",$H194="Total",SUMIF(INDEX($Q$12:$Q193,),"&gt;0"),TRUE,VLOOKUP($H194,Elements!$B$19:$L$28,10,FALSE))</f>
        <v/>
      </c>
      <c r="R194" s="49" t="str">
        <f>_xlfn.IFS($H194="","",$H194="Total",SUMIF(INDEX($R$12:$R193,),"&gt;0"),TRUE,VLOOKUP($H194,Elements!$B$19:$L$28,11,FALSE))</f>
        <v/>
      </c>
      <c r="S194" s="2"/>
    </row>
    <row r="195" spans="1:19" x14ac:dyDescent="0.25">
      <c r="A195" s="51" t="str">
        <f>IF(C195&lt;&gt;"",COUNTIF($C$13:C195,C195)=1,"")</f>
        <v/>
      </c>
      <c r="B195" s="32"/>
      <c r="C195" s="57"/>
      <c r="D195" s="61" t="str">
        <f ca="1">IF(C195="","",VLOOKUP(C195,OFFSET(Elements!$B$7:$C$7,0,0,COUNTA(Elements!$B:$C)-1),2,FALSE))</f>
        <v/>
      </c>
      <c r="E195" s="53"/>
      <c r="F195" s="29" t="str">
        <f t="shared" si="4"/>
        <v/>
      </c>
      <c r="G195" s="30" t="str">
        <f t="shared" si="5"/>
        <v/>
      </c>
      <c r="H195" s="57"/>
      <c r="I195" s="59" t="str">
        <f>_xlfn.IFS($H195="","",$H195="Total","",TRUE,VLOOKUP($H195,Elements!$B$19:$L$28,2,FALSE))</f>
        <v/>
      </c>
      <c r="J195" s="31" t="str">
        <f>_xlfn.IFS($H195="","",$H195="Total","",TRUE,VLOOKUP($H195,Elements!$B$19:$L$28,3,FALSE))</f>
        <v/>
      </c>
      <c r="K195" s="31" t="str">
        <f>_xlfn.IFS($H195="","",$H195="Total",SUMIF(INDEX($K$12:$K194,),"&gt;0"),TRUE,VLOOKUP($H195,Elements!$B$19:$L$28,4,FALSE))</f>
        <v/>
      </c>
      <c r="L195" s="31" t="str">
        <f>_xlfn.IFS($H195="","",$H195="Total",SUMIF(INDEX($L$12:$L194,),"&gt;0"),TRUE,VLOOKUP($H195,Elements!$B$19:$L$28,5,FALSE))</f>
        <v/>
      </c>
      <c r="M195" s="31" t="str">
        <f>_xlfn.IFS($H195="","",$H195="Total",SUMIF(INDEX($M$12:$M194,),"&gt;0"),TRUE,VLOOKUP($H195,Elements!$B$19:$L$28,6,FALSE))</f>
        <v/>
      </c>
      <c r="N195" s="31" t="str">
        <f>_xlfn.IFS($H195="","",$H195="Total",SUMIF(INDEX($N$12:$N194,),"&gt;0"),TRUE,VLOOKUP($H195,Elements!$B$19:$L$28,7,FALSE))</f>
        <v/>
      </c>
      <c r="O195" s="31" t="str">
        <f>_xlfn.IFS($H195="","",$H195="Total",SUMIF(INDEX($O$12:$O194,),"&gt;0"),TRUE,VLOOKUP($H195,Elements!$B$19:$L$28,8,FALSE))</f>
        <v/>
      </c>
      <c r="P195" s="31" t="str">
        <f>_xlfn.IFS($H195="","",$H195="Total",SUMIF(INDEX($P$12:$P194,),"&gt;0"),TRUE,VLOOKUP($H195,Elements!$B$19:$L$28,9,FALSE))</f>
        <v/>
      </c>
      <c r="Q195" s="31" t="str">
        <f>_xlfn.IFS($H195="","",$H195="Total",SUMIF(INDEX($Q$12:$Q194,),"&gt;0"),TRUE,VLOOKUP($H195,Elements!$B$19:$L$28,10,FALSE))</f>
        <v/>
      </c>
      <c r="R195" s="49" t="str">
        <f>_xlfn.IFS($H195="","",$H195="Total",SUMIF(INDEX($R$12:$R194,),"&gt;0"),TRUE,VLOOKUP($H195,Elements!$B$19:$L$28,11,FALSE))</f>
        <v/>
      </c>
      <c r="S195" s="2"/>
    </row>
    <row r="196" spans="1:19" x14ac:dyDescent="0.25">
      <c r="A196" s="51" t="str">
        <f>IF(C196&lt;&gt;"",COUNTIF($C$13:C196,C196)=1,"")</f>
        <v/>
      </c>
      <c r="B196" s="32"/>
      <c r="C196" s="56"/>
      <c r="D196" s="61" t="str">
        <f ca="1">IF(C196="","",VLOOKUP(C196,OFFSET(Elements!$B$7:$C$7,0,0,COUNTA(Elements!$B:$C)-1),2,FALSE))</f>
        <v/>
      </c>
      <c r="E196" s="53"/>
      <c r="F196" s="29" t="str">
        <f t="shared" si="4"/>
        <v/>
      </c>
      <c r="G196" s="30" t="str">
        <f t="shared" si="5"/>
        <v/>
      </c>
      <c r="H196" s="57"/>
      <c r="I196" s="59" t="str">
        <f>_xlfn.IFS($H196="","",$H196="Total","",TRUE,VLOOKUP($H196,Elements!$B$19:$L$28,2,FALSE))</f>
        <v/>
      </c>
      <c r="J196" s="31" t="str">
        <f>_xlfn.IFS($H196="","",$H196="Total","",TRUE,VLOOKUP($H196,Elements!$B$19:$L$28,3,FALSE))</f>
        <v/>
      </c>
      <c r="K196" s="31" t="str">
        <f>_xlfn.IFS($H196="","",$H196="Total",SUMIF(INDEX($K$12:$K195,),"&gt;0"),TRUE,VLOOKUP($H196,Elements!$B$19:$L$28,4,FALSE))</f>
        <v/>
      </c>
      <c r="L196" s="31" t="str">
        <f>_xlfn.IFS($H196="","",$H196="Total",SUMIF(INDEX($L$12:$L195,),"&gt;0"),TRUE,VLOOKUP($H196,Elements!$B$19:$L$28,5,FALSE))</f>
        <v/>
      </c>
      <c r="M196" s="31" t="str">
        <f>_xlfn.IFS($H196="","",$H196="Total",SUMIF(INDEX($M$12:$M195,),"&gt;0"),TRUE,VLOOKUP($H196,Elements!$B$19:$L$28,6,FALSE))</f>
        <v/>
      </c>
      <c r="N196" s="31" t="str">
        <f>_xlfn.IFS($H196="","",$H196="Total",SUMIF(INDEX($N$12:$N195,),"&gt;0"),TRUE,VLOOKUP($H196,Elements!$B$19:$L$28,7,FALSE))</f>
        <v/>
      </c>
      <c r="O196" s="31" t="str">
        <f>_xlfn.IFS($H196="","",$H196="Total",SUMIF(INDEX($O$12:$O195,),"&gt;0"),TRUE,VLOOKUP($H196,Elements!$B$19:$L$28,8,FALSE))</f>
        <v/>
      </c>
      <c r="P196" s="31" t="str">
        <f>_xlfn.IFS($H196="","",$H196="Total",SUMIF(INDEX($P$12:$P195,),"&gt;0"),TRUE,VLOOKUP($H196,Elements!$B$19:$L$28,9,FALSE))</f>
        <v/>
      </c>
      <c r="Q196" s="31" t="str">
        <f>_xlfn.IFS($H196="","",$H196="Total",SUMIF(INDEX($Q$12:$Q195,),"&gt;0"),TRUE,VLOOKUP($H196,Elements!$B$19:$L$28,10,FALSE))</f>
        <v/>
      </c>
      <c r="R196" s="49" t="str">
        <f>_xlfn.IFS($H196="","",$H196="Total",SUMIF(INDEX($R$12:$R195,),"&gt;0"),TRUE,VLOOKUP($H196,Elements!$B$19:$L$28,11,FALSE))</f>
        <v/>
      </c>
      <c r="S196" s="2"/>
    </row>
    <row r="197" spans="1:19" x14ac:dyDescent="0.25">
      <c r="A197" s="51" t="str">
        <f>IF(C197&lt;&gt;"",COUNTIF($C$13:C197,C197)=1,"")</f>
        <v/>
      </c>
      <c r="B197" s="32"/>
      <c r="C197" s="57"/>
      <c r="D197" s="61" t="str">
        <f ca="1">IF(C197="","",VLOOKUP(C197,OFFSET(Elements!$B$7:$C$7,0,0,COUNTA(Elements!$B:$C)-1),2,FALSE))</f>
        <v/>
      </c>
      <c r="E197" s="53"/>
      <c r="F197" s="29" t="str">
        <f t="shared" si="4"/>
        <v/>
      </c>
      <c r="G197" s="30" t="str">
        <f t="shared" si="5"/>
        <v/>
      </c>
      <c r="H197" s="57"/>
      <c r="I197" s="59" t="str">
        <f>_xlfn.IFS($H197="","",$H197="Total","",TRUE,VLOOKUP($H197,Elements!$B$19:$L$28,2,FALSE))</f>
        <v/>
      </c>
      <c r="J197" s="31" t="str">
        <f>_xlfn.IFS($H197="","",$H197="Total","",TRUE,VLOOKUP($H197,Elements!$B$19:$L$28,3,FALSE))</f>
        <v/>
      </c>
      <c r="K197" s="31" t="str">
        <f>_xlfn.IFS($H197="","",$H197="Total",SUMIF(INDEX($K$12:$K196,),"&gt;0"),TRUE,VLOOKUP($H197,Elements!$B$19:$L$28,4,FALSE))</f>
        <v/>
      </c>
      <c r="L197" s="31" t="str">
        <f>_xlfn.IFS($H197="","",$H197="Total",SUMIF(INDEX($L$12:$L196,),"&gt;0"),TRUE,VLOOKUP($H197,Elements!$B$19:$L$28,5,FALSE))</f>
        <v/>
      </c>
      <c r="M197" s="31" t="str">
        <f>_xlfn.IFS($H197="","",$H197="Total",SUMIF(INDEX($M$12:$M196,),"&gt;0"),TRUE,VLOOKUP($H197,Elements!$B$19:$L$28,6,FALSE))</f>
        <v/>
      </c>
      <c r="N197" s="31" t="str">
        <f>_xlfn.IFS($H197="","",$H197="Total",SUMIF(INDEX($N$12:$N196,),"&gt;0"),TRUE,VLOOKUP($H197,Elements!$B$19:$L$28,7,FALSE))</f>
        <v/>
      </c>
      <c r="O197" s="31" t="str">
        <f>_xlfn.IFS($H197="","",$H197="Total",SUMIF(INDEX($O$12:$O196,),"&gt;0"),TRUE,VLOOKUP($H197,Elements!$B$19:$L$28,8,FALSE))</f>
        <v/>
      </c>
      <c r="P197" s="31" t="str">
        <f>_xlfn.IFS($H197="","",$H197="Total",SUMIF(INDEX($P$12:$P196,),"&gt;0"),TRUE,VLOOKUP($H197,Elements!$B$19:$L$28,9,FALSE))</f>
        <v/>
      </c>
      <c r="Q197" s="31" t="str">
        <f>_xlfn.IFS($H197="","",$H197="Total",SUMIF(INDEX($Q$12:$Q196,),"&gt;0"),TRUE,VLOOKUP($H197,Elements!$B$19:$L$28,10,FALSE))</f>
        <v/>
      </c>
      <c r="R197" s="49" t="str">
        <f>_xlfn.IFS($H197="","",$H197="Total",SUMIF(INDEX($R$12:$R196,),"&gt;0"),TRUE,VLOOKUP($H197,Elements!$B$19:$L$28,11,FALSE))</f>
        <v/>
      </c>
      <c r="S197" s="2"/>
    </row>
    <row r="198" spans="1:19" x14ac:dyDescent="0.25">
      <c r="A198" s="51" t="str">
        <f>IF(C198&lt;&gt;"",COUNTIF($C$13:C198,C198)=1,"")</f>
        <v/>
      </c>
      <c r="B198" s="32"/>
      <c r="C198" s="57"/>
      <c r="D198" s="61" t="str">
        <f ca="1">IF(C198="","",VLOOKUP(C198,OFFSET(Elements!$B$7:$C$7,0,0,COUNTA(Elements!$B:$C)-1),2,FALSE))</f>
        <v/>
      </c>
      <c r="E198" s="53"/>
      <c r="F198" s="29" t="str">
        <f t="shared" si="4"/>
        <v/>
      </c>
      <c r="G198" s="30" t="str">
        <f t="shared" si="5"/>
        <v/>
      </c>
      <c r="H198" s="57"/>
      <c r="I198" s="59" t="str">
        <f>_xlfn.IFS($H198="","",$H198="Total","",TRUE,VLOOKUP($H198,Elements!$B$19:$L$28,2,FALSE))</f>
        <v/>
      </c>
      <c r="J198" s="31" t="str">
        <f>_xlfn.IFS($H198="","",$H198="Total","",TRUE,VLOOKUP($H198,Elements!$B$19:$L$28,3,FALSE))</f>
        <v/>
      </c>
      <c r="K198" s="31" t="str">
        <f>_xlfn.IFS($H198="","",$H198="Total",SUMIF(INDEX($K$12:$K197,),"&gt;0"),TRUE,VLOOKUP($H198,Elements!$B$19:$L$28,4,FALSE))</f>
        <v/>
      </c>
      <c r="L198" s="31" t="str">
        <f>_xlfn.IFS($H198="","",$H198="Total",SUMIF(INDEX($L$12:$L197,),"&gt;0"),TRUE,VLOOKUP($H198,Elements!$B$19:$L$28,5,FALSE))</f>
        <v/>
      </c>
      <c r="M198" s="31" t="str">
        <f>_xlfn.IFS($H198="","",$H198="Total",SUMIF(INDEX($M$12:$M197,),"&gt;0"),TRUE,VLOOKUP($H198,Elements!$B$19:$L$28,6,FALSE))</f>
        <v/>
      </c>
      <c r="N198" s="31" t="str">
        <f>_xlfn.IFS($H198="","",$H198="Total",SUMIF(INDEX($N$12:$N197,),"&gt;0"),TRUE,VLOOKUP($H198,Elements!$B$19:$L$28,7,FALSE))</f>
        <v/>
      </c>
      <c r="O198" s="31" t="str">
        <f>_xlfn.IFS($H198="","",$H198="Total",SUMIF(INDEX($O$12:$O197,),"&gt;0"),TRUE,VLOOKUP($H198,Elements!$B$19:$L$28,8,FALSE))</f>
        <v/>
      </c>
      <c r="P198" s="31" t="str">
        <f>_xlfn.IFS($H198="","",$H198="Total",SUMIF(INDEX($P$12:$P197,),"&gt;0"),TRUE,VLOOKUP($H198,Elements!$B$19:$L$28,9,FALSE))</f>
        <v/>
      </c>
      <c r="Q198" s="31" t="str">
        <f>_xlfn.IFS($H198="","",$H198="Total",SUMIF(INDEX($Q$12:$Q197,),"&gt;0"),TRUE,VLOOKUP($H198,Elements!$B$19:$L$28,10,FALSE))</f>
        <v/>
      </c>
      <c r="R198" s="49" t="str">
        <f>_xlfn.IFS($H198="","",$H198="Total",SUMIF(INDEX($R$12:$R197,),"&gt;0"),TRUE,VLOOKUP($H198,Elements!$B$19:$L$28,11,FALSE))</f>
        <v/>
      </c>
      <c r="S198" s="2"/>
    </row>
    <row r="199" spans="1:19" x14ac:dyDescent="0.25">
      <c r="A199" s="51" t="str">
        <f>IF(C199&lt;&gt;"",COUNTIF($C$13:C199,C199)=1,"")</f>
        <v/>
      </c>
      <c r="B199" s="32"/>
      <c r="C199" s="57"/>
      <c r="D199" s="61" t="str">
        <f ca="1">IF(C199="","",VLOOKUP(C199,OFFSET(Elements!$B$7:$C$7,0,0,COUNTA(Elements!$B:$C)-1),2,FALSE))</f>
        <v/>
      </c>
      <c r="E199" s="53"/>
      <c r="F199" s="29" t="str">
        <f t="shared" si="4"/>
        <v/>
      </c>
      <c r="G199" s="30" t="str">
        <f t="shared" si="5"/>
        <v/>
      </c>
      <c r="H199" s="57"/>
      <c r="I199" s="59" t="str">
        <f>_xlfn.IFS($H199="","",$H199="Total","",TRUE,VLOOKUP($H199,Elements!$B$19:$L$28,2,FALSE))</f>
        <v/>
      </c>
      <c r="J199" s="31" t="str">
        <f>_xlfn.IFS($H199="","",$H199="Total","",TRUE,VLOOKUP($H199,Elements!$B$19:$L$28,3,FALSE))</f>
        <v/>
      </c>
      <c r="K199" s="31" t="str">
        <f>_xlfn.IFS($H199="","",$H199="Total",SUMIF(INDEX($K$12:$K198,),"&gt;0"),TRUE,VLOOKUP($H199,Elements!$B$19:$L$28,4,FALSE))</f>
        <v/>
      </c>
      <c r="L199" s="31" t="str">
        <f>_xlfn.IFS($H199="","",$H199="Total",SUMIF(INDEX($L$12:$L198,),"&gt;0"),TRUE,VLOOKUP($H199,Elements!$B$19:$L$28,5,FALSE))</f>
        <v/>
      </c>
      <c r="M199" s="31" t="str">
        <f>_xlfn.IFS($H199="","",$H199="Total",SUMIF(INDEX($M$12:$M198,),"&gt;0"),TRUE,VLOOKUP($H199,Elements!$B$19:$L$28,6,FALSE))</f>
        <v/>
      </c>
      <c r="N199" s="31" t="str">
        <f>_xlfn.IFS($H199="","",$H199="Total",SUMIF(INDEX($N$12:$N198,),"&gt;0"),TRUE,VLOOKUP($H199,Elements!$B$19:$L$28,7,FALSE))</f>
        <v/>
      </c>
      <c r="O199" s="31" t="str">
        <f>_xlfn.IFS($H199="","",$H199="Total",SUMIF(INDEX($O$12:$O198,),"&gt;0"),TRUE,VLOOKUP($H199,Elements!$B$19:$L$28,8,FALSE))</f>
        <v/>
      </c>
      <c r="P199" s="31" t="str">
        <f>_xlfn.IFS($H199="","",$H199="Total",SUMIF(INDEX($P$12:$P198,),"&gt;0"),TRUE,VLOOKUP($H199,Elements!$B$19:$L$28,9,FALSE))</f>
        <v/>
      </c>
      <c r="Q199" s="31" t="str">
        <f>_xlfn.IFS($H199="","",$H199="Total",SUMIF(INDEX($Q$12:$Q198,),"&gt;0"),TRUE,VLOOKUP($H199,Elements!$B$19:$L$28,10,FALSE))</f>
        <v/>
      </c>
      <c r="R199" s="49" t="str">
        <f>_xlfn.IFS($H199="","",$H199="Total",SUMIF(INDEX($R$12:$R198,),"&gt;0"),TRUE,VLOOKUP($H199,Elements!$B$19:$L$28,11,FALSE))</f>
        <v/>
      </c>
      <c r="S199" s="2"/>
    </row>
    <row r="200" spans="1:19" x14ac:dyDescent="0.25">
      <c r="A200" s="51" t="str">
        <f>IF(C200&lt;&gt;"",COUNTIF($C$13:C200,C200)=1,"")</f>
        <v/>
      </c>
      <c r="B200" s="32"/>
      <c r="C200" s="57"/>
      <c r="D200" s="61" t="str">
        <f ca="1">IF(C200="","",VLOOKUP(C200,OFFSET(Elements!$B$7:$C$7,0,0,COUNTA(Elements!$B:$C)-1),2,FALSE))</f>
        <v/>
      </c>
      <c r="E200" s="53"/>
      <c r="F200" s="29" t="str">
        <f t="shared" si="4"/>
        <v/>
      </c>
      <c r="G200" s="30" t="str">
        <f t="shared" si="5"/>
        <v/>
      </c>
      <c r="H200" s="57"/>
      <c r="I200" s="59" t="str">
        <f>_xlfn.IFS($H200="","",$H200="Total","",TRUE,VLOOKUP($H200,Elements!$B$19:$L$28,2,FALSE))</f>
        <v/>
      </c>
      <c r="J200" s="31" t="str">
        <f>_xlfn.IFS($H200="","",$H200="Total","",TRUE,VLOOKUP($H200,Elements!$B$19:$L$28,3,FALSE))</f>
        <v/>
      </c>
      <c r="K200" s="31" t="str">
        <f>_xlfn.IFS($H200="","",$H200="Total",SUMIF(INDEX($K$12:$K199,),"&gt;0"),TRUE,VLOOKUP($H200,Elements!$B$19:$L$28,4,FALSE))</f>
        <v/>
      </c>
      <c r="L200" s="31" t="str">
        <f>_xlfn.IFS($H200="","",$H200="Total",SUMIF(INDEX($L$12:$L199,),"&gt;0"),TRUE,VLOOKUP($H200,Elements!$B$19:$L$28,5,FALSE))</f>
        <v/>
      </c>
      <c r="M200" s="31" t="str">
        <f>_xlfn.IFS($H200="","",$H200="Total",SUMIF(INDEX($M$12:$M199,),"&gt;0"),TRUE,VLOOKUP($H200,Elements!$B$19:$L$28,6,FALSE))</f>
        <v/>
      </c>
      <c r="N200" s="31" t="str">
        <f>_xlfn.IFS($H200="","",$H200="Total",SUMIF(INDEX($N$12:$N199,),"&gt;0"),TRUE,VLOOKUP($H200,Elements!$B$19:$L$28,7,FALSE))</f>
        <v/>
      </c>
      <c r="O200" s="31" t="str">
        <f>_xlfn.IFS($H200="","",$H200="Total",SUMIF(INDEX($O$12:$O199,),"&gt;0"),TRUE,VLOOKUP($H200,Elements!$B$19:$L$28,8,FALSE))</f>
        <v/>
      </c>
      <c r="P200" s="31" t="str">
        <f>_xlfn.IFS($H200="","",$H200="Total",SUMIF(INDEX($P$12:$P199,),"&gt;0"),TRUE,VLOOKUP($H200,Elements!$B$19:$L$28,9,FALSE))</f>
        <v/>
      </c>
      <c r="Q200" s="31" t="str">
        <f>_xlfn.IFS($H200="","",$H200="Total",SUMIF(INDEX($Q$12:$Q199,),"&gt;0"),TRUE,VLOOKUP($H200,Elements!$B$19:$L$28,10,FALSE))</f>
        <v/>
      </c>
      <c r="R200" s="49" t="str">
        <f>_xlfn.IFS($H200="","",$H200="Total",SUMIF(INDEX($R$12:$R199,),"&gt;0"),TRUE,VLOOKUP($H200,Elements!$B$19:$L$28,11,FALSE))</f>
        <v/>
      </c>
      <c r="S200" s="2"/>
    </row>
    <row r="201" spans="1:19" x14ac:dyDescent="0.25">
      <c r="A201" s="51" t="str">
        <f>IF(C201&lt;&gt;"",COUNTIF($C$13:C201,C201)=1,"")</f>
        <v/>
      </c>
      <c r="B201" s="32"/>
      <c r="C201" s="57"/>
      <c r="D201" s="61" t="str">
        <f ca="1">IF(C201="","",VLOOKUP(C201,OFFSET(Elements!$B$7:$C$7,0,0,COUNTA(Elements!$B:$C)-1),2,FALSE))</f>
        <v/>
      </c>
      <c r="E201" s="53"/>
      <c r="F201" s="29" t="str">
        <f t="shared" si="4"/>
        <v/>
      </c>
      <c r="G201" s="30" t="str">
        <f t="shared" si="5"/>
        <v/>
      </c>
      <c r="H201" s="57"/>
      <c r="I201" s="59" t="str">
        <f>_xlfn.IFS($H201="","",$H201="Total","",TRUE,VLOOKUP($H201,Elements!$B$19:$L$28,2,FALSE))</f>
        <v/>
      </c>
      <c r="J201" s="31" t="str">
        <f>_xlfn.IFS($H201="","",$H201="Total","",TRUE,VLOOKUP($H201,Elements!$B$19:$L$28,3,FALSE))</f>
        <v/>
      </c>
      <c r="K201" s="31" t="str">
        <f>_xlfn.IFS($H201="","",$H201="Total",SUMIF(INDEX($K$12:$K200,),"&gt;0"),TRUE,VLOOKUP($H201,Elements!$B$19:$L$28,4,FALSE))</f>
        <v/>
      </c>
      <c r="L201" s="31" t="str">
        <f>_xlfn.IFS($H201="","",$H201="Total",SUMIF(INDEX($L$12:$L200,),"&gt;0"),TRUE,VLOOKUP($H201,Elements!$B$19:$L$28,5,FALSE))</f>
        <v/>
      </c>
      <c r="M201" s="31" t="str">
        <f>_xlfn.IFS($H201="","",$H201="Total",SUMIF(INDEX($M$12:$M200,),"&gt;0"),TRUE,VLOOKUP($H201,Elements!$B$19:$L$28,6,FALSE))</f>
        <v/>
      </c>
      <c r="N201" s="31" t="str">
        <f>_xlfn.IFS($H201="","",$H201="Total",SUMIF(INDEX($N$12:$N200,),"&gt;0"),TRUE,VLOOKUP($H201,Elements!$B$19:$L$28,7,FALSE))</f>
        <v/>
      </c>
      <c r="O201" s="31" t="str">
        <f>_xlfn.IFS($H201="","",$H201="Total",SUMIF(INDEX($O$12:$O200,),"&gt;0"),TRUE,VLOOKUP($H201,Elements!$B$19:$L$28,8,FALSE))</f>
        <v/>
      </c>
      <c r="P201" s="31" t="str">
        <f>_xlfn.IFS($H201="","",$H201="Total",SUMIF(INDEX($P$12:$P200,),"&gt;0"),TRUE,VLOOKUP($H201,Elements!$B$19:$L$28,9,FALSE))</f>
        <v/>
      </c>
      <c r="Q201" s="31" t="str">
        <f>_xlfn.IFS($H201="","",$H201="Total",SUMIF(INDEX($Q$12:$Q200,),"&gt;0"),TRUE,VLOOKUP($H201,Elements!$B$19:$L$28,10,FALSE))</f>
        <v/>
      </c>
      <c r="R201" s="49" t="str">
        <f>_xlfn.IFS($H201="","",$H201="Total",SUMIF(INDEX($R$12:$R200,),"&gt;0"),TRUE,VLOOKUP($H201,Elements!$B$19:$L$28,11,FALSE))</f>
        <v/>
      </c>
      <c r="S201" s="2"/>
    </row>
    <row r="202" spans="1:19" x14ac:dyDescent="0.25">
      <c r="A202" s="51" t="str">
        <f>IF(C202&lt;&gt;"",COUNTIF($C$13:C202,C202)=1,"")</f>
        <v/>
      </c>
      <c r="B202" s="32"/>
      <c r="C202" s="57"/>
      <c r="D202" s="61" t="str">
        <f ca="1">IF(C202="","",VLOOKUP(C202,OFFSET(Elements!$B$7:$C$7,0,0,COUNTA(Elements!$B:$C)-1),2,FALSE))</f>
        <v/>
      </c>
      <c r="E202" s="53"/>
      <c r="F202" s="29" t="str">
        <f t="shared" si="4"/>
        <v/>
      </c>
      <c r="G202" s="30" t="str">
        <f t="shared" si="5"/>
        <v/>
      </c>
      <c r="H202" s="57"/>
      <c r="I202" s="59" t="str">
        <f>_xlfn.IFS($H202="","",$H202="Total","",TRUE,VLOOKUP($H202,Elements!$B$19:$L$28,2,FALSE))</f>
        <v/>
      </c>
      <c r="J202" s="31" t="str">
        <f>_xlfn.IFS($H202="","",$H202="Total","",TRUE,VLOOKUP($H202,Elements!$B$19:$L$28,3,FALSE))</f>
        <v/>
      </c>
      <c r="K202" s="31" t="str">
        <f>_xlfn.IFS($H202="","",$H202="Total",SUMIF(INDEX($K$12:$K201,),"&gt;0"),TRUE,VLOOKUP($H202,Elements!$B$19:$L$28,4,FALSE))</f>
        <v/>
      </c>
      <c r="L202" s="31" t="str">
        <f>_xlfn.IFS($H202="","",$H202="Total",SUMIF(INDEX($L$12:$L201,),"&gt;0"),TRUE,VLOOKUP($H202,Elements!$B$19:$L$28,5,FALSE))</f>
        <v/>
      </c>
      <c r="M202" s="31" t="str">
        <f>_xlfn.IFS($H202="","",$H202="Total",SUMIF(INDEX($M$12:$M201,),"&gt;0"),TRUE,VLOOKUP($H202,Elements!$B$19:$L$28,6,FALSE))</f>
        <v/>
      </c>
      <c r="N202" s="31" t="str">
        <f>_xlfn.IFS($H202="","",$H202="Total",SUMIF(INDEX($N$12:$N201,),"&gt;0"),TRUE,VLOOKUP($H202,Elements!$B$19:$L$28,7,FALSE))</f>
        <v/>
      </c>
      <c r="O202" s="31" t="str">
        <f>_xlfn.IFS($H202="","",$H202="Total",SUMIF(INDEX($O$12:$O201,),"&gt;0"),TRUE,VLOOKUP($H202,Elements!$B$19:$L$28,8,FALSE))</f>
        <v/>
      </c>
      <c r="P202" s="31" t="str">
        <f>_xlfn.IFS($H202="","",$H202="Total",SUMIF(INDEX($P$12:$P201,),"&gt;0"),TRUE,VLOOKUP($H202,Elements!$B$19:$L$28,9,FALSE))</f>
        <v/>
      </c>
      <c r="Q202" s="31" t="str">
        <f>_xlfn.IFS($H202="","",$H202="Total",SUMIF(INDEX($Q$12:$Q201,),"&gt;0"),TRUE,VLOOKUP($H202,Elements!$B$19:$L$28,10,FALSE))</f>
        <v/>
      </c>
      <c r="R202" s="49" t="str">
        <f>_xlfn.IFS($H202="","",$H202="Total",SUMIF(INDEX($R$12:$R201,),"&gt;0"),TRUE,VLOOKUP($H202,Elements!$B$19:$L$28,11,FALSE))</f>
        <v/>
      </c>
      <c r="S202" s="2"/>
    </row>
    <row r="203" spans="1:19" x14ac:dyDescent="0.25">
      <c r="A203" s="51" t="str">
        <f>IF(C203&lt;&gt;"",COUNTIF($C$13:C203,C203)=1,"")</f>
        <v/>
      </c>
      <c r="B203" s="32"/>
      <c r="C203" s="57"/>
      <c r="D203" s="61" t="str">
        <f ca="1">IF(C203="","",VLOOKUP(C203,OFFSET(Elements!$B$7:$C$7,0,0,COUNTA(Elements!$B:$C)-1),2,FALSE))</f>
        <v/>
      </c>
      <c r="E203" s="53"/>
      <c r="F203" s="29" t="str">
        <f t="shared" si="4"/>
        <v/>
      </c>
      <c r="G203" s="30" t="str">
        <f t="shared" si="5"/>
        <v/>
      </c>
      <c r="H203" s="57"/>
      <c r="I203" s="59" t="str">
        <f>_xlfn.IFS($H203="","",$H203="Total","",TRUE,VLOOKUP($H203,Elements!$B$19:$L$28,2,FALSE))</f>
        <v/>
      </c>
      <c r="J203" s="31" t="str">
        <f>_xlfn.IFS($H203="","",$H203="Total","",TRUE,VLOOKUP($H203,Elements!$B$19:$L$28,3,FALSE))</f>
        <v/>
      </c>
      <c r="K203" s="31" t="str">
        <f>_xlfn.IFS($H203="","",$H203="Total",SUMIF(INDEX($K$12:$K202,),"&gt;0"),TRUE,VLOOKUP($H203,Elements!$B$19:$L$28,4,FALSE))</f>
        <v/>
      </c>
      <c r="L203" s="31" t="str">
        <f>_xlfn.IFS($H203="","",$H203="Total",SUMIF(INDEX($L$12:$L202,),"&gt;0"),TRUE,VLOOKUP($H203,Elements!$B$19:$L$28,5,FALSE))</f>
        <v/>
      </c>
      <c r="M203" s="31" t="str">
        <f>_xlfn.IFS($H203="","",$H203="Total",SUMIF(INDEX($M$12:$M202,),"&gt;0"),TRUE,VLOOKUP($H203,Elements!$B$19:$L$28,6,FALSE))</f>
        <v/>
      </c>
      <c r="N203" s="31" t="str">
        <f>_xlfn.IFS($H203="","",$H203="Total",SUMIF(INDEX($N$12:$N202,),"&gt;0"),TRUE,VLOOKUP($H203,Elements!$B$19:$L$28,7,FALSE))</f>
        <v/>
      </c>
      <c r="O203" s="31" t="str">
        <f>_xlfn.IFS($H203="","",$H203="Total",SUMIF(INDEX($O$12:$O202,),"&gt;0"),TRUE,VLOOKUP($H203,Elements!$B$19:$L$28,8,FALSE))</f>
        <v/>
      </c>
      <c r="P203" s="31" t="str">
        <f>_xlfn.IFS($H203="","",$H203="Total",SUMIF(INDEX($P$12:$P202,),"&gt;0"),TRUE,VLOOKUP($H203,Elements!$B$19:$L$28,9,FALSE))</f>
        <v/>
      </c>
      <c r="Q203" s="31" t="str">
        <f>_xlfn.IFS($H203="","",$H203="Total",SUMIF(INDEX($Q$12:$Q202,),"&gt;0"),TRUE,VLOOKUP($H203,Elements!$B$19:$L$28,10,FALSE))</f>
        <v/>
      </c>
      <c r="R203" s="49" t="str">
        <f>_xlfn.IFS($H203="","",$H203="Total",SUMIF(INDEX($R$12:$R202,),"&gt;0"),TRUE,VLOOKUP($H203,Elements!$B$19:$L$28,11,FALSE))</f>
        <v/>
      </c>
      <c r="S203" s="2"/>
    </row>
    <row r="204" spans="1:19" x14ac:dyDescent="0.25">
      <c r="A204" s="51" t="str">
        <f>IF(C204&lt;&gt;"",COUNTIF($C$13:C204,C204)=1,"")</f>
        <v/>
      </c>
      <c r="B204" s="32"/>
      <c r="C204" s="56"/>
      <c r="D204" s="61" t="str">
        <f ca="1">IF(C204="","",VLOOKUP(C204,OFFSET(Elements!$B$7:$C$7,0,0,COUNTA(Elements!$B:$C)-1),2,FALSE))</f>
        <v/>
      </c>
      <c r="E204" s="53"/>
      <c r="F204" s="29" t="str">
        <f t="shared" si="4"/>
        <v/>
      </c>
      <c r="G204" s="30" t="str">
        <f t="shared" si="5"/>
        <v/>
      </c>
      <c r="H204" s="57"/>
      <c r="I204" s="59" t="str">
        <f>_xlfn.IFS($H204="","",$H204="Total","",TRUE,VLOOKUP($H204,Elements!$B$19:$L$28,2,FALSE))</f>
        <v/>
      </c>
      <c r="J204" s="31" t="str">
        <f>_xlfn.IFS($H204="","",$H204="Total","",TRUE,VLOOKUP($H204,Elements!$B$19:$L$28,3,FALSE))</f>
        <v/>
      </c>
      <c r="K204" s="31" t="str">
        <f>_xlfn.IFS($H204="","",$H204="Total",SUMIF(INDEX($K$12:$K203,),"&gt;0"),TRUE,VLOOKUP($H204,Elements!$B$19:$L$28,4,FALSE))</f>
        <v/>
      </c>
      <c r="L204" s="31" t="str">
        <f>_xlfn.IFS($H204="","",$H204="Total",SUMIF(INDEX($L$12:$L203,),"&gt;0"),TRUE,VLOOKUP($H204,Elements!$B$19:$L$28,5,FALSE))</f>
        <v/>
      </c>
      <c r="M204" s="31" t="str">
        <f>_xlfn.IFS($H204="","",$H204="Total",SUMIF(INDEX($M$12:$M203,),"&gt;0"),TRUE,VLOOKUP($H204,Elements!$B$19:$L$28,6,FALSE))</f>
        <v/>
      </c>
      <c r="N204" s="31" t="str">
        <f>_xlfn.IFS($H204="","",$H204="Total",SUMIF(INDEX($N$12:$N203,),"&gt;0"),TRUE,VLOOKUP($H204,Elements!$B$19:$L$28,7,FALSE))</f>
        <v/>
      </c>
      <c r="O204" s="31" t="str">
        <f>_xlfn.IFS($H204="","",$H204="Total",SUMIF(INDEX($O$12:$O203,),"&gt;0"),TRUE,VLOOKUP($H204,Elements!$B$19:$L$28,8,FALSE))</f>
        <v/>
      </c>
      <c r="P204" s="31" t="str">
        <f>_xlfn.IFS($H204="","",$H204="Total",SUMIF(INDEX($P$12:$P203,),"&gt;0"),TRUE,VLOOKUP($H204,Elements!$B$19:$L$28,9,FALSE))</f>
        <v/>
      </c>
      <c r="Q204" s="31" t="str">
        <f>_xlfn.IFS($H204="","",$H204="Total",SUMIF(INDEX($Q$12:$Q203,),"&gt;0"),TRUE,VLOOKUP($H204,Elements!$B$19:$L$28,10,FALSE))</f>
        <v/>
      </c>
      <c r="R204" s="49" t="str">
        <f>_xlfn.IFS($H204="","",$H204="Total",SUMIF(INDEX($R$12:$R203,),"&gt;0"),TRUE,VLOOKUP($H204,Elements!$B$19:$L$28,11,FALSE))</f>
        <v/>
      </c>
      <c r="S204" s="2"/>
    </row>
    <row r="205" spans="1:19" x14ac:dyDescent="0.25">
      <c r="A205" s="51" t="str">
        <f>IF(C205&lt;&gt;"",COUNTIF($C$13:C205,C205)=1,"")</f>
        <v/>
      </c>
      <c r="B205" s="32"/>
      <c r="C205" s="57"/>
      <c r="D205" s="61" t="str">
        <f ca="1">IF(C205="","",VLOOKUP(C205,OFFSET(Elements!$B$7:$C$7,0,0,COUNTA(Elements!$B:$C)-1),2,FALSE))</f>
        <v/>
      </c>
      <c r="E205" s="53"/>
      <c r="F205" s="29" t="str">
        <f t="shared" si="4"/>
        <v/>
      </c>
      <c r="G205" s="30" t="str">
        <f t="shared" si="5"/>
        <v/>
      </c>
      <c r="H205" s="57"/>
      <c r="I205" s="59" t="str">
        <f>_xlfn.IFS($H205="","",$H205="Total","",TRUE,VLOOKUP($H205,Elements!$B$19:$L$28,2,FALSE))</f>
        <v/>
      </c>
      <c r="J205" s="31" t="str">
        <f>_xlfn.IFS($H205="","",$H205="Total","",TRUE,VLOOKUP($H205,Elements!$B$19:$L$28,3,FALSE))</f>
        <v/>
      </c>
      <c r="K205" s="31" t="str">
        <f>_xlfn.IFS($H205="","",$H205="Total",SUMIF(INDEX($K$12:$K204,),"&gt;0"),TRUE,VLOOKUP($H205,Elements!$B$19:$L$28,4,FALSE))</f>
        <v/>
      </c>
      <c r="L205" s="31" t="str">
        <f>_xlfn.IFS($H205="","",$H205="Total",SUMIF(INDEX($L$12:$L204,),"&gt;0"),TRUE,VLOOKUP($H205,Elements!$B$19:$L$28,5,FALSE))</f>
        <v/>
      </c>
      <c r="M205" s="31" t="str">
        <f>_xlfn.IFS($H205="","",$H205="Total",SUMIF(INDEX($M$12:$M204,),"&gt;0"),TRUE,VLOOKUP($H205,Elements!$B$19:$L$28,6,FALSE))</f>
        <v/>
      </c>
      <c r="N205" s="31" t="str">
        <f>_xlfn.IFS($H205="","",$H205="Total",SUMIF(INDEX($N$12:$N204,),"&gt;0"),TRUE,VLOOKUP($H205,Elements!$B$19:$L$28,7,FALSE))</f>
        <v/>
      </c>
      <c r="O205" s="31" t="str">
        <f>_xlfn.IFS($H205="","",$H205="Total",SUMIF(INDEX($O$12:$O204,),"&gt;0"),TRUE,VLOOKUP($H205,Elements!$B$19:$L$28,8,FALSE))</f>
        <v/>
      </c>
      <c r="P205" s="31" t="str">
        <f>_xlfn.IFS($H205="","",$H205="Total",SUMIF(INDEX($P$12:$P204,),"&gt;0"),TRUE,VLOOKUP($H205,Elements!$B$19:$L$28,9,FALSE))</f>
        <v/>
      </c>
      <c r="Q205" s="31" t="str">
        <f>_xlfn.IFS($H205="","",$H205="Total",SUMIF(INDEX($Q$12:$Q204,),"&gt;0"),TRUE,VLOOKUP($H205,Elements!$B$19:$L$28,10,FALSE))</f>
        <v/>
      </c>
      <c r="R205" s="49" t="str">
        <f>_xlfn.IFS($H205="","",$H205="Total",SUMIF(INDEX($R$12:$R204,),"&gt;0"),TRUE,VLOOKUP($H205,Elements!$B$19:$L$28,11,FALSE))</f>
        <v/>
      </c>
      <c r="S205" s="2"/>
    </row>
    <row r="206" spans="1:19" x14ac:dyDescent="0.25">
      <c r="A206" s="51" t="str">
        <f>IF(C206&lt;&gt;"",COUNTIF($C$13:C206,C206)=1,"")</f>
        <v/>
      </c>
      <c r="B206" s="32"/>
      <c r="C206" s="57"/>
      <c r="D206" s="61" t="str">
        <f ca="1">IF(C206="","",VLOOKUP(C206,OFFSET(Elements!$B$7:$C$7,0,0,COUNTA(Elements!$B:$C)-1),2,FALSE))</f>
        <v/>
      </c>
      <c r="E206" s="53"/>
      <c r="F206" s="29" t="str">
        <f t="shared" ref="F206:F269" si="6">IF(H206="Total",R206,"")</f>
        <v/>
      </c>
      <c r="G206" s="30" t="str">
        <f t="shared" ref="G206:G269" si="7">IF(H206="Total",R206*E206,"")</f>
        <v/>
      </c>
      <c r="H206" s="57"/>
      <c r="I206" s="59" t="str">
        <f>_xlfn.IFS($H206="","",$H206="Total","",TRUE,VLOOKUP($H206,Elements!$B$19:$L$28,2,FALSE))</f>
        <v/>
      </c>
      <c r="J206" s="31" t="str">
        <f>_xlfn.IFS($H206="","",$H206="Total","",TRUE,VLOOKUP($H206,Elements!$B$19:$L$28,3,FALSE))</f>
        <v/>
      </c>
      <c r="K206" s="31" t="str">
        <f>_xlfn.IFS($H206="","",$H206="Total",SUMIF(INDEX($K$12:$K205,),"&gt;0"),TRUE,VLOOKUP($H206,Elements!$B$19:$L$28,4,FALSE))</f>
        <v/>
      </c>
      <c r="L206" s="31" t="str">
        <f>_xlfn.IFS($H206="","",$H206="Total",SUMIF(INDEX($L$12:$L205,),"&gt;0"),TRUE,VLOOKUP($H206,Elements!$B$19:$L$28,5,FALSE))</f>
        <v/>
      </c>
      <c r="M206" s="31" t="str">
        <f>_xlfn.IFS($H206="","",$H206="Total",SUMIF(INDEX($M$12:$M205,),"&gt;0"),TRUE,VLOOKUP($H206,Elements!$B$19:$L$28,6,FALSE))</f>
        <v/>
      </c>
      <c r="N206" s="31" t="str">
        <f>_xlfn.IFS($H206="","",$H206="Total",SUMIF(INDEX($N$12:$N205,),"&gt;0"),TRUE,VLOOKUP($H206,Elements!$B$19:$L$28,7,FALSE))</f>
        <v/>
      </c>
      <c r="O206" s="31" t="str">
        <f>_xlfn.IFS($H206="","",$H206="Total",SUMIF(INDEX($O$12:$O205,),"&gt;0"),TRUE,VLOOKUP($H206,Elements!$B$19:$L$28,8,FALSE))</f>
        <v/>
      </c>
      <c r="P206" s="31" t="str">
        <f>_xlfn.IFS($H206="","",$H206="Total",SUMIF(INDEX($P$12:$P205,),"&gt;0"),TRUE,VLOOKUP($H206,Elements!$B$19:$L$28,9,FALSE))</f>
        <v/>
      </c>
      <c r="Q206" s="31" t="str">
        <f>_xlfn.IFS($H206="","",$H206="Total",SUMIF(INDEX($Q$12:$Q205,),"&gt;0"),TRUE,VLOOKUP($H206,Elements!$B$19:$L$28,10,FALSE))</f>
        <v/>
      </c>
      <c r="R206" s="49" t="str">
        <f>_xlfn.IFS($H206="","",$H206="Total",SUMIF(INDEX($R$12:$R205,),"&gt;0"),TRUE,VLOOKUP($H206,Elements!$B$19:$L$28,11,FALSE))</f>
        <v/>
      </c>
      <c r="S206" s="2"/>
    </row>
    <row r="207" spans="1:19" x14ac:dyDescent="0.25">
      <c r="A207" s="51" t="str">
        <f>IF(C207&lt;&gt;"",COUNTIF($C$13:C207,C207)=1,"")</f>
        <v/>
      </c>
      <c r="B207" s="32"/>
      <c r="C207" s="57"/>
      <c r="D207" s="61" t="str">
        <f ca="1">IF(C207="","",VLOOKUP(C207,OFFSET(Elements!$B$7:$C$7,0,0,COUNTA(Elements!$B:$C)-1),2,FALSE))</f>
        <v/>
      </c>
      <c r="E207" s="53"/>
      <c r="F207" s="29" t="str">
        <f t="shared" si="6"/>
        <v/>
      </c>
      <c r="G207" s="30" t="str">
        <f t="shared" si="7"/>
        <v/>
      </c>
      <c r="H207" s="57"/>
      <c r="I207" s="59" t="str">
        <f>_xlfn.IFS($H207="","",$H207="Total","",TRUE,VLOOKUP($H207,Elements!$B$19:$L$28,2,FALSE))</f>
        <v/>
      </c>
      <c r="J207" s="31" t="str">
        <f>_xlfn.IFS($H207="","",$H207="Total","",TRUE,VLOOKUP($H207,Elements!$B$19:$L$28,3,FALSE))</f>
        <v/>
      </c>
      <c r="K207" s="31" t="str">
        <f>_xlfn.IFS($H207="","",$H207="Total",SUMIF(INDEX($K$12:$K206,),"&gt;0"),TRUE,VLOOKUP($H207,Elements!$B$19:$L$28,4,FALSE))</f>
        <v/>
      </c>
      <c r="L207" s="31" t="str">
        <f>_xlfn.IFS($H207="","",$H207="Total",SUMIF(INDEX($L$12:$L206,),"&gt;0"),TRUE,VLOOKUP($H207,Elements!$B$19:$L$28,5,FALSE))</f>
        <v/>
      </c>
      <c r="M207" s="31" t="str">
        <f>_xlfn.IFS($H207="","",$H207="Total",SUMIF(INDEX($M$12:$M206,),"&gt;0"),TRUE,VLOOKUP($H207,Elements!$B$19:$L$28,6,FALSE))</f>
        <v/>
      </c>
      <c r="N207" s="31" t="str">
        <f>_xlfn.IFS($H207="","",$H207="Total",SUMIF(INDEX($N$12:$N206,),"&gt;0"),TRUE,VLOOKUP($H207,Elements!$B$19:$L$28,7,FALSE))</f>
        <v/>
      </c>
      <c r="O207" s="31" t="str">
        <f>_xlfn.IFS($H207="","",$H207="Total",SUMIF(INDEX($O$12:$O206,),"&gt;0"),TRUE,VLOOKUP($H207,Elements!$B$19:$L$28,8,FALSE))</f>
        <v/>
      </c>
      <c r="P207" s="31" t="str">
        <f>_xlfn.IFS($H207="","",$H207="Total",SUMIF(INDEX($P$12:$P206,),"&gt;0"),TRUE,VLOOKUP($H207,Elements!$B$19:$L$28,9,FALSE))</f>
        <v/>
      </c>
      <c r="Q207" s="31" t="str">
        <f>_xlfn.IFS($H207="","",$H207="Total",SUMIF(INDEX($Q$12:$Q206,),"&gt;0"),TRUE,VLOOKUP($H207,Elements!$B$19:$L$28,10,FALSE))</f>
        <v/>
      </c>
      <c r="R207" s="49" t="str">
        <f>_xlfn.IFS($H207="","",$H207="Total",SUMIF(INDEX($R$12:$R206,),"&gt;0"),TRUE,VLOOKUP($H207,Elements!$B$19:$L$28,11,FALSE))</f>
        <v/>
      </c>
      <c r="S207" s="2"/>
    </row>
    <row r="208" spans="1:19" x14ac:dyDescent="0.25">
      <c r="A208" s="51" t="str">
        <f>IF(C208&lt;&gt;"",COUNTIF($C$13:C208,C208)=1,"")</f>
        <v/>
      </c>
      <c r="B208" s="32"/>
      <c r="C208" s="57"/>
      <c r="D208" s="61" t="str">
        <f ca="1">IF(C208="","",VLOOKUP(C208,OFFSET(Elements!$B$7:$C$7,0,0,COUNTA(Elements!$B:$C)-1),2,FALSE))</f>
        <v/>
      </c>
      <c r="E208" s="53"/>
      <c r="F208" s="29" t="str">
        <f t="shared" si="6"/>
        <v/>
      </c>
      <c r="G208" s="30" t="str">
        <f t="shared" si="7"/>
        <v/>
      </c>
      <c r="H208" s="57"/>
      <c r="I208" s="59" t="str">
        <f>_xlfn.IFS($H208="","",$H208="Total","",TRUE,VLOOKUP($H208,Elements!$B$19:$L$28,2,FALSE))</f>
        <v/>
      </c>
      <c r="J208" s="31" t="str">
        <f>_xlfn.IFS($H208="","",$H208="Total","",TRUE,VLOOKUP($H208,Elements!$B$19:$L$28,3,FALSE))</f>
        <v/>
      </c>
      <c r="K208" s="31" t="str">
        <f>_xlfn.IFS($H208="","",$H208="Total",SUMIF(INDEX($K$12:$K207,),"&gt;0"),TRUE,VLOOKUP($H208,Elements!$B$19:$L$28,4,FALSE))</f>
        <v/>
      </c>
      <c r="L208" s="31" t="str">
        <f>_xlfn.IFS($H208="","",$H208="Total",SUMIF(INDEX($L$12:$L207,),"&gt;0"),TRUE,VLOOKUP($H208,Elements!$B$19:$L$28,5,FALSE))</f>
        <v/>
      </c>
      <c r="M208" s="31" t="str">
        <f>_xlfn.IFS($H208="","",$H208="Total",SUMIF(INDEX($M$12:$M207,),"&gt;0"),TRUE,VLOOKUP($H208,Elements!$B$19:$L$28,6,FALSE))</f>
        <v/>
      </c>
      <c r="N208" s="31" t="str">
        <f>_xlfn.IFS($H208="","",$H208="Total",SUMIF(INDEX($N$12:$N207,),"&gt;0"),TRUE,VLOOKUP($H208,Elements!$B$19:$L$28,7,FALSE))</f>
        <v/>
      </c>
      <c r="O208" s="31" t="str">
        <f>_xlfn.IFS($H208="","",$H208="Total",SUMIF(INDEX($O$12:$O207,),"&gt;0"),TRUE,VLOOKUP($H208,Elements!$B$19:$L$28,8,FALSE))</f>
        <v/>
      </c>
      <c r="P208" s="31" t="str">
        <f>_xlfn.IFS($H208="","",$H208="Total",SUMIF(INDEX($P$12:$P207,),"&gt;0"),TRUE,VLOOKUP($H208,Elements!$B$19:$L$28,9,FALSE))</f>
        <v/>
      </c>
      <c r="Q208" s="31" t="str">
        <f>_xlfn.IFS($H208="","",$H208="Total",SUMIF(INDEX($Q$12:$Q207,),"&gt;0"),TRUE,VLOOKUP($H208,Elements!$B$19:$L$28,10,FALSE))</f>
        <v/>
      </c>
      <c r="R208" s="49" t="str">
        <f>_xlfn.IFS($H208="","",$H208="Total",SUMIF(INDEX($R$12:$R207,),"&gt;0"),TRUE,VLOOKUP($H208,Elements!$B$19:$L$28,11,FALSE))</f>
        <v/>
      </c>
      <c r="S208" s="2"/>
    </row>
    <row r="209" spans="1:19" x14ac:dyDescent="0.25">
      <c r="A209" s="51" t="str">
        <f>IF(C209&lt;&gt;"",COUNTIF($C$13:C209,C209)=1,"")</f>
        <v/>
      </c>
      <c r="B209" s="32"/>
      <c r="C209" s="57"/>
      <c r="D209" s="61" t="str">
        <f ca="1">IF(C209="","",VLOOKUP(C209,OFFSET(Elements!$B$7:$C$7,0,0,COUNTA(Elements!$B:$C)-1),2,FALSE))</f>
        <v/>
      </c>
      <c r="E209" s="53"/>
      <c r="F209" s="29" t="str">
        <f t="shared" si="6"/>
        <v/>
      </c>
      <c r="G209" s="30" t="str">
        <f t="shared" si="7"/>
        <v/>
      </c>
      <c r="H209" s="57"/>
      <c r="I209" s="59" t="str">
        <f>_xlfn.IFS($H209="","",$H209="Total","",TRUE,VLOOKUP($H209,Elements!$B$19:$L$28,2,FALSE))</f>
        <v/>
      </c>
      <c r="J209" s="31" t="str">
        <f>_xlfn.IFS($H209="","",$H209="Total","",TRUE,VLOOKUP($H209,Elements!$B$19:$L$28,3,FALSE))</f>
        <v/>
      </c>
      <c r="K209" s="31" t="str">
        <f>_xlfn.IFS($H209="","",$H209="Total",SUMIF(INDEX($K$12:$K208,),"&gt;0"),TRUE,VLOOKUP($H209,Elements!$B$19:$L$28,4,FALSE))</f>
        <v/>
      </c>
      <c r="L209" s="31" t="str">
        <f>_xlfn.IFS($H209="","",$H209="Total",SUMIF(INDEX($L$12:$L208,),"&gt;0"),TRUE,VLOOKUP($H209,Elements!$B$19:$L$28,5,FALSE))</f>
        <v/>
      </c>
      <c r="M209" s="31" t="str">
        <f>_xlfn.IFS($H209="","",$H209="Total",SUMIF(INDEX($M$12:$M208,),"&gt;0"),TRUE,VLOOKUP($H209,Elements!$B$19:$L$28,6,FALSE))</f>
        <v/>
      </c>
      <c r="N209" s="31" t="str">
        <f>_xlfn.IFS($H209="","",$H209="Total",SUMIF(INDEX($N$12:$N208,),"&gt;0"),TRUE,VLOOKUP($H209,Elements!$B$19:$L$28,7,FALSE))</f>
        <v/>
      </c>
      <c r="O209" s="31" t="str">
        <f>_xlfn.IFS($H209="","",$H209="Total",SUMIF(INDEX($O$12:$O208,),"&gt;0"),TRUE,VLOOKUP($H209,Elements!$B$19:$L$28,8,FALSE))</f>
        <v/>
      </c>
      <c r="P209" s="31" t="str">
        <f>_xlfn.IFS($H209="","",$H209="Total",SUMIF(INDEX($P$12:$P208,),"&gt;0"),TRUE,VLOOKUP($H209,Elements!$B$19:$L$28,9,FALSE))</f>
        <v/>
      </c>
      <c r="Q209" s="31" t="str">
        <f>_xlfn.IFS($H209="","",$H209="Total",SUMIF(INDEX($Q$12:$Q208,),"&gt;0"),TRUE,VLOOKUP($H209,Elements!$B$19:$L$28,10,FALSE))</f>
        <v/>
      </c>
      <c r="R209" s="49" t="str">
        <f>_xlfn.IFS($H209="","",$H209="Total",SUMIF(INDEX($R$12:$R208,),"&gt;0"),TRUE,VLOOKUP($H209,Elements!$B$19:$L$28,11,FALSE))</f>
        <v/>
      </c>
      <c r="S209" s="2"/>
    </row>
    <row r="210" spans="1:19" x14ac:dyDescent="0.25">
      <c r="A210" s="51" t="str">
        <f>IF(C210&lt;&gt;"",COUNTIF($C$13:C210,C210)=1,"")</f>
        <v/>
      </c>
      <c r="B210" s="32"/>
      <c r="C210" s="57"/>
      <c r="D210" s="61" t="str">
        <f ca="1">IF(C210="","",VLOOKUP(C210,OFFSET(Elements!$B$7:$C$7,0,0,COUNTA(Elements!$B:$C)-1),2,FALSE))</f>
        <v/>
      </c>
      <c r="E210" s="53"/>
      <c r="F210" s="29" t="str">
        <f t="shared" si="6"/>
        <v/>
      </c>
      <c r="G210" s="30" t="str">
        <f t="shared" si="7"/>
        <v/>
      </c>
      <c r="H210" s="57"/>
      <c r="I210" s="59" t="str">
        <f>_xlfn.IFS($H210="","",$H210="Total","",TRUE,VLOOKUP($H210,Elements!$B$19:$L$28,2,FALSE))</f>
        <v/>
      </c>
      <c r="J210" s="31" t="str">
        <f>_xlfn.IFS($H210="","",$H210="Total","",TRUE,VLOOKUP($H210,Elements!$B$19:$L$28,3,FALSE))</f>
        <v/>
      </c>
      <c r="K210" s="31" t="str">
        <f>_xlfn.IFS($H210="","",$H210="Total",SUMIF(INDEX($K$12:$K209,),"&gt;0"),TRUE,VLOOKUP($H210,Elements!$B$19:$L$28,4,FALSE))</f>
        <v/>
      </c>
      <c r="L210" s="31" t="str">
        <f>_xlfn.IFS($H210="","",$H210="Total",SUMIF(INDEX($L$12:$L209,),"&gt;0"),TRUE,VLOOKUP($H210,Elements!$B$19:$L$28,5,FALSE))</f>
        <v/>
      </c>
      <c r="M210" s="31" t="str">
        <f>_xlfn.IFS($H210="","",$H210="Total",SUMIF(INDEX($M$12:$M209,),"&gt;0"),TRUE,VLOOKUP($H210,Elements!$B$19:$L$28,6,FALSE))</f>
        <v/>
      </c>
      <c r="N210" s="31" t="str">
        <f>_xlfn.IFS($H210="","",$H210="Total",SUMIF(INDEX($N$12:$N209,),"&gt;0"),TRUE,VLOOKUP($H210,Elements!$B$19:$L$28,7,FALSE))</f>
        <v/>
      </c>
      <c r="O210" s="31" t="str">
        <f>_xlfn.IFS($H210="","",$H210="Total",SUMIF(INDEX($O$12:$O209,),"&gt;0"),TRUE,VLOOKUP($H210,Elements!$B$19:$L$28,8,FALSE))</f>
        <v/>
      </c>
      <c r="P210" s="31" t="str">
        <f>_xlfn.IFS($H210="","",$H210="Total",SUMIF(INDEX($P$12:$P209,),"&gt;0"),TRUE,VLOOKUP($H210,Elements!$B$19:$L$28,9,FALSE))</f>
        <v/>
      </c>
      <c r="Q210" s="31" t="str">
        <f>_xlfn.IFS($H210="","",$H210="Total",SUMIF(INDEX($Q$12:$Q209,),"&gt;0"),TRUE,VLOOKUP($H210,Elements!$B$19:$L$28,10,FALSE))</f>
        <v/>
      </c>
      <c r="R210" s="49" t="str">
        <f>_xlfn.IFS($H210="","",$H210="Total",SUMIF(INDEX($R$12:$R209,),"&gt;0"),TRUE,VLOOKUP($H210,Elements!$B$19:$L$28,11,FALSE))</f>
        <v/>
      </c>
      <c r="S210" s="2"/>
    </row>
    <row r="211" spans="1:19" x14ac:dyDescent="0.25">
      <c r="A211" s="51" t="str">
        <f>IF(C211&lt;&gt;"",COUNTIF($C$13:C211,C211)=1,"")</f>
        <v/>
      </c>
      <c r="B211" s="32"/>
      <c r="C211" s="57"/>
      <c r="D211" s="61" t="str">
        <f ca="1">IF(C211="","",VLOOKUP(C211,OFFSET(Elements!$B$7:$C$7,0,0,COUNTA(Elements!$B:$C)-1),2,FALSE))</f>
        <v/>
      </c>
      <c r="E211" s="53"/>
      <c r="F211" s="29" t="str">
        <f t="shared" si="6"/>
        <v/>
      </c>
      <c r="G211" s="30" t="str">
        <f t="shared" si="7"/>
        <v/>
      </c>
      <c r="H211" s="57"/>
      <c r="I211" s="59" t="str">
        <f>_xlfn.IFS($H211="","",$H211="Total","",TRUE,VLOOKUP($H211,Elements!$B$19:$L$28,2,FALSE))</f>
        <v/>
      </c>
      <c r="J211" s="31" t="str">
        <f>_xlfn.IFS($H211="","",$H211="Total","",TRUE,VLOOKUP($H211,Elements!$B$19:$L$28,3,FALSE))</f>
        <v/>
      </c>
      <c r="K211" s="31" t="str">
        <f>_xlfn.IFS($H211="","",$H211="Total",SUMIF(INDEX($K$12:$K210,),"&gt;0"),TRUE,VLOOKUP($H211,Elements!$B$19:$L$28,4,FALSE))</f>
        <v/>
      </c>
      <c r="L211" s="31" t="str">
        <f>_xlfn.IFS($H211="","",$H211="Total",SUMIF(INDEX($L$12:$L210,),"&gt;0"),TRUE,VLOOKUP($H211,Elements!$B$19:$L$28,5,FALSE))</f>
        <v/>
      </c>
      <c r="M211" s="31" t="str">
        <f>_xlfn.IFS($H211="","",$H211="Total",SUMIF(INDEX($M$12:$M210,),"&gt;0"),TRUE,VLOOKUP($H211,Elements!$B$19:$L$28,6,FALSE))</f>
        <v/>
      </c>
      <c r="N211" s="31" t="str">
        <f>_xlfn.IFS($H211="","",$H211="Total",SUMIF(INDEX($N$12:$N210,),"&gt;0"),TRUE,VLOOKUP($H211,Elements!$B$19:$L$28,7,FALSE))</f>
        <v/>
      </c>
      <c r="O211" s="31" t="str">
        <f>_xlfn.IFS($H211="","",$H211="Total",SUMIF(INDEX($O$12:$O210,),"&gt;0"),TRUE,VLOOKUP($H211,Elements!$B$19:$L$28,8,FALSE))</f>
        <v/>
      </c>
      <c r="P211" s="31" t="str">
        <f>_xlfn.IFS($H211="","",$H211="Total",SUMIF(INDEX($P$12:$P210,),"&gt;0"),TRUE,VLOOKUP($H211,Elements!$B$19:$L$28,9,FALSE))</f>
        <v/>
      </c>
      <c r="Q211" s="31" t="str">
        <f>_xlfn.IFS($H211="","",$H211="Total",SUMIF(INDEX($Q$12:$Q210,),"&gt;0"),TRUE,VLOOKUP($H211,Elements!$B$19:$L$28,10,FALSE))</f>
        <v/>
      </c>
      <c r="R211" s="49" t="str">
        <f>_xlfn.IFS($H211="","",$H211="Total",SUMIF(INDEX($R$12:$R210,),"&gt;0"),TRUE,VLOOKUP($H211,Elements!$B$19:$L$28,11,FALSE))</f>
        <v/>
      </c>
      <c r="S211" s="2"/>
    </row>
    <row r="212" spans="1:19" x14ac:dyDescent="0.25">
      <c r="A212" s="51" t="str">
        <f>IF(C212&lt;&gt;"",COUNTIF($C$13:C212,C212)=1,"")</f>
        <v/>
      </c>
      <c r="B212" s="32"/>
      <c r="C212" s="56"/>
      <c r="D212" s="61" t="str">
        <f ca="1">IF(C212="","",VLOOKUP(C212,OFFSET(Elements!$B$7:$C$7,0,0,COUNTA(Elements!$B:$C)-1),2,FALSE))</f>
        <v/>
      </c>
      <c r="E212" s="53"/>
      <c r="F212" s="29" t="str">
        <f t="shared" si="6"/>
        <v/>
      </c>
      <c r="G212" s="30" t="str">
        <f t="shared" si="7"/>
        <v/>
      </c>
      <c r="H212" s="57"/>
      <c r="I212" s="59" t="str">
        <f>_xlfn.IFS($H212="","",$H212="Total","",TRUE,VLOOKUP($H212,Elements!$B$19:$L$28,2,FALSE))</f>
        <v/>
      </c>
      <c r="J212" s="31" t="str">
        <f>_xlfn.IFS($H212="","",$H212="Total","",TRUE,VLOOKUP($H212,Elements!$B$19:$L$28,3,FALSE))</f>
        <v/>
      </c>
      <c r="K212" s="31" t="str">
        <f>_xlfn.IFS($H212="","",$H212="Total",SUMIF(INDEX($K$12:$K211,),"&gt;0"),TRUE,VLOOKUP($H212,Elements!$B$19:$L$28,4,FALSE))</f>
        <v/>
      </c>
      <c r="L212" s="31" t="str">
        <f>_xlfn.IFS($H212="","",$H212="Total",SUMIF(INDEX($L$12:$L211,),"&gt;0"),TRUE,VLOOKUP($H212,Elements!$B$19:$L$28,5,FALSE))</f>
        <v/>
      </c>
      <c r="M212" s="31" t="str">
        <f>_xlfn.IFS($H212="","",$H212="Total",SUMIF(INDEX($M$12:$M211,),"&gt;0"),TRUE,VLOOKUP($H212,Elements!$B$19:$L$28,6,FALSE))</f>
        <v/>
      </c>
      <c r="N212" s="31" t="str">
        <f>_xlfn.IFS($H212="","",$H212="Total",SUMIF(INDEX($N$12:$N211,),"&gt;0"),TRUE,VLOOKUP($H212,Elements!$B$19:$L$28,7,FALSE))</f>
        <v/>
      </c>
      <c r="O212" s="31" t="str">
        <f>_xlfn.IFS($H212="","",$H212="Total",SUMIF(INDEX($O$12:$O211,),"&gt;0"),TRUE,VLOOKUP($H212,Elements!$B$19:$L$28,8,FALSE))</f>
        <v/>
      </c>
      <c r="P212" s="31" t="str">
        <f>_xlfn.IFS($H212="","",$H212="Total",SUMIF(INDEX($P$12:$P211,),"&gt;0"),TRUE,VLOOKUP($H212,Elements!$B$19:$L$28,9,FALSE))</f>
        <v/>
      </c>
      <c r="Q212" s="31" t="str">
        <f>_xlfn.IFS($H212="","",$H212="Total",SUMIF(INDEX($Q$12:$Q211,),"&gt;0"),TRUE,VLOOKUP($H212,Elements!$B$19:$L$28,10,FALSE))</f>
        <v/>
      </c>
      <c r="R212" s="49" t="str">
        <f>_xlfn.IFS($H212="","",$H212="Total",SUMIF(INDEX($R$12:$R211,),"&gt;0"),TRUE,VLOOKUP($H212,Elements!$B$19:$L$28,11,FALSE))</f>
        <v/>
      </c>
      <c r="S212" s="2"/>
    </row>
    <row r="213" spans="1:19" x14ac:dyDescent="0.25">
      <c r="A213" s="51" t="str">
        <f>IF(C213&lt;&gt;"",COUNTIF($C$13:C213,C213)=1,"")</f>
        <v/>
      </c>
      <c r="B213" s="32"/>
      <c r="C213" s="57"/>
      <c r="D213" s="61" t="str">
        <f ca="1">IF(C213="","",VLOOKUP(C213,OFFSET(Elements!$B$7:$C$7,0,0,COUNTA(Elements!$B:$C)-1),2,FALSE))</f>
        <v/>
      </c>
      <c r="E213" s="53"/>
      <c r="F213" s="29" t="str">
        <f t="shared" si="6"/>
        <v/>
      </c>
      <c r="G213" s="30" t="str">
        <f t="shared" si="7"/>
        <v/>
      </c>
      <c r="H213" s="57"/>
      <c r="I213" s="59" t="str">
        <f>_xlfn.IFS($H213="","",$H213="Total","",TRUE,VLOOKUP($H213,Elements!$B$19:$L$28,2,FALSE))</f>
        <v/>
      </c>
      <c r="J213" s="31" t="str">
        <f>_xlfn.IFS($H213="","",$H213="Total","",TRUE,VLOOKUP($H213,Elements!$B$19:$L$28,3,FALSE))</f>
        <v/>
      </c>
      <c r="K213" s="31" t="str">
        <f>_xlfn.IFS($H213="","",$H213="Total",SUMIF(INDEX($K$12:$K212,),"&gt;0"),TRUE,VLOOKUP($H213,Elements!$B$19:$L$28,4,FALSE))</f>
        <v/>
      </c>
      <c r="L213" s="31" t="str">
        <f>_xlfn.IFS($H213="","",$H213="Total",SUMIF(INDEX($L$12:$L212,),"&gt;0"),TRUE,VLOOKUP($H213,Elements!$B$19:$L$28,5,FALSE))</f>
        <v/>
      </c>
      <c r="M213" s="31" t="str">
        <f>_xlfn.IFS($H213="","",$H213="Total",SUMIF(INDEX($M$12:$M212,),"&gt;0"),TRUE,VLOOKUP($H213,Elements!$B$19:$L$28,6,FALSE))</f>
        <v/>
      </c>
      <c r="N213" s="31" t="str">
        <f>_xlfn.IFS($H213="","",$H213="Total",SUMIF(INDEX($N$12:$N212,),"&gt;0"),TRUE,VLOOKUP($H213,Elements!$B$19:$L$28,7,FALSE))</f>
        <v/>
      </c>
      <c r="O213" s="31" t="str">
        <f>_xlfn.IFS($H213="","",$H213="Total",SUMIF(INDEX($O$12:$O212,),"&gt;0"),TRUE,VLOOKUP($H213,Elements!$B$19:$L$28,8,FALSE))</f>
        <v/>
      </c>
      <c r="P213" s="31" t="str">
        <f>_xlfn.IFS($H213="","",$H213="Total",SUMIF(INDEX($P$12:$P212,),"&gt;0"),TRUE,VLOOKUP($H213,Elements!$B$19:$L$28,9,FALSE))</f>
        <v/>
      </c>
      <c r="Q213" s="31" t="str">
        <f>_xlfn.IFS($H213="","",$H213="Total",SUMIF(INDEX($Q$12:$Q212,),"&gt;0"),TRUE,VLOOKUP($H213,Elements!$B$19:$L$28,10,FALSE))</f>
        <v/>
      </c>
      <c r="R213" s="49" t="str">
        <f>_xlfn.IFS($H213="","",$H213="Total",SUMIF(INDEX($R$12:$R212,),"&gt;0"),TRUE,VLOOKUP($H213,Elements!$B$19:$L$28,11,FALSE))</f>
        <v/>
      </c>
      <c r="S213" s="2"/>
    </row>
    <row r="214" spans="1:19" x14ac:dyDescent="0.25">
      <c r="A214" s="51" t="str">
        <f>IF(C214&lt;&gt;"",COUNTIF($C$13:C214,C214)=1,"")</f>
        <v/>
      </c>
      <c r="B214" s="32"/>
      <c r="C214" s="57"/>
      <c r="D214" s="61" t="str">
        <f ca="1">IF(C214="","",VLOOKUP(C214,OFFSET(Elements!$B$7:$C$7,0,0,COUNTA(Elements!$B:$C)-1),2,FALSE))</f>
        <v/>
      </c>
      <c r="E214" s="53"/>
      <c r="F214" s="29" t="str">
        <f t="shared" si="6"/>
        <v/>
      </c>
      <c r="G214" s="30" t="str">
        <f t="shared" si="7"/>
        <v/>
      </c>
      <c r="H214" s="57"/>
      <c r="I214" s="59" t="str">
        <f>_xlfn.IFS($H214="","",$H214="Total","",TRUE,VLOOKUP($H214,Elements!$B$19:$L$28,2,FALSE))</f>
        <v/>
      </c>
      <c r="J214" s="31" t="str">
        <f>_xlfn.IFS($H214="","",$H214="Total","",TRUE,VLOOKUP($H214,Elements!$B$19:$L$28,3,FALSE))</f>
        <v/>
      </c>
      <c r="K214" s="31" t="str">
        <f>_xlfn.IFS($H214="","",$H214="Total",SUMIF(INDEX($K$12:$K213,),"&gt;0"),TRUE,VLOOKUP($H214,Elements!$B$19:$L$28,4,FALSE))</f>
        <v/>
      </c>
      <c r="L214" s="31" t="str">
        <f>_xlfn.IFS($H214="","",$H214="Total",SUMIF(INDEX($L$12:$L213,),"&gt;0"),TRUE,VLOOKUP($H214,Elements!$B$19:$L$28,5,FALSE))</f>
        <v/>
      </c>
      <c r="M214" s="31" t="str">
        <f>_xlfn.IFS($H214="","",$H214="Total",SUMIF(INDEX($M$12:$M213,),"&gt;0"),TRUE,VLOOKUP($H214,Elements!$B$19:$L$28,6,FALSE))</f>
        <v/>
      </c>
      <c r="N214" s="31" t="str">
        <f>_xlfn.IFS($H214="","",$H214="Total",SUMIF(INDEX($N$12:$N213,),"&gt;0"),TRUE,VLOOKUP($H214,Elements!$B$19:$L$28,7,FALSE))</f>
        <v/>
      </c>
      <c r="O214" s="31" t="str">
        <f>_xlfn.IFS($H214="","",$H214="Total",SUMIF(INDEX($O$12:$O213,),"&gt;0"),TRUE,VLOOKUP($H214,Elements!$B$19:$L$28,8,FALSE))</f>
        <v/>
      </c>
      <c r="P214" s="31" t="str">
        <f>_xlfn.IFS($H214="","",$H214="Total",SUMIF(INDEX($P$12:$P213,),"&gt;0"),TRUE,VLOOKUP($H214,Elements!$B$19:$L$28,9,FALSE))</f>
        <v/>
      </c>
      <c r="Q214" s="31" t="str">
        <f>_xlfn.IFS($H214="","",$H214="Total",SUMIF(INDEX($Q$12:$Q213,),"&gt;0"),TRUE,VLOOKUP($H214,Elements!$B$19:$L$28,10,FALSE))</f>
        <v/>
      </c>
      <c r="R214" s="49" t="str">
        <f>_xlfn.IFS($H214="","",$H214="Total",SUMIF(INDEX($R$12:$R213,),"&gt;0"),TRUE,VLOOKUP($H214,Elements!$B$19:$L$28,11,FALSE))</f>
        <v/>
      </c>
      <c r="S214" s="2"/>
    </row>
    <row r="215" spans="1:19" x14ac:dyDescent="0.25">
      <c r="A215" s="51" t="str">
        <f>IF(C215&lt;&gt;"",COUNTIF($C$13:C215,C215)=1,"")</f>
        <v/>
      </c>
      <c r="B215" s="32"/>
      <c r="C215" s="57"/>
      <c r="D215" s="61" t="str">
        <f ca="1">IF(C215="","",VLOOKUP(C215,OFFSET(Elements!$B$7:$C$7,0,0,COUNTA(Elements!$B:$C)-1),2,FALSE))</f>
        <v/>
      </c>
      <c r="E215" s="53"/>
      <c r="F215" s="29" t="str">
        <f t="shared" si="6"/>
        <v/>
      </c>
      <c r="G215" s="30" t="str">
        <f t="shared" si="7"/>
        <v/>
      </c>
      <c r="H215" s="57"/>
      <c r="I215" s="59" t="str">
        <f>_xlfn.IFS($H215="","",$H215="Total","",TRUE,VLOOKUP($H215,Elements!$B$19:$L$28,2,FALSE))</f>
        <v/>
      </c>
      <c r="J215" s="31" t="str">
        <f>_xlfn.IFS($H215="","",$H215="Total","",TRUE,VLOOKUP($H215,Elements!$B$19:$L$28,3,FALSE))</f>
        <v/>
      </c>
      <c r="K215" s="31" t="str">
        <f>_xlfn.IFS($H215="","",$H215="Total",SUMIF(INDEX($K$12:$K214,),"&gt;0"),TRUE,VLOOKUP($H215,Elements!$B$19:$L$28,4,FALSE))</f>
        <v/>
      </c>
      <c r="L215" s="31" t="str">
        <f>_xlfn.IFS($H215="","",$H215="Total",SUMIF(INDEX($L$12:$L214,),"&gt;0"),TRUE,VLOOKUP($H215,Elements!$B$19:$L$28,5,FALSE))</f>
        <v/>
      </c>
      <c r="M215" s="31" t="str">
        <f>_xlfn.IFS($H215="","",$H215="Total",SUMIF(INDEX($M$12:$M214,),"&gt;0"),TRUE,VLOOKUP($H215,Elements!$B$19:$L$28,6,FALSE))</f>
        <v/>
      </c>
      <c r="N215" s="31" t="str">
        <f>_xlfn.IFS($H215="","",$H215="Total",SUMIF(INDEX($N$12:$N214,),"&gt;0"),TRUE,VLOOKUP($H215,Elements!$B$19:$L$28,7,FALSE))</f>
        <v/>
      </c>
      <c r="O215" s="31" t="str">
        <f>_xlfn.IFS($H215="","",$H215="Total",SUMIF(INDEX($O$12:$O214,),"&gt;0"),TRUE,VLOOKUP($H215,Elements!$B$19:$L$28,8,FALSE))</f>
        <v/>
      </c>
      <c r="P215" s="31" t="str">
        <f>_xlfn.IFS($H215="","",$H215="Total",SUMIF(INDEX($P$12:$P214,),"&gt;0"),TRUE,VLOOKUP($H215,Elements!$B$19:$L$28,9,FALSE))</f>
        <v/>
      </c>
      <c r="Q215" s="31" t="str">
        <f>_xlfn.IFS($H215="","",$H215="Total",SUMIF(INDEX($Q$12:$Q214,),"&gt;0"),TRUE,VLOOKUP($H215,Elements!$B$19:$L$28,10,FALSE))</f>
        <v/>
      </c>
      <c r="R215" s="49" t="str">
        <f>_xlfn.IFS($H215="","",$H215="Total",SUMIF(INDEX($R$12:$R214,),"&gt;0"),TRUE,VLOOKUP($H215,Elements!$B$19:$L$28,11,FALSE))</f>
        <v/>
      </c>
      <c r="S215" s="2"/>
    </row>
    <row r="216" spans="1:19" x14ac:dyDescent="0.25">
      <c r="A216" s="51" t="str">
        <f>IF(C216&lt;&gt;"",COUNTIF($C$13:C216,C216)=1,"")</f>
        <v/>
      </c>
      <c r="B216" s="32"/>
      <c r="C216" s="57"/>
      <c r="D216" s="61" t="str">
        <f ca="1">IF(C216="","",VLOOKUP(C216,OFFSET(Elements!$B$7:$C$7,0,0,COUNTA(Elements!$B:$C)-1),2,FALSE))</f>
        <v/>
      </c>
      <c r="E216" s="53"/>
      <c r="F216" s="29" t="str">
        <f t="shared" si="6"/>
        <v/>
      </c>
      <c r="G216" s="30" t="str">
        <f t="shared" si="7"/>
        <v/>
      </c>
      <c r="H216" s="57"/>
      <c r="I216" s="59" t="str">
        <f>_xlfn.IFS($H216="","",$H216="Total","",TRUE,VLOOKUP($H216,Elements!$B$19:$L$28,2,FALSE))</f>
        <v/>
      </c>
      <c r="J216" s="31" t="str">
        <f>_xlfn.IFS($H216="","",$H216="Total","",TRUE,VLOOKUP($H216,Elements!$B$19:$L$28,3,FALSE))</f>
        <v/>
      </c>
      <c r="K216" s="31" t="str">
        <f>_xlfn.IFS($H216="","",$H216="Total",SUMIF(INDEX($K$12:$K215,),"&gt;0"),TRUE,VLOOKUP($H216,Elements!$B$19:$L$28,4,FALSE))</f>
        <v/>
      </c>
      <c r="L216" s="31" t="str">
        <f>_xlfn.IFS($H216="","",$H216="Total",SUMIF(INDEX($L$12:$L215,),"&gt;0"),TRUE,VLOOKUP($H216,Elements!$B$19:$L$28,5,FALSE))</f>
        <v/>
      </c>
      <c r="M216" s="31" t="str">
        <f>_xlfn.IFS($H216="","",$H216="Total",SUMIF(INDEX($M$12:$M215,),"&gt;0"),TRUE,VLOOKUP($H216,Elements!$B$19:$L$28,6,FALSE))</f>
        <v/>
      </c>
      <c r="N216" s="31" t="str">
        <f>_xlfn.IFS($H216="","",$H216="Total",SUMIF(INDEX($N$12:$N215,),"&gt;0"),TRUE,VLOOKUP($H216,Elements!$B$19:$L$28,7,FALSE))</f>
        <v/>
      </c>
      <c r="O216" s="31" t="str">
        <f>_xlfn.IFS($H216="","",$H216="Total",SUMIF(INDEX($O$12:$O215,),"&gt;0"),TRUE,VLOOKUP($H216,Elements!$B$19:$L$28,8,FALSE))</f>
        <v/>
      </c>
      <c r="P216" s="31" t="str">
        <f>_xlfn.IFS($H216="","",$H216="Total",SUMIF(INDEX($P$12:$P215,),"&gt;0"),TRUE,VLOOKUP($H216,Elements!$B$19:$L$28,9,FALSE))</f>
        <v/>
      </c>
      <c r="Q216" s="31" t="str">
        <f>_xlfn.IFS($H216="","",$H216="Total",SUMIF(INDEX($Q$12:$Q215,),"&gt;0"),TRUE,VLOOKUP($H216,Elements!$B$19:$L$28,10,FALSE))</f>
        <v/>
      </c>
      <c r="R216" s="49" t="str">
        <f>_xlfn.IFS($H216="","",$H216="Total",SUMIF(INDEX($R$12:$R215,),"&gt;0"),TRUE,VLOOKUP($H216,Elements!$B$19:$L$28,11,FALSE))</f>
        <v/>
      </c>
      <c r="S216" s="2"/>
    </row>
    <row r="217" spans="1:19" x14ac:dyDescent="0.25">
      <c r="A217" s="51" t="str">
        <f>IF(C217&lt;&gt;"",COUNTIF($C$13:C217,C217)=1,"")</f>
        <v/>
      </c>
      <c r="B217" s="32"/>
      <c r="C217" s="57"/>
      <c r="D217" s="61" t="str">
        <f ca="1">IF(C217="","",VLOOKUP(C217,OFFSET(Elements!$B$7:$C$7,0,0,COUNTA(Elements!$B:$C)-1),2,FALSE))</f>
        <v/>
      </c>
      <c r="E217" s="53"/>
      <c r="F217" s="29" t="str">
        <f t="shared" si="6"/>
        <v/>
      </c>
      <c r="G217" s="30" t="str">
        <f t="shared" si="7"/>
        <v/>
      </c>
      <c r="H217" s="57"/>
      <c r="I217" s="59" t="str">
        <f>_xlfn.IFS($H217="","",$H217="Total","",TRUE,VLOOKUP($H217,Elements!$B$19:$L$28,2,FALSE))</f>
        <v/>
      </c>
      <c r="J217" s="31" t="str">
        <f>_xlfn.IFS($H217="","",$H217="Total","",TRUE,VLOOKUP($H217,Elements!$B$19:$L$28,3,FALSE))</f>
        <v/>
      </c>
      <c r="K217" s="31" t="str">
        <f>_xlfn.IFS($H217="","",$H217="Total",SUMIF(INDEX($K$12:$K216,),"&gt;0"),TRUE,VLOOKUP($H217,Elements!$B$19:$L$28,4,FALSE))</f>
        <v/>
      </c>
      <c r="L217" s="31" t="str">
        <f>_xlfn.IFS($H217="","",$H217="Total",SUMIF(INDEX($L$12:$L216,),"&gt;0"),TRUE,VLOOKUP($H217,Elements!$B$19:$L$28,5,FALSE))</f>
        <v/>
      </c>
      <c r="M217" s="31" t="str">
        <f>_xlfn.IFS($H217="","",$H217="Total",SUMIF(INDEX($M$12:$M216,),"&gt;0"),TRUE,VLOOKUP($H217,Elements!$B$19:$L$28,6,FALSE))</f>
        <v/>
      </c>
      <c r="N217" s="31" t="str">
        <f>_xlfn.IFS($H217="","",$H217="Total",SUMIF(INDEX($N$12:$N216,),"&gt;0"),TRUE,VLOOKUP($H217,Elements!$B$19:$L$28,7,FALSE))</f>
        <v/>
      </c>
      <c r="O217" s="31" t="str">
        <f>_xlfn.IFS($H217="","",$H217="Total",SUMIF(INDEX($O$12:$O216,),"&gt;0"),TRUE,VLOOKUP($H217,Elements!$B$19:$L$28,8,FALSE))</f>
        <v/>
      </c>
      <c r="P217" s="31" t="str">
        <f>_xlfn.IFS($H217="","",$H217="Total",SUMIF(INDEX($P$12:$P216,),"&gt;0"),TRUE,VLOOKUP($H217,Elements!$B$19:$L$28,9,FALSE))</f>
        <v/>
      </c>
      <c r="Q217" s="31" t="str">
        <f>_xlfn.IFS($H217="","",$H217="Total",SUMIF(INDEX($Q$12:$Q216,),"&gt;0"),TRUE,VLOOKUP($H217,Elements!$B$19:$L$28,10,FALSE))</f>
        <v/>
      </c>
      <c r="R217" s="49" t="str">
        <f>_xlfn.IFS($H217="","",$H217="Total",SUMIF(INDEX($R$12:$R216,),"&gt;0"),TRUE,VLOOKUP($H217,Elements!$B$19:$L$28,11,FALSE))</f>
        <v/>
      </c>
      <c r="S217" s="2"/>
    </row>
    <row r="218" spans="1:19" x14ac:dyDescent="0.25">
      <c r="A218" s="51" t="str">
        <f>IF(C218&lt;&gt;"",COUNTIF($C$13:C218,C218)=1,"")</f>
        <v/>
      </c>
      <c r="B218" s="32"/>
      <c r="C218" s="57"/>
      <c r="D218" s="61" t="str">
        <f ca="1">IF(C218="","",VLOOKUP(C218,OFFSET(Elements!$B$7:$C$7,0,0,COUNTA(Elements!$B:$C)-1),2,FALSE))</f>
        <v/>
      </c>
      <c r="E218" s="53"/>
      <c r="F218" s="29" t="str">
        <f t="shared" si="6"/>
        <v/>
      </c>
      <c r="G218" s="30" t="str">
        <f t="shared" si="7"/>
        <v/>
      </c>
      <c r="H218" s="57"/>
      <c r="I218" s="59" t="str">
        <f>_xlfn.IFS($H218="","",$H218="Total","",TRUE,VLOOKUP($H218,Elements!$B$19:$L$28,2,FALSE))</f>
        <v/>
      </c>
      <c r="J218" s="31" t="str">
        <f>_xlfn.IFS($H218="","",$H218="Total","",TRUE,VLOOKUP($H218,Elements!$B$19:$L$28,3,FALSE))</f>
        <v/>
      </c>
      <c r="K218" s="31" t="str">
        <f>_xlfn.IFS($H218="","",$H218="Total",SUMIF(INDEX($K$12:$K217,),"&gt;0"),TRUE,VLOOKUP($H218,Elements!$B$19:$L$28,4,FALSE))</f>
        <v/>
      </c>
      <c r="L218" s="31" t="str">
        <f>_xlfn.IFS($H218="","",$H218="Total",SUMIF(INDEX($L$12:$L217,),"&gt;0"),TRUE,VLOOKUP($H218,Elements!$B$19:$L$28,5,FALSE))</f>
        <v/>
      </c>
      <c r="M218" s="31" t="str">
        <f>_xlfn.IFS($H218="","",$H218="Total",SUMIF(INDEX($M$12:$M217,),"&gt;0"),TRUE,VLOOKUP($H218,Elements!$B$19:$L$28,6,FALSE))</f>
        <v/>
      </c>
      <c r="N218" s="31" t="str">
        <f>_xlfn.IFS($H218="","",$H218="Total",SUMIF(INDEX($N$12:$N217,),"&gt;0"),TRUE,VLOOKUP($H218,Elements!$B$19:$L$28,7,FALSE))</f>
        <v/>
      </c>
      <c r="O218" s="31" t="str">
        <f>_xlfn.IFS($H218="","",$H218="Total",SUMIF(INDEX($O$12:$O217,),"&gt;0"),TRUE,VLOOKUP($H218,Elements!$B$19:$L$28,8,FALSE))</f>
        <v/>
      </c>
      <c r="P218" s="31" t="str">
        <f>_xlfn.IFS($H218="","",$H218="Total",SUMIF(INDEX($P$12:$P217,),"&gt;0"),TRUE,VLOOKUP($H218,Elements!$B$19:$L$28,9,FALSE))</f>
        <v/>
      </c>
      <c r="Q218" s="31" t="str">
        <f>_xlfn.IFS($H218="","",$H218="Total",SUMIF(INDEX($Q$12:$Q217,),"&gt;0"),TRUE,VLOOKUP($H218,Elements!$B$19:$L$28,10,FALSE))</f>
        <v/>
      </c>
      <c r="R218" s="49" t="str">
        <f>_xlfn.IFS($H218="","",$H218="Total",SUMIF(INDEX($R$12:$R217,),"&gt;0"),TRUE,VLOOKUP($H218,Elements!$B$19:$L$28,11,FALSE))</f>
        <v/>
      </c>
      <c r="S218" s="2"/>
    </row>
    <row r="219" spans="1:19" x14ac:dyDescent="0.25">
      <c r="A219" s="51" t="str">
        <f>IF(C219&lt;&gt;"",COUNTIF($C$13:C219,C219)=1,"")</f>
        <v/>
      </c>
      <c r="B219" s="32"/>
      <c r="C219" s="57"/>
      <c r="D219" s="61" t="str">
        <f ca="1">IF(C219="","",VLOOKUP(C219,OFFSET(Elements!$B$7:$C$7,0,0,COUNTA(Elements!$B:$C)-1),2,FALSE))</f>
        <v/>
      </c>
      <c r="E219" s="53"/>
      <c r="F219" s="29" t="str">
        <f t="shared" si="6"/>
        <v/>
      </c>
      <c r="G219" s="30" t="str">
        <f t="shared" si="7"/>
        <v/>
      </c>
      <c r="H219" s="57"/>
      <c r="I219" s="59" t="str">
        <f>_xlfn.IFS($H219="","",$H219="Total","",TRUE,VLOOKUP($H219,Elements!$B$19:$L$28,2,FALSE))</f>
        <v/>
      </c>
      <c r="J219" s="31" t="str">
        <f>_xlfn.IFS($H219="","",$H219="Total","",TRUE,VLOOKUP($H219,Elements!$B$19:$L$28,3,FALSE))</f>
        <v/>
      </c>
      <c r="K219" s="31" t="str">
        <f>_xlfn.IFS($H219="","",$H219="Total",SUMIF(INDEX($K$12:$K218,),"&gt;0"),TRUE,VLOOKUP($H219,Elements!$B$19:$L$28,4,FALSE))</f>
        <v/>
      </c>
      <c r="L219" s="31" t="str">
        <f>_xlfn.IFS($H219="","",$H219="Total",SUMIF(INDEX($L$12:$L218,),"&gt;0"),TRUE,VLOOKUP($H219,Elements!$B$19:$L$28,5,FALSE))</f>
        <v/>
      </c>
      <c r="M219" s="31" t="str">
        <f>_xlfn.IFS($H219="","",$H219="Total",SUMIF(INDEX($M$12:$M218,),"&gt;0"),TRUE,VLOOKUP($H219,Elements!$B$19:$L$28,6,FALSE))</f>
        <v/>
      </c>
      <c r="N219" s="31" t="str">
        <f>_xlfn.IFS($H219="","",$H219="Total",SUMIF(INDEX($N$12:$N218,),"&gt;0"),TRUE,VLOOKUP($H219,Elements!$B$19:$L$28,7,FALSE))</f>
        <v/>
      </c>
      <c r="O219" s="31" t="str">
        <f>_xlfn.IFS($H219="","",$H219="Total",SUMIF(INDEX($O$12:$O218,),"&gt;0"),TRUE,VLOOKUP($H219,Elements!$B$19:$L$28,8,FALSE))</f>
        <v/>
      </c>
      <c r="P219" s="31" t="str">
        <f>_xlfn.IFS($H219="","",$H219="Total",SUMIF(INDEX($P$12:$P218,),"&gt;0"),TRUE,VLOOKUP($H219,Elements!$B$19:$L$28,9,FALSE))</f>
        <v/>
      </c>
      <c r="Q219" s="31" t="str">
        <f>_xlfn.IFS($H219="","",$H219="Total",SUMIF(INDEX($Q$12:$Q218,),"&gt;0"),TRUE,VLOOKUP($H219,Elements!$B$19:$L$28,10,FALSE))</f>
        <v/>
      </c>
      <c r="R219" s="49" t="str">
        <f>_xlfn.IFS($H219="","",$H219="Total",SUMIF(INDEX($R$12:$R218,),"&gt;0"),TRUE,VLOOKUP($H219,Elements!$B$19:$L$28,11,FALSE))</f>
        <v/>
      </c>
      <c r="S219" s="2"/>
    </row>
    <row r="220" spans="1:19" x14ac:dyDescent="0.25">
      <c r="A220" s="51" t="str">
        <f>IF(C220&lt;&gt;"",COUNTIF($C$13:C220,C220)=1,"")</f>
        <v/>
      </c>
      <c r="B220" s="32"/>
      <c r="C220" s="56"/>
      <c r="D220" s="61" t="str">
        <f ca="1">IF(C220="","",VLOOKUP(C220,OFFSET(Elements!$B$7:$C$7,0,0,COUNTA(Elements!$B:$C)-1),2,FALSE))</f>
        <v/>
      </c>
      <c r="E220" s="53"/>
      <c r="F220" s="29" t="str">
        <f t="shared" si="6"/>
        <v/>
      </c>
      <c r="G220" s="30" t="str">
        <f t="shared" si="7"/>
        <v/>
      </c>
      <c r="H220" s="57"/>
      <c r="I220" s="59" t="str">
        <f>_xlfn.IFS($H220="","",$H220="Total","",TRUE,VLOOKUP($H220,Elements!$B$19:$L$28,2,FALSE))</f>
        <v/>
      </c>
      <c r="J220" s="31" t="str">
        <f>_xlfn.IFS($H220="","",$H220="Total","",TRUE,VLOOKUP($H220,Elements!$B$19:$L$28,3,FALSE))</f>
        <v/>
      </c>
      <c r="K220" s="31" t="str">
        <f>_xlfn.IFS($H220="","",$H220="Total",SUMIF(INDEX($K$12:$K219,),"&gt;0"),TRUE,VLOOKUP($H220,Elements!$B$19:$L$28,4,FALSE))</f>
        <v/>
      </c>
      <c r="L220" s="31" t="str">
        <f>_xlfn.IFS($H220="","",$H220="Total",SUMIF(INDEX($L$12:$L219,),"&gt;0"),TRUE,VLOOKUP($H220,Elements!$B$19:$L$28,5,FALSE))</f>
        <v/>
      </c>
      <c r="M220" s="31" t="str">
        <f>_xlfn.IFS($H220="","",$H220="Total",SUMIF(INDEX($M$12:$M219,),"&gt;0"),TRUE,VLOOKUP($H220,Elements!$B$19:$L$28,6,FALSE))</f>
        <v/>
      </c>
      <c r="N220" s="31" t="str">
        <f>_xlfn.IFS($H220="","",$H220="Total",SUMIF(INDEX($N$12:$N219,),"&gt;0"),TRUE,VLOOKUP($H220,Elements!$B$19:$L$28,7,FALSE))</f>
        <v/>
      </c>
      <c r="O220" s="31" t="str">
        <f>_xlfn.IFS($H220="","",$H220="Total",SUMIF(INDEX($O$12:$O219,),"&gt;0"),TRUE,VLOOKUP($H220,Elements!$B$19:$L$28,8,FALSE))</f>
        <v/>
      </c>
      <c r="P220" s="31" t="str">
        <f>_xlfn.IFS($H220="","",$H220="Total",SUMIF(INDEX($P$12:$P219,),"&gt;0"),TRUE,VLOOKUP($H220,Elements!$B$19:$L$28,9,FALSE))</f>
        <v/>
      </c>
      <c r="Q220" s="31" t="str">
        <f>_xlfn.IFS($H220="","",$H220="Total",SUMIF(INDEX($Q$12:$Q219,),"&gt;0"),TRUE,VLOOKUP($H220,Elements!$B$19:$L$28,10,FALSE))</f>
        <v/>
      </c>
      <c r="R220" s="49" t="str">
        <f>_xlfn.IFS($H220="","",$H220="Total",SUMIF(INDEX($R$12:$R219,),"&gt;0"),TRUE,VLOOKUP($H220,Elements!$B$19:$L$28,11,FALSE))</f>
        <v/>
      </c>
      <c r="S220" s="2"/>
    </row>
    <row r="221" spans="1:19" x14ac:dyDescent="0.25">
      <c r="A221" s="51" t="str">
        <f>IF(C221&lt;&gt;"",COUNTIF($C$13:C221,C221)=1,"")</f>
        <v/>
      </c>
      <c r="B221" s="32"/>
      <c r="C221" s="57"/>
      <c r="D221" s="61" t="str">
        <f ca="1">IF(C221="","",VLOOKUP(C221,OFFSET(Elements!$B$7:$C$7,0,0,COUNTA(Elements!$B:$C)-1),2,FALSE))</f>
        <v/>
      </c>
      <c r="E221" s="53"/>
      <c r="F221" s="29" t="str">
        <f t="shared" si="6"/>
        <v/>
      </c>
      <c r="G221" s="30" t="str">
        <f t="shared" si="7"/>
        <v/>
      </c>
      <c r="H221" s="57"/>
      <c r="I221" s="59" t="str">
        <f>_xlfn.IFS($H221="","",$H221="Total","",TRUE,VLOOKUP($H221,Elements!$B$19:$L$28,2,FALSE))</f>
        <v/>
      </c>
      <c r="J221" s="31" t="str">
        <f>_xlfn.IFS($H221="","",$H221="Total","",TRUE,VLOOKUP($H221,Elements!$B$19:$L$28,3,FALSE))</f>
        <v/>
      </c>
      <c r="K221" s="31" t="str">
        <f>_xlfn.IFS($H221="","",$H221="Total",SUMIF(INDEX($K$12:$K220,),"&gt;0"),TRUE,VLOOKUP($H221,Elements!$B$19:$L$28,4,FALSE))</f>
        <v/>
      </c>
      <c r="L221" s="31" t="str">
        <f>_xlfn.IFS($H221="","",$H221="Total",SUMIF(INDEX($L$12:$L220,),"&gt;0"),TRUE,VLOOKUP($H221,Elements!$B$19:$L$28,5,FALSE))</f>
        <v/>
      </c>
      <c r="M221" s="31" t="str">
        <f>_xlfn.IFS($H221="","",$H221="Total",SUMIF(INDEX($M$12:$M220,),"&gt;0"),TRUE,VLOOKUP($H221,Elements!$B$19:$L$28,6,FALSE))</f>
        <v/>
      </c>
      <c r="N221" s="31" t="str">
        <f>_xlfn.IFS($H221="","",$H221="Total",SUMIF(INDEX($N$12:$N220,),"&gt;0"),TRUE,VLOOKUP($H221,Elements!$B$19:$L$28,7,FALSE))</f>
        <v/>
      </c>
      <c r="O221" s="31" t="str">
        <f>_xlfn.IFS($H221="","",$H221="Total",SUMIF(INDEX($O$12:$O220,),"&gt;0"),TRUE,VLOOKUP($H221,Elements!$B$19:$L$28,8,FALSE))</f>
        <v/>
      </c>
      <c r="P221" s="31" t="str">
        <f>_xlfn.IFS($H221="","",$H221="Total",SUMIF(INDEX($P$12:$P220,),"&gt;0"),TRUE,VLOOKUP($H221,Elements!$B$19:$L$28,9,FALSE))</f>
        <v/>
      </c>
      <c r="Q221" s="31" t="str">
        <f>_xlfn.IFS($H221="","",$H221="Total",SUMIF(INDEX($Q$12:$Q220,),"&gt;0"),TRUE,VLOOKUP($H221,Elements!$B$19:$L$28,10,FALSE))</f>
        <v/>
      </c>
      <c r="R221" s="49" t="str">
        <f>_xlfn.IFS($H221="","",$H221="Total",SUMIF(INDEX($R$12:$R220,),"&gt;0"),TRUE,VLOOKUP($H221,Elements!$B$19:$L$28,11,FALSE))</f>
        <v/>
      </c>
      <c r="S221" s="2"/>
    </row>
    <row r="222" spans="1:19" x14ac:dyDescent="0.25">
      <c r="A222" s="51" t="str">
        <f>IF(C222&lt;&gt;"",COUNTIF($C$13:C222,C222)=1,"")</f>
        <v/>
      </c>
      <c r="B222" s="32"/>
      <c r="C222" s="57"/>
      <c r="D222" s="61" t="str">
        <f ca="1">IF(C222="","",VLOOKUP(C222,OFFSET(Elements!$B$7:$C$7,0,0,COUNTA(Elements!$B:$C)-1),2,FALSE))</f>
        <v/>
      </c>
      <c r="E222" s="53"/>
      <c r="F222" s="29" t="str">
        <f t="shared" si="6"/>
        <v/>
      </c>
      <c r="G222" s="30" t="str">
        <f t="shared" si="7"/>
        <v/>
      </c>
      <c r="H222" s="57"/>
      <c r="I222" s="59" t="str">
        <f>_xlfn.IFS($H222="","",$H222="Total","",TRUE,VLOOKUP($H222,Elements!$B$19:$L$28,2,FALSE))</f>
        <v/>
      </c>
      <c r="J222" s="31" t="str">
        <f>_xlfn.IFS($H222="","",$H222="Total","",TRUE,VLOOKUP($H222,Elements!$B$19:$L$28,3,FALSE))</f>
        <v/>
      </c>
      <c r="K222" s="31" t="str">
        <f>_xlfn.IFS($H222="","",$H222="Total",SUMIF(INDEX($K$12:$K221,),"&gt;0"),TRUE,VLOOKUP($H222,Elements!$B$19:$L$28,4,FALSE))</f>
        <v/>
      </c>
      <c r="L222" s="31" t="str">
        <f>_xlfn.IFS($H222="","",$H222="Total",SUMIF(INDEX($L$12:$L221,),"&gt;0"),TRUE,VLOOKUP($H222,Elements!$B$19:$L$28,5,FALSE))</f>
        <v/>
      </c>
      <c r="M222" s="31" t="str">
        <f>_xlfn.IFS($H222="","",$H222="Total",SUMIF(INDEX($M$12:$M221,),"&gt;0"),TRUE,VLOOKUP($H222,Elements!$B$19:$L$28,6,FALSE))</f>
        <v/>
      </c>
      <c r="N222" s="31" t="str">
        <f>_xlfn.IFS($H222="","",$H222="Total",SUMIF(INDEX($N$12:$N221,),"&gt;0"),TRUE,VLOOKUP($H222,Elements!$B$19:$L$28,7,FALSE))</f>
        <v/>
      </c>
      <c r="O222" s="31" t="str">
        <f>_xlfn.IFS($H222="","",$H222="Total",SUMIF(INDEX($O$12:$O221,),"&gt;0"),TRUE,VLOOKUP($H222,Elements!$B$19:$L$28,8,FALSE))</f>
        <v/>
      </c>
      <c r="P222" s="31" t="str">
        <f>_xlfn.IFS($H222="","",$H222="Total",SUMIF(INDEX($P$12:$P221,),"&gt;0"),TRUE,VLOOKUP($H222,Elements!$B$19:$L$28,9,FALSE))</f>
        <v/>
      </c>
      <c r="Q222" s="31" t="str">
        <f>_xlfn.IFS($H222="","",$H222="Total",SUMIF(INDEX($Q$12:$Q221,),"&gt;0"),TRUE,VLOOKUP($H222,Elements!$B$19:$L$28,10,FALSE))</f>
        <v/>
      </c>
      <c r="R222" s="49" t="str">
        <f>_xlfn.IFS($H222="","",$H222="Total",SUMIF(INDEX($R$12:$R221,),"&gt;0"),TRUE,VLOOKUP($H222,Elements!$B$19:$L$28,11,FALSE))</f>
        <v/>
      </c>
      <c r="S222" s="2"/>
    </row>
    <row r="223" spans="1:19" x14ac:dyDescent="0.25">
      <c r="A223" s="51" t="str">
        <f>IF(C223&lt;&gt;"",COUNTIF($C$13:C223,C223)=1,"")</f>
        <v/>
      </c>
      <c r="B223" s="32"/>
      <c r="C223" s="57"/>
      <c r="D223" s="61" t="str">
        <f ca="1">IF(C223="","",VLOOKUP(C223,OFFSET(Elements!$B$7:$C$7,0,0,COUNTA(Elements!$B:$C)-1),2,FALSE))</f>
        <v/>
      </c>
      <c r="E223" s="53"/>
      <c r="F223" s="29" t="str">
        <f t="shared" si="6"/>
        <v/>
      </c>
      <c r="G223" s="30" t="str">
        <f t="shared" si="7"/>
        <v/>
      </c>
      <c r="H223" s="57"/>
      <c r="I223" s="59" t="str">
        <f>_xlfn.IFS($H223="","",$H223="Total","",TRUE,VLOOKUP($H223,Elements!$B$19:$L$28,2,FALSE))</f>
        <v/>
      </c>
      <c r="J223" s="31" t="str">
        <f>_xlfn.IFS($H223="","",$H223="Total","",TRUE,VLOOKUP($H223,Elements!$B$19:$L$28,3,FALSE))</f>
        <v/>
      </c>
      <c r="K223" s="31" t="str">
        <f>_xlfn.IFS($H223="","",$H223="Total",SUMIF(INDEX($K$12:$K222,),"&gt;0"),TRUE,VLOOKUP($H223,Elements!$B$19:$L$28,4,FALSE))</f>
        <v/>
      </c>
      <c r="L223" s="31" t="str">
        <f>_xlfn.IFS($H223="","",$H223="Total",SUMIF(INDEX($L$12:$L222,),"&gt;0"),TRUE,VLOOKUP($H223,Elements!$B$19:$L$28,5,FALSE))</f>
        <v/>
      </c>
      <c r="M223" s="31" t="str">
        <f>_xlfn.IFS($H223="","",$H223="Total",SUMIF(INDEX($M$12:$M222,),"&gt;0"),TRUE,VLOOKUP($H223,Elements!$B$19:$L$28,6,FALSE))</f>
        <v/>
      </c>
      <c r="N223" s="31" t="str">
        <f>_xlfn.IFS($H223="","",$H223="Total",SUMIF(INDEX($N$12:$N222,),"&gt;0"),TRUE,VLOOKUP($H223,Elements!$B$19:$L$28,7,FALSE))</f>
        <v/>
      </c>
      <c r="O223" s="31" t="str">
        <f>_xlfn.IFS($H223="","",$H223="Total",SUMIF(INDEX($O$12:$O222,),"&gt;0"),TRUE,VLOOKUP($H223,Elements!$B$19:$L$28,8,FALSE))</f>
        <v/>
      </c>
      <c r="P223" s="31" t="str">
        <f>_xlfn.IFS($H223="","",$H223="Total",SUMIF(INDEX($P$12:$P222,),"&gt;0"),TRUE,VLOOKUP($H223,Elements!$B$19:$L$28,9,FALSE))</f>
        <v/>
      </c>
      <c r="Q223" s="31" t="str">
        <f>_xlfn.IFS($H223="","",$H223="Total",SUMIF(INDEX($Q$12:$Q222,),"&gt;0"),TRUE,VLOOKUP($H223,Elements!$B$19:$L$28,10,FALSE))</f>
        <v/>
      </c>
      <c r="R223" s="49" t="str">
        <f>_xlfn.IFS($H223="","",$H223="Total",SUMIF(INDEX($R$12:$R222,),"&gt;0"),TRUE,VLOOKUP($H223,Elements!$B$19:$L$28,11,FALSE))</f>
        <v/>
      </c>
      <c r="S223" s="2"/>
    </row>
    <row r="224" spans="1:19" x14ac:dyDescent="0.25">
      <c r="A224" s="51" t="str">
        <f>IF(C224&lt;&gt;"",COUNTIF($C$13:C224,C224)=1,"")</f>
        <v/>
      </c>
      <c r="B224" s="32"/>
      <c r="C224" s="57"/>
      <c r="D224" s="61" t="str">
        <f ca="1">IF(C224="","",VLOOKUP(C224,OFFSET(Elements!$B$7:$C$7,0,0,COUNTA(Elements!$B:$C)-1),2,FALSE))</f>
        <v/>
      </c>
      <c r="E224" s="53"/>
      <c r="F224" s="29" t="str">
        <f t="shared" si="6"/>
        <v/>
      </c>
      <c r="G224" s="30" t="str">
        <f t="shared" si="7"/>
        <v/>
      </c>
      <c r="H224" s="57"/>
      <c r="I224" s="59" t="str">
        <f>_xlfn.IFS($H224="","",$H224="Total","",TRUE,VLOOKUP($H224,Elements!$B$19:$L$28,2,FALSE))</f>
        <v/>
      </c>
      <c r="J224" s="31" t="str">
        <f>_xlfn.IFS($H224="","",$H224="Total","",TRUE,VLOOKUP($H224,Elements!$B$19:$L$28,3,FALSE))</f>
        <v/>
      </c>
      <c r="K224" s="31" t="str">
        <f>_xlfn.IFS($H224="","",$H224="Total",SUMIF(INDEX($K$12:$K223,),"&gt;0"),TRUE,VLOOKUP($H224,Elements!$B$19:$L$28,4,FALSE))</f>
        <v/>
      </c>
      <c r="L224" s="31" t="str">
        <f>_xlfn.IFS($H224="","",$H224="Total",SUMIF(INDEX($L$12:$L223,),"&gt;0"),TRUE,VLOOKUP($H224,Elements!$B$19:$L$28,5,FALSE))</f>
        <v/>
      </c>
      <c r="M224" s="31" t="str">
        <f>_xlfn.IFS($H224="","",$H224="Total",SUMIF(INDEX($M$12:$M223,),"&gt;0"),TRUE,VLOOKUP($H224,Elements!$B$19:$L$28,6,FALSE))</f>
        <v/>
      </c>
      <c r="N224" s="31" t="str">
        <f>_xlfn.IFS($H224="","",$H224="Total",SUMIF(INDEX($N$12:$N223,),"&gt;0"),TRUE,VLOOKUP($H224,Elements!$B$19:$L$28,7,FALSE))</f>
        <v/>
      </c>
      <c r="O224" s="31" t="str">
        <f>_xlfn.IFS($H224="","",$H224="Total",SUMIF(INDEX($O$12:$O223,),"&gt;0"),TRUE,VLOOKUP($H224,Elements!$B$19:$L$28,8,FALSE))</f>
        <v/>
      </c>
      <c r="P224" s="31" t="str">
        <f>_xlfn.IFS($H224="","",$H224="Total",SUMIF(INDEX($P$12:$P223,),"&gt;0"),TRUE,VLOOKUP($H224,Elements!$B$19:$L$28,9,FALSE))</f>
        <v/>
      </c>
      <c r="Q224" s="31" t="str">
        <f>_xlfn.IFS($H224="","",$H224="Total",SUMIF(INDEX($Q$12:$Q223,),"&gt;0"),TRUE,VLOOKUP($H224,Elements!$B$19:$L$28,10,FALSE))</f>
        <v/>
      </c>
      <c r="R224" s="49" t="str">
        <f>_xlfn.IFS($H224="","",$H224="Total",SUMIF(INDEX($R$12:$R223,),"&gt;0"),TRUE,VLOOKUP($H224,Elements!$B$19:$L$28,11,FALSE))</f>
        <v/>
      </c>
      <c r="S224" s="2"/>
    </row>
    <row r="225" spans="1:19" x14ac:dyDescent="0.25">
      <c r="A225" s="51" t="str">
        <f>IF(C225&lt;&gt;"",COUNTIF($C$13:C225,C225)=1,"")</f>
        <v/>
      </c>
      <c r="B225" s="32"/>
      <c r="C225" s="57"/>
      <c r="D225" s="61" t="str">
        <f ca="1">IF(C225="","",VLOOKUP(C225,OFFSET(Elements!$B$7:$C$7,0,0,COUNTA(Elements!$B:$C)-1),2,FALSE))</f>
        <v/>
      </c>
      <c r="E225" s="53"/>
      <c r="F225" s="29" t="str">
        <f t="shared" si="6"/>
        <v/>
      </c>
      <c r="G225" s="30" t="str">
        <f t="shared" si="7"/>
        <v/>
      </c>
      <c r="H225" s="57"/>
      <c r="I225" s="59" t="str">
        <f>_xlfn.IFS($H225="","",$H225="Total","",TRUE,VLOOKUP($H225,Elements!$B$19:$L$28,2,FALSE))</f>
        <v/>
      </c>
      <c r="J225" s="31" t="str">
        <f>_xlfn.IFS($H225="","",$H225="Total","",TRUE,VLOOKUP($H225,Elements!$B$19:$L$28,3,FALSE))</f>
        <v/>
      </c>
      <c r="K225" s="31" t="str">
        <f>_xlfn.IFS($H225="","",$H225="Total",SUMIF(INDEX($K$12:$K224,),"&gt;0"),TRUE,VLOOKUP($H225,Elements!$B$19:$L$28,4,FALSE))</f>
        <v/>
      </c>
      <c r="L225" s="31" t="str">
        <f>_xlfn.IFS($H225="","",$H225="Total",SUMIF(INDEX($L$12:$L224,),"&gt;0"),TRUE,VLOOKUP($H225,Elements!$B$19:$L$28,5,FALSE))</f>
        <v/>
      </c>
      <c r="M225" s="31" t="str">
        <f>_xlfn.IFS($H225="","",$H225="Total",SUMIF(INDEX($M$12:$M224,),"&gt;0"),TRUE,VLOOKUP($H225,Elements!$B$19:$L$28,6,FALSE))</f>
        <v/>
      </c>
      <c r="N225" s="31" t="str">
        <f>_xlfn.IFS($H225="","",$H225="Total",SUMIF(INDEX($N$12:$N224,),"&gt;0"),TRUE,VLOOKUP($H225,Elements!$B$19:$L$28,7,FALSE))</f>
        <v/>
      </c>
      <c r="O225" s="31" t="str">
        <f>_xlfn.IFS($H225="","",$H225="Total",SUMIF(INDEX($O$12:$O224,),"&gt;0"),TRUE,VLOOKUP($H225,Elements!$B$19:$L$28,8,FALSE))</f>
        <v/>
      </c>
      <c r="P225" s="31" t="str">
        <f>_xlfn.IFS($H225="","",$H225="Total",SUMIF(INDEX($P$12:$P224,),"&gt;0"),TRUE,VLOOKUP($H225,Elements!$B$19:$L$28,9,FALSE))</f>
        <v/>
      </c>
      <c r="Q225" s="31" t="str">
        <f>_xlfn.IFS($H225="","",$H225="Total",SUMIF(INDEX($Q$12:$Q224,),"&gt;0"),TRUE,VLOOKUP($H225,Elements!$B$19:$L$28,10,FALSE))</f>
        <v/>
      </c>
      <c r="R225" s="49" t="str">
        <f>_xlfn.IFS($H225="","",$H225="Total",SUMIF(INDEX($R$12:$R224,),"&gt;0"),TRUE,VLOOKUP($H225,Elements!$B$19:$L$28,11,FALSE))</f>
        <v/>
      </c>
      <c r="S225" s="2"/>
    </row>
    <row r="226" spans="1:19" x14ac:dyDescent="0.25">
      <c r="A226" s="51" t="str">
        <f>IF(C226&lt;&gt;"",COUNTIF($C$13:C226,C226)=1,"")</f>
        <v/>
      </c>
      <c r="B226" s="32"/>
      <c r="C226" s="57"/>
      <c r="D226" s="61" t="str">
        <f ca="1">IF(C226="","",VLOOKUP(C226,OFFSET(Elements!$B$7:$C$7,0,0,COUNTA(Elements!$B:$C)-1),2,FALSE))</f>
        <v/>
      </c>
      <c r="E226" s="53"/>
      <c r="F226" s="29" t="str">
        <f t="shared" si="6"/>
        <v/>
      </c>
      <c r="G226" s="30" t="str">
        <f t="shared" si="7"/>
        <v/>
      </c>
      <c r="H226" s="57"/>
      <c r="I226" s="59" t="str">
        <f>_xlfn.IFS($H226="","",$H226="Total","",TRUE,VLOOKUP($H226,Elements!$B$19:$L$28,2,FALSE))</f>
        <v/>
      </c>
      <c r="J226" s="31" t="str">
        <f>_xlfn.IFS($H226="","",$H226="Total","",TRUE,VLOOKUP($H226,Elements!$B$19:$L$28,3,FALSE))</f>
        <v/>
      </c>
      <c r="K226" s="31" t="str">
        <f>_xlfn.IFS($H226="","",$H226="Total",SUMIF(INDEX($K$12:$K225,),"&gt;0"),TRUE,VLOOKUP($H226,Elements!$B$19:$L$28,4,FALSE))</f>
        <v/>
      </c>
      <c r="L226" s="31" t="str">
        <f>_xlfn.IFS($H226="","",$H226="Total",SUMIF(INDEX($L$12:$L225,),"&gt;0"),TRUE,VLOOKUP($H226,Elements!$B$19:$L$28,5,FALSE))</f>
        <v/>
      </c>
      <c r="M226" s="31" t="str">
        <f>_xlfn.IFS($H226="","",$H226="Total",SUMIF(INDEX($M$12:$M225,),"&gt;0"),TRUE,VLOOKUP($H226,Elements!$B$19:$L$28,6,FALSE))</f>
        <v/>
      </c>
      <c r="N226" s="31" t="str">
        <f>_xlfn.IFS($H226="","",$H226="Total",SUMIF(INDEX($N$12:$N225,),"&gt;0"),TRUE,VLOOKUP($H226,Elements!$B$19:$L$28,7,FALSE))</f>
        <v/>
      </c>
      <c r="O226" s="31" t="str">
        <f>_xlfn.IFS($H226="","",$H226="Total",SUMIF(INDEX($O$12:$O225,),"&gt;0"),TRUE,VLOOKUP($H226,Elements!$B$19:$L$28,8,FALSE))</f>
        <v/>
      </c>
      <c r="P226" s="31" t="str">
        <f>_xlfn.IFS($H226="","",$H226="Total",SUMIF(INDEX($P$12:$P225,),"&gt;0"),TRUE,VLOOKUP($H226,Elements!$B$19:$L$28,9,FALSE))</f>
        <v/>
      </c>
      <c r="Q226" s="31" t="str">
        <f>_xlfn.IFS($H226="","",$H226="Total",SUMIF(INDEX($Q$12:$Q225,),"&gt;0"),TRUE,VLOOKUP($H226,Elements!$B$19:$L$28,10,FALSE))</f>
        <v/>
      </c>
      <c r="R226" s="49" t="str">
        <f>_xlfn.IFS($H226="","",$H226="Total",SUMIF(INDEX($R$12:$R225,),"&gt;0"),TRUE,VLOOKUP($H226,Elements!$B$19:$L$28,11,FALSE))</f>
        <v/>
      </c>
      <c r="S226" s="2"/>
    </row>
    <row r="227" spans="1:19" x14ac:dyDescent="0.25">
      <c r="A227" s="51" t="str">
        <f>IF(C227&lt;&gt;"",COUNTIF($C$13:C227,C227)=1,"")</f>
        <v/>
      </c>
      <c r="B227" s="32"/>
      <c r="C227" s="57"/>
      <c r="D227" s="61" t="str">
        <f ca="1">IF(C227="","",VLOOKUP(C227,OFFSET(Elements!$B$7:$C$7,0,0,COUNTA(Elements!$B:$C)-1),2,FALSE))</f>
        <v/>
      </c>
      <c r="E227" s="53"/>
      <c r="F227" s="29" t="str">
        <f t="shared" si="6"/>
        <v/>
      </c>
      <c r="G227" s="30" t="str">
        <f t="shared" si="7"/>
        <v/>
      </c>
      <c r="H227" s="57"/>
      <c r="I227" s="59" t="str">
        <f>_xlfn.IFS($H227="","",$H227="Total","",TRUE,VLOOKUP($H227,Elements!$B$19:$L$28,2,FALSE))</f>
        <v/>
      </c>
      <c r="J227" s="31" t="str">
        <f>_xlfn.IFS($H227="","",$H227="Total","",TRUE,VLOOKUP($H227,Elements!$B$19:$L$28,3,FALSE))</f>
        <v/>
      </c>
      <c r="K227" s="31" t="str">
        <f>_xlfn.IFS($H227="","",$H227="Total",SUMIF(INDEX($K$12:$K226,),"&gt;0"),TRUE,VLOOKUP($H227,Elements!$B$19:$L$28,4,FALSE))</f>
        <v/>
      </c>
      <c r="L227" s="31" t="str">
        <f>_xlfn.IFS($H227="","",$H227="Total",SUMIF(INDEX($L$12:$L226,),"&gt;0"),TRUE,VLOOKUP($H227,Elements!$B$19:$L$28,5,FALSE))</f>
        <v/>
      </c>
      <c r="M227" s="31" t="str">
        <f>_xlfn.IFS($H227="","",$H227="Total",SUMIF(INDEX($M$12:$M226,),"&gt;0"),TRUE,VLOOKUP($H227,Elements!$B$19:$L$28,6,FALSE))</f>
        <v/>
      </c>
      <c r="N227" s="31" t="str">
        <f>_xlfn.IFS($H227="","",$H227="Total",SUMIF(INDEX($N$12:$N226,),"&gt;0"),TRUE,VLOOKUP($H227,Elements!$B$19:$L$28,7,FALSE))</f>
        <v/>
      </c>
      <c r="O227" s="31" t="str">
        <f>_xlfn.IFS($H227="","",$H227="Total",SUMIF(INDEX($O$12:$O226,),"&gt;0"),TRUE,VLOOKUP($H227,Elements!$B$19:$L$28,8,FALSE))</f>
        <v/>
      </c>
      <c r="P227" s="31" t="str">
        <f>_xlfn.IFS($H227="","",$H227="Total",SUMIF(INDEX($P$12:$P226,),"&gt;0"),TRUE,VLOOKUP($H227,Elements!$B$19:$L$28,9,FALSE))</f>
        <v/>
      </c>
      <c r="Q227" s="31" t="str">
        <f>_xlfn.IFS($H227="","",$H227="Total",SUMIF(INDEX($Q$12:$Q226,),"&gt;0"),TRUE,VLOOKUP($H227,Elements!$B$19:$L$28,10,FALSE))</f>
        <v/>
      </c>
      <c r="R227" s="49" t="str">
        <f>_xlfn.IFS($H227="","",$H227="Total",SUMIF(INDEX($R$12:$R226,),"&gt;0"),TRUE,VLOOKUP($H227,Elements!$B$19:$L$28,11,FALSE))</f>
        <v/>
      </c>
      <c r="S227" s="2"/>
    </row>
    <row r="228" spans="1:19" x14ac:dyDescent="0.25">
      <c r="A228" s="51" t="str">
        <f>IF(C228&lt;&gt;"",COUNTIF($C$13:C228,C228)=1,"")</f>
        <v/>
      </c>
      <c r="B228" s="32"/>
      <c r="C228" s="56"/>
      <c r="D228" s="61" t="str">
        <f ca="1">IF(C228="","",VLOOKUP(C228,OFFSET(Elements!$B$7:$C$7,0,0,COUNTA(Elements!$B:$C)-1),2,FALSE))</f>
        <v/>
      </c>
      <c r="E228" s="53"/>
      <c r="F228" s="29" t="str">
        <f t="shared" si="6"/>
        <v/>
      </c>
      <c r="G228" s="30" t="str">
        <f t="shared" si="7"/>
        <v/>
      </c>
      <c r="H228" s="57"/>
      <c r="I228" s="59" t="str">
        <f>_xlfn.IFS($H228="","",$H228="Total","",TRUE,VLOOKUP($H228,Elements!$B$19:$L$28,2,FALSE))</f>
        <v/>
      </c>
      <c r="J228" s="31" t="str">
        <f>_xlfn.IFS($H228="","",$H228="Total","",TRUE,VLOOKUP($H228,Elements!$B$19:$L$28,3,FALSE))</f>
        <v/>
      </c>
      <c r="K228" s="31" t="str">
        <f>_xlfn.IFS($H228="","",$H228="Total",SUMIF(INDEX($K$12:$K227,),"&gt;0"),TRUE,VLOOKUP($H228,Elements!$B$19:$L$28,4,FALSE))</f>
        <v/>
      </c>
      <c r="L228" s="31" t="str">
        <f>_xlfn.IFS($H228="","",$H228="Total",SUMIF(INDEX($L$12:$L227,),"&gt;0"),TRUE,VLOOKUP($H228,Elements!$B$19:$L$28,5,FALSE))</f>
        <v/>
      </c>
      <c r="M228" s="31" t="str">
        <f>_xlfn.IFS($H228="","",$H228="Total",SUMIF(INDEX($M$12:$M227,),"&gt;0"),TRUE,VLOOKUP($H228,Elements!$B$19:$L$28,6,FALSE))</f>
        <v/>
      </c>
      <c r="N228" s="31" t="str">
        <f>_xlfn.IFS($H228="","",$H228="Total",SUMIF(INDEX($N$12:$N227,),"&gt;0"),TRUE,VLOOKUP($H228,Elements!$B$19:$L$28,7,FALSE))</f>
        <v/>
      </c>
      <c r="O228" s="31" t="str">
        <f>_xlfn.IFS($H228="","",$H228="Total",SUMIF(INDEX($O$12:$O227,),"&gt;0"),TRUE,VLOOKUP($H228,Elements!$B$19:$L$28,8,FALSE))</f>
        <v/>
      </c>
      <c r="P228" s="31" t="str">
        <f>_xlfn.IFS($H228="","",$H228="Total",SUMIF(INDEX($P$12:$P227,),"&gt;0"),TRUE,VLOOKUP($H228,Elements!$B$19:$L$28,9,FALSE))</f>
        <v/>
      </c>
      <c r="Q228" s="31" t="str">
        <f>_xlfn.IFS($H228="","",$H228="Total",SUMIF(INDEX($Q$12:$Q227,),"&gt;0"),TRUE,VLOOKUP($H228,Elements!$B$19:$L$28,10,FALSE))</f>
        <v/>
      </c>
      <c r="R228" s="49" t="str">
        <f>_xlfn.IFS($H228="","",$H228="Total",SUMIF(INDEX($R$12:$R227,),"&gt;0"),TRUE,VLOOKUP($H228,Elements!$B$19:$L$28,11,FALSE))</f>
        <v/>
      </c>
      <c r="S228" s="2"/>
    </row>
    <row r="229" spans="1:19" x14ac:dyDescent="0.25">
      <c r="A229" s="51" t="str">
        <f>IF(C229&lt;&gt;"",COUNTIF($C$13:C229,C229)=1,"")</f>
        <v/>
      </c>
      <c r="B229" s="32"/>
      <c r="C229" s="57"/>
      <c r="D229" s="61" t="str">
        <f ca="1">IF(C229="","",VLOOKUP(C229,OFFSET(Elements!$B$7:$C$7,0,0,COUNTA(Elements!$B:$C)-1),2,FALSE))</f>
        <v/>
      </c>
      <c r="E229" s="53"/>
      <c r="F229" s="29" t="str">
        <f t="shared" si="6"/>
        <v/>
      </c>
      <c r="G229" s="30" t="str">
        <f t="shared" si="7"/>
        <v/>
      </c>
      <c r="H229" s="57"/>
      <c r="I229" s="59" t="str">
        <f>_xlfn.IFS($H229="","",$H229="Total","",TRUE,VLOOKUP($H229,Elements!$B$19:$L$28,2,FALSE))</f>
        <v/>
      </c>
      <c r="J229" s="31" t="str">
        <f>_xlfn.IFS($H229="","",$H229="Total","",TRUE,VLOOKUP($H229,Elements!$B$19:$L$28,3,FALSE))</f>
        <v/>
      </c>
      <c r="K229" s="31" t="str">
        <f>_xlfn.IFS($H229="","",$H229="Total",SUMIF(INDEX($K$12:$K228,),"&gt;0"),TRUE,VLOOKUP($H229,Elements!$B$19:$L$28,4,FALSE))</f>
        <v/>
      </c>
      <c r="L229" s="31" t="str">
        <f>_xlfn.IFS($H229="","",$H229="Total",SUMIF(INDEX($L$12:$L228,),"&gt;0"),TRUE,VLOOKUP($H229,Elements!$B$19:$L$28,5,FALSE))</f>
        <v/>
      </c>
      <c r="M229" s="31" t="str">
        <f>_xlfn.IFS($H229="","",$H229="Total",SUMIF(INDEX($M$12:$M228,),"&gt;0"),TRUE,VLOOKUP($H229,Elements!$B$19:$L$28,6,FALSE))</f>
        <v/>
      </c>
      <c r="N229" s="31" t="str">
        <f>_xlfn.IFS($H229="","",$H229="Total",SUMIF(INDEX($N$12:$N228,),"&gt;0"),TRUE,VLOOKUP($H229,Elements!$B$19:$L$28,7,FALSE))</f>
        <v/>
      </c>
      <c r="O229" s="31" t="str">
        <f>_xlfn.IFS($H229="","",$H229="Total",SUMIF(INDEX($O$12:$O228,),"&gt;0"),TRUE,VLOOKUP($H229,Elements!$B$19:$L$28,8,FALSE))</f>
        <v/>
      </c>
      <c r="P229" s="31" t="str">
        <f>_xlfn.IFS($H229="","",$H229="Total",SUMIF(INDEX($P$12:$P228,),"&gt;0"),TRUE,VLOOKUP($H229,Elements!$B$19:$L$28,9,FALSE))</f>
        <v/>
      </c>
      <c r="Q229" s="31" t="str">
        <f>_xlfn.IFS($H229="","",$H229="Total",SUMIF(INDEX($Q$12:$Q228,),"&gt;0"),TRUE,VLOOKUP($H229,Elements!$B$19:$L$28,10,FALSE))</f>
        <v/>
      </c>
      <c r="R229" s="49" t="str">
        <f>_xlfn.IFS($H229="","",$H229="Total",SUMIF(INDEX($R$12:$R228,),"&gt;0"),TRUE,VLOOKUP($H229,Elements!$B$19:$L$28,11,FALSE))</f>
        <v/>
      </c>
      <c r="S229" s="2"/>
    </row>
    <row r="230" spans="1:19" x14ac:dyDescent="0.25">
      <c r="A230" s="51" t="str">
        <f>IF(C230&lt;&gt;"",COUNTIF($C$13:C230,C230)=1,"")</f>
        <v/>
      </c>
      <c r="B230" s="32"/>
      <c r="C230" s="57"/>
      <c r="D230" s="61" t="str">
        <f ca="1">IF(C230="","",VLOOKUP(C230,OFFSET(Elements!$B$7:$C$7,0,0,COUNTA(Elements!$B:$C)-1),2,FALSE))</f>
        <v/>
      </c>
      <c r="E230" s="53"/>
      <c r="F230" s="29" t="str">
        <f t="shared" si="6"/>
        <v/>
      </c>
      <c r="G230" s="30" t="str">
        <f t="shared" si="7"/>
        <v/>
      </c>
      <c r="H230" s="57"/>
      <c r="I230" s="59" t="str">
        <f>_xlfn.IFS($H230="","",$H230="Total","",TRUE,VLOOKUP($H230,Elements!$B$19:$L$28,2,FALSE))</f>
        <v/>
      </c>
      <c r="J230" s="31" t="str">
        <f>_xlfn.IFS($H230="","",$H230="Total","",TRUE,VLOOKUP($H230,Elements!$B$19:$L$28,3,FALSE))</f>
        <v/>
      </c>
      <c r="K230" s="31" t="str">
        <f>_xlfn.IFS($H230="","",$H230="Total",SUMIF(INDEX($K$12:$K229,),"&gt;0"),TRUE,VLOOKUP($H230,Elements!$B$19:$L$28,4,FALSE))</f>
        <v/>
      </c>
      <c r="L230" s="31" t="str">
        <f>_xlfn.IFS($H230="","",$H230="Total",SUMIF(INDEX($L$12:$L229,),"&gt;0"),TRUE,VLOOKUP($H230,Elements!$B$19:$L$28,5,FALSE))</f>
        <v/>
      </c>
      <c r="M230" s="31" t="str">
        <f>_xlfn.IFS($H230="","",$H230="Total",SUMIF(INDEX($M$12:$M229,),"&gt;0"),TRUE,VLOOKUP($H230,Elements!$B$19:$L$28,6,FALSE))</f>
        <v/>
      </c>
      <c r="N230" s="31" t="str">
        <f>_xlfn.IFS($H230="","",$H230="Total",SUMIF(INDEX($N$12:$N229,),"&gt;0"),TRUE,VLOOKUP($H230,Elements!$B$19:$L$28,7,FALSE))</f>
        <v/>
      </c>
      <c r="O230" s="31" t="str">
        <f>_xlfn.IFS($H230="","",$H230="Total",SUMIF(INDEX($O$12:$O229,),"&gt;0"),TRUE,VLOOKUP($H230,Elements!$B$19:$L$28,8,FALSE))</f>
        <v/>
      </c>
      <c r="P230" s="31" t="str">
        <f>_xlfn.IFS($H230="","",$H230="Total",SUMIF(INDEX($P$12:$P229,),"&gt;0"),TRUE,VLOOKUP($H230,Elements!$B$19:$L$28,9,FALSE))</f>
        <v/>
      </c>
      <c r="Q230" s="31" t="str">
        <f>_xlfn.IFS($H230="","",$H230="Total",SUMIF(INDEX($Q$12:$Q229,),"&gt;0"),TRUE,VLOOKUP($H230,Elements!$B$19:$L$28,10,FALSE))</f>
        <v/>
      </c>
      <c r="R230" s="49" t="str">
        <f>_xlfn.IFS($H230="","",$H230="Total",SUMIF(INDEX($R$12:$R229,),"&gt;0"),TRUE,VLOOKUP($H230,Elements!$B$19:$L$28,11,FALSE))</f>
        <v/>
      </c>
      <c r="S230" s="2"/>
    </row>
    <row r="231" spans="1:19" x14ac:dyDescent="0.25">
      <c r="A231" s="51" t="str">
        <f>IF(C231&lt;&gt;"",COUNTIF($C$13:C231,C231)=1,"")</f>
        <v/>
      </c>
      <c r="B231" s="32"/>
      <c r="C231" s="57"/>
      <c r="D231" s="61" t="str">
        <f ca="1">IF(C231="","",VLOOKUP(C231,OFFSET(Elements!$B$7:$C$7,0,0,COUNTA(Elements!$B:$C)-1),2,FALSE))</f>
        <v/>
      </c>
      <c r="E231" s="53"/>
      <c r="F231" s="29" t="str">
        <f t="shared" si="6"/>
        <v/>
      </c>
      <c r="G231" s="30" t="str">
        <f t="shared" si="7"/>
        <v/>
      </c>
      <c r="H231" s="57"/>
      <c r="I231" s="59" t="str">
        <f>_xlfn.IFS($H231="","",$H231="Total","",TRUE,VLOOKUP($H231,Elements!$B$19:$L$28,2,FALSE))</f>
        <v/>
      </c>
      <c r="J231" s="31" t="str">
        <f>_xlfn.IFS($H231="","",$H231="Total","",TRUE,VLOOKUP($H231,Elements!$B$19:$L$28,3,FALSE))</f>
        <v/>
      </c>
      <c r="K231" s="31" t="str">
        <f>_xlfn.IFS($H231="","",$H231="Total",SUMIF(INDEX($K$12:$K230,),"&gt;0"),TRUE,VLOOKUP($H231,Elements!$B$19:$L$28,4,FALSE))</f>
        <v/>
      </c>
      <c r="L231" s="31" t="str">
        <f>_xlfn.IFS($H231="","",$H231="Total",SUMIF(INDEX($L$12:$L230,),"&gt;0"),TRUE,VLOOKUP($H231,Elements!$B$19:$L$28,5,FALSE))</f>
        <v/>
      </c>
      <c r="M231" s="31" t="str">
        <f>_xlfn.IFS($H231="","",$H231="Total",SUMIF(INDEX($M$12:$M230,),"&gt;0"),TRUE,VLOOKUP($H231,Elements!$B$19:$L$28,6,FALSE))</f>
        <v/>
      </c>
      <c r="N231" s="31" t="str">
        <f>_xlfn.IFS($H231="","",$H231="Total",SUMIF(INDEX($N$12:$N230,),"&gt;0"),TRUE,VLOOKUP($H231,Elements!$B$19:$L$28,7,FALSE))</f>
        <v/>
      </c>
      <c r="O231" s="31" t="str">
        <f>_xlfn.IFS($H231="","",$H231="Total",SUMIF(INDEX($O$12:$O230,),"&gt;0"),TRUE,VLOOKUP($H231,Elements!$B$19:$L$28,8,FALSE))</f>
        <v/>
      </c>
      <c r="P231" s="31" t="str">
        <f>_xlfn.IFS($H231="","",$H231="Total",SUMIF(INDEX($P$12:$P230,),"&gt;0"),TRUE,VLOOKUP($H231,Elements!$B$19:$L$28,9,FALSE))</f>
        <v/>
      </c>
      <c r="Q231" s="31" t="str">
        <f>_xlfn.IFS($H231="","",$H231="Total",SUMIF(INDEX($Q$12:$Q230,),"&gt;0"),TRUE,VLOOKUP($H231,Elements!$B$19:$L$28,10,FALSE))</f>
        <v/>
      </c>
      <c r="R231" s="49" t="str">
        <f>_xlfn.IFS($H231="","",$H231="Total",SUMIF(INDEX($R$12:$R230,),"&gt;0"),TRUE,VLOOKUP($H231,Elements!$B$19:$L$28,11,FALSE))</f>
        <v/>
      </c>
      <c r="S231" s="2"/>
    </row>
    <row r="232" spans="1:19" x14ac:dyDescent="0.25">
      <c r="A232" s="51" t="str">
        <f>IF(C232&lt;&gt;"",COUNTIF($C$13:C232,C232)=1,"")</f>
        <v/>
      </c>
      <c r="B232" s="32"/>
      <c r="C232" s="57"/>
      <c r="D232" s="61" t="str">
        <f ca="1">IF(C232="","",VLOOKUP(C232,OFFSET(Elements!$B$7:$C$7,0,0,COUNTA(Elements!$B:$C)-1),2,FALSE))</f>
        <v/>
      </c>
      <c r="E232" s="53"/>
      <c r="F232" s="29" t="str">
        <f t="shared" si="6"/>
        <v/>
      </c>
      <c r="G232" s="30" t="str">
        <f t="shared" si="7"/>
        <v/>
      </c>
      <c r="H232" s="57"/>
      <c r="I232" s="59" t="str">
        <f>_xlfn.IFS($H232="","",$H232="Total","",TRUE,VLOOKUP($H232,Elements!$B$19:$L$28,2,FALSE))</f>
        <v/>
      </c>
      <c r="J232" s="31" t="str">
        <f>_xlfn.IFS($H232="","",$H232="Total","",TRUE,VLOOKUP($H232,Elements!$B$19:$L$28,3,FALSE))</f>
        <v/>
      </c>
      <c r="K232" s="31" t="str">
        <f>_xlfn.IFS($H232="","",$H232="Total",SUMIF(INDEX($K$12:$K231,),"&gt;0"),TRUE,VLOOKUP($H232,Elements!$B$19:$L$28,4,FALSE))</f>
        <v/>
      </c>
      <c r="L232" s="31" t="str">
        <f>_xlfn.IFS($H232="","",$H232="Total",SUMIF(INDEX($L$12:$L231,),"&gt;0"),TRUE,VLOOKUP($H232,Elements!$B$19:$L$28,5,FALSE))</f>
        <v/>
      </c>
      <c r="M232" s="31" t="str">
        <f>_xlfn.IFS($H232="","",$H232="Total",SUMIF(INDEX($M$12:$M231,),"&gt;0"),TRUE,VLOOKUP($H232,Elements!$B$19:$L$28,6,FALSE))</f>
        <v/>
      </c>
      <c r="N232" s="31" t="str">
        <f>_xlfn.IFS($H232="","",$H232="Total",SUMIF(INDEX($N$12:$N231,),"&gt;0"),TRUE,VLOOKUP($H232,Elements!$B$19:$L$28,7,FALSE))</f>
        <v/>
      </c>
      <c r="O232" s="31" t="str">
        <f>_xlfn.IFS($H232="","",$H232="Total",SUMIF(INDEX($O$12:$O231,),"&gt;0"),TRUE,VLOOKUP($H232,Elements!$B$19:$L$28,8,FALSE))</f>
        <v/>
      </c>
      <c r="P232" s="31" t="str">
        <f>_xlfn.IFS($H232="","",$H232="Total",SUMIF(INDEX($P$12:$P231,),"&gt;0"),TRUE,VLOOKUP($H232,Elements!$B$19:$L$28,9,FALSE))</f>
        <v/>
      </c>
      <c r="Q232" s="31" t="str">
        <f>_xlfn.IFS($H232="","",$H232="Total",SUMIF(INDEX($Q$12:$Q231,),"&gt;0"),TRUE,VLOOKUP($H232,Elements!$B$19:$L$28,10,FALSE))</f>
        <v/>
      </c>
      <c r="R232" s="49" t="str">
        <f>_xlfn.IFS($H232="","",$H232="Total",SUMIF(INDEX($R$12:$R231,),"&gt;0"),TRUE,VLOOKUP($H232,Elements!$B$19:$L$28,11,FALSE))</f>
        <v/>
      </c>
      <c r="S232" s="2"/>
    </row>
    <row r="233" spans="1:19" x14ac:dyDescent="0.25">
      <c r="A233" s="51" t="str">
        <f>IF(C233&lt;&gt;"",COUNTIF($C$13:C233,C233)=1,"")</f>
        <v/>
      </c>
      <c r="B233" s="32"/>
      <c r="C233" s="57"/>
      <c r="D233" s="61" t="str">
        <f ca="1">IF(C233="","",VLOOKUP(C233,OFFSET(Elements!$B$7:$C$7,0,0,COUNTA(Elements!$B:$C)-1),2,FALSE))</f>
        <v/>
      </c>
      <c r="E233" s="53"/>
      <c r="F233" s="29" t="str">
        <f t="shared" si="6"/>
        <v/>
      </c>
      <c r="G233" s="30" t="str">
        <f t="shared" si="7"/>
        <v/>
      </c>
      <c r="H233" s="57"/>
      <c r="I233" s="59" t="str">
        <f>_xlfn.IFS($H233="","",$H233="Total","",TRUE,VLOOKUP($H233,Elements!$B$19:$L$28,2,FALSE))</f>
        <v/>
      </c>
      <c r="J233" s="31" t="str">
        <f>_xlfn.IFS($H233="","",$H233="Total","",TRUE,VLOOKUP($H233,Elements!$B$19:$L$28,3,FALSE))</f>
        <v/>
      </c>
      <c r="K233" s="31" t="str">
        <f>_xlfn.IFS($H233="","",$H233="Total",SUMIF(INDEX($K$12:$K232,),"&gt;0"),TRUE,VLOOKUP($H233,Elements!$B$19:$L$28,4,FALSE))</f>
        <v/>
      </c>
      <c r="L233" s="31" t="str">
        <f>_xlfn.IFS($H233="","",$H233="Total",SUMIF(INDEX($L$12:$L232,),"&gt;0"),TRUE,VLOOKUP($H233,Elements!$B$19:$L$28,5,FALSE))</f>
        <v/>
      </c>
      <c r="M233" s="31" t="str">
        <f>_xlfn.IFS($H233="","",$H233="Total",SUMIF(INDEX($M$12:$M232,),"&gt;0"),TRUE,VLOOKUP($H233,Elements!$B$19:$L$28,6,FALSE))</f>
        <v/>
      </c>
      <c r="N233" s="31" t="str">
        <f>_xlfn.IFS($H233="","",$H233="Total",SUMIF(INDEX($N$12:$N232,),"&gt;0"),TRUE,VLOOKUP($H233,Elements!$B$19:$L$28,7,FALSE))</f>
        <v/>
      </c>
      <c r="O233" s="31" t="str">
        <f>_xlfn.IFS($H233="","",$H233="Total",SUMIF(INDEX($O$12:$O232,),"&gt;0"),TRUE,VLOOKUP($H233,Elements!$B$19:$L$28,8,FALSE))</f>
        <v/>
      </c>
      <c r="P233" s="31" t="str">
        <f>_xlfn.IFS($H233="","",$H233="Total",SUMIF(INDEX($P$12:$P232,),"&gt;0"),TRUE,VLOOKUP($H233,Elements!$B$19:$L$28,9,FALSE))</f>
        <v/>
      </c>
      <c r="Q233" s="31" t="str">
        <f>_xlfn.IFS($H233="","",$H233="Total",SUMIF(INDEX($Q$12:$Q232,),"&gt;0"),TRUE,VLOOKUP($H233,Elements!$B$19:$L$28,10,FALSE))</f>
        <v/>
      </c>
      <c r="R233" s="49" t="str">
        <f>_xlfn.IFS($H233="","",$H233="Total",SUMIF(INDEX($R$12:$R232,),"&gt;0"),TRUE,VLOOKUP($H233,Elements!$B$19:$L$28,11,FALSE))</f>
        <v/>
      </c>
      <c r="S233" s="2"/>
    </row>
    <row r="234" spans="1:19" x14ac:dyDescent="0.25">
      <c r="A234" s="51" t="str">
        <f>IF(C234&lt;&gt;"",COUNTIF($C$13:C234,C234)=1,"")</f>
        <v/>
      </c>
      <c r="B234" s="32"/>
      <c r="C234" s="57"/>
      <c r="D234" s="61" t="str">
        <f ca="1">IF(C234="","",VLOOKUP(C234,OFFSET(Elements!$B$7:$C$7,0,0,COUNTA(Elements!$B:$C)-1),2,FALSE))</f>
        <v/>
      </c>
      <c r="E234" s="53"/>
      <c r="F234" s="29" t="str">
        <f t="shared" si="6"/>
        <v/>
      </c>
      <c r="G234" s="30" t="str">
        <f t="shared" si="7"/>
        <v/>
      </c>
      <c r="H234" s="57"/>
      <c r="I234" s="59" t="str">
        <f>_xlfn.IFS($H234="","",$H234="Total","",TRUE,VLOOKUP($H234,Elements!$B$19:$L$28,2,FALSE))</f>
        <v/>
      </c>
      <c r="J234" s="31" t="str">
        <f>_xlfn.IFS($H234="","",$H234="Total","",TRUE,VLOOKUP($H234,Elements!$B$19:$L$28,3,FALSE))</f>
        <v/>
      </c>
      <c r="K234" s="31" t="str">
        <f>_xlfn.IFS($H234="","",$H234="Total",SUMIF(INDEX($K$12:$K233,),"&gt;0"),TRUE,VLOOKUP($H234,Elements!$B$19:$L$28,4,FALSE))</f>
        <v/>
      </c>
      <c r="L234" s="31" t="str">
        <f>_xlfn.IFS($H234="","",$H234="Total",SUMIF(INDEX($L$12:$L233,),"&gt;0"),TRUE,VLOOKUP($H234,Elements!$B$19:$L$28,5,FALSE))</f>
        <v/>
      </c>
      <c r="M234" s="31" t="str">
        <f>_xlfn.IFS($H234="","",$H234="Total",SUMIF(INDEX($M$12:$M233,),"&gt;0"),TRUE,VLOOKUP($H234,Elements!$B$19:$L$28,6,FALSE))</f>
        <v/>
      </c>
      <c r="N234" s="31" t="str">
        <f>_xlfn.IFS($H234="","",$H234="Total",SUMIF(INDEX($N$12:$N233,),"&gt;0"),TRUE,VLOOKUP($H234,Elements!$B$19:$L$28,7,FALSE))</f>
        <v/>
      </c>
      <c r="O234" s="31" t="str">
        <f>_xlfn.IFS($H234="","",$H234="Total",SUMIF(INDEX($O$12:$O233,),"&gt;0"),TRUE,VLOOKUP($H234,Elements!$B$19:$L$28,8,FALSE))</f>
        <v/>
      </c>
      <c r="P234" s="31" t="str">
        <f>_xlfn.IFS($H234="","",$H234="Total",SUMIF(INDEX($P$12:$P233,),"&gt;0"),TRUE,VLOOKUP($H234,Elements!$B$19:$L$28,9,FALSE))</f>
        <v/>
      </c>
      <c r="Q234" s="31" t="str">
        <f>_xlfn.IFS($H234="","",$H234="Total",SUMIF(INDEX($Q$12:$Q233,),"&gt;0"),TRUE,VLOOKUP($H234,Elements!$B$19:$L$28,10,FALSE))</f>
        <v/>
      </c>
      <c r="R234" s="49" t="str">
        <f>_xlfn.IFS($H234="","",$H234="Total",SUMIF(INDEX($R$12:$R233,),"&gt;0"),TRUE,VLOOKUP($H234,Elements!$B$19:$L$28,11,FALSE))</f>
        <v/>
      </c>
      <c r="S234" s="2"/>
    </row>
    <row r="235" spans="1:19" x14ac:dyDescent="0.25">
      <c r="A235" s="51" t="str">
        <f>IF(C235&lt;&gt;"",COUNTIF($C$13:C235,C235)=1,"")</f>
        <v/>
      </c>
      <c r="B235" s="32"/>
      <c r="C235" s="57"/>
      <c r="D235" s="61" t="str">
        <f ca="1">IF(C235="","",VLOOKUP(C235,OFFSET(Elements!$B$7:$C$7,0,0,COUNTA(Elements!$B:$C)-1),2,FALSE))</f>
        <v/>
      </c>
      <c r="E235" s="53"/>
      <c r="F235" s="29" t="str">
        <f t="shared" si="6"/>
        <v/>
      </c>
      <c r="G235" s="30" t="str">
        <f t="shared" si="7"/>
        <v/>
      </c>
      <c r="H235" s="57"/>
      <c r="I235" s="59" t="str">
        <f>_xlfn.IFS($H235="","",$H235="Total","",TRUE,VLOOKUP($H235,Elements!$B$19:$L$28,2,FALSE))</f>
        <v/>
      </c>
      <c r="J235" s="31" t="str">
        <f>_xlfn.IFS($H235="","",$H235="Total","",TRUE,VLOOKUP($H235,Elements!$B$19:$L$28,3,FALSE))</f>
        <v/>
      </c>
      <c r="K235" s="31" t="str">
        <f>_xlfn.IFS($H235="","",$H235="Total",SUMIF(INDEX($K$12:$K234,),"&gt;0"),TRUE,VLOOKUP($H235,Elements!$B$19:$L$28,4,FALSE))</f>
        <v/>
      </c>
      <c r="L235" s="31" t="str">
        <f>_xlfn.IFS($H235="","",$H235="Total",SUMIF(INDEX($L$12:$L234,),"&gt;0"),TRUE,VLOOKUP($H235,Elements!$B$19:$L$28,5,FALSE))</f>
        <v/>
      </c>
      <c r="M235" s="31" t="str">
        <f>_xlfn.IFS($H235="","",$H235="Total",SUMIF(INDEX($M$12:$M234,),"&gt;0"),TRUE,VLOOKUP($H235,Elements!$B$19:$L$28,6,FALSE))</f>
        <v/>
      </c>
      <c r="N235" s="31" t="str">
        <f>_xlfn.IFS($H235="","",$H235="Total",SUMIF(INDEX($N$12:$N234,),"&gt;0"),TRUE,VLOOKUP($H235,Elements!$B$19:$L$28,7,FALSE))</f>
        <v/>
      </c>
      <c r="O235" s="31" t="str">
        <f>_xlfn.IFS($H235="","",$H235="Total",SUMIF(INDEX($O$12:$O234,),"&gt;0"),TRUE,VLOOKUP($H235,Elements!$B$19:$L$28,8,FALSE))</f>
        <v/>
      </c>
      <c r="P235" s="31" t="str">
        <f>_xlfn.IFS($H235="","",$H235="Total",SUMIF(INDEX($P$12:$P234,),"&gt;0"),TRUE,VLOOKUP($H235,Elements!$B$19:$L$28,9,FALSE))</f>
        <v/>
      </c>
      <c r="Q235" s="31" t="str">
        <f>_xlfn.IFS($H235="","",$H235="Total",SUMIF(INDEX($Q$12:$Q234,),"&gt;0"),TRUE,VLOOKUP($H235,Elements!$B$19:$L$28,10,FALSE))</f>
        <v/>
      </c>
      <c r="R235" s="49" t="str">
        <f>_xlfn.IFS($H235="","",$H235="Total",SUMIF(INDEX($R$12:$R234,),"&gt;0"),TRUE,VLOOKUP($H235,Elements!$B$19:$L$28,11,FALSE))</f>
        <v/>
      </c>
      <c r="S235" s="2"/>
    </row>
    <row r="236" spans="1:19" x14ac:dyDescent="0.25">
      <c r="A236" s="51" t="str">
        <f>IF(C236&lt;&gt;"",COUNTIF($C$13:C236,C236)=1,"")</f>
        <v/>
      </c>
      <c r="B236" s="32"/>
      <c r="C236" s="56"/>
      <c r="D236" s="61" t="str">
        <f ca="1">IF(C236="","",VLOOKUP(C236,OFFSET(Elements!$B$7:$C$7,0,0,COUNTA(Elements!$B:$C)-1),2,FALSE))</f>
        <v/>
      </c>
      <c r="E236" s="53"/>
      <c r="F236" s="29" t="str">
        <f t="shared" si="6"/>
        <v/>
      </c>
      <c r="G236" s="30" t="str">
        <f t="shared" si="7"/>
        <v/>
      </c>
      <c r="H236" s="57"/>
      <c r="I236" s="59" t="str">
        <f>_xlfn.IFS($H236="","",$H236="Total","",TRUE,VLOOKUP($H236,Elements!$B$19:$L$28,2,FALSE))</f>
        <v/>
      </c>
      <c r="J236" s="31" t="str">
        <f>_xlfn.IFS($H236="","",$H236="Total","",TRUE,VLOOKUP($H236,Elements!$B$19:$L$28,3,FALSE))</f>
        <v/>
      </c>
      <c r="K236" s="31" t="str">
        <f>_xlfn.IFS($H236="","",$H236="Total",SUMIF(INDEX($K$12:$K235,),"&gt;0"),TRUE,VLOOKUP($H236,Elements!$B$19:$L$28,4,FALSE))</f>
        <v/>
      </c>
      <c r="L236" s="31" t="str">
        <f>_xlfn.IFS($H236="","",$H236="Total",SUMIF(INDEX($L$12:$L235,),"&gt;0"),TRUE,VLOOKUP($H236,Elements!$B$19:$L$28,5,FALSE))</f>
        <v/>
      </c>
      <c r="M236" s="31" t="str">
        <f>_xlfn.IFS($H236="","",$H236="Total",SUMIF(INDEX($M$12:$M235,),"&gt;0"),TRUE,VLOOKUP($H236,Elements!$B$19:$L$28,6,FALSE))</f>
        <v/>
      </c>
      <c r="N236" s="31" t="str">
        <f>_xlfn.IFS($H236="","",$H236="Total",SUMIF(INDEX($N$12:$N235,),"&gt;0"),TRUE,VLOOKUP($H236,Elements!$B$19:$L$28,7,FALSE))</f>
        <v/>
      </c>
      <c r="O236" s="31" t="str">
        <f>_xlfn.IFS($H236="","",$H236="Total",SUMIF(INDEX($O$12:$O235,),"&gt;0"),TRUE,VLOOKUP($H236,Elements!$B$19:$L$28,8,FALSE))</f>
        <v/>
      </c>
      <c r="P236" s="31" t="str">
        <f>_xlfn.IFS($H236="","",$H236="Total",SUMIF(INDEX($P$12:$P235,),"&gt;0"),TRUE,VLOOKUP($H236,Elements!$B$19:$L$28,9,FALSE))</f>
        <v/>
      </c>
      <c r="Q236" s="31" t="str">
        <f>_xlfn.IFS($H236="","",$H236="Total",SUMIF(INDEX($Q$12:$Q235,),"&gt;0"),TRUE,VLOOKUP($H236,Elements!$B$19:$L$28,10,FALSE))</f>
        <v/>
      </c>
      <c r="R236" s="49" t="str">
        <f>_xlfn.IFS($H236="","",$H236="Total",SUMIF(INDEX($R$12:$R235,),"&gt;0"),TRUE,VLOOKUP($H236,Elements!$B$19:$L$28,11,FALSE))</f>
        <v/>
      </c>
      <c r="S236" s="2"/>
    </row>
    <row r="237" spans="1:19" x14ac:dyDescent="0.25">
      <c r="A237" s="51" t="str">
        <f>IF(C237&lt;&gt;"",COUNTIF($C$13:C237,C237)=1,"")</f>
        <v/>
      </c>
      <c r="B237" s="32"/>
      <c r="C237" s="57"/>
      <c r="D237" s="61" t="str">
        <f ca="1">IF(C237="","",VLOOKUP(C237,OFFSET(Elements!$B$7:$C$7,0,0,COUNTA(Elements!$B:$C)-1),2,FALSE))</f>
        <v/>
      </c>
      <c r="E237" s="53"/>
      <c r="F237" s="29" t="str">
        <f t="shared" si="6"/>
        <v/>
      </c>
      <c r="G237" s="30" t="str">
        <f t="shared" si="7"/>
        <v/>
      </c>
      <c r="H237" s="57"/>
      <c r="I237" s="59" t="str">
        <f>_xlfn.IFS($H237="","",$H237="Total","",TRUE,VLOOKUP($H237,Elements!$B$19:$L$28,2,FALSE))</f>
        <v/>
      </c>
      <c r="J237" s="31" t="str">
        <f>_xlfn.IFS($H237="","",$H237="Total","",TRUE,VLOOKUP($H237,Elements!$B$19:$L$28,3,FALSE))</f>
        <v/>
      </c>
      <c r="K237" s="31" t="str">
        <f>_xlfn.IFS($H237="","",$H237="Total",SUMIF(INDEX($K$12:$K236,),"&gt;0"),TRUE,VLOOKUP($H237,Elements!$B$19:$L$28,4,FALSE))</f>
        <v/>
      </c>
      <c r="L237" s="31" t="str">
        <f>_xlfn.IFS($H237="","",$H237="Total",SUMIF(INDEX($L$12:$L236,),"&gt;0"),TRUE,VLOOKUP($H237,Elements!$B$19:$L$28,5,FALSE))</f>
        <v/>
      </c>
      <c r="M237" s="31" t="str">
        <f>_xlfn.IFS($H237="","",$H237="Total",SUMIF(INDEX($M$12:$M236,),"&gt;0"),TRUE,VLOOKUP($H237,Elements!$B$19:$L$28,6,FALSE))</f>
        <v/>
      </c>
      <c r="N237" s="31" t="str">
        <f>_xlfn.IFS($H237="","",$H237="Total",SUMIF(INDEX($N$12:$N236,),"&gt;0"),TRUE,VLOOKUP($H237,Elements!$B$19:$L$28,7,FALSE))</f>
        <v/>
      </c>
      <c r="O237" s="31" t="str">
        <f>_xlfn.IFS($H237="","",$H237="Total",SUMIF(INDEX($O$12:$O236,),"&gt;0"),TRUE,VLOOKUP($H237,Elements!$B$19:$L$28,8,FALSE))</f>
        <v/>
      </c>
      <c r="P237" s="31" t="str">
        <f>_xlfn.IFS($H237="","",$H237="Total",SUMIF(INDEX($P$12:$P236,),"&gt;0"),TRUE,VLOOKUP($H237,Elements!$B$19:$L$28,9,FALSE))</f>
        <v/>
      </c>
      <c r="Q237" s="31" t="str">
        <f>_xlfn.IFS($H237="","",$H237="Total",SUMIF(INDEX($Q$12:$Q236,),"&gt;0"),TRUE,VLOOKUP($H237,Elements!$B$19:$L$28,10,FALSE))</f>
        <v/>
      </c>
      <c r="R237" s="49" t="str">
        <f>_xlfn.IFS($H237="","",$H237="Total",SUMIF(INDEX($R$12:$R236,),"&gt;0"),TRUE,VLOOKUP($H237,Elements!$B$19:$L$28,11,FALSE))</f>
        <v/>
      </c>
      <c r="S237" s="2"/>
    </row>
    <row r="238" spans="1:19" x14ac:dyDescent="0.25">
      <c r="A238" s="51" t="str">
        <f>IF(C238&lt;&gt;"",COUNTIF($C$13:C238,C238)=1,"")</f>
        <v/>
      </c>
      <c r="B238" s="32"/>
      <c r="C238" s="57"/>
      <c r="D238" s="61" t="str">
        <f ca="1">IF(C238="","",VLOOKUP(C238,OFFSET(Elements!$B$7:$C$7,0,0,COUNTA(Elements!$B:$C)-1),2,FALSE))</f>
        <v/>
      </c>
      <c r="E238" s="53"/>
      <c r="F238" s="29" t="str">
        <f t="shared" si="6"/>
        <v/>
      </c>
      <c r="G238" s="30" t="str">
        <f t="shared" si="7"/>
        <v/>
      </c>
      <c r="H238" s="57"/>
      <c r="I238" s="59" t="str">
        <f>_xlfn.IFS($H238="","",$H238="Total","",TRUE,VLOOKUP($H238,Elements!$B$19:$L$28,2,FALSE))</f>
        <v/>
      </c>
      <c r="J238" s="31" t="str">
        <f>_xlfn.IFS($H238="","",$H238="Total","",TRUE,VLOOKUP($H238,Elements!$B$19:$L$28,3,FALSE))</f>
        <v/>
      </c>
      <c r="K238" s="31" t="str">
        <f>_xlfn.IFS($H238="","",$H238="Total",SUMIF(INDEX($K$12:$K237,),"&gt;0"),TRUE,VLOOKUP($H238,Elements!$B$19:$L$28,4,FALSE))</f>
        <v/>
      </c>
      <c r="L238" s="31" t="str">
        <f>_xlfn.IFS($H238="","",$H238="Total",SUMIF(INDEX($L$12:$L237,),"&gt;0"),TRUE,VLOOKUP($H238,Elements!$B$19:$L$28,5,FALSE))</f>
        <v/>
      </c>
      <c r="M238" s="31" t="str">
        <f>_xlfn.IFS($H238="","",$H238="Total",SUMIF(INDEX($M$12:$M237,),"&gt;0"),TRUE,VLOOKUP($H238,Elements!$B$19:$L$28,6,FALSE))</f>
        <v/>
      </c>
      <c r="N238" s="31" t="str">
        <f>_xlfn.IFS($H238="","",$H238="Total",SUMIF(INDEX($N$12:$N237,),"&gt;0"),TRUE,VLOOKUP($H238,Elements!$B$19:$L$28,7,FALSE))</f>
        <v/>
      </c>
      <c r="O238" s="31" t="str">
        <f>_xlfn.IFS($H238="","",$H238="Total",SUMIF(INDEX($O$12:$O237,),"&gt;0"),TRUE,VLOOKUP($H238,Elements!$B$19:$L$28,8,FALSE))</f>
        <v/>
      </c>
      <c r="P238" s="31" t="str">
        <f>_xlfn.IFS($H238="","",$H238="Total",SUMIF(INDEX($P$12:$P237,),"&gt;0"),TRUE,VLOOKUP($H238,Elements!$B$19:$L$28,9,FALSE))</f>
        <v/>
      </c>
      <c r="Q238" s="31" t="str">
        <f>_xlfn.IFS($H238="","",$H238="Total",SUMIF(INDEX($Q$12:$Q237,),"&gt;0"),TRUE,VLOOKUP($H238,Elements!$B$19:$L$28,10,FALSE))</f>
        <v/>
      </c>
      <c r="R238" s="49" t="str">
        <f>_xlfn.IFS($H238="","",$H238="Total",SUMIF(INDEX($R$12:$R237,),"&gt;0"),TRUE,VLOOKUP($H238,Elements!$B$19:$L$28,11,FALSE))</f>
        <v/>
      </c>
      <c r="S238" s="2"/>
    </row>
    <row r="239" spans="1:19" x14ac:dyDescent="0.25">
      <c r="A239" s="51" t="str">
        <f>IF(C239&lt;&gt;"",COUNTIF($C$13:C239,C239)=1,"")</f>
        <v/>
      </c>
      <c r="B239" s="32"/>
      <c r="C239" s="57"/>
      <c r="D239" s="61" t="str">
        <f ca="1">IF(C239="","",VLOOKUP(C239,OFFSET(Elements!$B$7:$C$7,0,0,COUNTA(Elements!$B:$C)-1),2,FALSE))</f>
        <v/>
      </c>
      <c r="E239" s="53"/>
      <c r="F239" s="29" t="str">
        <f t="shared" si="6"/>
        <v/>
      </c>
      <c r="G239" s="30" t="str">
        <f t="shared" si="7"/>
        <v/>
      </c>
      <c r="H239" s="57"/>
      <c r="I239" s="59" t="str">
        <f>_xlfn.IFS($H239="","",$H239="Total","",TRUE,VLOOKUP($H239,Elements!$B$19:$L$28,2,FALSE))</f>
        <v/>
      </c>
      <c r="J239" s="31" t="str">
        <f>_xlfn.IFS($H239="","",$H239="Total","",TRUE,VLOOKUP($H239,Elements!$B$19:$L$28,3,FALSE))</f>
        <v/>
      </c>
      <c r="K239" s="31" t="str">
        <f>_xlfn.IFS($H239="","",$H239="Total",SUMIF(INDEX($K$12:$K238,),"&gt;0"),TRUE,VLOOKUP($H239,Elements!$B$19:$L$28,4,FALSE))</f>
        <v/>
      </c>
      <c r="L239" s="31" t="str">
        <f>_xlfn.IFS($H239="","",$H239="Total",SUMIF(INDEX($L$12:$L238,),"&gt;0"),TRUE,VLOOKUP($H239,Elements!$B$19:$L$28,5,FALSE))</f>
        <v/>
      </c>
      <c r="M239" s="31" t="str">
        <f>_xlfn.IFS($H239="","",$H239="Total",SUMIF(INDEX($M$12:$M238,),"&gt;0"),TRUE,VLOOKUP($H239,Elements!$B$19:$L$28,6,FALSE))</f>
        <v/>
      </c>
      <c r="N239" s="31" t="str">
        <f>_xlfn.IFS($H239="","",$H239="Total",SUMIF(INDEX($N$12:$N238,),"&gt;0"),TRUE,VLOOKUP($H239,Elements!$B$19:$L$28,7,FALSE))</f>
        <v/>
      </c>
      <c r="O239" s="31" t="str">
        <f>_xlfn.IFS($H239="","",$H239="Total",SUMIF(INDEX($O$12:$O238,),"&gt;0"),TRUE,VLOOKUP($H239,Elements!$B$19:$L$28,8,FALSE))</f>
        <v/>
      </c>
      <c r="P239" s="31" t="str">
        <f>_xlfn.IFS($H239="","",$H239="Total",SUMIF(INDEX($P$12:$P238,),"&gt;0"),TRUE,VLOOKUP($H239,Elements!$B$19:$L$28,9,FALSE))</f>
        <v/>
      </c>
      <c r="Q239" s="31" t="str">
        <f>_xlfn.IFS($H239="","",$H239="Total",SUMIF(INDEX($Q$12:$Q238,),"&gt;0"),TRUE,VLOOKUP($H239,Elements!$B$19:$L$28,10,FALSE))</f>
        <v/>
      </c>
      <c r="R239" s="49" t="str">
        <f>_xlfn.IFS($H239="","",$H239="Total",SUMIF(INDEX($R$12:$R238,),"&gt;0"),TRUE,VLOOKUP($H239,Elements!$B$19:$L$28,11,FALSE))</f>
        <v/>
      </c>
      <c r="S239" s="2"/>
    </row>
    <row r="240" spans="1:19" x14ac:dyDescent="0.25">
      <c r="A240" s="51" t="str">
        <f>IF(C240&lt;&gt;"",COUNTIF($C$13:C240,C240)=1,"")</f>
        <v/>
      </c>
      <c r="B240" s="32"/>
      <c r="C240" s="57"/>
      <c r="D240" s="61" t="str">
        <f ca="1">IF(C240="","",VLOOKUP(C240,OFFSET(Elements!$B$7:$C$7,0,0,COUNTA(Elements!$B:$C)-1),2,FALSE))</f>
        <v/>
      </c>
      <c r="E240" s="53"/>
      <c r="F240" s="29" t="str">
        <f t="shared" si="6"/>
        <v/>
      </c>
      <c r="G240" s="30" t="str">
        <f t="shared" si="7"/>
        <v/>
      </c>
      <c r="H240" s="57"/>
      <c r="I240" s="59" t="str">
        <f>_xlfn.IFS($H240="","",$H240="Total","",TRUE,VLOOKUP($H240,Elements!$B$19:$L$28,2,FALSE))</f>
        <v/>
      </c>
      <c r="J240" s="31" t="str">
        <f>_xlfn.IFS($H240="","",$H240="Total","",TRUE,VLOOKUP($H240,Elements!$B$19:$L$28,3,FALSE))</f>
        <v/>
      </c>
      <c r="K240" s="31" t="str">
        <f>_xlfn.IFS($H240="","",$H240="Total",SUMIF(INDEX($K$12:$K239,),"&gt;0"),TRUE,VLOOKUP($H240,Elements!$B$19:$L$28,4,FALSE))</f>
        <v/>
      </c>
      <c r="L240" s="31" t="str">
        <f>_xlfn.IFS($H240="","",$H240="Total",SUMIF(INDEX($L$12:$L239,),"&gt;0"),TRUE,VLOOKUP($H240,Elements!$B$19:$L$28,5,FALSE))</f>
        <v/>
      </c>
      <c r="M240" s="31" t="str">
        <f>_xlfn.IFS($H240="","",$H240="Total",SUMIF(INDEX($M$12:$M239,),"&gt;0"),TRUE,VLOOKUP($H240,Elements!$B$19:$L$28,6,FALSE))</f>
        <v/>
      </c>
      <c r="N240" s="31" t="str">
        <f>_xlfn.IFS($H240="","",$H240="Total",SUMIF(INDEX($N$12:$N239,),"&gt;0"),TRUE,VLOOKUP($H240,Elements!$B$19:$L$28,7,FALSE))</f>
        <v/>
      </c>
      <c r="O240" s="31" t="str">
        <f>_xlfn.IFS($H240="","",$H240="Total",SUMIF(INDEX($O$12:$O239,),"&gt;0"),TRUE,VLOOKUP($H240,Elements!$B$19:$L$28,8,FALSE))</f>
        <v/>
      </c>
      <c r="P240" s="31" t="str">
        <f>_xlfn.IFS($H240="","",$H240="Total",SUMIF(INDEX($P$12:$P239,),"&gt;0"),TRUE,VLOOKUP($H240,Elements!$B$19:$L$28,9,FALSE))</f>
        <v/>
      </c>
      <c r="Q240" s="31" t="str">
        <f>_xlfn.IFS($H240="","",$H240="Total",SUMIF(INDEX($Q$12:$Q239,),"&gt;0"),TRUE,VLOOKUP($H240,Elements!$B$19:$L$28,10,FALSE))</f>
        <v/>
      </c>
      <c r="R240" s="49" t="str">
        <f>_xlfn.IFS($H240="","",$H240="Total",SUMIF(INDEX($R$12:$R239,),"&gt;0"),TRUE,VLOOKUP($H240,Elements!$B$19:$L$28,11,FALSE))</f>
        <v/>
      </c>
      <c r="S240" s="2"/>
    </row>
    <row r="241" spans="1:19" x14ac:dyDescent="0.25">
      <c r="A241" s="51" t="str">
        <f>IF(C241&lt;&gt;"",COUNTIF($C$13:C241,C241)=1,"")</f>
        <v/>
      </c>
      <c r="B241" s="32"/>
      <c r="C241" s="57"/>
      <c r="D241" s="61" t="str">
        <f ca="1">IF(C241="","",VLOOKUP(C241,OFFSET(Elements!$B$7:$C$7,0,0,COUNTA(Elements!$B:$C)-1),2,FALSE))</f>
        <v/>
      </c>
      <c r="E241" s="53"/>
      <c r="F241" s="29" t="str">
        <f t="shared" si="6"/>
        <v/>
      </c>
      <c r="G241" s="30" t="str">
        <f t="shared" si="7"/>
        <v/>
      </c>
      <c r="H241" s="57"/>
      <c r="I241" s="59" t="str">
        <f>_xlfn.IFS($H241="","",$H241="Total","",TRUE,VLOOKUP($H241,Elements!$B$19:$L$28,2,FALSE))</f>
        <v/>
      </c>
      <c r="J241" s="31" t="str">
        <f>_xlfn.IFS($H241="","",$H241="Total","",TRUE,VLOOKUP($H241,Elements!$B$19:$L$28,3,FALSE))</f>
        <v/>
      </c>
      <c r="K241" s="31" t="str">
        <f>_xlfn.IFS($H241="","",$H241="Total",SUMIF(INDEX($K$12:$K240,),"&gt;0"),TRUE,VLOOKUP($H241,Elements!$B$19:$L$28,4,FALSE))</f>
        <v/>
      </c>
      <c r="L241" s="31" t="str">
        <f>_xlfn.IFS($H241="","",$H241="Total",SUMIF(INDEX($L$12:$L240,),"&gt;0"),TRUE,VLOOKUP($H241,Elements!$B$19:$L$28,5,FALSE))</f>
        <v/>
      </c>
      <c r="M241" s="31" t="str">
        <f>_xlfn.IFS($H241="","",$H241="Total",SUMIF(INDEX($M$12:$M240,),"&gt;0"),TRUE,VLOOKUP($H241,Elements!$B$19:$L$28,6,FALSE))</f>
        <v/>
      </c>
      <c r="N241" s="31" t="str">
        <f>_xlfn.IFS($H241="","",$H241="Total",SUMIF(INDEX($N$12:$N240,),"&gt;0"),TRUE,VLOOKUP($H241,Elements!$B$19:$L$28,7,FALSE))</f>
        <v/>
      </c>
      <c r="O241" s="31" t="str">
        <f>_xlfn.IFS($H241="","",$H241="Total",SUMIF(INDEX($O$12:$O240,),"&gt;0"),TRUE,VLOOKUP($H241,Elements!$B$19:$L$28,8,FALSE))</f>
        <v/>
      </c>
      <c r="P241" s="31" t="str">
        <f>_xlfn.IFS($H241="","",$H241="Total",SUMIF(INDEX($P$12:$P240,),"&gt;0"),TRUE,VLOOKUP($H241,Elements!$B$19:$L$28,9,FALSE))</f>
        <v/>
      </c>
      <c r="Q241" s="31" t="str">
        <f>_xlfn.IFS($H241="","",$H241="Total",SUMIF(INDEX($Q$12:$Q240,),"&gt;0"),TRUE,VLOOKUP($H241,Elements!$B$19:$L$28,10,FALSE))</f>
        <v/>
      </c>
      <c r="R241" s="49" t="str">
        <f>_xlfn.IFS($H241="","",$H241="Total",SUMIF(INDEX($R$12:$R240,),"&gt;0"),TRUE,VLOOKUP($H241,Elements!$B$19:$L$28,11,FALSE))</f>
        <v/>
      </c>
      <c r="S241" s="2"/>
    </row>
    <row r="242" spans="1:19" x14ac:dyDescent="0.25">
      <c r="A242" s="51" t="str">
        <f>IF(C242&lt;&gt;"",COUNTIF($C$13:C242,C242)=1,"")</f>
        <v/>
      </c>
      <c r="B242" s="32"/>
      <c r="C242" s="57"/>
      <c r="D242" s="61" t="str">
        <f ca="1">IF(C242="","",VLOOKUP(C242,OFFSET(Elements!$B$7:$C$7,0,0,COUNTA(Elements!$B:$C)-1),2,FALSE))</f>
        <v/>
      </c>
      <c r="E242" s="53"/>
      <c r="F242" s="29" t="str">
        <f t="shared" si="6"/>
        <v/>
      </c>
      <c r="G242" s="30" t="str">
        <f t="shared" si="7"/>
        <v/>
      </c>
      <c r="H242" s="57"/>
      <c r="I242" s="59" t="str">
        <f>_xlfn.IFS($H242="","",$H242="Total","",TRUE,VLOOKUP($H242,Elements!$B$19:$L$28,2,FALSE))</f>
        <v/>
      </c>
      <c r="J242" s="31" t="str">
        <f>_xlfn.IFS($H242="","",$H242="Total","",TRUE,VLOOKUP($H242,Elements!$B$19:$L$28,3,FALSE))</f>
        <v/>
      </c>
      <c r="K242" s="31" t="str">
        <f>_xlfn.IFS($H242="","",$H242="Total",SUMIF(INDEX($K$12:$K241,),"&gt;0"),TRUE,VLOOKUP($H242,Elements!$B$19:$L$28,4,FALSE))</f>
        <v/>
      </c>
      <c r="L242" s="31" t="str">
        <f>_xlfn.IFS($H242="","",$H242="Total",SUMIF(INDEX($L$12:$L241,),"&gt;0"),TRUE,VLOOKUP($H242,Elements!$B$19:$L$28,5,FALSE))</f>
        <v/>
      </c>
      <c r="M242" s="31" t="str">
        <f>_xlfn.IFS($H242="","",$H242="Total",SUMIF(INDEX($M$12:$M241,),"&gt;0"),TRUE,VLOOKUP($H242,Elements!$B$19:$L$28,6,FALSE))</f>
        <v/>
      </c>
      <c r="N242" s="31" t="str">
        <f>_xlfn.IFS($H242="","",$H242="Total",SUMIF(INDEX($N$12:$N241,),"&gt;0"),TRUE,VLOOKUP($H242,Elements!$B$19:$L$28,7,FALSE))</f>
        <v/>
      </c>
      <c r="O242" s="31" t="str">
        <f>_xlfn.IFS($H242="","",$H242="Total",SUMIF(INDEX($O$12:$O241,),"&gt;0"),TRUE,VLOOKUP($H242,Elements!$B$19:$L$28,8,FALSE))</f>
        <v/>
      </c>
      <c r="P242" s="31" t="str">
        <f>_xlfn.IFS($H242="","",$H242="Total",SUMIF(INDEX($P$12:$P241,),"&gt;0"),TRUE,VLOOKUP($H242,Elements!$B$19:$L$28,9,FALSE))</f>
        <v/>
      </c>
      <c r="Q242" s="31" t="str">
        <f>_xlfn.IFS($H242="","",$H242="Total",SUMIF(INDEX($Q$12:$Q241,),"&gt;0"),TRUE,VLOOKUP($H242,Elements!$B$19:$L$28,10,FALSE))</f>
        <v/>
      </c>
      <c r="R242" s="49" t="str">
        <f>_xlfn.IFS($H242="","",$H242="Total",SUMIF(INDEX($R$12:$R241,),"&gt;0"),TRUE,VLOOKUP($H242,Elements!$B$19:$L$28,11,FALSE))</f>
        <v/>
      </c>
      <c r="S242" s="2"/>
    </row>
    <row r="243" spans="1:19" x14ac:dyDescent="0.25">
      <c r="A243" s="51" t="str">
        <f>IF(C243&lt;&gt;"",COUNTIF($C$13:C243,C243)=1,"")</f>
        <v/>
      </c>
      <c r="B243" s="32"/>
      <c r="C243" s="57"/>
      <c r="D243" s="61" t="str">
        <f ca="1">IF(C243="","",VLOOKUP(C243,OFFSET(Elements!$B$7:$C$7,0,0,COUNTA(Elements!$B:$C)-1),2,FALSE))</f>
        <v/>
      </c>
      <c r="E243" s="53"/>
      <c r="F243" s="29" t="str">
        <f t="shared" si="6"/>
        <v/>
      </c>
      <c r="G243" s="30" t="str">
        <f t="shared" si="7"/>
        <v/>
      </c>
      <c r="H243" s="57"/>
      <c r="I243" s="59" t="str">
        <f>_xlfn.IFS($H243="","",$H243="Total","",TRUE,VLOOKUP($H243,Elements!$B$19:$L$28,2,FALSE))</f>
        <v/>
      </c>
      <c r="J243" s="31" t="str">
        <f>_xlfn.IFS($H243="","",$H243="Total","",TRUE,VLOOKUP($H243,Elements!$B$19:$L$28,3,FALSE))</f>
        <v/>
      </c>
      <c r="K243" s="31" t="str">
        <f>_xlfn.IFS($H243="","",$H243="Total",SUMIF(INDEX($K$12:$K242,),"&gt;0"),TRUE,VLOOKUP($H243,Elements!$B$19:$L$28,4,FALSE))</f>
        <v/>
      </c>
      <c r="L243" s="31" t="str">
        <f>_xlfn.IFS($H243="","",$H243="Total",SUMIF(INDEX($L$12:$L242,),"&gt;0"),TRUE,VLOOKUP($H243,Elements!$B$19:$L$28,5,FALSE))</f>
        <v/>
      </c>
      <c r="M243" s="31" t="str">
        <f>_xlfn.IFS($H243="","",$H243="Total",SUMIF(INDEX($M$12:$M242,),"&gt;0"),TRUE,VLOOKUP($H243,Elements!$B$19:$L$28,6,FALSE))</f>
        <v/>
      </c>
      <c r="N243" s="31" t="str">
        <f>_xlfn.IFS($H243="","",$H243="Total",SUMIF(INDEX($N$12:$N242,),"&gt;0"),TRUE,VLOOKUP($H243,Elements!$B$19:$L$28,7,FALSE))</f>
        <v/>
      </c>
      <c r="O243" s="31" t="str">
        <f>_xlfn.IFS($H243="","",$H243="Total",SUMIF(INDEX($O$12:$O242,),"&gt;0"),TRUE,VLOOKUP($H243,Elements!$B$19:$L$28,8,FALSE))</f>
        <v/>
      </c>
      <c r="P243" s="31" t="str">
        <f>_xlfn.IFS($H243="","",$H243="Total",SUMIF(INDEX($P$12:$P242,),"&gt;0"),TRUE,VLOOKUP($H243,Elements!$B$19:$L$28,9,FALSE))</f>
        <v/>
      </c>
      <c r="Q243" s="31" t="str">
        <f>_xlfn.IFS($H243="","",$H243="Total",SUMIF(INDEX($Q$12:$Q242,),"&gt;0"),TRUE,VLOOKUP($H243,Elements!$B$19:$L$28,10,FALSE))</f>
        <v/>
      </c>
      <c r="R243" s="49" t="str">
        <f>_xlfn.IFS($H243="","",$H243="Total",SUMIF(INDEX($R$12:$R242,),"&gt;0"),TRUE,VLOOKUP($H243,Elements!$B$19:$L$28,11,FALSE))</f>
        <v/>
      </c>
      <c r="S243" s="2"/>
    </row>
    <row r="244" spans="1:19" x14ac:dyDescent="0.25">
      <c r="A244" s="51" t="str">
        <f>IF(C244&lt;&gt;"",COUNTIF($C$13:C244,C244)=1,"")</f>
        <v/>
      </c>
      <c r="B244" s="32"/>
      <c r="C244" s="56"/>
      <c r="D244" s="61" t="str">
        <f ca="1">IF(C244="","",VLOOKUP(C244,OFFSET(Elements!$B$7:$C$7,0,0,COUNTA(Elements!$B:$C)-1),2,FALSE))</f>
        <v/>
      </c>
      <c r="E244" s="53"/>
      <c r="F244" s="29" t="str">
        <f t="shared" si="6"/>
        <v/>
      </c>
      <c r="G244" s="30" t="str">
        <f t="shared" si="7"/>
        <v/>
      </c>
      <c r="H244" s="57"/>
      <c r="I244" s="59" t="str">
        <f>_xlfn.IFS($H244="","",$H244="Total","",TRUE,VLOOKUP($H244,Elements!$B$19:$L$28,2,FALSE))</f>
        <v/>
      </c>
      <c r="J244" s="31" t="str">
        <f>_xlfn.IFS($H244="","",$H244="Total","",TRUE,VLOOKUP($H244,Elements!$B$19:$L$28,3,FALSE))</f>
        <v/>
      </c>
      <c r="K244" s="31" t="str">
        <f>_xlfn.IFS($H244="","",$H244="Total",SUMIF(INDEX($K$12:$K243,),"&gt;0"),TRUE,VLOOKUP($H244,Elements!$B$19:$L$28,4,FALSE))</f>
        <v/>
      </c>
      <c r="L244" s="31" t="str">
        <f>_xlfn.IFS($H244="","",$H244="Total",SUMIF(INDEX($L$12:$L243,),"&gt;0"),TRUE,VLOOKUP($H244,Elements!$B$19:$L$28,5,FALSE))</f>
        <v/>
      </c>
      <c r="M244" s="31" t="str">
        <f>_xlfn.IFS($H244="","",$H244="Total",SUMIF(INDEX($M$12:$M243,),"&gt;0"),TRUE,VLOOKUP($H244,Elements!$B$19:$L$28,6,FALSE))</f>
        <v/>
      </c>
      <c r="N244" s="31" t="str">
        <f>_xlfn.IFS($H244="","",$H244="Total",SUMIF(INDEX($N$12:$N243,),"&gt;0"),TRUE,VLOOKUP($H244,Elements!$B$19:$L$28,7,FALSE))</f>
        <v/>
      </c>
      <c r="O244" s="31" t="str">
        <f>_xlfn.IFS($H244="","",$H244="Total",SUMIF(INDEX($O$12:$O243,),"&gt;0"),TRUE,VLOOKUP($H244,Elements!$B$19:$L$28,8,FALSE))</f>
        <v/>
      </c>
      <c r="P244" s="31" t="str">
        <f>_xlfn.IFS($H244="","",$H244="Total",SUMIF(INDEX($P$12:$P243,),"&gt;0"),TRUE,VLOOKUP($H244,Elements!$B$19:$L$28,9,FALSE))</f>
        <v/>
      </c>
      <c r="Q244" s="31" t="str">
        <f>_xlfn.IFS($H244="","",$H244="Total",SUMIF(INDEX($Q$12:$Q243,),"&gt;0"),TRUE,VLOOKUP($H244,Elements!$B$19:$L$28,10,FALSE))</f>
        <v/>
      </c>
      <c r="R244" s="49" t="str">
        <f>_xlfn.IFS($H244="","",$H244="Total",SUMIF(INDEX($R$12:$R243,),"&gt;0"),TRUE,VLOOKUP($H244,Elements!$B$19:$L$28,11,FALSE))</f>
        <v/>
      </c>
      <c r="S244" s="2"/>
    </row>
    <row r="245" spans="1:19" x14ac:dyDescent="0.25">
      <c r="A245" s="51" t="str">
        <f>IF(C245&lt;&gt;"",COUNTIF($C$13:C245,C245)=1,"")</f>
        <v/>
      </c>
      <c r="B245" s="32"/>
      <c r="C245" s="57"/>
      <c r="D245" s="61" t="str">
        <f ca="1">IF(C245="","",VLOOKUP(C245,OFFSET(Elements!$B$7:$C$7,0,0,COUNTA(Elements!$B:$C)-1),2,FALSE))</f>
        <v/>
      </c>
      <c r="E245" s="53"/>
      <c r="F245" s="29" t="str">
        <f t="shared" si="6"/>
        <v/>
      </c>
      <c r="G245" s="30" t="str">
        <f t="shared" si="7"/>
        <v/>
      </c>
      <c r="H245" s="57"/>
      <c r="I245" s="59" t="str">
        <f>_xlfn.IFS($H245="","",$H245="Total","",TRUE,VLOOKUP($H245,Elements!$B$19:$L$28,2,FALSE))</f>
        <v/>
      </c>
      <c r="J245" s="31" t="str">
        <f>_xlfn.IFS($H245="","",$H245="Total","",TRUE,VLOOKUP($H245,Elements!$B$19:$L$28,3,FALSE))</f>
        <v/>
      </c>
      <c r="K245" s="31" t="str">
        <f>_xlfn.IFS($H245="","",$H245="Total",SUMIF(INDEX($K$12:$K244,),"&gt;0"),TRUE,VLOOKUP($H245,Elements!$B$19:$L$28,4,FALSE))</f>
        <v/>
      </c>
      <c r="L245" s="31" t="str">
        <f>_xlfn.IFS($H245="","",$H245="Total",SUMIF(INDEX($L$12:$L244,),"&gt;0"),TRUE,VLOOKUP($H245,Elements!$B$19:$L$28,5,FALSE))</f>
        <v/>
      </c>
      <c r="M245" s="31" t="str">
        <f>_xlfn.IFS($H245="","",$H245="Total",SUMIF(INDEX($M$12:$M244,),"&gt;0"),TRUE,VLOOKUP($H245,Elements!$B$19:$L$28,6,FALSE))</f>
        <v/>
      </c>
      <c r="N245" s="31" t="str">
        <f>_xlfn.IFS($H245="","",$H245="Total",SUMIF(INDEX($N$12:$N244,),"&gt;0"),TRUE,VLOOKUP($H245,Elements!$B$19:$L$28,7,FALSE))</f>
        <v/>
      </c>
      <c r="O245" s="31" t="str">
        <f>_xlfn.IFS($H245="","",$H245="Total",SUMIF(INDEX($O$12:$O244,),"&gt;0"),TRUE,VLOOKUP($H245,Elements!$B$19:$L$28,8,FALSE))</f>
        <v/>
      </c>
      <c r="P245" s="31" t="str">
        <f>_xlfn.IFS($H245="","",$H245="Total",SUMIF(INDEX($P$12:$P244,),"&gt;0"),TRUE,VLOOKUP($H245,Elements!$B$19:$L$28,9,FALSE))</f>
        <v/>
      </c>
      <c r="Q245" s="31" t="str">
        <f>_xlfn.IFS($H245="","",$H245="Total",SUMIF(INDEX($Q$12:$Q244,),"&gt;0"),TRUE,VLOOKUP($H245,Elements!$B$19:$L$28,10,FALSE))</f>
        <v/>
      </c>
      <c r="R245" s="49" t="str">
        <f>_xlfn.IFS($H245="","",$H245="Total",SUMIF(INDEX($R$12:$R244,),"&gt;0"),TRUE,VLOOKUP($H245,Elements!$B$19:$L$28,11,FALSE))</f>
        <v/>
      </c>
      <c r="S245" s="2"/>
    </row>
    <row r="246" spans="1:19" x14ac:dyDescent="0.25">
      <c r="A246" s="51" t="str">
        <f>IF(C246&lt;&gt;"",COUNTIF($C$13:C246,C246)=1,"")</f>
        <v/>
      </c>
      <c r="B246" s="32"/>
      <c r="C246" s="57"/>
      <c r="D246" s="61" t="str">
        <f ca="1">IF(C246="","",VLOOKUP(C246,OFFSET(Elements!$B$7:$C$7,0,0,COUNTA(Elements!$B:$C)-1),2,FALSE))</f>
        <v/>
      </c>
      <c r="E246" s="53"/>
      <c r="F246" s="29" t="str">
        <f t="shared" si="6"/>
        <v/>
      </c>
      <c r="G246" s="30" t="str">
        <f t="shared" si="7"/>
        <v/>
      </c>
      <c r="H246" s="57"/>
      <c r="I246" s="59" t="str">
        <f>_xlfn.IFS($H246="","",$H246="Total","",TRUE,VLOOKUP($H246,Elements!$B$19:$L$28,2,FALSE))</f>
        <v/>
      </c>
      <c r="J246" s="31" t="str">
        <f>_xlfn.IFS($H246="","",$H246="Total","",TRUE,VLOOKUP($H246,Elements!$B$19:$L$28,3,FALSE))</f>
        <v/>
      </c>
      <c r="K246" s="31" t="str">
        <f>_xlfn.IFS($H246="","",$H246="Total",SUMIF(INDEX($K$12:$K245,),"&gt;0"),TRUE,VLOOKUP($H246,Elements!$B$19:$L$28,4,FALSE))</f>
        <v/>
      </c>
      <c r="L246" s="31" t="str">
        <f>_xlfn.IFS($H246="","",$H246="Total",SUMIF(INDEX($L$12:$L245,),"&gt;0"),TRUE,VLOOKUP($H246,Elements!$B$19:$L$28,5,FALSE))</f>
        <v/>
      </c>
      <c r="M246" s="31" t="str">
        <f>_xlfn.IFS($H246="","",$H246="Total",SUMIF(INDEX($M$12:$M245,),"&gt;0"),TRUE,VLOOKUP($H246,Elements!$B$19:$L$28,6,FALSE))</f>
        <v/>
      </c>
      <c r="N246" s="31" t="str">
        <f>_xlfn.IFS($H246="","",$H246="Total",SUMIF(INDEX($N$12:$N245,),"&gt;0"),TRUE,VLOOKUP($H246,Elements!$B$19:$L$28,7,FALSE))</f>
        <v/>
      </c>
      <c r="O246" s="31" t="str">
        <f>_xlfn.IFS($H246="","",$H246="Total",SUMIF(INDEX($O$12:$O245,),"&gt;0"),TRUE,VLOOKUP($H246,Elements!$B$19:$L$28,8,FALSE))</f>
        <v/>
      </c>
      <c r="P246" s="31" t="str">
        <f>_xlfn.IFS($H246="","",$H246="Total",SUMIF(INDEX($P$12:$P245,),"&gt;0"),TRUE,VLOOKUP($H246,Elements!$B$19:$L$28,9,FALSE))</f>
        <v/>
      </c>
      <c r="Q246" s="31" t="str">
        <f>_xlfn.IFS($H246="","",$H246="Total",SUMIF(INDEX($Q$12:$Q245,),"&gt;0"),TRUE,VLOOKUP($H246,Elements!$B$19:$L$28,10,FALSE))</f>
        <v/>
      </c>
      <c r="R246" s="49" t="str">
        <f>_xlfn.IFS($H246="","",$H246="Total",SUMIF(INDEX($R$12:$R245,),"&gt;0"),TRUE,VLOOKUP($H246,Elements!$B$19:$L$28,11,FALSE))</f>
        <v/>
      </c>
      <c r="S246" s="2"/>
    </row>
    <row r="247" spans="1:19" x14ac:dyDescent="0.25">
      <c r="A247" s="51" t="str">
        <f>IF(C247&lt;&gt;"",COUNTIF($C$13:C247,C247)=1,"")</f>
        <v/>
      </c>
      <c r="B247" s="32"/>
      <c r="C247" s="57"/>
      <c r="D247" s="61" t="str">
        <f ca="1">IF(C247="","",VLOOKUP(C247,OFFSET(Elements!$B$7:$C$7,0,0,COUNTA(Elements!$B:$C)-1),2,FALSE))</f>
        <v/>
      </c>
      <c r="E247" s="53"/>
      <c r="F247" s="29" t="str">
        <f t="shared" si="6"/>
        <v/>
      </c>
      <c r="G247" s="30" t="str">
        <f t="shared" si="7"/>
        <v/>
      </c>
      <c r="H247" s="57"/>
      <c r="I247" s="59" t="str">
        <f>_xlfn.IFS($H247="","",$H247="Total","",TRUE,VLOOKUP($H247,Elements!$B$19:$L$28,2,FALSE))</f>
        <v/>
      </c>
      <c r="J247" s="31" t="str">
        <f>_xlfn.IFS($H247="","",$H247="Total","",TRUE,VLOOKUP($H247,Elements!$B$19:$L$28,3,FALSE))</f>
        <v/>
      </c>
      <c r="K247" s="31" t="str">
        <f>_xlfn.IFS($H247="","",$H247="Total",SUMIF(INDEX($K$12:$K246,),"&gt;0"),TRUE,VLOOKUP($H247,Elements!$B$19:$L$28,4,FALSE))</f>
        <v/>
      </c>
      <c r="L247" s="31" t="str">
        <f>_xlfn.IFS($H247="","",$H247="Total",SUMIF(INDEX($L$12:$L246,),"&gt;0"),TRUE,VLOOKUP($H247,Elements!$B$19:$L$28,5,FALSE))</f>
        <v/>
      </c>
      <c r="M247" s="31" t="str">
        <f>_xlfn.IFS($H247="","",$H247="Total",SUMIF(INDEX($M$12:$M246,),"&gt;0"),TRUE,VLOOKUP($H247,Elements!$B$19:$L$28,6,FALSE))</f>
        <v/>
      </c>
      <c r="N247" s="31" t="str">
        <f>_xlfn.IFS($H247="","",$H247="Total",SUMIF(INDEX($N$12:$N246,),"&gt;0"),TRUE,VLOOKUP($H247,Elements!$B$19:$L$28,7,FALSE))</f>
        <v/>
      </c>
      <c r="O247" s="31" t="str">
        <f>_xlfn.IFS($H247="","",$H247="Total",SUMIF(INDEX($O$12:$O246,),"&gt;0"),TRUE,VLOOKUP($H247,Elements!$B$19:$L$28,8,FALSE))</f>
        <v/>
      </c>
      <c r="P247" s="31" t="str">
        <f>_xlfn.IFS($H247="","",$H247="Total",SUMIF(INDEX($P$12:$P246,),"&gt;0"),TRUE,VLOOKUP($H247,Elements!$B$19:$L$28,9,FALSE))</f>
        <v/>
      </c>
      <c r="Q247" s="31" t="str">
        <f>_xlfn.IFS($H247="","",$H247="Total",SUMIF(INDEX($Q$12:$Q246,),"&gt;0"),TRUE,VLOOKUP($H247,Elements!$B$19:$L$28,10,FALSE))</f>
        <v/>
      </c>
      <c r="R247" s="49" t="str">
        <f>_xlfn.IFS($H247="","",$H247="Total",SUMIF(INDEX($R$12:$R246,),"&gt;0"),TRUE,VLOOKUP($H247,Elements!$B$19:$L$28,11,FALSE))</f>
        <v/>
      </c>
      <c r="S247" s="2"/>
    </row>
    <row r="248" spans="1:19" x14ac:dyDescent="0.25">
      <c r="A248" s="51" t="str">
        <f>IF(C248&lt;&gt;"",COUNTIF($C$13:C248,C248)=1,"")</f>
        <v/>
      </c>
      <c r="B248" s="32"/>
      <c r="C248" s="57"/>
      <c r="D248" s="61" t="str">
        <f ca="1">IF(C248="","",VLOOKUP(C248,OFFSET(Elements!$B$7:$C$7,0,0,COUNTA(Elements!$B:$C)-1),2,FALSE))</f>
        <v/>
      </c>
      <c r="E248" s="53"/>
      <c r="F248" s="29" t="str">
        <f t="shared" si="6"/>
        <v/>
      </c>
      <c r="G248" s="30" t="str">
        <f t="shared" si="7"/>
        <v/>
      </c>
      <c r="H248" s="57"/>
      <c r="I248" s="59" t="str">
        <f>_xlfn.IFS($H248="","",$H248="Total","",TRUE,VLOOKUP($H248,Elements!$B$19:$L$28,2,FALSE))</f>
        <v/>
      </c>
      <c r="J248" s="31" t="str">
        <f>_xlfn.IFS($H248="","",$H248="Total","",TRUE,VLOOKUP($H248,Elements!$B$19:$L$28,3,FALSE))</f>
        <v/>
      </c>
      <c r="K248" s="31" t="str">
        <f>_xlfn.IFS($H248="","",$H248="Total",SUMIF(INDEX($K$12:$K247,),"&gt;0"),TRUE,VLOOKUP($H248,Elements!$B$19:$L$28,4,FALSE))</f>
        <v/>
      </c>
      <c r="L248" s="31" t="str">
        <f>_xlfn.IFS($H248="","",$H248="Total",SUMIF(INDEX($L$12:$L247,),"&gt;0"),TRUE,VLOOKUP($H248,Elements!$B$19:$L$28,5,FALSE))</f>
        <v/>
      </c>
      <c r="M248" s="31" t="str">
        <f>_xlfn.IFS($H248="","",$H248="Total",SUMIF(INDEX($M$12:$M247,),"&gt;0"),TRUE,VLOOKUP($H248,Elements!$B$19:$L$28,6,FALSE))</f>
        <v/>
      </c>
      <c r="N248" s="31" t="str">
        <f>_xlfn.IFS($H248="","",$H248="Total",SUMIF(INDEX($N$12:$N247,),"&gt;0"),TRUE,VLOOKUP($H248,Elements!$B$19:$L$28,7,FALSE))</f>
        <v/>
      </c>
      <c r="O248" s="31" t="str">
        <f>_xlfn.IFS($H248="","",$H248="Total",SUMIF(INDEX($O$12:$O247,),"&gt;0"),TRUE,VLOOKUP($H248,Elements!$B$19:$L$28,8,FALSE))</f>
        <v/>
      </c>
      <c r="P248" s="31" t="str">
        <f>_xlfn.IFS($H248="","",$H248="Total",SUMIF(INDEX($P$12:$P247,),"&gt;0"),TRUE,VLOOKUP($H248,Elements!$B$19:$L$28,9,FALSE))</f>
        <v/>
      </c>
      <c r="Q248" s="31" t="str">
        <f>_xlfn.IFS($H248="","",$H248="Total",SUMIF(INDEX($Q$12:$Q247,),"&gt;0"),TRUE,VLOOKUP($H248,Elements!$B$19:$L$28,10,FALSE))</f>
        <v/>
      </c>
      <c r="R248" s="49" t="str">
        <f>_xlfn.IFS($H248="","",$H248="Total",SUMIF(INDEX($R$12:$R247,),"&gt;0"),TRUE,VLOOKUP($H248,Elements!$B$19:$L$28,11,FALSE))</f>
        <v/>
      </c>
      <c r="S248" s="2"/>
    </row>
    <row r="249" spans="1:19" x14ac:dyDescent="0.25">
      <c r="A249" s="51" t="str">
        <f>IF(C249&lt;&gt;"",COUNTIF($C$13:C249,C249)=1,"")</f>
        <v/>
      </c>
      <c r="B249" s="32"/>
      <c r="C249" s="57"/>
      <c r="D249" s="61" t="str">
        <f ca="1">IF(C249="","",VLOOKUP(C249,OFFSET(Elements!$B$7:$C$7,0,0,COUNTA(Elements!$B:$C)-1),2,FALSE))</f>
        <v/>
      </c>
      <c r="E249" s="53"/>
      <c r="F249" s="29" t="str">
        <f t="shared" si="6"/>
        <v/>
      </c>
      <c r="G249" s="30" t="str">
        <f t="shared" si="7"/>
        <v/>
      </c>
      <c r="H249" s="57"/>
      <c r="I249" s="59" t="str">
        <f>_xlfn.IFS($H249="","",$H249="Total","",TRUE,VLOOKUP($H249,Elements!$B$19:$L$28,2,FALSE))</f>
        <v/>
      </c>
      <c r="J249" s="31" t="str">
        <f>_xlfn.IFS($H249="","",$H249="Total","",TRUE,VLOOKUP($H249,Elements!$B$19:$L$28,3,FALSE))</f>
        <v/>
      </c>
      <c r="K249" s="31" t="str">
        <f>_xlfn.IFS($H249="","",$H249="Total",SUMIF(INDEX($K$12:$K248,),"&gt;0"),TRUE,VLOOKUP($H249,Elements!$B$19:$L$28,4,FALSE))</f>
        <v/>
      </c>
      <c r="L249" s="31" t="str">
        <f>_xlfn.IFS($H249="","",$H249="Total",SUMIF(INDEX($L$12:$L248,),"&gt;0"),TRUE,VLOOKUP($H249,Elements!$B$19:$L$28,5,FALSE))</f>
        <v/>
      </c>
      <c r="M249" s="31" t="str">
        <f>_xlfn.IFS($H249="","",$H249="Total",SUMIF(INDEX($M$12:$M248,),"&gt;0"),TRUE,VLOOKUP($H249,Elements!$B$19:$L$28,6,FALSE))</f>
        <v/>
      </c>
      <c r="N249" s="31" t="str">
        <f>_xlfn.IFS($H249="","",$H249="Total",SUMIF(INDEX($N$12:$N248,),"&gt;0"),TRUE,VLOOKUP($H249,Elements!$B$19:$L$28,7,FALSE))</f>
        <v/>
      </c>
      <c r="O249" s="31" t="str">
        <f>_xlfn.IFS($H249="","",$H249="Total",SUMIF(INDEX($O$12:$O248,),"&gt;0"),TRUE,VLOOKUP($H249,Elements!$B$19:$L$28,8,FALSE))</f>
        <v/>
      </c>
      <c r="P249" s="31" t="str">
        <f>_xlfn.IFS($H249="","",$H249="Total",SUMIF(INDEX($P$12:$P248,),"&gt;0"),TRUE,VLOOKUP($H249,Elements!$B$19:$L$28,9,FALSE))</f>
        <v/>
      </c>
      <c r="Q249" s="31" t="str">
        <f>_xlfn.IFS($H249="","",$H249="Total",SUMIF(INDEX($Q$12:$Q248,),"&gt;0"),TRUE,VLOOKUP($H249,Elements!$B$19:$L$28,10,FALSE))</f>
        <v/>
      </c>
      <c r="R249" s="49" t="str">
        <f>_xlfn.IFS($H249="","",$H249="Total",SUMIF(INDEX($R$12:$R248,),"&gt;0"),TRUE,VLOOKUP($H249,Elements!$B$19:$L$28,11,FALSE))</f>
        <v/>
      </c>
      <c r="S249" s="2"/>
    </row>
    <row r="250" spans="1:19" x14ac:dyDescent="0.25">
      <c r="A250" s="51" t="str">
        <f>IF(C250&lt;&gt;"",COUNTIF($C$13:C250,C250)=1,"")</f>
        <v/>
      </c>
      <c r="B250" s="32"/>
      <c r="C250" s="57"/>
      <c r="D250" s="61" t="str">
        <f ca="1">IF(C250="","",VLOOKUP(C250,OFFSET(Elements!$B$7:$C$7,0,0,COUNTA(Elements!$B:$C)-1),2,FALSE))</f>
        <v/>
      </c>
      <c r="E250" s="53"/>
      <c r="F250" s="29" t="str">
        <f t="shared" si="6"/>
        <v/>
      </c>
      <c r="G250" s="30" t="str">
        <f t="shared" si="7"/>
        <v/>
      </c>
      <c r="H250" s="57"/>
      <c r="I250" s="59" t="str">
        <f>_xlfn.IFS($H250="","",$H250="Total","",TRUE,VLOOKUP($H250,Elements!$B$19:$L$28,2,FALSE))</f>
        <v/>
      </c>
      <c r="J250" s="31" t="str">
        <f>_xlfn.IFS($H250="","",$H250="Total","",TRUE,VLOOKUP($H250,Elements!$B$19:$L$28,3,FALSE))</f>
        <v/>
      </c>
      <c r="K250" s="31" t="str">
        <f>_xlfn.IFS($H250="","",$H250="Total",SUMIF(INDEX($K$12:$K249,),"&gt;0"),TRUE,VLOOKUP($H250,Elements!$B$19:$L$28,4,FALSE))</f>
        <v/>
      </c>
      <c r="L250" s="31" t="str">
        <f>_xlfn.IFS($H250="","",$H250="Total",SUMIF(INDEX($L$12:$L249,),"&gt;0"),TRUE,VLOOKUP($H250,Elements!$B$19:$L$28,5,FALSE))</f>
        <v/>
      </c>
      <c r="M250" s="31" t="str">
        <f>_xlfn.IFS($H250="","",$H250="Total",SUMIF(INDEX($M$12:$M249,),"&gt;0"),TRUE,VLOOKUP($H250,Elements!$B$19:$L$28,6,FALSE))</f>
        <v/>
      </c>
      <c r="N250" s="31" t="str">
        <f>_xlfn.IFS($H250="","",$H250="Total",SUMIF(INDEX($N$12:$N249,),"&gt;0"),TRUE,VLOOKUP($H250,Elements!$B$19:$L$28,7,FALSE))</f>
        <v/>
      </c>
      <c r="O250" s="31" t="str">
        <f>_xlfn.IFS($H250="","",$H250="Total",SUMIF(INDEX($O$12:$O249,),"&gt;0"),TRUE,VLOOKUP($H250,Elements!$B$19:$L$28,8,FALSE))</f>
        <v/>
      </c>
      <c r="P250" s="31" t="str">
        <f>_xlfn.IFS($H250="","",$H250="Total",SUMIF(INDEX($P$12:$P249,),"&gt;0"),TRUE,VLOOKUP($H250,Elements!$B$19:$L$28,9,FALSE))</f>
        <v/>
      </c>
      <c r="Q250" s="31" t="str">
        <f>_xlfn.IFS($H250="","",$H250="Total",SUMIF(INDEX($Q$12:$Q249,),"&gt;0"),TRUE,VLOOKUP($H250,Elements!$B$19:$L$28,10,FALSE))</f>
        <v/>
      </c>
      <c r="R250" s="49" t="str">
        <f>_xlfn.IFS($H250="","",$H250="Total",SUMIF(INDEX($R$12:$R249,),"&gt;0"),TRUE,VLOOKUP($H250,Elements!$B$19:$L$28,11,FALSE))</f>
        <v/>
      </c>
      <c r="S250" s="2"/>
    </row>
    <row r="251" spans="1:19" x14ac:dyDescent="0.25">
      <c r="A251" s="51" t="str">
        <f>IF(C251&lt;&gt;"",COUNTIF($C$13:C251,C251)=1,"")</f>
        <v/>
      </c>
      <c r="B251" s="32"/>
      <c r="C251" s="57"/>
      <c r="D251" s="61" t="str">
        <f ca="1">IF(C251="","",VLOOKUP(C251,OFFSET(Elements!$B$7:$C$7,0,0,COUNTA(Elements!$B:$C)-1),2,FALSE))</f>
        <v/>
      </c>
      <c r="E251" s="53"/>
      <c r="F251" s="29" t="str">
        <f t="shared" si="6"/>
        <v/>
      </c>
      <c r="G251" s="30" t="str">
        <f t="shared" si="7"/>
        <v/>
      </c>
      <c r="H251" s="57"/>
      <c r="I251" s="59" t="str">
        <f>_xlfn.IFS($H251="","",$H251="Total","",TRUE,VLOOKUP($H251,Elements!$B$19:$L$28,2,FALSE))</f>
        <v/>
      </c>
      <c r="J251" s="31" t="str">
        <f>_xlfn.IFS($H251="","",$H251="Total","",TRUE,VLOOKUP($H251,Elements!$B$19:$L$28,3,FALSE))</f>
        <v/>
      </c>
      <c r="K251" s="31" t="str">
        <f>_xlfn.IFS($H251="","",$H251="Total",SUMIF(INDEX($K$12:$K250,),"&gt;0"),TRUE,VLOOKUP($H251,Elements!$B$19:$L$28,4,FALSE))</f>
        <v/>
      </c>
      <c r="L251" s="31" t="str">
        <f>_xlfn.IFS($H251="","",$H251="Total",SUMIF(INDEX($L$12:$L250,),"&gt;0"),TRUE,VLOOKUP($H251,Elements!$B$19:$L$28,5,FALSE))</f>
        <v/>
      </c>
      <c r="M251" s="31" t="str">
        <f>_xlfn.IFS($H251="","",$H251="Total",SUMIF(INDEX($M$12:$M250,),"&gt;0"),TRUE,VLOOKUP($H251,Elements!$B$19:$L$28,6,FALSE))</f>
        <v/>
      </c>
      <c r="N251" s="31" t="str">
        <f>_xlfn.IFS($H251="","",$H251="Total",SUMIF(INDEX($N$12:$N250,),"&gt;0"),TRUE,VLOOKUP($H251,Elements!$B$19:$L$28,7,FALSE))</f>
        <v/>
      </c>
      <c r="O251" s="31" t="str">
        <f>_xlfn.IFS($H251="","",$H251="Total",SUMIF(INDEX($O$12:$O250,),"&gt;0"),TRUE,VLOOKUP($H251,Elements!$B$19:$L$28,8,FALSE))</f>
        <v/>
      </c>
      <c r="P251" s="31" t="str">
        <f>_xlfn.IFS($H251="","",$H251="Total",SUMIF(INDEX($P$12:$P250,),"&gt;0"),TRUE,VLOOKUP($H251,Elements!$B$19:$L$28,9,FALSE))</f>
        <v/>
      </c>
      <c r="Q251" s="31" t="str">
        <f>_xlfn.IFS($H251="","",$H251="Total",SUMIF(INDEX($Q$12:$Q250,),"&gt;0"),TRUE,VLOOKUP($H251,Elements!$B$19:$L$28,10,FALSE))</f>
        <v/>
      </c>
      <c r="R251" s="49" t="str">
        <f>_xlfn.IFS($H251="","",$H251="Total",SUMIF(INDEX($R$12:$R250,),"&gt;0"),TRUE,VLOOKUP($H251,Elements!$B$19:$L$28,11,FALSE))</f>
        <v/>
      </c>
      <c r="S251" s="2"/>
    </row>
    <row r="252" spans="1:19" x14ac:dyDescent="0.25">
      <c r="A252" s="51" t="str">
        <f>IF(C252&lt;&gt;"",COUNTIF($C$13:C252,C252)=1,"")</f>
        <v/>
      </c>
      <c r="B252" s="32"/>
      <c r="C252" s="56"/>
      <c r="D252" s="61" t="str">
        <f ca="1">IF(C252="","",VLOOKUP(C252,OFFSET(Elements!$B$7:$C$7,0,0,COUNTA(Elements!$B:$C)-1),2,FALSE))</f>
        <v/>
      </c>
      <c r="E252" s="53"/>
      <c r="F252" s="29" t="str">
        <f t="shared" si="6"/>
        <v/>
      </c>
      <c r="G252" s="30" t="str">
        <f t="shared" si="7"/>
        <v/>
      </c>
      <c r="H252" s="57"/>
      <c r="I252" s="59" t="str">
        <f>_xlfn.IFS($H252="","",$H252="Total","",TRUE,VLOOKUP($H252,Elements!$B$19:$L$28,2,FALSE))</f>
        <v/>
      </c>
      <c r="J252" s="31" t="str">
        <f>_xlfn.IFS($H252="","",$H252="Total","",TRUE,VLOOKUP($H252,Elements!$B$19:$L$28,3,FALSE))</f>
        <v/>
      </c>
      <c r="K252" s="31" t="str">
        <f>_xlfn.IFS($H252="","",$H252="Total",SUMIF(INDEX($K$12:$K251,),"&gt;0"),TRUE,VLOOKUP($H252,Elements!$B$19:$L$28,4,FALSE))</f>
        <v/>
      </c>
      <c r="L252" s="31" t="str">
        <f>_xlfn.IFS($H252="","",$H252="Total",SUMIF(INDEX($L$12:$L251,),"&gt;0"),TRUE,VLOOKUP($H252,Elements!$B$19:$L$28,5,FALSE))</f>
        <v/>
      </c>
      <c r="M252" s="31" t="str">
        <f>_xlfn.IFS($H252="","",$H252="Total",SUMIF(INDEX($M$12:$M251,),"&gt;0"),TRUE,VLOOKUP($H252,Elements!$B$19:$L$28,6,FALSE))</f>
        <v/>
      </c>
      <c r="N252" s="31" t="str">
        <f>_xlfn.IFS($H252="","",$H252="Total",SUMIF(INDEX($N$12:$N251,),"&gt;0"),TRUE,VLOOKUP($H252,Elements!$B$19:$L$28,7,FALSE))</f>
        <v/>
      </c>
      <c r="O252" s="31" t="str">
        <f>_xlfn.IFS($H252="","",$H252="Total",SUMIF(INDEX($O$12:$O251,),"&gt;0"),TRUE,VLOOKUP($H252,Elements!$B$19:$L$28,8,FALSE))</f>
        <v/>
      </c>
      <c r="P252" s="31" t="str">
        <f>_xlfn.IFS($H252="","",$H252="Total",SUMIF(INDEX($P$12:$P251,),"&gt;0"),TRUE,VLOOKUP($H252,Elements!$B$19:$L$28,9,FALSE))</f>
        <v/>
      </c>
      <c r="Q252" s="31" t="str">
        <f>_xlfn.IFS($H252="","",$H252="Total",SUMIF(INDEX($Q$12:$Q251,),"&gt;0"),TRUE,VLOOKUP($H252,Elements!$B$19:$L$28,10,FALSE))</f>
        <v/>
      </c>
      <c r="R252" s="49" t="str">
        <f>_xlfn.IFS($H252="","",$H252="Total",SUMIF(INDEX($R$12:$R251,),"&gt;0"),TRUE,VLOOKUP($H252,Elements!$B$19:$L$28,11,FALSE))</f>
        <v/>
      </c>
      <c r="S252" s="2"/>
    </row>
    <row r="253" spans="1:19" x14ac:dyDescent="0.25">
      <c r="A253" s="51" t="str">
        <f>IF(C253&lt;&gt;"",COUNTIF($C$13:C253,C253)=1,"")</f>
        <v/>
      </c>
      <c r="B253" s="32"/>
      <c r="C253" s="57"/>
      <c r="D253" s="61" t="str">
        <f ca="1">IF(C253="","",VLOOKUP(C253,OFFSET(Elements!$B$7:$C$7,0,0,COUNTA(Elements!$B:$C)-1),2,FALSE))</f>
        <v/>
      </c>
      <c r="E253" s="53"/>
      <c r="F253" s="29" t="str">
        <f t="shared" si="6"/>
        <v/>
      </c>
      <c r="G253" s="30" t="str">
        <f t="shared" si="7"/>
        <v/>
      </c>
      <c r="H253" s="57"/>
      <c r="I253" s="59" t="str">
        <f>_xlfn.IFS($H253="","",$H253="Total","",TRUE,VLOOKUP($H253,Elements!$B$19:$L$28,2,FALSE))</f>
        <v/>
      </c>
      <c r="J253" s="31" t="str">
        <f>_xlfn.IFS($H253="","",$H253="Total","",TRUE,VLOOKUP($H253,Elements!$B$19:$L$28,3,FALSE))</f>
        <v/>
      </c>
      <c r="K253" s="31" t="str">
        <f>_xlfn.IFS($H253="","",$H253="Total",SUMIF(INDEX($K$12:$K252,),"&gt;0"),TRUE,VLOOKUP($H253,Elements!$B$19:$L$28,4,FALSE))</f>
        <v/>
      </c>
      <c r="L253" s="31" t="str">
        <f>_xlfn.IFS($H253="","",$H253="Total",SUMIF(INDEX($L$12:$L252,),"&gt;0"),TRUE,VLOOKUP($H253,Elements!$B$19:$L$28,5,FALSE))</f>
        <v/>
      </c>
      <c r="M253" s="31" t="str">
        <f>_xlfn.IFS($H253="","",$H253="Total",SUMIF(INDEX($M$12:$M252,),"&gt;0"),TRUE,VLOOKUP($H253,Elements!$B$19:$L$28,6,FALSE))</f>
        <v/>
      </c>
      <c r="N253" s="31" t="str">
        <f>_xlfn.IFS($H253="","",$H253="Total",SUMIF(INDEX($N$12:$N252,),"&gt;0"),TRUE,VLOOKUP($H253,Elements!$B$19:$L$28,7,FALSE))</f>
        <v/>
      </c>
      <c r="O253" s="31" t="str">
        <f>_xlfn.IFS($H253="","",$H253="Total",SUMIF(INDEX($O$12:$O252,),"&gt;0"),TRUE,VLOOKUP($H253,Elements!$B$19:$L$28,8,FALSE))</f>
        <v/>
      </c>
      <c r="P253" s="31" t="str">
        <f>_xlfn.IFS($H253="","",$H253="Total",SUMIF(INDEX($P$12:$P252,),"&gt;0"),TRUE,VLOOKUP($H253,Elements!$B$19:$L$28,9,FALSE))</f>
        <v/>
      </c>
      <c r="Q253" s="31" t="str">
        <f>_xlfn.IFS($H253="","",$H253="Total",SUMIF(INDEX($Q$12:$Q252,),"&gt;0"),TRUE,VLOOKUP($H253,Elements!$B$19:$L$28,10,FALSE))</f>
        <v/>
      </c>
      <c r="R253" s="49" t="str">
        <f>_xlfn.IFS($H253="","",$H253="Total",SUMIF(INDEX($R$12:$R252,),"&gt;0"),TRUE,VLOOKUP($H253,Elements!$B$19:$L$28,11,FALSE))</f>
        <v/>
      </c>
      <c r="S253" s="2"/>
    </row>
    <row r="254" spans="1:19" x14ac:dyDescent="0.25">
      <c r="A254" s="51" t="str">
        <f>IF(C254&lt;&gt;"",COUNTIF($C$13:C254,C254)=1,"")</f>
        <v/>
      </c>
      <c r="B254" s="32"/>
      <c r="C254" s="57"/>
      <c r="D254" s="61" t="str">
        <f ca="1">IF(C254="","",VLOOKUP(C254,OFFSET(Elements!$B$7:$C$7,0,0,COUNTA(Elements!$B:$C)-1),2,FALSE))</f>
        <v/>
      </c>
      <c r="E254" s="53"/>
      <c r="F254" s="29" t="str">
        <f t="shared" si="6"/>
        <v/>
      </c>
      <c r="G254" s="30" t="str">
        <f t="shared" si="7"/>
        <v/>
      </c>
      <c r="H254" s="57"/>
      <c r="I254" s="59" t="str">
        <f>_xlfn.IFS($H254="","",$H254="Total","",TRUE,VLOOKUP($H254,Elements!$B$19:$L$28,2,FALSE))</f>
        <v/>
      </c>
      <c r="J254" s="31" t="str">
        <f>_xlfn.IFS($H254="","",$H254="Total","",TRUE,VLOOKUP($H254,Elements!$B$19:$L$28,3,FALSE))</f>
        <v/>
      </c>
      <c r="K254" s="31" t="str">
        <f>_xlfn.IFS($H254="","",$H254="Total",SUMIF(INDEX($K$12:$K253,),"&gt;0"),TRUE,VLOOKUP($H254,Elements!$B$19:$L$28,4,FALSE))</f>
        <v/>
      </c>
      <c r="L254" s="31" t="str">
        <f>_xlfn.IFS($H254="","",$H254="Total",SUMIF(INDEX($L$12:$L253,),"&gt;0"),TRUE,VLOOKUP($H254,Elements!$B$19:$L$28,5,FALSE))</f>
        <v/>
      </c>
      <c r="M254" s="31" t="str">
        <f>_xlfn.IFS($H254="","",$H254="Total",SUMIF(INDEX($M$12:$M253,),"&gt;0"),TRUE,VLOOKUP($H254,Elements!$B$19:$L$28,6,FALSE))</f>
        <v/>
      </c>
      <c r="N254" s="31" t="str">
        <f>_xlfn.IFS($H254="","",$H254="Total",SUMIF(INDEX($N$12:$N253,),"&gt;0"),TRUE,VLOOKUP($H254,Elements!$B$19:$L$28,7,FALSE))</f>
        <v/>
      </c>
      <c r="O254" s="31" t="str">
        <f>_xlfn.IFS($H254="","",$H254="Total",SUMIF(INDEX($O$12:$O253,),"&gt;0"),TRUE,VLOOKUP($H254,Elements!$B$19:$L$28,8,FALSE))</f>
        <v/>
      </c>
      <c r="P254" s="31" t="str">
        <f>_xlfn.IFS($H254="","",$H254="Total",SUMIF(INDEX($P$12:$P253,),"&gt;0"),TRUE,VLOOKUP($H254,Elements!$B$19:$L$28,9,FALSE))</f>
        <v/>
      </c>
      <c r="Q254" s="31" t="str">
        <f>_xlfn.IFS($H254="","",$H254="Total",SUMIF(INDEX($Q$12:$Q253,),"&gt;0"),TRUE,VLOOKUP($H254,Elements!$B$19:$L$28,10,FALSE))</f>
        <v/>
      </c>
      <c r="R254" s="49" t="str">
        <f>_xlfn.IFS($H254="","",$H254="Total",SUMIF(INDEX($R$12:$R253,),"&gt;0"),TRUE,VLOOKUP($H254,Elements!$B$19:$L$28,11,FALSE))</f>
        <v/>
      </c>
      <c r="S254" s="2"/>
    </row>
    <row r="255" spans="1:19" x14ac:dyDescent="0.25">
      <c r="A255" s="51" t="str">
        <f>IF(C255&lt;&gt;"",COUNTIF($C$13:C255,C255)=1,"")</f>
        <v/>
      </c>
      <c r="B255" s="32"/>
      <c r="C255" s="57"/>
      <c r="D255" s="61" t="str">
        <f ca="1">IF(C255="","",VLOOKUP(C255,OFFSET(Elements!$B$7:$C$7,0,0,COUNTA(Elements!$B:$C)-1),2,FALSE))</f>
        <v/>
      </c>
      <c r="E255" s="53"/>
      <c r="F255" s="29" t="str">
        <f t="shared" si="6"/>
        <v/>
      </c>
      <c r="G255" s="30" t="str">
        <f t="shared" si="7"/>
        <v/>
      </c>
      <c r="H255" s="57"/>
      <c r="I255" s="59" t="str">
        <f>_xlfn.IFS($H255="","",$H255="Total","",TRUE,VLOOKUP($H255,Elements!$B$19:$L$28,2,FALSE))</f>
        <v/>
      </c>
      <c r="J255" s="31" t="str">
        <f>_xlfn.IFS($H255="","",$H255="Total","",TRUE,VLOOKUP($H255,Elements!$B$19:$L$28,3,FALSE))</f>
        <v/>
      </c>
      <c r="K255" s="31" t="str">
        <f>_xlfn.IFS($H255="","",$H255="Total",SUMIF(INDEX($K$12:$K254,),"&gt;0"),TRUE,VLOOKUP($H255,Elements!$B$19:$L$28,4,FALSE))</f>
        <v/>
      </c>
      <c r="L255" s="31" t="str">
        <f>_xlfn.IFS($H255="","",$H255="Total",SUMIF(INDEX($L$12:$L254,),"&gt;0"),TRUE,VLOOKUP($H255,Elements!$B$19:$L$28,5,FALSE))</f>
        <v/>
      </c>
      <c r="M255" s="31" t="str">
        <f>_xlfn.IFS($H255="","",$H255="Total",SUMIF(INDEX($M$12:$M254,),"&gt;0"),TRUE,VLOOKUP($H255,Elements!$B$19:$L$28,6,FALSE))</f>
        <v/>
      </c>
      <c r="N255" s="31" t="str">
        <f>_xlfn.IFS($H255="","",$H255="Total",SUMIF(INDEX($N$12:$N254,),"&gt;0"),TRUE,VLOOKUP($H255,Elements!$B$19:$L$28,7,FALSE))</f>
        <v/>
      </c>
      <c r="O255" s="31" t="str">
        <f>_xlfn.IFS($H255="","",$H255="Total",SUMIF(INDEX($O$12:$O254,),"&gt;0"),TRUE,VLOOKUP($H255,Elements!$B$19:$L$28,8,FALSE))</f>
        <v/>
      </c>
      <c r="P255" s="31" t="str">
        <f>_xlfn.IFS($H255="","",$H255="Total",SUMIF(INDEX($P$12:$P254,),"&gt;0"),TRUE,VLOOKUP($H255,Elements!$B$19:$L$28,9,FALSE))</f>
        <v/>
      </c>
      <c r="Q255" s="31" t="str">
        <f>_xlfn.IFS($H255="","",$H255="Total",SUMIF(INDEX($Q$12:$Q254,),"&gt;0"),TRUE,VLOOKUP($H255,Elements!$B$19:$L$28,10,FALSE))</f>
        <v/>
      </c>
      <c r="R255" s="49" t="str">
        <f>_xlfn.IFS($H255="","",$H255="Total",SUMIF(INDEX($R$12:$R254,),"&gt;0"),TRUE,VLOOKUP($H255,Elements!$B$19:$L$28,11,FALSE))</f>
        <v/>
      </c>
      <c r="S255" s="2"/>
    </row>
    <row r="256" spans="1:19" x14ac:dyDescent="0.25">
      <c r="A256" s="51" t="str">
        <f>IF(C256&lt;&gt;"",COUNTIF($C$13:C256,C256)=1,"")</f>
        <v/>
      </c>
      <c r="B256" s="32"/>
      <c r="C256" s="57"/>
      <c r="D256" s="61" t="str">
        <f ca="1">IF(C256="","",VLOOKUP(C256,OFFSET(Elements!$B$7:$C$7,0,0,COUNTA(Elements!$B:$C)-1),2,FALSE))</f>
        <v/>
      </c>
      <c r="E256" s="53"/>
      <c r="F256" s="29" t="str">
        <f t="shared" si="6"/>
        <v/>
      </c>
      <c r="G256" s="30" t="str">
        <f t="shared" si="7"/>
        <v/>
      </c>
      <c r="H256" s="57"/>
      <c r="I256" s="59" t="str">
        <f>_xlfn.IFS($H256="","",$H256="Total","",TRUE,VLOOKUP($H256,Elements!$B$19:$L$28,2,FALSE))</f>
        <v/>
      </c>
      <c r="J256" s="31" t="str">
        <f>_xlfn.IFS($H256="","",$H256="Total","",TRUE,VLOOKUP($H256,Elements!$B$19:$L$28,3,FALSE))</f>
        <v/>
      </c>
      <c r="K256" s="31" t="str">
        <f>_xlfn.IFS($H256="","",$H256="Total",SUMIF(INDEX($K$12:$K255,),"&gt;0"),TRUE,VLOOKUP($H256,Elements!$B$19:$L$28,4,FALSE))</f>
        <v/>
      </c>
      <c r="L256" s="31" t="str">
        <f>_xlfn.IFS($H256="","",$H256="Total",SUMIF(INDEX($L$12:$L255,),"&gt;0"),TRUE,VLOOKUP($H256,Elements!$B$19:$L$28,5,FALSE))</f>
        <v/>
      </c>
      <c r="M256" s="31" t="str">
        <f>_xlfn.IFS($H256="","",$H256="Total",SUMIF(INDEX($M$12:$M255,),"&gt;0"),TRUE,VLOOKUP($H256,Elements!$B$19:$L$28,6,FALSE))</f>
        <v/>
      </c>
      <c r="N256" s="31" t="str">
        <f>_xlfn.IFS($H256="","",$H256="Total",SUMIF(INDEX($N$12:$N255,),"&gt;0"),TRUE,VLOOKUP($H256,Elements!$B$19:$L$28,7,FALSE))</f>
        <v/>
      </c>
      <c r="O256" s="31" t="str">
        <f>_xlfn.IFS($H256="","",$H256="Total",SUMIF(INDEX($O$12:$O255,),"&gt;0"),TRUE,VLOOKUP($H256,Elements!$B$19:$L$28,8,FALSE))</f>
        <v/>
      </c>
      <c r="P256" s="31" t="str">
        <f>_xlfn.IFS($H256="","",$H256="Total",SUMIF(INDEX($P$12:$P255,),"&gt;0"),TRUE,VLOOKUP($H256,Elements!$B$19:$L$28,9,FALSE))</f>
        <v/>
      </c>
      <c r="Q256" s="31" t="str">
        <f>_xlfn.IFS($H256="","",$H256="Total",SUMIF(INDEX($Q$12:$Q255,),"&gt;0"),TRUE,VLOOKUP($H256,Elements!$B$19:$L$28,10,FALSE))</f>
        <v/>
      </c>
      <c r="R256" s="49" t="str">
        <f>_xlfn.IFS($H256="","",$H256="Total",SUMIF(INDEX($R$12:$R255,),"&gt;0"),TRUE,VLOOKUP($H256,Elements!$B$19:$L$28,11,FALSE))</f>
        <v/>
      </c>
      <c r="S256" s="2"/>
    </row>
    <row r="257" spans="1:19" x14ac:dyDescent="0.25">
      <c r="A257" s="51" t="str">
        <f>IF(C257&lt;&gt;"",COUNTIF($C$13:C257,C257)=1,"")</f>
        <v/>
      </c>
      <c r="B257" s="32"/>
      <c r="C257" s="57"/>
      <c r="D257" s="61" t="str">
        <f ca="1">IF(C257="","",VLOOKUP(C257,OFFSET(Elements!$B$7:$C$7,0,0,COUNTA(Elements!$B:$C)-1),2,FALSE))</f>
        <v/>
      </c>
      <c r="E257" s="53"/>
      <c r="F257" s="29" t="str">
        <f t="shared" si="6"/>
        <v/>
      </c>
      <c r="G257" s="30" t="str">
        <f t="shared" si="7"/>
        <v/>
      </c>
      <c r="H257" s="57"/>
      <c r="I257" s="59" t="str">
        <f>_xlfn.IFS($H257="","",$H257="Total","",TRUE,VLOOKUP($H257,Elements!$B$19:$L$28,2,FALSE))</f>
        <v/>
      </c>
      <c r="J257" s="31" t="str">
        <f>_xlfn.IFS($H257="","",$H257="Total","",TRUE,VLOOKUP($H257,Elements!$B$19:$L$28,3,FALSE))</f>
        <v/>
      </c>
      <c r="K257" s="31" t="str">
        <f>_xlfn.IFS($H257="","",$H257="Total",SUMIF(INDEX($K$12:$K256,),"&gt;0"),TRUE,VLOOKUP($H257,Elements!$B$19:$L$28,4,FALSE))</f>
        <v/>
      </c>
      <c r="L257" s="31" t="str">
        <f>_xlfn.IFS($H257="","",$H257="Total",SUMIF(INDEX($L$12:$L256,),"&gt;0"),TRUE,VLOOKUP($H257,Elements!$B$19:$L$28,5,FALSE))</f>
        <v/>
      </c>
      <c r="M257" s="31" t="str">
        <f>_xlfn.IFS($H257="","",$H257="Total",SUMIF(INDEX($M$12:$M256,),"&gt;0"),TRUE,VLOOKUP($H257,Elements!$B$19:$L$28,6,FALSE))</f>
        <v/>
      </c>
      <c r="N257" s="31" t="str">
        <f>_xlfn.IFS($H257="","",$H257="Total",SUMIF(INDEX($N$12:$N256,),"&gt;0"),TRUE,VLOOKUP($H257,Elements!$B$19:$L$28,7,FALSE))</f>
        <v/>
      </c>
      <c r="O257" s="31" t="str">
        <f>_xlfn.IFS($H257="","",$H257="Total",SUMIF(INDEX($O$12:$O256,),"&gt;0"),TRUE,VLOOKUP($H257,Elements!$B$19:$L$28,8,FALSE))</f>
        <v/>
      </c>
      <c r="P257" s="31" t="str">
        <f>_xlfn.IFS($H257="","",$H257="Total",SUMIF(INDEX($P$12:$P256,),"&gt;0"),TRUE,VLOOKUP($H257,Elements!$B$19:$L$28,9,FALSE))</f>
        <v/>
      </c>
      <c r="Q257" s="31" t="str">
        <f>_xlfn.IFS($H257="","",$H257="Total",SUMIF(INDEX($Q$12:$Q256,),"&gt;0"),TRUE,VLOOKUP($H257,Elements!$B$19:$L$28,10,FALSE))</f>
        <v/>
      </c>
      <c r="R257" s="49" t="str">
        <f>_xlfn.IFS($H257="","",$H257="Total",SUMIF(INDEX($R$12:$R256,),"&gt;0"),TRUE,VLOOKUP($H257,Elements!$B$19:$L$28,11,FALSE))</f>
        <v/>
      </c>
      <c r="S257" s="2"/>
    </row>
    <row r="258" spans="1:19" x14ac:dyDescent="0.25">
      <c r="A258" s="51" t="str">
        <f>IF(C258&lt;&gt;"",COUNTIF($C$13:C258,C258)=1,"")</f>
        <v/>
      </c>
      <c r="B258" s="32"/>
      <c r="C258" s="57"/>
      <c r="D258" s="61" t="str">
        <f ca="1">IF(C258="","",VLOOKUP(C258,OFFSET(Elements!$B$7:$C$7,0,0,COUNTA(Elements!$B:$C)-1),2,FALSE))</f>
        <v/>
      </c>
      <c r="E258" s="53"/>
      <c r="F258" s="29" t="str">
        <f t="shared" si="6"/>
        <v/>
      </c>
      <c r="G258" s="30" t="str">
        <f t="shared" si="7"/>
        <v/>
      </c>
      <c r="H258" s="57"/>
      <c r="I258" s="59" t="str">
        <f>_xlfn.IFS($H258="","",$H258="Total","",TRUE,VLOOKUP($H258,Elements!$B$19:$L$28,2,FALSE))</f>
        <v/>
      </c>
      <c r="J258" s="31" t="str">
        <f>_xlfn.IFS($H258="","",$H258="Total","",TRUE,VLOOKUP($H258,Elements!$B$19:$L$28,3,FALSE))</f>
        <v/>
      </c>
      <c r="K258" s="31" t="str">
        <f>_xlfn.IFS($H258="","",$H258="Total",SUMIF(INDEX($K$12:$K257,),"&gt;0"),TRUE,VLOOKUP($H258,Elements!$B$19:$L$28,4,FALSE))</f>
        <v/>
      </c>
      <c r="L258" s="31" t="str">
        <f>_xlfn.IFS($H258="","",$H258="Total",SUMIF(INDEX($L$12:$L257,),"&gt;0"),TRUE,VLOOKUP($H258,Elements!$B$19:$L$28,5,FALSE))</f>
        <v/>
      </c>
      <c r="M258" s="31" t="str">
        <f>_xlfn.IFS($H258="","",$H258="Total",SUMIF(INDEX($M$12:$M257,),"&gt;0"),TRUE,VLOOKUP($H258,Elements!$B$19:$L$28,6,FALSE))</f>
        <v/>
      </c>
      <c r="N258" s="31" t="str">
        <f>_xlfn.IFS($H258="","",$H258="Total",SUMIF(INDEX($N$12:$N257,),"&gt;0"),TRUE,VLOOKUP($H258,Elements!$B$19:$L$28,7,FALSE))</f>
        <v/>
      </c>
      <c r="O258" s="31" t="str">
        <f>_xlfn.IFS($H258="","",$H258="Total",SUMIF(INDEX($O$12:$O257,),"&gt;0"),TRUE,VLOOKUP($H258,Elements!$B$19:$L$28,8,FALSE))</f>
        <v/>
      </c>
      <c r="P258" s="31" t="str">
        <f>_xlfn.IFS($H258="","",$H258="Total",SUMIF(INDEX($P$12:$P257,),"&gt;0"),TRUE,VLOOKUP($H258,Elements!$B$19:$L$28,9,FALSE))</f>
        <v/>
      </c>
      <c r="Q258" s="31" t="str">
        <f>_xlfn.IFS($H258="","",$H258="Total",SUMIF(INDEX($Q$12:$Q257,),"&gt;0"),TRUE,VLOOKUP($H258,Elements!$B$19:$L$28,10,FALSE))</f>
        <v/>
      </c>
      <c r="R258" s="49" t="str">
        <f>_xlfn.IFS($H258="","",$H258="Total",SUMIF(INDEX($R$12:$R257,),"&gt;0"),TRUE,VLOOKUP($H258,Elements!$B$19:$L$28,11,FALSE))</f>
        <v/>
      </c>
      <c r="S258" s="2"/>
    </row>
    <row r="259" spans="1:19" x14ac:dyDescent="0.25">
      <c r="A259" s="51" t="str">
        <f>IF(C259&lt;&gt;"",COUNTIF($C$13:C259,C259)=1,"")</f>
        <v/>
      </c>
      <c r="B259" s="32"/>
      <c r="C259" s="57"/>
      <c r="D259" s="61" t="str">
        <f ca="1">IF(C259="","",VLOOKUP(C259,OFFSET(Elements!$B$7:$C$7,0,0,COUNTA(Elements!$B:$C)-1),2,FALSE))</f>
        <v/>
      </c>
      <c r="E259" s="53"/>
      <c r="F259" s="29" t="str">
        <f t="shared" si="6"/>
        <v/>
      </c>
      <c r="G259" s="30" t="str">
        <f t="shared" si="7"/>
        <v/>
      </c>
      <c r="H259" s="57"/>
      <c r="I259" s="59" t="str">
        <f>_xlfn.IFS($H259="","",$H259="Total","",TRUE,VLOOKUP($H259,Elements!$B$19:$L$28,2,FALSE))</f>
        <v/>
      </c>
      <c r="J259" s="31" t="str">
        <f>_xlfn.IFS($H259="","",$H259="Total","",TRUE,VLOOKUP($H259,Elements!$B$19:$L$28,3,FALSE))</f>
        <v/>
      </c>
      <c r="K259" s="31" t="str">
        <f>_xlfn.IFS($H259="","",$H259="Total",SUMIF(INDEX($K$12:$K258,),"&gt;0"),TRUE,VLOOKUP($H259,Elements!$B$19:$L$28,4,FALSE))</f>
        <v/>
      </c>
      <c r="L259" s="31" t="str">
        <f>_xlfn.IFS($H259="","",$H259="Total",SUMIF(INDEX($L$12:$L258,),"&gt;0"),TRUE,VLOOKUP($H259,Elements!$B$19:$L$28,5,FALSE))</f>
        <v/>
      </c>
      <c r="M259" s="31" t="str">
        <f>_xlfn.IFS($H259="","",$H259="Total",SUMIF(INDEX($M$12:$M258,),"&gt;0"),TRUE,VLOOKUP($H259,Elements!$B$19:$L$28,6,FALSE))</f>
        <v/>
      </c>
      <c r="N259" s="31" t="str">
        <f>_xlfn.IFS($H259="","",$H259="Total",SUMIF(INDEX($N$12:$N258,),"&gt;0"),TRUE,VLOOKUP($H259,Elements!$B$19:$L$28,7,FALSE))</f>
        <v/>
      </c>
      <c r="O259" s="31" t="str">
        <f>_xlfn.IFS($H259="","",$H259="Total",SUMIF(INDEX($O$12:$O258,),"&gt;0"),TRUE,VLOOKUP($H259,Elements!$B$19:$L$28,8,FALSE))</f>
        <v/>
      </c>
      <c r="P259" s="31" t="str">
        <f>_xlfn.IFS($H259="","",$H259="Total",SUMIF(INDEX($P$12:$P258,),"&gt;0"),TRUE,VLOOKUP($H259,Elements!$B$19:$L$28,9,FALSE))</f>
        <v/>
      </c>
      <c r="Q259" s="31" t="str">
        <f>_xlfn.IFS($H259="","",$H259="Total",SUMIF(INDEX($Q$12:$Q258,),"&gt;0"),TRUE,VLOOKUP($H259,Elements!$B$19:$L$28,10,FALSE))</f>
        <v/>
      </c>
      <c r="R259" s="49" t="str">
        <f>_xlfn.IFS($H259="","",$H259="Total",SUMIF(INDEX($R$12:$R258,),"&gt;0"),TRUE,VLOOKUP($H259,Elements!$B$19:$L$28,11,FALSE))</f>
        <v/>
      </c>
      <c r="S259" s="2"/>
    </row>
    <row r="260" spans="1:19" x14ac:dyDescent="0.25">
      <c r="A260" s="51" t="str">
        <f>IF(C260&lt;&gt;"",COUNTIF($C$13:C260,C260)=1,"")</f>
        <v/>
      </c>
      <c r="B260" s="32"/>
      <c r="C260" s="56"/>
      <c r="D260" s="61" t="str">
        <f ca="1">IF(C260="","",VLOOKUP(C260,OFFSET(Elements!$B$7:$C$7,0,0,COUNTA(Elements!$B:$C)-1),2,FALSE))</f>
        <v/>
      </c>
      <c r="E260" s="53"/>
      <c r="F260" s="29" t="str">
        <f t="shared" si="6"/>
        <v/>
      </c>
      <c r="G260" s="30" t="str">
        <f t="shared" si="7"/>
        <v/>
      </c>
      <c r="H260" s="57"/>
      <c r="I260" s="59" t="str">
        <f>_xlfn.IFS($H260="","",$H260="Total","",TRUE,VLOOKUP($H260,Elements!$B$19:$L$28,2,FALSE))</f>
        <v/>
      </c>
      <c r="J260" s="31" t="str">
        <f>_xlfn.IFS($H260="","",$H260="Total","",TRUE,VLOOKUP($H260,Elements!$B$19:$L$28,3,FALSE))</f>
        <v/>
      </c>
      <c r="K260" s="31" t="str">
        <f>_xlfn.IFS($H260="","",$H260="Total",SUMIF(INDEX($K$12:$K259,),"&gt;0"),TRUE,VLOOKUP($H260,Elements!$B$19:$L$28,4,FALSE))</f>
        <v/>
      </c>
      <c r="L260" s="31" t="str">
        <f>_xlfn.IFS($H260="","",$H260="Total",SUMIF(INDEX($L$12:$L259,),"&gt;0"),TRUE,VLOOKUP($H260,Elements!$B$19:$L$28,5,FALSE))</f>
        <v/>
      </c>
      <c r="M260" s="31" t="str">
        <f>_xlfn.IFS($H260="","",$H260="Total",SUMIF(INDEX($M$12:$M259,),"&gt;0"),TRUE,VLOOKUP($H260,Elements!$B$19:$L$28,6,FALSE))</f>
        <v/>
      </c>
      <c r="N260" s="31" t="str">
        <f>_xlfn.IFS($H260="","",$H260="Total",SUMIF(INDEX($N$12:$N259,),"&gt;0"),TRUE,VLOOKUP($H260,Elements!$B$19:$L$28,7,FALSE))</f>
        <v/>
      </c>
      <c r="O260" s="31" t="str">
        <f>_xlfn.IFS($H260="","",$H260="Total",SUMIF(INDEX($O$12:$O259,),"&gt;0"),TRUE,VLOOKUP($H260,Elements!$B$19:$L$28,8,FALSE))</f>
        <v/>
      </c>
      <c r="P260" s="31" t="str">
        <f>_xlfn.IFS($H260="","",$H260="Total",SUMIF(INDEX($P$12:$P259,),"&gt;0"),TRUE,VLOOKUP($H260,Elements!$B$19:$L$28,9,FALSE))</f>
        <v/>
      </c>
      <c r="Q260" s="31" t="str">
        <f>_xlfn.IFS($H260="","",$H260="Total",SUMIF(INDEX($Q$12:$Q259,),"&gt;0"),TRUE,VLOOKUP($H260,Elements!$B$19:$L$28,10,FALSE))</f>
        <v/>
      </c>
      <c r="R260" s="49" t="str">
        <f>_xlfn.IFS($H260="","",$H260="Total",SUMIF(INDEX($R$12:$R259,),"&gt;0"),TRUE,VLOOKUP($H260,Elements!$B$19:$L$28,11,FALSE))</f>
        <v/>
      </c>
      <c r="S260" s="2"/>
    </row>
    <row r="261" spans="1:19" x14ac:dyDescent="0.25">
      <c r="A261" s="51" t="str">
        <f>IF(C261&lt;&gt;"",COUNTIF($C$13:C261,C261)=1,"")</f>
        <v/>
      </c>
      <c r="B261" s="32"/>
      <c r="C261" s="57"/>
      <c r="D261" s="61" t="str">
        <f ca="1">IF(C261="","",VLOOKUP(C261,OFFSET(Elements!$B$7:$C$7,0,0,COUNTA(Elements!$B:$C)-1),2,FALSE))</f>
        <v/>
      </c>
      <c r="E261" s="53"/>
      <c r="F261" s="29" t="str">
        <f t="shared" si="6"/>
        <v/>
      </c>
      <c r="G261" s="30" t="str">
        <f t="shared" si="7"/>
        <v/>
      </c>
      <c r="H261" s="57"/>
      <c r="I261" s="59" t="str">
        <f>_xlfn.IFS($H261="","",$H261="Total","",TRUE,VLOOKUP($H261,Elements!$B$19:$L$28,2,FALSE))</f>
        <v/>
      </c>
      <c r="J261" s="31" t="str">
        <f>_xlfn.IFS($H261="","",$H261="Total","",TRUE,VLOOKUP($H261,Elements!$B$19:$L$28,3,FALSE))</f>
        <v/>
      </c>
      <c r="K261" s="31" t="str">
        <f>_xlfn.IFS($H261="","",$H261="Total",SUMIF(INDEX($K$12:$K260,),"&gt;0"),TRUE,VLOOKUP($H261,Elements!$B$19:$L$28,4,FALSE))</f>
        <v/>
      </c>
      <c r="L261" s="31" t="str">
        <f>_xlfn.IFS($H261="","",$H261="Total",SUMIF(INDEX($L$12:$L260,),"&gt;0"),TRUE,VLOOKUP($H261,Elements!$B$19:$L$28,5,FALSE))</f>
        <v/>
      </c>
      <c r="M261" s="31" t="str">
        <f>_xlfn.IFS($H261="","",$H261="Total",SUMIF(INDEX($M$12:$M260,),"&gt;0"),TRUE,VLOOKUP($H261,Elements!$B$19:$L$28,6,FALSE))</f>
        <v/>
      </c>
      <c r="N261" s="31" t="str">
        <f>_xlfn.IFS($H261="","",$H261="Total",SUMIF(INDEX($N$12:$N260,),"&gt;0"),TRUE,VLOOKUP($H261,Elements!$B$19:$L$28,7,FALSE))</f>
        <v/>
      </c>
      <c r="O261" s="31" t="str">
        <f>_xlfn.IFS($H261="","",$H261="Total",SUMIF(INDEX($O$12:$O260,),"&gt;0"),TRUE,VLOOKUP($H261,Elements!$B$19:$L$28,8,FALSE))</f>
        <v/>
      </c>
      <c r="P261" s="31" t="str">
        <f>_xlfn.IFS($H261="","",$H261="Total",SUMIF(INDEX($P$12:$P260,),"&gt;0"),TRUE,VLOOKUP($H261,Elements!$B$19:$L$28,9,FALSE))</f>
        <v/>
      </c>
      <c r="Q261" s="31" t="str">
        <f>_xlfn.IFS($H261="","",$H261="Total",SUMIF(INDEX($Q$12:$Q260,),"&gt;0"),TRUE,VLOOKUP($H261,Elements!$B$19:$L$28,10,FALSE))</f>
        <v/>
      </c>
      <c r="R261" s="49" t="str">
        <f>_xlfn.IFS($H261="","",$H261="Total",SUMIF(INDEX($R$12:$R260,),"&gt;0"),TRUE,VLOOKUP($H261,Elements!$B$19:$L$28,11,FALSE))</f>
        <v/>
      </c>
      <c r="S261" s="2"/>
    </row>
    <row r="262" spans="1:19" x14ac:dyDescent="0.25">
      <c r="A262" s="51" t="str">
        <f>IF(C262&lt;&gt;"",COUNTIF($C$13:C262,C262)=1,"")</f>
        <v/>
      </c>
      <c r="B262" s="32"/>
      <c r="C262" s="57"/>
      <c r="D262" s="61" t="str">
        <f ca="1">IF(C262="","",VLOOKUP(C262,OFFSET(Elements!$B$7:$C$7,0,0,COUNTA(Elements!$B:$C)-1),2,FALSE))</f>
        <v/>
      </c>
      <c r="E262" s="53"/>
      <c r="F262" s="29" t="str">
        <f t="shared" si="6"/>
        <v/>
      </c>
      <c r="G262" s="30" t="str">
        <f t="shared" si="7"/>
        <v/>
      </c>
      <c r="H262" s="57"/>
      <c r="I262" s="59" t="str">
        <f>_xlfn.IFS($H262="","",$H262="Total","",TRUE,VLOOKUP($H262,Elements!$B$19:$L$28,2,FALSE))</f>
        <v/>
      </c>
      <c r="J262" s="31" t="str">
        <f>_xlfn.IFS($H262="","",$H262="Total","",TRUE,VLOOKUP($H262,Elements!$B$19:$L$28,3,FALSE))</f>
        <v/>
      </c>
      <c r="K262" s="31" t="str">
        <f>_xlfn.IFS($H262="","",$H262="Total",SUMIF(INDEX($K$12:$K261,),"&gt;0"),TRUE,VLOOKUP($H262,Elements!$B$19:$L$28,4,FALSE))</f>
        <v/>
      </c>
      <c r="L262" s="31" t="str">
        <f>_xlfn.IFS($H262="","",$H262="Total",SUMIF(INDEX($L$12:$L261,),"&gt;0"),TRUE,VLOOKUP($H262,Elements!$B$19:$L$28,5,FALSE))</f>
        <v/>
      </c>
      <c r="M262" s="31" t="str">
        <f>_xlfn.IFS($H262="","",$H262="Total",SUMIF(INDEX($M$12:$M261,),"&gt;0"),TRUE,VLOOKUP($H262,Elements!$B$19:$L$28,6,FALSE))</f>
        <v/>
      </c>
      <c r="N262" s="31" t="str">
        <f>_xlfn.IFS($H262="","",$H262="Total",SUMIF(INDEX($N$12:$N261,),"&gt;0"),TRUE,VLOOKUP($H262,Elements!$B$19:$L$28,7,FALSE))</f>
        <v/>
      </c>
      <c r="O262" s="31" t="str">
        <f>_xlfn.IFS($H262="","",$H262="Total",SUMIF(INDEX($O$12:$O261,),"&gt;0"),TRUE,VLOOKUP($H262,Elements!$B$19:$L$28,8,FALSE))</f>
        <v/>
      </c>
      <c r="P262" s="31" t="str">
        <f>_xlfn.IFS($H262="","",$H262="Total",SUMIF(INDEX($P$12:$P261,),"&gt;0"),TRUE,VLOOKUP($H262,Elements!$B$19:$L$28,9,FALSE))</f>
        <v/>
      </c>
      <c r="Q262" s="31" t="str">
        <f>_xlfn.IFS($H262="","",$H262="Total",SUMIF(INDEX($Q$12:$Q261,),"&gt;0"),TRUE,VLOOKUP($H262,Elements!$B$19:$L$28,10,FALSE))</f>
        <v/>
      </c>
      <c r="R262" s="49" t="str">
        <f>_xlfn.IFS($H262="","",$H262="Total",SUMIF(INDEX($R$12:$R261,),"&gt;0"),TRUE,VLOOKUP($H262,Elements!$B$19:$L$28,11,FALSE))</f>
        <v/>
      </c>
      <c r="S262" s="2"/>
    </row>
    <row r="263" spans="1:19" x14ac:dyDescent="0.25">
      <c r="A263" s="51" t="str">
        <f>IF(C263&lt;&gt;"",COUNTIF($C$13:C263,C263)=1,"")</f>
        <v/>
      </c>
      <c r="B263" s="32"/>
      <c r="C263" s="57"/>
      <c r="D263" s="61" t="str">
        <f ca="1">IF(C263="","",VLOOKUP(C263,OFFSET(Elements!$B$7:$C$7,0,0,COUNTA(Elements!$B:$C)-1),2,FALSE))</f>
        <v/>
      </c>
      <c r="E263" s="53"/>
      <c r="F263" s="29" t="str">
        <f t="shared" si="6"/>
        <v/>
      </c>
      <c r="G263" s="30" t="str">
        <f t="shared" si="7"/>
        <v/>
      </c>
      <c r="H263" s="57"/>
      <c r="I263" s="59" t="str">
        <f>_xlfn.IFS($H263="","",$H263="Total","",TRUE,VLOOKUP($H263,Elements!$B$19:$L$28,2,FALSE))</f>
        <v/>
      </c>
      <c r="J263" s="31" t="str">
        <f>_xlfn.IFS($H263="","",$H263="Total","",TRUE,VLOOKUP($H263,Elements!$B$19:$L$28,3,FALSE))</f>
        <v/>
      </c>
      <c r="K263" s="31" t="str">
        <f>_xlfn.IFS($H263="","",$H263="Total",SUMIF(INDEX($K$12:$K262,),"&gt;0"),TRUE,VLOOKUP($H263,Elements!$B$19:$L$28,4,FALSE))</f>
        <v/>
      </c>
      <c r="L263" s="31" t="str">
        <f>_xlfn.IFS($H263="","",$H263="Total",SUMIF(INDEX($L$12:$L262,),"&gt;0"),TRUE,VLOOKUP($H263,Elements!$B$19:$L$28,5,FALSE))</f>
        <v/>
      </c>
      <c r="M263" s="31" t="str">
        <f>_xlfn.IFS($H263="","",$H263="Total",SUMIF(INDEX($M$12:$M262,),"&gt;0"),TRUE,VLOOKUP($H263,Elements!$B$19:$L$28,6,FALSE))</f>
        <v/>
      </c>
      <c r="N263" s="31" t="str">
        <f>_xlfn.IFS($H263="","",$H263="Total",SUMIF(INDEX($N$12:$N262,),"&gt;0"),TRUE,VLOOKUP($H263,Elements!$B$19:$L$28,7,FALSE))</f>
        <v/>
      </c>
      <c r="O263" s="31" t="str">
        <f>_xlfn.IFS($H263="","",$H263="Total",SUMIF(INDEX($O$12:$O262,),"&gt;0"),TRUE,VLOOKUP($H263,Elements!$B$19:$L$28,8,FALSE))</f>
        <v/>
      </c>
      <c r="P263" s="31" t="str">
        <f>_xlfn.IFS($H263="","",$H263="Total",SUMIF(INDEX($P$12:$P262,),"&gt;0"),TRUE,VLOOKUP($H263,Elements!$B$19:$L$28,9,FALSE))</f>
        <v/>
      </c>
      <c r="Q263" s="31" t="str">
        <f>_xlfn.IFS($H263="","",$H263="Total",SUMIF(INDEX($Q$12:$Q262,),"&gt;0"),TRUE,VLOOKUP($H263,Elements!$B$19:$L$28,10,FALSE))</f>
        <v/>
      </c>
      <c r="R263" s="49" t="str">
        <f>_xlfn.IFS($H263="","",$H263="Total",SUMIF(INDEX($R$12:$R262,),"&gt;0"),TRUE,VLOOKUP($H263,Elements!$B$19:$L$28,11,FALSE))</f>
        <v/>
      </c>
      <c r="S263" s="2"/>
    </row>
    <row r="264" spans="1:19" x14ac:dyDescent="0.25">
      <c r="A264" s="51" t="str">
        <f>IF(C264&lt;&gt;"",COUNTIF($C$13:C264,C264)=1,"")</f>
        <v/>
      </c>
      <c r="B264" s="32"/>
      <c r="C264" s="57"/>
      <c r="D264" s="61" t="str">
        <f ca="1">IF(C264="","",VLOOKUP(C264,OFFSET(Elements!$B$7:$C$7,0,0,COUNTA(Elements!$B:$C)-1),2,FALSE))</f>
        <v/>
      </c>
      <c r="E264" s="53"/>
      <c r="F264" s="29" t="str">
        <f t="shared" si="6"/>
        <v/>
      </c>
      <c r="G264" s="30" t="str">
        <f t="shared" si="7"/>
        <v/>
      </c>
      <c r="H264" s="57"/>
      <c r="I264" s="59" t="str">
        <f>_xlfn.IFS($H264="","",$H264="Total","",TRUE,VLOOKUP($H264,Elements!$B$19:$L$28,2,FALSE))</f>
        <v/>
      </c>
      <c r="J264" s="31" t="str">
        <f>_xlfn.IFS($H264="","",$H264="Total","",TRUE,VLOOKUP($H264,Elements!$B$19:$L$28,3,FALSE))</f>
        <v/>
      </c>
      <c r="K264" s="31" t="str">
        <f>_xlfn.IFS($H264="","",$H264="Total",SUMIF(INDEX($K$12:$K263,),"&gt;0"),TRUE,VLOOKUP($H264,Elements!$B$19:$L$28,4,FALSE))</f>
        <v/>
      </c>
      <c r="L264" s="31" t="str">
        <f>_xlfn.IFS($H264="","",$H264="Total",SUMIF(INDEX($L$12:$L263,),"&gt;0"),TRUE,VLOOKUP($H264,Elements!$B$19:$L$28,5,FALSE))</f>
        <v/>
      </c>
      <c r="M264" s="31" t="str">
        <f>_xlfn.IFS($H264="","",$H264="Total",SUMIF(INDEX($M$12:$M263,),"&gt;0"),TRUE,VLOOKUP($H264,Elements!$B$19:$L$28,6,FALSE))</f>
        <v/>
      </c>
      <c r="N264" s="31" t="str">
        <f>_xlfn.IFS($H264="","",$H264="Total",SUMIF(INDEX($N$12:$N263,),"&gt;0"),TRUE,VLOOKUP($H264,Elements!$B$19:$L$28,7,FALSE))</f>
        <v/>
      </c>
      <c r="O264" s="31" t="str">
        <f>_xlfn.IFS($H264="","",$H264="Total",SUMIF(INDEX($O$12:$O263,),"&gt;0"),TRUE,VLOOKUP($H264,Elements!$B$19:$L$28,8,FALSE))</f>
        <v/>
      </c>
      <c r="P264" s="31" t="str">
        <f>_xlfn.IFS($H264="","",$H264="Total",SUMIF(INDEX($P$12:$P263,),"&gt;0"),TRUE,VLOOKUP($H264,Elements!$B$19:$L$28,9,FALSE))</f>
        <v/>
      </c>
      <c r="Q264" s="31" t="str">
        <f>_xlfn.IFS($H264="","",$H264="Total",SUMIF(INDEX($Q$12:$Q263,),"&gt;0"),TRUE,VLOOKUP($H264,Elements!$B$19:$L$28,10,FALSE))</f>
        <v/>
      </c>
      <c r="R264" s="49" t="str">
        <f>_xlfn.IFS($H264="","",$H264="Total",SUMIF(INDEX($R$12:$R263,),"&gt;0"),TRUE,VLOOKUP($H264,Elements!$B$19:$L$28,11,FALSE))</f>
        <v/>
      </c>
      <c r="S264" s="2"/>
    </row>
    <row r="265" spans="1:19" x14ac:dyDescent="0.25">
      <c r="A265" s="51" t="str">
        <f>IF(C265&lt;&gt;"",COUNTIF($C$13:C265,C265)=1,"")</f>
        <v/>
      </c>
      <c r="B265" s="32"/>
      <c r="C265" s="57"/>
      <c r="D265" s="61" t="str">
        <f ca="1">IF(C265="","",VLOOKUP(C265,OFFSET(Elements!$B$7:$C$7,0,0,COUNTA(Elements!$B:$C)-1),2,FALSE))</f>
        <v/>
      </c>
      <c r="E265" s="53"/>
      <c r="F265" s="29" t="str">
        <f t="shared" si="6"/>
        <v/>
      </c>
      <c r="G265" s="30" t="str">
        <f t="shared" si="7"/>
        <v/>
      </c>
      <c r="H265" s="57"/>
      <c r="I265" s="59" t="str">
        <f>_xlfn.IFS($H265="","",$H265="Total","",TRUE,VLOOKUP($H265,Elements!$B$19:$L$28,2,FALSE))</f>
        <v/>
      </c>
      <c r="J265" s="31" t="str">
        <f>_xlfn.IFS($H265="","",$H265="Total","",TRUE,VLOOKUP($H265,Elements!$B$19:$L$28,3,FALSE))</f>
        <v/>
      </c>
      <c r="K265" s="31" t="str">
        <f>_xlfn.IFS($H265="","",$H265="Total",SUMIF(INDEX($K$12:$K264,),"&gt;0"),TRUE,VLOOKUP($H265,Elements!$B$19:$L$28,4,FALSE))</f>
        <v/>
      </c>
      <c r="L265" s="31" t="str">
        <f>_xlfn.IFS($H265="","",$H265="Total",SUMIF(INDEX($L$12:$L264,),"&gt;0"),TRUE,VLOOKUP($H265,Elements!$B$19:$L$28,5,FALSE))</f>
        <v/>
      </c>
      <c r="M265" s="31" t="str">
        <f>_xlfn.IFS($H265="","",$H265="Total",SUMIF(INDEX($M$12:$M264,),"&gt;0"),TRUE,VLOOKUP($H265,Elements!$B$19:$L$28,6,FALSE))</f>
        <v/>
      </c>
      <c r="N265" s="31" t="str">
        <f>_xlfn.IFS($H265="","",$H265="Total",SUMIF(INDEX($N$12:$N264,),"&gt;0"),TRUE,VLOOKUP($H265,Elements!$B$19:$L$28,7,FALSE))</f>
        <v/>
      </c>
      <c r="O265" s="31" t="str">
        <f>_xlfn.IFS($H265="","",$H265="Total",SUMIF(INDEX($O$12:$O264,),"&gt;0"),TRUE,VLOOKUP($H265,Elements!$B$19:$L$28,8,FALSE))</f>
        <v/>
      </c>
      <c r="P265" s="31" t="str">
        <f>_xlfn.IFS($H265="","",$H265="Total",SUMIF(INDEX($P$12:$P264,),"&gt;0"),TRUE,VLOOKUP($H265,Elements!$B$19:$L$28,9,FALSE))</f>
        <v/>
      </c>
      <c r="Q265" s="31" t="str">
        <f>_xlfn.IFS($H265="","",$H265="Total",SUMIF(INDEX($Q$12:$Q264,),"&gt;0"),TRUE,VLOOKUP($H265,Elements!$B$19:$L$28,10,FALSE))</f>
        <v/>
      </c>
      <c r="R265" s="49" t="str">
        <f>_xlfn.IFS($H265="","",$H265="Total",SUMIF(INDEX($R$12:$R264,),"&gt;0"),TRUE,VLOOKUP($H265,Elements!$B$19:$L$28,11,FALSE))</f>
        <v/>
      </c>
      <c r="S265" s="2"/>
    </row>
    <row r="266" spans="1:19" x14ac:dyDescent="0.25">
      <c r="A266" s="51" t="str">
        <f>IF(C266&lt;&gt;"",COUNTIF($C$13:C266,C266)=1,"")</f>
        <v/>
      </c>
      <c r="B266" s="32"/>
      <c r="C266" s="57"/>
      <c r="D266" s="61" t="str">
        <f ca="1">IF(C266="","",VLOOKUP(C266,OFFSET(Elements!$B$7:$C$7,0,0,COUNTA(Elements!$B:$C)-1),2,FALSE))</f>
        <v/>
      </c>
      <c r="E266" s="53"/>
      <c r="F266" s="29" t="str">
        <f t="shared" si="6"/>
        <v/>
      </c>
      <c r="G266" s="30" t="str">
        <f t="shared" si="7"/>
        <v/>
      </c>
      <c r="H266" s="57"/>
      <c r="I266" s="59" t="str">
        <f>_xlfn.IFS($H266="","",$H266="Total","",TRUE,VLOOKUP($H266,Elements!$B$19:$L$28,2,FALSE))</f>
        <v/>
      </c>
      <c r="J266" s="31" t="str">
        <f>_xlfn.IFS($H266="","",$H266="Total","",TRUE,VLOOKUP($H266,Elements!$B$19:$L$28,3,FALSE))</f>
        <v/>
      </c>
      <c r="K266" s="31" t="str">
        <f>_xlfn.IFS($H266="","",$H266="Total",SUMIF(INDEX($K$12:$K265,),"&gt;0"),TRUE,VLOOKUP($H266,Elements!$B$19:$L$28,4,FALSE))</f>
        <v/>
      </c>
      <c r="L266" s="31" t="str">
        <f>_xlfn.IFS($H266="","",$H266="Total",SUMIF(INDEX($L$12:$L265,),"&gt;0"),TRUE,VLOOKUP($H266,Elements!$B$19:$L$28,5,FALSE))</f>
        <v/>
      </c>
      <c r="M266" s="31" t="str">
        <f>_xlfn.IFS($H266="","",$H266="Total",SUMIF(INDEX($M$12:$M265,),"&gt;0"),TRUE,VLOOKUP($H266,Elements!$B$19:$L$28,6,FALSE))</f>
        <v/>
      </c>
      <c r="N266" s="31" t="str">
        <f>_xlfn.IFS($H266="","",$H266="Total",SUMIF(INDEX($N$12:$N265,),"&gt;0"),TRUE,VLOOKUP($H266,Elements!$B$19:$L$28,7,FALSE))</f>
        <v/>
      </c>
      <c r="O266" s="31" t="str">
        <f>_xlfn.IFS($H266="","",$H266="Total",SUMIF(INDEX($O$12:$O265,),"&gt;0"),TRUE,VLOOKUP($H266,Elements!$B$19:$L$28,8,FALSE))</f>
        <v/>
      </c>
      <c r="P266" s="31" t="str">
        <f>_xlfn.IFS($H266="","",$H266="Total",SUMIF(INDEX($P$12:$P265,),"&gt;0"),TRUE,VLOOKUP($H266,Elements!$B$19:$L$28,9,FALSE))</f>
        <v/>
      </c>
      <c r="Q266" s="31" t="str">
        <f>_xlfn.IFS($H266="","",$H266="Total",SUMIF(INDEX($Q$12:$Q265,),"&gt;0"),TRUE,VLOOKUP($H266,Elements!$B$19:$L$28,10,FALSE))</f>
        <v/>
      </c>
      <c r="R266" s="49" t="str">
        <f>_xlfn.IFS($H266="","",$H266="Total",SUMIF(INDEX($R$12:$R265,),"&gt;0"),TRUE,VLOOKUP($H266,Elements!$B$19:$L$28,11,FALSE))</f>
        <v/>
      </c>
      <c r="S266" s="2"/>
    </row>
    <row r="267" spans="1:19" x14ac:dyDescent="0.25">
      <c r="A267" s="51" t="str">
        <f>IF(C267&lt;&gt;"",COUNTIF($C$13:C267,C267)=1,"")</f>
        <v/>
      </c>
      <c r="B267" s="32"/>
      <c r="C267" s="57"/>
      <c r="D267" s="61" t="str">
        <f ca="1">IF(C267="","",VLOOKUP(C267,OFFSET(Elements!$B$7:$C$7,0,0,COUNTA(Elements!$B:$C)-1),2,FALSE))</f>
        <v/>
      </c>
      <c r="E267" s="53"/>
      <c r="F267" s="29" t="str">
        <f t="shared" si="6"/>
        <v/>
      </c>
      <c r="G267" s="30" t="str">
        <f t="shared" si="7"/>
        <v/>
      </c>
      <c r="H267" s="57"/>
      <c r="I267" s="59" t="str">
        <f>_xlfn.IFS($H267="","",$H267="Total","",TRUE,VLOOKUP($H267,Elements!$B$19:$L$28,2,FALSE))</f>
        <v/>
      </c>
      <c r="J267" s="31" t="str">
        <f>_xlfn.IFS($H267="","",$H267="Total","",TRUE,VLOOKUP($H267,Elements!$B$19:$L$28,3,FALSE))</f>
        <v/>
      </c>
      <c r="K267" s="31" t="str">
        <f>_xlfn.IFS($H267="","",$H267="Total",SUMIF(INDEX($K$12:$K266,),"&gt;0"),TRUE,VLOOKUP($H267,Elements!$B$19:$L$28,4,FALSE))</f>
        <v/>
      </c>
      <c r="L267" s="31" t="str">
        <f>_xlfn.IFS($H267="","",$H267="Total",SUMIF(INDEX($L$12:$L266,),"&gt;0"),TRUE,VLOOKUP($H267,Elements!$B$19:$L$28,5,FALSE))</f>
        <v/>
      </c>
      <c r="M267" s="31" t="str">
        <f>_xlfn.IFS($H267="","",$H267="Total",SUMIF(INDEX($M$12:$M266,),"&gt;0"),TRUE,VLOOKUP($H267,Elements!$B$19:$L$28,6,FALSE))</f>
        <v/>
      </c>
      <c r="N267" s="31" t="str">
        <f>_xlfn.IFS($H267="","",$H267="Total",SUMIF(INDEX($N$12:$N266,),"&gt;0"),TRUE,VLOOKUP($H267,Elements!$B$19:$L$28,7,FALSE))</f>
        <v/>
      </c>
      <c r="O267" s="31" t="str">
        <f>_xlfn.IFS($H267="","",$H267="Total",SUMIF(INDEX($O$12:$O266,),"&gt;0"),TRUE,VLOOKUP($H267,Elements!$B$19:$L$28,8,FALSE))</f>
        <v/>
      </c>
      <c r="P267" s="31" t="str">
        <f>_xlfn.IFS($H267="","",$H267="Total",SUMIF(INDEX($P$12:$P266,),"&gt;0"),TRUE,VLOOKUP($H267,Elements!$B$19:$L$28,9,FALSE))</f>
        <v/>
      </c>
      <c r="Q267" s="31" t="str">
        <f>_xlfn.IFS($H267="","",$H267="Total",SUMIF(INDEX($Q$12:$Q266,),"&gt;0"),TRUE,VLOOKUP($H267,Elements!$B$19:$L$28,10,FALSE))</f>
        <v/>
      </c>
      <c r="R267" s="49" t="str">
        <f>_xlfn.IFS($H267="","",$H267="Total",SUMIF(INDEX($R$12:$R266,),"&gt;0"),TRUE,VLOOKUP($H267,Elements!$B$19:$L$28,11,FALSE))</f>
        <v/>
      </c>
      <c r="S267" s="2"/>
    </row>
    <row r="268" spans="1:19" x14ac:dyDescent="0.25">
      <c r="A268" s="51" t="str">
        <f>IF(C268&lt;&gt;"",COUNTIF($C$13:C268,C268)=1,"")</f>
        <v/>
      </c>
      <c r="B268" s="32"/>
      <c r="C268" s="56"/>
      <c r="D268" s="61" t="str">
        <f ca="1">IF(C268="","",VLOOKUP(C268,OFFSET(Elements!$B$7:$C$7,0,0,COUNTA(Elements!$B:$C)-1),2,FALSE))</f>
        <v/>
      </c>
      <c r="E268" s="53"/>
      <c r="F268" s="29" t="str">
        <f t="shared" si="6"/>
        <v/>
      </c>
      <c r="G268" s="30" t="str">
        <f t="shared" si="7"/>
        <v/>
      </c>
      <c r="H268" s="57"/>
      <c r="I268" s="59" t="str">
        <f>_xlfn.IFS($H268="","",$H268="Total","",TRUE,VLOOKUP($H268,Elements!$B$19:$L$28,2,FALSE))</f>
        <v/>
      </c>
      <c r="J268" s="31" t="str">
        <f>_xlfn.IFS($H268="","",$H268="Total","",TRUE,VLOOKUP($H268,Elements!$B$19:$L$28,3,FALSE))</f>
        <v/>
      </c>
      <c r="K268" s="31" t="str">
        <f>_xlfn.IFS($H268="","",$H268="Total",SUMIF(INDEX($K$12:$K267,),"&gt;0"),TRUE,VLOOKUP($H268,Elements!$B$19:$L$28,4,FALSE))</f>
        <v/>
      </c>
      <c r="L268" s="31" t="str">
        <f>_xlfn.IFS($H268="","",$H268="Total",SUMIF(INDEX($L$12:$L267,),"&gt;0"),TRUE,VLOOKUP($H268,Elements!$B$19:$L$28,5,FALSE))</f>
        <v/>
      </c>
      <c r="M268" s="31" t="str">
        <f>_xlfn.IFS($H268="","",$H268="Total",SUMIF(INDEX($M$12:$M267,),"&gt;0"),TRUE,VLOOKUP($H268,Elements!$B$19:$L$28,6,FALSE))</f>
        <v/>
      </c>
      <c r="N268" s="31" t="str">
        <f>_xlfn.IFS($H268="","",$H268="Total",SUMIF(INDEX($N$12:$N267,),"&gt;0"),TRUE,VLOOKUP($H268,Elements!$B$19:$L$28,7,FALSE))</f>
        <v/>
      </c>
      <c r="O268" s="31" t="str">
        <f>_xlfn.IFS($H268="","",$H268="Total",SUMIF(INDEX($O$12:$O267,),"&gt;0"),TRUE,VLOOKUP($H268,Elements!$B$19:$L$28,8,FALSE))</f>
        <v/>
      </c>
      <c r="P268" s="31" t="str">
        <f>_xlfn.IFS($H268="","",$H268="Total",SUMIF(INDEX($P$12:$P267,),"&gt;0"),TRUE,VLOOKUP($H268,Elements!$B$19:$L$28,9,FALSE))</f>
        <v/>
      </c>
      <c r="Q268" s="31" t="str">
        <f>_xlfn.IFS($H268="","",$H268="Total",SUMIF(INDEX($Q$12:$Q267,),"&gt;0"),TRUE,VLOOKUP($H268,Elements!$B$19:$L$28,10,FALSE))</f>
        <v/>
      </c>
      <c r="R268" s="49" t="str">
        <f>_xlfn.IFS($H268="","",$H268="Total",SUMIF(INDEX($R$12:$R267,),"&gt;0"),TRUE,VLOOKUP($H268,Elements!$B$19:$L$28,11,FALSE))</f>
        <v/>
      </c>
      <c r="S268" s="2"/>
    </row>
    <row r="269" spans="1:19" x14ac:dyDescent="0.25">
      <c r="A269" s="51" t="str">
        <f>IF(C269&lt;&gt;"",COUNTIF($C$13:C269,C269)=1,"")</f>
        <v/>
      </c>
      <c r="B269" s="32"/>
      <c r="C269" s="57"/>
      <c r="D269" s="61" t="str">
        <f ca="1">IF(C269="","",VLOOKUP(C269,OFFSET(Elements!$B$7:$C$7,0,0,COUNTA(Elements!$B:$C)-1),2,FALSE))</f>
        <v/>
      </c>
      <c r="E269" s="53"/>
      <c r="F269" s="29" t="str">
        <f t="shared" si="6"/>
        <v/>
      </c>
      <c r="G269" s="30" t="str">
        <f t="shared" si="7"/>
        <v/>
      </c>
      <c r="H269" s="57"/>
      <c r="I269" s="59" t="str">
        <f>_xlfn.IFS($H269="","",$H269="Total","",TRUE,VLOOKUP($H269,Elements!$B$19:$L$28,2,FALSE))</f>
        <v/>
      </c>
      <c r="J269" s="31" t="str">
        <f>_xlfn.IFS($H269="","",$H269="Total","",TRUE,VLOOKUP($H269,Elements!$B$19:$L$28,3,FALSE))</f>
        <v/>
      </c>
      <c r="K269" s="31" t="str">
        <f>_xlfn.IFS($H269="","",$H269="Total",SUMIF(INDEX($K$12:$K268,),"&gt;0"),TRUE,VLOOKUP($H269,Elements!$B$19:$L$28,4,FALSE))</f>
        <v/>
      </c>
      <c r="L269" s="31" t="str">
        <f>_xlfn.IFS($H269="","",$H269="Total",SUMIF(INDEX($L$12:$L268,),"&gt;0"),TRUE,VLOOKUP($H269,Elements!$B$19:$L$28,5,FALSE))</f>
        <v/>
      </c>
      <c r="M269" s="31" t="str">
        <f>_xlfn.IFS($H269="","",$H269="Total",SUMIF(INDEX($M$12:$M268,),"&gt;0"),TRUE,VLOOKUP($H269,Elements!$B$19:$L$28,6,FALSE))</f>
        <v/>
      </c>
      <c r="N269" s="31" t="str">
        <f>_xlfn.IFS($H269="","",$H269="Total",SUMIF(INDEX($N$12:$N268,),"&gt;0"),TRUE,VLOOKUP($H269,Elements!$B$19:$L$28,7,FALSE))</f>
        <v/>
      </c>
      <c r="O269" s="31" t="str">
        <f>_xlfn.IFS($H269="","",$H269="Total",SUMIF(INDEX($O$12:$O268,),"&gt;0"),TRUE,VLOOKUP($H269,Elements!$B$19:$L$28,8,FALSE))</f>
        <v/>
      </c>
      <c r="P269" s="31" t="str">
        <f>_xlfn.IFS($H269="","",$H269="Total",SUMIF(INDEX($P$12:$P268,),"&gt;0"),TRUE,VLOOKUP($H269,Elements!$B$19:$L$28,9,FALSE))</f>
        <v/>
      </c>
      <c r="Q269" s="31" t="str">
        <f>_xlfn.IFS($H269="","",$H269="Total",SUMIF(INDEX($Q$12:$Q268,),"&gt;0"),TRUE,VLOOKUP($H269,Elements!$B$19:$L$28,10,FALSE))</f>
        <v/>
      </c>
      <c r="R269" s="49" t="str">
        <f>_xlfn.IFS($H269="","",$H269="Total",SUMIF(INDEX($R$12:$R268,),"&gt;0"),TRUE,VLOOKUP($H269,Elements!$B$19:$L$28,11,FALSE))</f>
        <v/>
      </c>
      <c r="S269" s="2"/>
    </row>
    <row r="270" spans="1:19" x14ac:dyDescent="0.25">
      <c r="A270" s="51" t="str">
        <f>IF(C270&lt;&gt;"",COUNTIF($C$13:C270,C270)=1,"")</f>
        <v/>
      </c>
      <c r="B270" s="32"/>
      <c r="C270" s="57"/>
      <c r="D270" s="61" t="str">
        <f ca="1">IF(C270="","",VLOOKUP(C270,OFFSET(Elements!$B$7:$C$7,0,0,COUNTA(Elements!$B:$C)-1),2,FALSE))</f>
        <v/>
      </c>
      <c r="E270" s="53"/>
      <c r="F270" s="29" t="str">
        <f t="shared" ref="F270:F333" si="8">IF(H270="Total",R270,"")</f>
        <v/>
      </c>
      <c r="G270" s="30" t="str">
        <f t="shared" ref="G270:G333" si="9">IF(H270="Total",R270*E270,"")</f>
        <v/>
      </c>
      <c r="H270" s="57"/>
      <c r="I270" s="59" t="str">
        <f>_xlfn.IFS($H270="","",$H270="Total","",TRUE,VLOOKUP($H270,Elements!$B$19:$L$28,2,FALSE))</f>
        <v/>
      </c>
      <c r="J270" s="31" t="str">
        <f>_xlfn.IFS($H270="","",$H270="Total","",TRUE,VLOOKUP($H270,Elements!$B$19:$L$28,3,FALSE))</f>
        <v/>
      </c>
      <c r="K270" s="31" t="str">
        <f>_xlfn.IFS($H270="","",$H270="Total",SUMIF(INDEX($K$12:$K269,),"&gt;0"),TRUE,VLOOKUP($H270,Elements!$B$19:$L$28,4,FALSE))</f>
        <v/>
      </c>
      <c r="L270" s="31" t="str">
        <f>_xlfn.IFS($H270="","",$H270="Total",SUMIF(INDEX($L$12:$L269,),"&gt;0"),TRUE,VLOOKUP($H270,Elements!$B$19:$L$28,5,FALSE))</f>
        <v/>
      </c>
      <c r="M270" s="31" t="str">
        <f>_xlfn.IFS($H270="","",$H270="Total",SUMIF(INDEX($M$12:$M269,),"&gt;0"),TRUE,VLOOKUP($H270,Elements!$B$19:$L$28,6,FALSE))</f>
        <v/>
      </c>
      <c r="N270" s="31" t="str">
        <f>_xlfn.IFS($H270="","",$H270="Total",SUMIF(INDEX($N$12:$N269,),"&gt;0"),TRUE,VLOOKUP($H270,Elements!$B$19:$L$28,7,FALSE))</f>
        <v/>
      </c>
      <c r="O270" s="31" t="str">
        <f>_xlfn.IFS($H270="","",$H270="Total",SUMIF(INDEX($O$12:$O269,),"&gt;0"),TRUE,VLOOKUP($H270,Elements!$B$19:$L$28,8,FALSE))</f>
        <v/>
      </c>
      <c r="P270" s="31" t="str">
        <f>_xlfn.IFS($H270="","",$H270="Total",SUMIF(INDEX($P$12:$P269,),"&gt;0"),TRUE,VLOOKUP($H270,Elements!$B$19:$L$28,9,FALSE))</f>
        <v/>
      </c>
      <c r="Q270" s="31" t="str">
        <f>_xlfn.IFS($H270="","",$H270="Total",SUMIF(INDEX($Q$12:$Q269,),"&gt;0"),TRUE,VLOOKUP($H270,Elements!$B$19:$L$28,10,FALSE))</f>
        <v/>
      </c>
      <c r="R270" s="49" t="str">
        <f>_xlfn.IFS($H270="","",$H270="Total",SUMIF(INDEX($R$12:$R269,),"&gt;0"),TRUE,VLOOKUP($H270,Elements!$B$19:$L$28,11,FALSE))</f>
        <v/>
      </c>
      <c r="S270" s="2"/>
    </row>
    <row r="271" spans="1:19" x14ac:dyDescent="0.25">
      <c r="A271" s="51" t="str">
        <f>IF(C271&lt;&gt;"",COUNTIF($C$13:C271,C271)=1,"")</f>
        <v/>
      </c>
      <c r="B271" s="32"/>
      <c r="C271" s="57"/>
      <c r="D271" s="61" t="str">
        <f ca="1">IF(C271="","",VLOOKUP(C271,OFFSET(Elements!$B$7:$C$7,0,0,COUNTA(Elements!$B:$C)-1),2,FALSE))</f>
        <v/>
      </c>
      <c r="E271" s="53"/>
      <c r="F271" s="29" t="str">
        <f t="shared" si="8"/>
        <v/>
      </c>
      <c r="G271" s="30" t="str">
        <f t="shared" si="9"/>
        <v/>
      </c>
      <c r="H271" s="57"/>
      <c r="I271" s="59" t="str">
        <f>_xlfn.IFS($H271="","",$H271="Total","",TRUE,VLOOKUP($H271,Elements!$B$19:$L$28,2,FALSE))</f>
        <v/>
      </c>
      <c r="J271" s="31" t="str">
        <f>_xlfn.IFS($H271="","",$H271="Total","",TRUE,VLOOKUP($H271,Elements!$B$19:$L$28,3,FALSE))</f>
        <v/>
      </c>
      <c r="K271" s="31" t="str">
        <f>_xlfn.IFS($H271="","",$H271="Total",SUMIF(INDEX($K$12:$K270,),"&gt;0"),TRUE,VLOOKUP($H271,Elements!$B$19:$L$28,4,FALSE))</f>
        <v/>
      </c>
      <c r="L271" s="31" t="str">
        <f>_xlfn.IFS($H271="","",$H271="Total",SUMIF(INDEX($L$12:$L270,),"&gt;0"),TRUE,VLOOKUP($H271,Elements!$B$19:$L$28,5,FALSE))</f>
        <v/>
      </c>
      <c r="M271" s="31" t="str">
        <f>_xlfn.IFS($H271="","",$H271="Total",SUMIF(INDEX($M$12:$M270,),"&gt;0"),TRUE,VLOOKUP($H271,Elements!$B$19:$L$28,6,FALSE))</f>
        <v/>
      </c>
      <c r="N271" s="31" t="str">
        <f>_xlfn.IFS($H271="","",$H271="Total",SUMIF(INDEX($N$12:$N270,),"&gt;0"),TRUE,VLOOKUP($H271,Elements!$B$19:$L$28,7,FALSE))</f>
        <v/>
      </c>
      <c r="O271" s="31" t="str">
        <f>_xlfn.IFS($H271="","",$H271="Total",SUMIF(INDEX($O$12:$O270,),"&gt;0"),TRUE,VLOOKUP($H271,Elements!$B$19:$L$28,8,FALSE))</f>
        <v/>
      </c>
      <c r="P271" s="31" t="str">
        <f>_xlfn.IFS($H271="","",$H271="Total",SUMIF(INDEX($P$12:$P270,),"&gt;0"),TRUE,VLOOKUP($H271,Elements!$B$19:$L$28,9,FALSE))</f>
        <v/>
      </c>
      <c r="Q271" s="31" t="str">
        <f>_xlfn.IFS($H271="","",$H271="Total",SUMIF(INDEX($Q$12:$Q270,),"&gt;0"),TRUE,VLOOKUP($H271,Elements!$B$19:$L$28,10,FALSE))</f>
        <v/>
      </c>
      <c r="R271" s="49" t="str">
        <f>_xlfn.IFS($H271="","",$H271="Total",SUMIF(INDEX($R$12:$R270,),"&gt;0"),TRUE,VLOOKUP($H271,Elements!$B$19:$L$28,11,FALSE))</f>
        <v/>
      </c>
      <c r="S271" s="2"/>
    </row>
    <row r="272" spans="1:19" x14ac:dyDescent="0.25">
      <c r="A272" s="51" t="str">
        <f>IF(C272&lt;&gt;"",COUNTIF($C$13:C272,C272)=1,"")</f>
        <v/>
      </c>
      <c r="B272" s="32"/>
      <c r="C272" s="57"/>
      <c r="D272" s="61" t="str">
        <f ca="1">IF(C272="","",VLOOKUP(C272,OFFSET(Elements!$B$7:$C$7,0,0,COUNTA(Elements!$B:$C)-1),2,FALSE))</f>
        <v/>
      </c>
      <c r="E272" s="53"/>
      <c r="F272" s="29" t="str">
        <f t="shared" si="8"/>
        <v/>
      </c>
      <c r="G272" s="30" t="str">
        <f t="shared" si="9"/>
        <v/>
      </c>
      <c r="H272" s="57"/>
      <c r="I272" s="59" t="str">
        <f>_xlfn.IFS($H272="","",$H272="Total","",TRUE,VLOOKUP($H272,Elements!$B$19:$L$28,2,FALSE))</f>
        <v/>
      </c>
      <c r="J272" s="31" t="str">
        <f>_xlfn.IFS($H272="","",$H272="Total","",TRUE,VLOOKUP($H272,Elements!$B$19:$L$28,3,FALSE))</f>
        <v/>
      </c>
      <c r="K272" s="31" t="str">
        <f>_xlfn.IFS($H272="","",$H272="Total",SUMIF(INDEX($K$12:$K271,),"&gt;0"),TRUE,VLOOKUP($H272,Elements!$B$19:$L$28,4,FALSE))</f>
        <v/>
      </c>
      <c r="L272" s="31" t="str">
        <f>_xlfn.IFS($H272="","",$H272="Total",SUMIF(INDEX($L$12:$L271,),"&gt;0"),TRUE,VLOOKUP($H272,Elements!$B$19:$L$28,5,FALSE))</f>
        <v/>
      </c>
      <c r="M272" s="31" t="str">
        <f>_xlfn.IFS($H272="","",$H272="Total",SUMIF(INDEX($M$12:$M271,),"&gt;0"),TRUE,VLOOKUP($H272,Elements!$B$19:$L$28,6,FALSE))</f>
        <v/>
      </c>
      <c r="N272" s="31" t="str">
        <f>_xlfn.IFS($H272="","",$H272="Total",SUMIF(INDEX($N$12:$N271,),"&gt;0"),TRUE,VLOOKUP($H272,Elements!$B$19:$L$28,7,FALSE))</f>
        <v/>
      </c>
      <c r="O272" s="31" t="str">
        <f>_xlfn.IFS($H272="","",$H272="Total",SUMIF(INDEX($O$12:$O271,),"&gt;0"),TRUE,VLOOKUP($H272,Elements!$B$19:$L$28,8,FALSE))</f>
        <v/>
      </c>
      <c r="P272" s="31" t="str">
        <f>_xlfn.IFS($H272="","",$H272="Total",SUMIF(INDEX($P$12:$P271,),"&gt;0"),TRUE,VLOOKUP($H272,Elements!$B$19:$L$28,9,FALSE))</f>
        <v/>
      </c>
      <c r="Q272" s="31" t="str">
        <f>_xlfn.IFS($H272="","",$H272="Total",SUMIF(INDEX($Q$12:$Q271,),"&gt;0"),TRUE,VLOOKUP($H272,Elements!$B$19:$L$28,10,FALSE))</f>
        <v/>
      </c>
      <c r="R272" s="49" t="str">
        <f>_xlfn.IFS($H272="","",$H272="Total",SUMIF(INDEX($R$12:$R271,),"&gt;0"),TRUE,VLOOKUP($H272,Elements!$B$19:$L$28,11,FALSE))</f>
        <v/>
      </c>
      <c r="S272" s="2"/>
    </row>
    <row r="273" spans="1:19" x14ac:dyDescent="0.25">
      <c r="A273" s="51" t="str">
        <f>IF(C273&lt;&gt;"",COUNTIF($C$13:C273,C273)=1,"")</f>
        <v/>
      </c>
      <c r="B273" s="32"/>
      <c r="C273" s="57"/>
      <c r="D273" s="61" t="str">
        <f ca="1">IF(C273="","",VLOOKUP(C273,OFFSET(Elements!$B$7:$C$7,0,0,COUNTA(Elements!$B:$C)-1),2,FALSE))</f>
        <v/>
      </c>
      <c r="E273" s="53"/>
      <c r="F273" s="29" t="str">
        <f t="shared" si="8"/>
        <v/>
      </c>
      <c r="G273" s="30" t="str">
        <f t="shared" si="9"/>
        <v/>
      </c>
      <c r="H273" s="57"/>
      <c r="I273" s="59" t="str">
        <f>_xlfn.IFS($H273="","",$H273="Total","",TRUE,VLOOKUP($H273,Elements!$B$19:$L$28,2,FALSE))</f>
        <v/>
      </c>
      <c r="J273" s="31" t="str">
        <f>_xlfn.IFS($H273="","",$H273="Total","",TRUE,VLOOKUP($H273,Elements!$B$19:$L$28,3,FALSE))</f>
        <v/>
      </c>
      <c r="K273" s="31" t="str">
        <f>_xlfn.IFS($H273="","",$H273="Total",SUMIF(INDEX($K$12:$K272,),"&gt;0"),TRUE,VLOOKUP($H273,Elements!$B$19:$L$28,4,FALSE))</f>
        <v/>
      </c>
      <c r="L273" s="31" t="str">
        <f>_xlfn.IFS($H273="","",$H273="Total",SUMIF(INDEX($L$12:$L272,),"&gt;0"),TRUE,VLOOKUP($H273,Elements!$B$19:$L$28,5,FALSE))</f>
        <v/>
      </c>
      <c r="M273" s="31" t="str">
        <f>_xlfn.IFS($H273="","",$H273="Total",SUMIF(INDEX($M$12:$M272,),"&gt;0"),TRUE,VLOOKUP($H273,Elements!$B$19:$L$28,6,FALSE))</f>
        <v/>
      </c>
      <c r="N273" s="31" t="str">
        <f>_xlfn.IFS($H273="","",$H273="Total",SUMIF(INDEX($N$12:$N272,),"&gt;0"),TRUE,VLOOKUP($H273,Elements!$B$19:$L$28,7,FALSE))</f>
        <v/>
      </c>
      <c r="O273" s="31" t="str">
        <f>_xlfn.IFS($H273="","",$H273="Total",SUMIF(INDEX($O$12:$O272,),"&gt;0"),TRUE,VLOOKUP($H273,Elements!$B$19:$L$28,8,FALSE))</f>
        <v/>
      </c>
      <c r="P273" s="31" t="str">
        <f>_xlfn.IFS($H273="","",$H273="Total",SUMIF(INDEX($P$12:$P272,),"&gt;0"),TRUE,VLOOKUP($H273,Elements!$B$19:$L$28,9,FALSE))</f>
        <v/>
      </c>
      <c r="Q273" s="31" t="str">
        <f>_xlfn.IFS($H273="","",$H273="Total",SUMIF(INDEX($Q$12:$Q272,),"&gt;0"),TRUE,VLOOKUP($H273,Elements!$B$19:$L$28,10,FALSE))</f>
        <v/>
      </c>
      <c r="R273" s="49" t="str">
        <f>_xlfn.IFS($H273="","",$H273="Total",SUMIF(INDEX($R$12:$R272,),"&gt;0"),TRUE,VLOOKUP($H273,Elements!$B$19:$L$28,11,FALSE))</f>
        <v/>
      </c>
      <c r="S273" s="2"/>
    </row>
    <row r="274" spans="1:19" x14ac:dyDescent="0.25">
      <c r="A274" s="51" t="str">
        <f>IF(C274&lt;&gt;"",COUNTIF($C$13:C274,C274)=1,"")</f>
        <v/>
      </c>
      <c r="B274" s="32"/>
      <c r="C274" s="57"/>
      <c r="D274" s="61" t="str">
        <f ca="1">IF(C274="","",VLOOKUP(C274,OFFSET(Elements!$B$7:$C$7,0,0,COUNTA(Elements!$B:$C)-1),2,FALSE))</f>
        <v/>
      </c>
      <c r="E274" s="53"/>
      <c r="F274" s="29" t="str">
        <f t="shared" si="8"/>
        <v/>
      </c>
      <c r="G274" s="30" t="str">
        <f t="shared" si="9"/>
        <v/>
      </c>
      <c r="H274" s="57"/>
      <c r="I274" s="59" t="str">
        <f>_xlfn.IFS($H274="","",$H274="Total","",TRUE,VLOOKUP($H274,Elements!$B$19:$L$28,2,FALSE))</f>
        <v/>
      </c>
      <c r="J274" s="31" t="str">
        <f>_xlfn.IFS($H274="","",$H274="Total","",TRUE,VLOOKUP($H274,Elements!$B$19:$L$28,3,FALSE))</f>
        <v/>
      </c>
      <c r="K274" s="31" t="str">
        <f>_xlfn.IFS($H274="","",$H274="Total",SUMIF(INDEX($K$12:$K273,),"&gt;0"),TRUE,VLOOKUP($H274,Elements!$B$19:$L$28,4,FALSE))</f>
        <v/>
      </c>
      <c r="L274" s="31" t="str">
        <f>_xlfn.IFS($H274="","",$H274="Total",SUMIF(INDEX($L$12:$L273,),"&gt;0"),TRUE,VLOOKUP($H274,Elements!$B$19:$L$28,5,FALSE))</f>
        <v/>
      </c>
      <c r="M274" s="31" t="str">
        <f>_xlfn.IFS($H274="","",$H274="Total",SUMIF(INDEX($M$12:$M273,),"&gt;0"),TRUE,VLOOKUP($H274,Elements!$B$19:$L$28,6,FALSE))</f>
        <v/>
      </c>
      <c r="N274" s="31" t="str">
        <f>_xlfn.IFS($H274="","",$H274="Total",SUMIF(INDEX($N$12:$N273,),"&gt;0"),TRUE,VLOOKUP($H274,Elements!$B$19:$L$28,7,FALSE))</f>
        <v/>
      </c>
      <c r="O274" s="31" t="str">
        <f>_xlfn.IFS($H274="","",$H274="Total",SUMIF(INDEX($O$12:$O273,),"&gt;0"),TRUE,VLOOKUP($H274,Elements!$B$19:$L$28,8,FALSE))</f>
        <v/>
      </c>
      <c r="P274" s="31" t="str">
        <f>_xlfn.IFS($H274="","",$H274="Total",SUMIF(INDEX($P$12:$P273,),"&gt;0"),TRUE,VLOOKUP($H274,Elements!$B$19:$L$28,9,FALSE))</f>
        <v/>
      </c>
      <c r="Q274" s="31" t="str">
        <f>_xlfn.IFS($H274="","",$H274="Total",SUMIF(INDEX($Q$12:$Q273,),"&gt;0"),TRUE,VLOOKUP($H274,Elements!$B$19:$L$28,10,FALSE))</f>
        <v/>
      </c>
      <c r="R274" s="49" t="str">
        <f>_xlfn.IFS($H274="","",$H274="Total",SUMIF(INDEX($R$12:$R273,),"&gt;0"),TRUE,VLOOKUP($H274,Elements!$B$19:$L$28,11,FALSE))</f>
        <v/>
      </c>
      <c r="S274" s="2"/>
    </row>
    <row r="275" spans="1:19" x14ac:dyDescent="0.25">
      <c r="A275" s="51" t="str">
        <f>IF(C275&lt;&gt;"",COUNTIF($C$13:C275,C275)=1,"")</f>
        <v/>
      </c>
      <c r="B275" s="32"/>
      <c r="C275" s="57"/>
      <c r="D275" s="61" t="str">
        <f ca="1">IF(C275="","",VLOOKUP(C275,OFFSET(Elements!$B$7:$C$7,0,0,COUNTA(Elements!$B:$C)-1),2,FALSE))</f>
        <v/>
      </c>
      <c r="E275" s="53"/>
      <c r="F275" s="29" t="str">
        <f t="shared" si="8"/>
        <v/>
      </c>
      <c r="G275" s="30" t="str">
        <f t="shared" si="9"/>
        <v/>
      </c>
      <c r="H275" s="57"/>
      <c r="I275" s="59" t="str">
        <f>_xlfn.IFS($H275="","",$H275="Total","",TRUE,VLOOKUP($H275,Elements!$B$19:$L$28,2,FALSE))</f>
        <v/>
      </c>
      <c r="J275" s="31" t="str">
        <f>_xlfn.IFS($H275="","",$H275="Total","",TRUE,VLOOKUP($H275,Elements!$B$19:$L$28,3,FALSE))</f>
        <v/>
      </c>
      <c r="K275" s="31" t="str">
        <f>_xlfn.IFS($H275="","",$H275="Total",SUMIF(INDEX($K$12:$K274,),"&gt;0"),TRUE,VLOOKUP($H275,Elements!$B$19:$L$28,4,FALSE))</f>
        <v/>
      </c>
      <c r="L275" s="31" t="str">
        <f>_xlfn.IFS($H275="","",$H275="Total",SUMIF(INDEX($L$12:$L274,),"&gt;0"),TRUE,VLOOKUP($H275,Elements!$B$19:$L$28,5,FALSE))</f>
        <v/>
      </c>
      <c r="M275" s="31" t="str">
        <f>_xlfn.IFS($H275="","",$H275="Total",SUMIF(INDEX($M$12:$M274,),"&gt;0"),TRUE,VLOOKUP($H275,Elements!$B$19:$L$28,6,FALSE))</f>
        <v/>
      </c>
      <c r="N275" s="31" t="str">
        <f>_xlfn.IFS($H275="","",$H275="Total",SUMIF(INDEX($N$12:$N274,),"&gt;0"),TRUE,VLOOKUP($H275,Elements!$B$19:$L$28,7,FALSE))</f>
        <v/>
      </c>
      <c r="O275" s="31" t="str">
        <f>_xlfn.IFS($H275="","",$H275="Total",SUMIF(INDEX($O$12:$O274,),"&gt;0"),TRUE,VLOOKUP($H275,Elements!$B$19:$L$28,8,FALSE))</f>
        <v/>
      </c>
      <c r="P275" s="31" t="str">
        <f>_xlfn.IFS($H275="","",$H275="Total",SUMIF(INDEX($P$12:$P274,),"&gt;0"),TRUE,VLOOKUP($H275,Elements!$B$19:$L$28,9,FALSE))</f>
        <v/>
      </c>
      <c r="Q275" s="31" t="str">
        <f>_xlfn.IFS($H275="","",$H275="Total",SUMIF(INDEX($Q$12:$Q274,),"&gt;0"),TRUE,VLOOKUP($H275,Elements!$B$19:$L$28,10,FALSE))</f>
        <v/>
      </c>
      <c r="R275" s="49" t="str">
        <f>_xlfn.IFS($H275="","",$H275="Total",SUMIF(INDEX($R$12:$R274,),"&gt;0"),TRUE,VLOOKUP($H275,Elements!$B$19:$L$28,11,FALSE))</f>
        <v/>
      </c>
      <c r="S275" s="2"/>
    </row>
    <row r="276" spans="1:19" x14ac:dyDescent="0.25">
      <c r="A276" s="51" t="str">
        <f>IF(C276&lt;&gt;"",COUNTIF($C$13:C276,C276)=1,"")</f>
        <v/>
      </c>
      <c r="B276" s="32"/>
      <c r="C276" s="56"/>
      <c r="D276" s="61" t="str">
        <f ca="1">IF(C276="","",VLOOKUP(C276,OFFSET(Elements!$B$7:$C$7,0,0,COUNTA(Elements!$B:$C)-1),2,FALSE))</f>
        <v/>
      </c>
      <c r="E276" s="53"/>
      <c r="F276" s="29" t="str">
        <f t="shared" si="8"/>
        <v/>
      </c>
      <c r="G276" s="30" t="str">
        <f t="shared" si="9"/>
        <v/>
      </c>
      <c r="H276" s="57"/>
      <c r="I276" s="59" t="str">
        <f>_xlfn.IFS($H276="","",$H276="Total","",TRUE,VLOOKUP($H276,Elements!$B$19:$L$28,2,FALSE))</f>
        <v/>
      </c>
      <c r="J276" s="31" t="str">
        <f>_xlfn.IFS($H276="","",$H276="Total","",TRUE,VLOOKUP($H276,Elements!$B$19:$L$28,3,FALSE))</f>
        <v/>
      </c>
      <c r="K276" s="31" t="str">
        <f>_xlfn.IFS($H276="","",$H276="Total",SUMIF(INDEX($K$12:$K275,),"&gt;0"),TRUE,VLOOKUP($H276,Elements!$B$19:$L$28,4,FALSE))</f>
        <v/>
      </c>
      <c r="L276" s="31" t="str">
        <f>_xlfn.IFS($H276="","",$H276="Total",SUMIF(INDEX($L$12:$L275,),"&gt;0"),TRUE,VLOOKUP($H276,Elements!$B$19:$L$28,5,FALSE))</f>
        <v/>
      </c>
      <c r="M276" s="31" t="str">
        <f>_xlfn.IFS($H276="","",$H276="Total",SUMIF(INDEX($M$12:$M275,),"&gt;0"),TRUE,VLOOKUP($H276,Elements!$B$19:$L$28,6,FALSE))</f>
        <v/>
      </c>
      <c r="N276" s="31" t="str">
        <f>_xlfn.IFS($H276="","",$H276="Total",SUMIF(INDEX($N$12:$N275,),"&gt;0"),TRUE,VLOOKUP($H276,Elements!$B$19:$L$28,7,FALSE))</f>
        <v/>
      </c>
      <c r="O276" s="31" t="str">
        <f>_xlfn.IFS($H276="","",$H276="Total",SUMIF(INDEX($O$12:$O275,),"&gt;0"),TRUE,VLOOKUP($H276,Elements!$B$19:$L$28,8,FALSE))</f>
        <v/>
      </c>
      <c r="P276" s="31" t="str">
        <f>_xlfn.IFS($H276="","",$H276="Total",SUMIF(INDEX($P$12:$P275,),"&gt;0"),TRUE,VLOOKUP($H276,Elements!$B$19:$L$28,9,FALSE))</f>
        <v/>
      </c>
      <c r="Q276" s="31" t="str">
        <f>_xlfn.IFS($H276="","",$H276="Total",SUMIF(INDEX($Q$12:$Q275,),"&gt;0"),TRUE,VLOOKUP($H276,Elements!$B$19:$L$28,10,FALSE))</f>
        <v/>
      </c>
      <c r="R276" s="49" t="str">
        <f>_xlfn.IFS($H276="","",$H276="Total",SUMIF(INDEX($R$12:$R275,),"&gt;0"),TRUE,VLOOKUP($H276,Elements!$B$19:$L$28,11,FALSE))</f>
        <v/>
      </c>
      <c r="S276" s="2"/>
    </row>
    <row r="277" spans="1:19" x14ac:dyDescent="0.25">
      <c r="A277" s="51" t="str">
        <f>IF(C277&lt;&gt;"",COUNTIF($C$13:C277,C277)=1,"")</f>
        <v/>
      </c>
      <c r="B277" s="32"/>
      <c r="C277" s="57"/>
      <c r="D277" s="61" t="str">
        <f ca="1">IF(C277="","",VLOOKUP(C277,OFFSET(Elements!$B$7:$C$7,0,0,COUNTA(Elements!$B:$C)-1),2,FALSE))</f>
        <v/>
      </c>
      <c r="E277" s="53"/>
      <c r="F277" s="29" t="str">
        <f t="shared" si="8"/>
        <v/>
      </c>
      <c r="G277" s="30" t="str">
        <f t="shared" si="9"/>
        <v/>
      </c>
      <c r="H277" s="57"/>
      <c r="I277" s="59" t="str">
        <f>_xlfn.IFS($H277="","",$H277="Total","",TRUE,VLOOKUP($H277,Elements!$B$19:$L$28,2,FALSE))</f>
        <v/>
      </c>
      <c r="J277" s="31" t="str">
        <f>_xlfn.IFS($H277="","",$H277="Total","",TRUE,VLOOKUP($H277,Elements!$B$19:$L$28,3,FALSE))</f>
        <v/>
      </c>
      <c r="K277" s="31" t="str">
        <f>_xlfn.IFS($H277="","",$H277="Total",SUMIF(INDEX($K$12:$K276,),"&gt;0"),TRUE,VLOOKUP($H277,Elements!$B$19:$L$28,4,FALSE))</f>
        <v/>
      </c>
      <c r="L277" s="31" t="str">
        <f>_xlfn.IFS($H277="","",$H277="Total",SUMIF(INDEX($L$12:$L276,),"&gt;0"),TRUE,VLOOKUP($H277,Elements!$B$19:$L$28,5,FALSE))</f>
        <v/>
      </c>
      <c r="M277" s="31" t="str">
        <f>_xlfn.IFS($H277="","",$H277="Total",SUMIF(INDEX($M$12:$M276,),"&gt;0"),TRUE,VLOOKUP($H277,Elements!$B$19:$L$28,6,FALSE))</f>
        <v/>
      </c>
      <c r="N277" s="31" t="str">
        <f>_xlfn.IFS($H277="","",$H277="Total",SUMIF(INDEX($N$12:$N276,),"&gt;0"),TRUE,VLOOKUP($H277,Elements!$B$19:$L$28,7,FALSE))</f>
        <v/>
      </c>
      <c r="O277" s="31" t="str">
        <f>_xlfn.IFS($H277="","",$H277="Total",SUMIF(INDEX($O$12:$O276,),"&gt;0"),TRUE,VLOOKUP($H277,Elements!$B$19:$L$28,8,FALSE))</f>
        <v/>
      </c>
      <c r="P277" s="31" t="str">
        <f>_xlfn.IFS($H277="","",$H277="Total",SUMIF(INDEX($P$12:$P276,),"&gt;0"),TRUE,VLOOKUP($H277,Elements!$B$19:$L$28,9,FALSE))</f>
        <v/>
      </c>
      <c r="Q277" s="31" t="str">
        <f>_xlfn.IFS($H277="","",$H277="Total",SUMIF(INDEX($Q$12:$Q276,),"&gt;0"),TRUE,VLOOKUP($H277,Elements!$B$19:$L$28,10,FALSE))</f>
        <v/>
      </c>
      <c r="R277" s="49" t="str">
        <f>_xlfn.IFS($H277="","",$H277="Total",SUMIF(INDEX($R$12:$R276,),"&gt;0"),TRUE,VLOOKUP($H277,Elements!$B$19:$L$28,11,FALSE))</f>
        <v/>
      </c>
      <c r="S277" s="2"/>
    </row>
    <row r="278" spans="1:19" x14ac:dyDescent="0.25">
      <c r="A278" s="51" t="str">
        <f>IF(C278&lt;&gt;"",COUNTIF($C$13:C278,C278)=1,"")</f>
        <v/>
      </c>
      <c r="B278" s="32"/>
      <c r="C278" s="57"/>
      <c r="D278" s="61" t="str">
        <f ca="1">IF(C278="","",VLOOKUP(C278,OFFSET(Elements!$B$7:$C$7,0,0,COUNTA(Elements!$B:$C)-1),2,FALSE))</f>
        <v/>
      </c>
      <c r="E278" s="53"/>
      <c r="F278" s="29" t="str">
        <f t="shared" si="8"/>
        <v/>
      </c>
      <c r="G278" s="30" t="str">
        <f t="shared" si="9"/>
        <v/>
      </c>
      <c r="H278" s="57"/>
      <c r="I278" s="59" t="str">
        <f>_xlfn.IFS($H278="","",$H278="Total","",TRUE,VLOOKUP($H278,Elements!$B$19:$L$28,2,FALSE))</f>
        <v/>
      </c>
      <c r="J278" s="31" t="str">
        <f>_xlfn.IFS($H278="","",$H278="Total","",TRUE,VLOOKUP($H278,Elements!$B$19:$L$28,3,FALSE))</f>
        <v/>
      </c>
      <c r="K278" s="31" t="str">
        <f>_xlfn.IFS($H278="","",$H278="Total",SUMIF(INDEX($K$12:$K277,),"&gt;0"),TRUE,VLOOKUP($H278,Elements!$B$19:$L$28,4,FALSE))</f>
        <v/>
      </c>
      <c r="L278" s="31" t="str">
        <f>_xlfn.IFS($H278="","",$H278="Total",SUMIF(INDEX($L$12:$L277,),"&gt;0"),TRUE,VLOOKUP($H278,Elements!$B$19:$L$28,5,FALSE))</f>
        <v/>
      </c>
      <c r="M278" s="31" t="str">
        <f>_xlfn.IFS($H278="","",$H278="Total",SUMIF(INDEX($M$12:$M277,),"&gt;0"),TRUE,VLOOKUP($H278,Elements!$B$19:$L$28,6,FALSE))</f>
        <v/>
      </c>
      <c r="N278" s="31" t="str">
        <f>_xlfn.IFS($H278="","",$H278="Total",SUMIF(INDEX($N$12:$N277,),"&gt;0"),TRUE,VLOOKUP($H278,Elements!$B$19:$L$28,7,FALSE))</f>
        <v/>
      </c>
      <c r="O278" s="31" t="str">
        <f>_xlfn.IFS($H278="","",$H278="Total",SUMIF(INDEX($O$12:$O277,),"&gt;0"),TRUE,VLOOKUP($H278,Elements!$B$19:$L$28,8,FALSE))</f>
        <v/>
      </c>
      <c r="P278" s="31" t="str">
        <f>_xlfn.IFS($H278="","",$H278="Total",SUMIF(INDEX($P$12:$P277,),"&gt;0"),TRUE,VLOOKUP($H278,Elements!$B$19:$L$28,9,FALSE))</f>
        <v/>
      </c>
      <c r="Q278" s="31" t="str">
        <f>_xlfn.IFS($H278="","",$H278="Total",SUMIF(INDEX($Q$12:$Q277,),"&gt;0"),TRUE,VLOOKUP($H278,Elements!$B$19:$L$28,10,FALSE))</f>
        <v/>
      </c>
      <c r="R278" s="49" t="str">
        <f>_xlfn.IFS($H278="","",$H278="Total",SUMIF(INDEX($R$12:$R277,),"&gt;0"),TRUE,VLOOKUP($H278,Elements!$B$19:$L$28,11,FALSE))</f>
        <v/>
      </c>
      <c r="S278" s="2"/>
    </row>
    <row r="279" spans="1:19" x14ac:dyDescent="0.25">
      <c r="A279" s="51" t="str">
        <f>IF(C279&lt;&gt;"",COUNTIF($C$13:C279,C279)=1,"")</f>
        <v/>
      </c>
      <c r="B279" s="32"/>
      <c r="C279" s="57"/>
      <c r="D279" s="61" t="str">
        <f ca="1">IF(C279="","",VLOOKUP(C279,OFFSET(Elements!$B$7:$C$7,0,0,COUNTA(Elements!$B:$C)-1),2,FALSE))</f>
        <v/>
      </c>
      <c r="E279" s="53"/>
      <c r="F279" s="29" t="str">
        <f t="shared" si="8"/>
        <v/>
      </c>
      <c r="G279" s="30" t="str">
        <f t="shared" si="9"/>
        <v/>
      </c>
      <c r="H279" s="57"/>
      <c r="I279" s="59" t="str">
        <f>_xlfn.IFS($H279="","",$H279="Total","",TRUE,VLOOKUP($H279,Elements!$B$19:$L$28,2,FALSE))</f>
        <v/>
      </c>
      <c r="J279" s="31" t="str">
        <f>_xlfn.IFS($H279="","",$H279="Total","",TRUE,VLOOKUP($H279,Elements!$B$19:$L$28,3,FALSE))</f>
        <v/>
      </c>
      <c r="K279" s="31" t="str">
        <f>_xlfn.IFS($H279="","",$H279="Total",SUMIF(INDEX($K$12:$K278,),"&gt;0"),TRUE,VLOOKUP($H279,Elements!$B$19:$L$28,4,FALSE))</f>
        <v/>
      </c>
      <c r="L279" s="31" t="str">
        <f>_xlfn.IFS($H279="","",$H279="Total",SUMIF(INDEX($L$12:$L278,),"&gt;0"),TRUE,VLOOKUP($H279,Elements!$B$19:$L$28,5,FALSE))</f>
        <v/>
      </c>
      <c r="M279" s="31" t="str">
        <f>_xlfn.IFS($H279="","",$H279="Total",SUMIF(INDEX($M$12:$M278,),"&gt;0"),TRUE,VLOOKUP($H279,Elements!$B$19:$L$28,6,FALSE))</f>
        <v/>
      </c>
      <c r="N279" s="31" t="str">
        <f>_xlfn.IFS($H279="","",$H279="Total",SUMIF(INDEX($N$12:$N278,),"&gt;0"),TRUE,VLOOKUP($H279,Elements!$B$19:$L$28,7,FALSE))</f>
        <v/>
      </c>
      <c r="O279" s="31" t="str">
        <f>_xlfn.IFS($H279="","",$H279="Total",SUMIF(INDEX($O$12:$O278,),"&gt;0"),TRUE,VLOOKUP($H279,Elements!$B$19:$L$28,8,FALSE))</f>
        <v/>
      </c>
      <c r="P279" s="31" t="str">
        <f>_xlfn.IFS($H279="","",$H279="Total",SUMIF(INDEX($P$12:$P278,),"&gt;0"),TRUE,VLOOKUP($H279,Elements!$B$19:$L$28,9,FALSE))</f>
        <v/>
      </c>
      <c r="Q279" s="31" t="str">
        <f>_xlfn.IFS($H279="","",$H279="Total",SUMIF(INDEX($Q$12:$Q278,),"&gt;0"),TRUE,VLOOKUP($H279,Elements!$B$19:$L$28,10,FALSE))</f>
        <v/>
      </c>
      <c r="R279" s="49" t="str">
        <f>_xlfn.IFS($H279="","",$H279="Total",SUMIF(INDEX($R$12:$R278,),"&gt;0"),TRUE,VLOOKUP($H279,Elements!$B$19:$L$28,11,FALSE))</f>
        <v/>
      </c>
      <c r="S279" s="2"/>
    </row>
    <row r="280" spans="1:19" x14ac:dyDescent="0.25">
      <c r="A280" s="51" t="str">
        <f>IF(C280&lt;&gt;"",COUNTIF($C$13:C280,C280)=1,"")</f>
        <v/>
      </c>
      <c r="B280" s="32"/>
      <c r="C280" s="57"/>
      <c r="D280" s="61" t="str">
        <f ca="1">IF(C280="","",VLOOKUP(C280,OFFSET(Elements!$B$7:$C$7,0,0,COUNTA(Elements!$B:$C)-1),2,FALSE))</f>
        <v/>
      </c>
      <c r="E280" s="53"/>
      <c r="F280" s="29" t="str">
        <f t="shared" si="8"/>
        <v/>
      </c>
      <c r="G280" s="30" t="str">
        <f t="shared" si="9"/>
        <v/>
      </c>
      <c r="H280" s="57"/>
      <c r="I280" s="59" t="str">
        <f>_xlfn.IFS($H280="","",$H280="Total","",TRUE,VLOOKUP($H280,Elements!$B$19:$L$28,2,FALSE))</f>
        <v/>
      </c>
      <c r="J280" s="31" t="str">
        <f>_xlfn.IFS($H280="","",$H280="Total","",TRUE,VLOOKUP($H280,Elements!$B$19:$L$28,3,FALSE))</f>
        <v/>
      </c>
      <c r="K280" s="31" t="str">
        <f>_xlfn.IFS($H280="","",$H280="Total",SUMIF(INDEX($K$12:$K279,),"&gt;0"),TRUE,VLOOKUP($H280,Elements!$B$19:$L$28,4,FALSE))</f>
        <v/>
      </c>
      <c r="L280" s="31" t="str">
        <f>_xlfn.IFS($H280="","",$H280="Total",SUMIF(INDEX($L$12:$L279,),"&gt;0"),TRUE,VLOOKUP($H280,Elements!$B$19:$L$28,5,FALSE))</f>
        <v/>
      </c>
      <c r="M280" s="31" t="str">
        <f>_xlfn.IFS($H280="","",$H280="Total",SUMIF(INDEX($M$12:$M279,),"&gt;0"),TRUE,VLOOKUP($H280,Elements!$B$19:$L$28,6,FALSE))</f>
        <v/>
      </c>
      <c r="N280" s="31" t="str">
        <f>_xlfn.IFS($H280="","",$H280="Total",SUMIF(INDEX($N$12:$N279,),"&gt;0"),TRUE,VLOOKUP($H280,Elements!$B$19:$L$28,7,FALSE))</f>
        <v/>
      </c>
      <c r="O280" s="31" t="str">
        <f>_xlfn.IFS($H280="","",$H280="Total",SUMIF(INDEX($O$12:$O279,),"&gt;0"),TRUE,VLOOKUP($H280,Elements!$B$19:$L$28,8,FALSE))</f>
        <v/>
      </c>
      <c r="P280" s="31" t="str">
        <f>_xlfn.IFS($H280="","",$H280="Total",SUMIF(INDEX($P$12:$P279,),"&gt;0"),TRUE,VLOOKUP($H280,Elements!$B$19:$L$28,9,FALSE))</f>
        <v/>
      </c>
      <c r="Q280" s="31" t="str">
        <f>_xlfn.IFS($H280="","",$H280="Total",SUMIF(INDEX($Q$12:$Q279,),"&gt;0"),TRUE,VLOOKUP($H280,Elements!$B$19:$L$28,10,FALSE))</f>
        <v/>
      </c>
      <c r="R280" s="49" t="str">
        <f>_xlfn.IFS($H280="","",$H280="Total",SUMIF(INDEX($R$12:$R279,),"&gt;0"),TRUE,VLOOKUP($H280,Elements!$B$19:$L$28,11,FALSE))</f>
        <v/>
      </c>
      <c r="S280" s="2"/>
    </row>
    <row r="281" spans="1:19" x14ac:dyDescent="0.25">
      <c r="A281" s="51" t="str">
        <f>IF(C281&lt;&gt;"",COUNTIF($C$13:C281,C281)=1,"")</f>
        <v/>
      </c>
      <c r="B281" s="32"/>
      <c r="C281" s="57"/>
      <c r="D281" s="61" t="str">
        <f ca="1">IF(C281="","",VLOOKUP(C281,OFFSET(Elements!$B$7:$C$7,0,0,COUNTA(Elements!$B:$C)-1),2,FALSE))</f>
        <v/>
      </c>
      <c r="E281" s="53"/>
      <c r="F281" s="29" t="str">
        <f t="shared" si="8"/>
        <v/>
      </c>
      <c r="G281" s="30" t="str">
        <f t="shared" si="9"/>
        <v/>
      </c>
      <c r="H281" s="57"/>
      <c r="I281" s="59" t="str">
        <f>_xlfn.IFS($H281="","",$H281="Total","",TRUE,VLOOKUP($H281,Elements!$B$19:$L$28,2,FALSE))</f>
        <v/>
      </c>
      <c r="J281" s="31" t="str">
        <f>_xlfn.IFS($H281="","",$H281="Total","",TRUE,VLOOKUP($H281,Elements!$B$19:$L$28,3,FALSE))</f>
        <v/>
      </c>
      <c r="K281" s="31" t="str">
        <f>_xlfn.IFS($H281="","",$H281="Total",SUMIF(INDEX($K$12:$K280,),"&gt;0"),TRUE,VLOOKUP($H281,Elements!$B$19:$L$28,4,FALSE))</f>
        <v/>
      </c>
      <c r="L281" s="31" t="str">
        <f>_xlfn.IFS($H281="","",$H281="Total",SUMIF(INDEX($L$12:$L280,),"&gt;0"),TRUE,VLOOKUP($H281,Elements!$B$19:$L$28,5,FALSE))</f>
        <v/>
      </c>
      <c r="M281" s="31" t="str">
        <f>_xlfn.IFS($H281="","",$H281="Total",SUMIF(INDEX($M$12:$M280,),"&gt;0"),TRUE,VLOOKUP($H281,Elements!$B$19:$L$28,6,FALSE))</f>
        <v/>
      </c>
      <c r="N281" s="31" t="str">
        <f>_xlfn.IFS($H281="","",$H281="Total",SUMIF(INDEX($N$12:$N280,),"&gt;0"),TRUE,VLOOKUP($H281,Elements!$B$19:$L$28,7,FALSE))</f>
        <v/>
      </c>
      <c r="O281" s="31" t="str">
        <f>_xlfn.IFS($H281="","",$H281="Total",SUMIF(INDEX($O$12:$O280,),"&gt;0"),TRUE,VLOOKUP($H281,Elements!$B$19:$L$28,8,FALSE))</f>
        <v/>
      </c>
      <c r="P281" s="31" t="str">
        <f>_xlfn.IFS($H281="","",$H281="Total",SUMIF(INDEX($P$12:$P280,),"&gt;0"),TRUE,VLOOKUP($H281,Elements!$B$19:$L$28,9,FALSE))</f>
        <v/>
      </c>
      <c r="Q281" s="31" t="str">
        <f>_xlfn.IFS($H281="","",$H281="Total",SUMIF(INDEX($Q$12:$Q280,),"&gt;0"),TRUE,VLOOKUP($H281,Elements!$B$19:$L$28,10,FALSE))</f>
        <v/>
      </c>
      <c r="R281" s="49" t="str">
        <f>_xlfn.IFS($H281="","",$H281="Total",SUMIF(INDEX($R$12:$R280,),"&gt;0"),TRUE,VLOOKUP($H281,Elements!$B$19:$L$28,11,FALSE))</f>
        <v/>
      </c>
      <c r="S281" s="2"/>
    </row>
    <row r="282" spans="1:19" x14ac:dyDescent="0.25">
      <c r="A282" s="51" t="str">
        <f>IF(C282&lt;&gt;"",COUNTIF($C$13:C282,C282)=1,"")</f>
        <v/>
      </c>
      <c r="B282" s="32"/>
      <c r="C282" s="57"/>
      <c r="D282" s="61" t="str">
        <f ca="1">IF(C282="","",VLOOKUP(C282,OFFSET(Elements!$B$7:$C$7,0,0,COUNTA(Elements!$B:$C)-1),2,FALSE))</f>
        <v/>
      </c>
      <c r="E282" s="53"/>
      <c r="F282" s="29" t="str">
        <f t="shared" si="8"/>
        <v/>
      </c>
      <c r="G282" s="30" t="str">
        <f t="shared" si="9"/>
        <v/>
      </c>
      <c r="H282" s="57"/>
      <c r="I282" s="59" t="str">
        <f>_xlfn.IFS($H282="","",$H282="Total","",TRUE,VLOOKUP($H282,Elements!$B$19:$L$28,2,FALSE))</f>
        <v/>
      </c>
      <c r="J282" s="31" t="str">
        <f>_xlfn.IFS($H282="","",$H282="Total","",TRUE,VLOOKUP($H282,Elements!$B$19:$L$28,3,FALSE))</f>
        <v/>
      </c>
      <c r="K282" s="31" t="str">
        <f>_xlfn.IFS($H282="","",$H282="Total",SUMIF(INDEX($K$12:$K281,),"&gt;0"),TRUE,VLOOKUP($H282,Elements!$B$19:$L$28,4,FALSE))</f>
        <v/>
      </c>
      <c r="L282" s="31" t="str">
        <f>_xlfn.IFS($H282="","",$H282="Total",SUMIF(INDEX($L$12:$L281,),"&gt;0"),TRUE,VLOOKUP($H282,Elements!$B$19:$L$28,5,FALSE))</f>
        <v/>
      </c>
      <c r="M282" s="31" t="str">
        <f>_xlfn.IFS($H282="","",$H282="Total",SUMIF(INDEX($M$12:$M281,),"&gt;0"),TRUE,VLOOKUP($H282,Elements!$B$19:$L$28,6,FALSE))</f>
        <v/>
      </c>
      <c r="N282" s="31" t="str">
        <f>_xlfn.IFS($H282="","",$H282="Total",SUMIF(INDEX($N$12:$N281,),"&gt;0"),TRUE,VLOOKUP($H282,Elements!$B$19:$L$28,7,FALSE))</f>
        <v/>
      </c>
      <c r="O282" s="31" t="str">
        <f>_xlfn.IFS($H282="","",$H282="Total",SUMIF(INDEX($O$12:$O281,),"&gt;0"),TRUE,VLOOKUP($H282,Elements!$B$19:$L$28,8,FALSE))</f>
        <v/>
      </c>
      <c r="P282" s="31" t="str">
        <f>_xlfn.IFS($H282="","",$H282="Total",SUMIF(INDEX($P$12:$P281,),"&gt;0"),TRUE,VLOOKUP($H282,Elements!$B$19:$L$28,9,FALSE))</f>
        <v/>
      </c>
      <c r="Q282" s="31" t="str">
        <f>_xlfn.IFS($H282="","",$H282="Total",SUMIF(INDEX($Q$12:$Q281,),"&gt;0"),TRUE,VLOOKUP($H282,Elements!$B$19:$L$28,10,FALSE))</f>
        <v/>
      </c>
      <c r="R282" s="49" t="str">
        <f>_xlfn.IFS($H282="","",$H282="Total",SUMIF(INDEX($R$12:$R281,),"&gt;0"),TRUE,VLOOKUP($H282,Elements!$B$19:$L$28,11,FALSE))</f>
        <v/>
      </c>
      <c r="S282" s="2"/>
    </row>
    <row r="283" spans="1:19" x14ac:dyDescent="0.25">
      <c r="A283" s="51" t="str">
        <f>IF(C283&lt;&gt;"",COUNTIF($C$13:C283,C283)=1,"")</f>
        <v/>
      </c>
      <c r="B283" s="32"/>
      <c r="C283" s="57"/>
      <c r="D283" s="61" t="str">
        <f ca="1">IF(C283="","",VLOOKUP(C283,OFFSET(Elements!$B$7:$C$7,0,0,COUNTA(Elements!$B:$C)-1),2,FALSE))</f>
        <v/>
      </c>
      <c r="E283" s="53"/>
      <c r="F283" s="29" t="str">
        <f t="shared" si="8"/>
        <v/>
      </c>
      <c r="G283" s="30" t="str">
        <f t="shared" si="9"/>
        <v/>
      </c>
      <c r="H283" s="57"/>
      <c r="I283" s="59" t="str">
        <f>_xlfn.IFS($H283="","",$H283="Total","",TRUE,VLOOKUP($H283,Elements!$B$19:$L$28,2,FALSE))</f>
        <v/>
      </c>
      <c r="J283" s="31" t="str">
        <f>_xlfn.IFS($H283="","",$H283="Total","",TRUE,VLOOKUP($H283,Elements!$B$19:$L$28,3,FALSE))</f>
        <v/>
      </c>
      <c r="K283" s="31" t="str">
        <f>_xlfn.IFS($H283="","",$H283="Total",SUMIF(INDEX($K$12:$K282,),"&gt;0"),TRUE,VLOOKUP($H283,Elements!$B$19:$L$28,4,FALSE))</f>
        <v/>
      </c>
      <c r="L283" s="31" t="str">
        <f>_xlfn.IFS($H283="","",$H283="Total",SUMIF(INDEX($L$12:$L282,),"&gt;0"),TRUE,VLOOKUP($H283,Elements!$B$19:$L$28,5,FALSE))</f>
        <v/>
      </c>
      <c r="M283" s="31" t="str">
        <f>_xlfn.IFS($H283="","",$H283="Total",SUMIF(INDEX($M$12:$M282,),"&gt;0"),TRUE,VLOOKUP($H283,Elements!$B$19:$L$28,6,FALSE))</f>
        <v/>
      </c>
      <c r="N283" s="31" t="str">
        <f>_xlfn.IFS($H283="","",$H283="Total",SUMIF(INDEX($N$12:$N282,),"&gt;0"),TRUE,VLOOKUP($H283,Elements!$B$19:$L$28,7,FALSE))</f>
        <v/>
      </c>
      <c r="O283" s="31" t="str">
        <f>_xlfn.IFS($H283="","",$H283="Total",SUMIF(INDEX($O$12:$O282,),"&gt;0"),TRUE,VLOOKUP($H283,Elements!$B$19:$L$28,8,FALSE))</f>
        <v/>
      </c>
      <c r="P283" s="31" t="str">
        <f>_xlfn.IFS($H283="","",$H283="Total",SUMIF(INDEX($P$12:$P282,),"&gt;0"),TRUE,VLOOKUP($H283,Elements!$B$19:$L$28,9,FALSE))</f>
        <v/>
      </c>
      <c r="Q283" s="31" t="str">
        <f>_xlfn.IFS($H283="","",$H283="Total",SUMIF(INDEX($Q$12:$Q282,),"&gt;0"),TRUE,VLOOKUP($H283,Elements!$B$19:$L$28,10,FALSE))</f>
        <v/>
      </c>
      <c r="R283" s="49" t="str">
        <f>_xlfn.IFS($H283="","",$H283="Total",SUMIF(INDEX($R$12:$R282,),"&gt;0"),TRUE,VLOOKUP($H283,Elements!$B$19:$L$28,11,FALSE))</f>
        <v/>
      </c>
      <c r="S283" s="2"/>
    </row>
    <row r="284" spans="1:19" x14ac:dyDescent="0.25">
      <c r="A284" s="51" t="str">
        <f>IF(C284&lt;&gt;"",COUNTIF($C$13:C284,C284)=1,"")</f>
        <v/>
      </c>
      <c r="B284" s="32"/>
      <c r="C284" s="56"/>
      <c r="D284" s="61" t="str">
        <f ca="1">IF(C284="","",VLOOKUP(C284,OFFSET(Elements!$B$7:$C$7,0,0,COUNTA(Elements!$B:$C)-1),2,FALSE))</f>
        <v/>
      </c>
      <c r="E284" s="53"/>
      <c r="F284" s="29" t="str">
        <f t="shared" si="8"/>
        <v/>
      </c>
      <c r="G284" s="30" t="str">
        <f t="shared" si="9"/>
        <v/>
      </c>
      <c r="H284" s="57"/>
      <c r="I284" s="59" t="str">
        <f>_xlfn.IFS($H284="","",$H284="Total","",TRUE,VLOOKUP($H284,Elements!$B$19:$L$28,2,FALSE))</f>
        <v/>
      </c>
      <c r="J284" s="31" t="str">
        <f>_xlfn.IFS($H284="","",$H284="Total","",TRUE,VLOOKUP($H284,Elements!$B$19:$L$28,3,FALSE))</f>
        <v/>
      </c>
      <c r="K284" s="31" t="str">
        <f>_xlfn.IFS($H284="","",$H284="Total",SUMIF(INDEX($K$12:$K283,),"&gt;0"),TRUE,VLOOKUP($H284,Elements!$B$19:$L$28,4,FALSE))</f>
        <v/>
      </c>
      <c r="L284" s="31" t="str">
        <f>_xlfn.IFS($H284="","",$H284="Total",SUMIF(INDEX($L$12:$L283,),"&gt;0"),TRUE,VLOOKUP($H284,Elements!$B$19:$L$28,5,FALSE))</f>
        <v/>
      </c>
      <c r="M284" s="31" t="str">
        <f>_xlfn.IFS($H284="","",$H284="Total",SUMIF(INDEX($M$12:$M283,),"&gt;0"),TRUE,VLOOKUP($H284,Elements!$B$19:$L$28,6,FALSE))</f>
        <v/>
      </c>
      <c r="N284" s="31" t="str">
        <f>_xlfn.IFS($H284="","",$H284="Total",SUMIF(INDEX($N$12:$N283,),"&gt;0"),TRUE,VLOOKUP($H284,Elements!$B$19:$L$28,7,FALSE))</f>
        <v/>
      </c>
      <c r="O284" s="31" t="str">
        <f>_xlfn.IFS($H284="","",$H284="Total",SUMIF(INDEX($O$12:$O283,),"&gt;0"),TRUE,VLOOKUP($H284,Elements!$B$19:$L$28,8,FALSE))</f>
        <v/>
      </c>
      <c r="P284" s="31" t="str">
        <f>_xlfn.IFS($H284="","",$H284="Total",SUMIF(INDEX($P$12:$P283,),"&gt;0"),TRUE,VLOOKUP($H284,Elements!$B$19:$L$28,9,FALSE))</f>
        <v/>
      </c>
      <c r="Q284" s="31" t="str">
        <f>_xlfn.IFS($H284="","",$H284="Total",SUMIF(INDEX($Q$12:$Q283,),"&gt;0"),TRUE,VLOOKUP($H284,Elements!$B$19:$L$28,10,FALSE))</f>
        <v/>
      </c>
      <c r="R284" s="49" t="str">
        <f>_xlfn.IFS($H284="","",$H284="Total",SUMIF(INDEX($R$12:$R283,),"&gt;0"),TRUE,VLOOKUP($H284,Elements!$B$19:$L$28,11,FALSE))</f>
        <v/>
      </c>
      <c r="S284" s="2"/>
    </row>
    <row r="285" spans="1:19" x14ac:dyDescent="0.25">
      <c r="A285" s="51" t="str">
        <f>IF(C285&lt;&gt;"",COUNTIF($C$13:C285,C285)=1,"")</f>
        <v/>
      </c>
      <c r="B285" s="32"/>
      <c r="C285" s="57"/>
      <c r="D285" s="61" t="str">
        <f ca="1">IF(C285="","",VLOOKUP(C285,OFFSET(Elements!$B$7:$C$7,0,0,COUNTA(Elements!$B:$C)-1),2,FALSE))</f>
        <v/>
      </c>
      <c r="E285" s="53"/>
      <c r="F285" s="29" t="str">
        <f t="shared" si="8"/>
        <v/>
      </c>
      <c r="G285" s="30" t="str">
        <f t="shared" si="9"/>
        <v/>
      </c>
      <c r="H285" s="57"/>
      <c r="I285" s="59" t="str">
        <f>_xlfn.IFS($H285="","",$H285="Total","",TRUE,VLOOKUP($H285,Elements!$B$19:$L$28,2,FALSE))</f>
        <v/>
      </c>
      <c r="J285" s="31" t="str">
        <f>_xlfn.IFS($H285="","",$H285="Total","",TRUE,VLOOKUP($H285,Elements!$B$19:$L$28,3,FALSE))</f>
        <v/>
      </c>
      <c r="K285" s="31" t="str">
        <f>_xlfn.IFS($H285="","",$H285="Total",SUMIF(INDEX($K$12:$K284,),"&gt;0"),TRUE,VLOOKUP($H285,Elements!$B$19:$L$28,4,FALSE))</f>
        <v/>
      </c>
      <c r="L285" s="31" t="str">
        <f>_xlfn.IFS($H285="","",$H285="Total",SUMIF(INDEX($L$12:$L284,),"&gt;0"),TRUE,VLOOKUP($H285,Elements!$B$19:$L$28,5,FALSE))</f>
        <v/>
      </c>
      <c r="M285" s="31" t="str">
        <f>_xlfn.IFS($H285="","",$H285="Total",SUMIF(INDEX($M$12:$M284,),"&gt;0"),TRUE,VLOOKUP($H285,Elements!$B$19:$L$28,6,FALSE))</f>
        <v/>
      </c>
      <c r="N285" s="31" t="str">
        <f>_xlfn.IFS($H285="","",$H285="Total",SUMIF(INDEX($N$12:$N284,),"&gt;0"),TRUE,VLOOKUP($H285,Elements!$B$19:$L$28,7,FALSE))</f>
        <v/>
      </c>
      <c r="O285" s="31" t="str">
        <f>_xlfn.IFS($H285="","",$H285="Total",SUMIF(INDEX($O$12:$O284,),"&gt;0"),TRUE,VLOOKUP($H285,Elements!$B$19:$L$28,8,FALSE))</f>
        <v/>
      </c>
      <c r="P285" s="31" t="str">
        <f>_xlfn.IFS($H285="","",$H285="Total",SUMIF(INDEX($P$12:$P284,),"&gt;0"),TRUE,VLOOKUP($H285,Elements!$B$19:$L$28,9,FALSE))</f>
        <v/>
      </c>
      <c r="Q285" s="31" t="str">
        <f>_xlfn.IFS($H285="","",$H285="Total",SUMIF(INDEX($Q$12:$Q284,),"&gt;0"),TRUE,VLOOKUP($H285,Elements!$B$19:$L$28,10,FALSE))</f>
        <v/>
      </c>
      <c r="R285" s="49" t="str">
        <f>_xlfn.IFS($H285="","",$H285="Total",SUMIF(INDEX($R$12:$R284,),"&gt;0"),TRUE,VLOOKUP($H285,Elements!$B$19:$L$28,11,FALSE))</f>
        <v/>
      </c>
      <c r="S285" s="2"/>
    </row>
    <row r="286" spans="1:19" x14ac:dyDescent="0.25">
      <c r="A286" s="51" t="str">
        <f>IF(C286&lt;&gt;"",COUNTIF($C$13:C286,C286)=1,"")</f>
        <v/>
      </c>
      <c r="B286" s="32"/>
      <c r="C286" s="57"/>
      <c r="D286" s="61" t="str">
        <f ca="1">IF(C286="","",VLOOKUP(C286,OFFSET(Elements!$B$7:$C$7,0,0,COUNTA(Elements!$B:$C)-1),2,FALSE))</f>
        <v/>
      </c>
      <c r="E286" s="53"/>
      <c r="F286" s="29" t="str">
        <f t="shared" si="8"/>
        <v/>
      </c>
      <c r="G286" s="30" t="str">
        <f t="shared" si="9"/>
        <v/>
      </c>
      <c r="H286" s="57"/>
      <c r="I286" s="59" t="str">
        <f>_xlfn.IFS($H286="","",$H286="Total","",TRUE,VLOOKUP($H286,Elements!$B$19:$L$28,2,FALSE))</f>
        <v/>
      </c>
      <c r="J286" s="31" t="str">
        <f>_xlfn.IFS($H286="","",$H286="Total","",TRUE,VLOOKUP($H286,Elements!$B$19:$L$28,3,FALSE))</f>
        <v/>
      </c>
      <c r="K286" s="31" t="str">
        <f>_xlfn.IFS($H286="","",$H286="Total",SUMIF(INDEX($K$12:$K285,),"&gt;0"),TRUE,VLOOKUP($H286,Elements!$B$19:$L$28,4,FALSE))</f>
        <v/>
      </c>
      <c r="L286" s="31" t="str">
        <f>_xlfn.IFS($H286="","",$H286="Total",SUMIF(INDEX($L$12:$L285,),"&gt;0"),TRUE,VLOOKUP($H286,Elements!$B$19:$L$28,5,FALSE))</f>
        <v/>
      </c>
      <c r="M286" s="31" t="str">
        <f>_xlfn.IFS($H286="","",$H286="Total",SUMIF(INDEX($M$12:$M285,),"&gt;0"),TRUE,VLOOKUP($H286,Elements!$B$19:$L$28,6,FALSE))</f>
        <v/>
      </c>
      <c r="N286" s="31" t="str">
        <f>_xlfn.IFS($H286="","",$H286="Total",SUMIF(INDEX($N$12:$N285,),"&gt;0"),TRUE,VLOOKUP($H286,Elements!$B$19:$L$28,7,FALSE))</f>
        <v/>
      </c>
      <c r="O286" s="31" t="str">
        <f>_xlfn.IFS($H286="","",$H286="Total",SUMIF(INDEX($O$12:$O285,),"&gt;0"),TRUE,VLOOKUP($H286,Elements!$B$19:$L$28,8,FALSE))</f>
        <v/>
      </c>
      <c r="P286" s="31" t="str">
        <f>_xlfn.IFS($H286="","",$H286="Total",SUMIF(INDEX($P$12:$P285,),"&gt;0"),TRUE,VLOOKUP($H286,Elements!$B$19:$L$28,9,FALSE))</f>
        <v/>
      </c>
      <c r="Q286" s="31" t="str">
        <f>_xlfn.IFS($H286="","",$H286="Total",SUMIF(INDEX($Q$12:$Q285,),"&gt;0"),TRUE,VLOOKUP($H286,Elements!$B$19:$L$28,10,FALSE))</f>
        <v/>
      </c>
      <c r="R286" s="49" t="str">
        <f>_xlfn.IFS($H286="","",$H286="Total",SUMIF(INDEX($R$12:$R285,),"&gt;0"),TRUE,VLOOKUP($H286,Elements!$B$19:$L$28,11,FALSE))</f>
        <v/>
      </c>
      <c r="S286" s="2"/>
    </row>
    <row r="287" spans="1:19" x14ac:dyDescent="0.25">
      <c r="A287" s="51" t="str">
        <f>IF(C287&lt;&gt;"",COUNTIF($C$13:C287,C287)=1,"")</f>
        <v/>
      </c>
      <c r="B287" s="32"/>
      <c r="C287" s="57"/>
      <c r="D287" s="61" t="str">
        <f ca="1">IF(C287="","",VLOOKUP(C287,OFFSET(Elements!$B$7:$C$7,0,0,COUNTA(Elements!$B:$C)-1),2,FALSE))</f>
        <v/>
      </c>
      <c r="E287" s="53"/>
      <c r="F287" s="29" t="str">
        <f t="shared" si="8"/>
        <v/>
      </c>
      <c r="G287" s="30" t="str">
        <f t="shared" si="9"/>
        <v/>
      </c>
      <c r="H287" s="57"/>
      <c r="I287" s="59" t="str">
        <f>_xlfn.IFS($H287="","",$H287="Total","",TRUE,VLOOKUP($H287,Elements!$B$19:$L$28,2,FALSE))</f>
        <v/>
      </c>
      <c r="J287" s="31" t="str">
        <f>_xlfn.IFS($H287="","",$H287="Total","",TRUE,VLOOKUP($H287,Elements!$B$19:$L$28,3,FALSE))</f>
        <v/>
      </c>
      <c r="K287" s="31" t="str">
        <f>_xlfn.IFS($H287="","",$H287="Total",SUMIF(INDEX($K$12:$K286,),"&gt;0"),TRUE,VLOOKUP($H287,Elements!$B$19:$L$28,4,FALSE))</f>
        <v/>
      </c>
      <c r="L287" s="31" t="str">
        <f>_xlfn.IFS($H287="","",$H287="Total",SUMIF(INDEX($L$12:$L286,),"&gt;0"),TRUE,VLOOKUP($H287,Elements!$B$19:$L$28,5,FALSE))</f>
        <v/>
      </c>
      <c r="M287" s="31" t="str">
        <f>_xlfn.IFS($H287="","",$H287="Total",SUMIF(INDEX($M$12:$M286,),"&gt;0"),TRUE,VLOOKUP($H287,Elements!$B$19:$L$28,6,FALSE))</f>
        <v/>
      </c>
      <c r="N287" s="31" t="str">
        <f>_xlfn.IFS($H287="","",$H287="Total",SUMIF(INDEX($N$12:$N286,),"&gt;0"),TRUE,VLOOKUP($H287,Elements!$B$19:$L$28,7,FALSE))</f>
        <v/>
      </c>
      <c r="O287" s="31" t="str">
        <f>_xlfn.IFS($H287="","",$H287="Total",SUMIF(INDEX($O$12:$O286,),"&gt;0"),TRUE,VLOOKUP($H287,Elements!$B$19:$L$28,8,FALSE))</f>
        <v/>
      </c>
      <c r="P287" s="31" t="str">
        <f>_xlfn.IFS($H287="","",$H287="Total",SUMIF(INDEX($P$12:$P286,),"&gt;0"),TRUE,VLOOKUP($H287,Elements!$B$19:$L$28,9,FALSE))</f>
        <v/>
      </c>
      <c r="Q287" s="31" t="str">
        <f>_xlfn.IFS($H287="","",$H287="Total",SUMIF(INDEX($Q$12:$Q286,),"&gt;0"),TRUE,VLOOKUP($H287,Elements!$B$19:$L$28,10,FALSE))</f>
        <v/>
      </c>
      <c r="R287" s="49" t="str">
        <f>_xlfn.IFS($H287="","",$H287="Total",SUMIF(INDEX($R$12:$R286,),"&gt;0"),TRUE,VLOOKUP($H287,Elements!$B$19:$L$28,11,FALSE))</f>
        <v/>
      </c>
      <c r="S287" s="2"/>
    </row>
    <row r="288" spans="1:19" x14ac:dyDescent="0.25">
      <c r="A288" s="51" t="str">
        <f>IF(C288&lt;&gt;"",COUNTIF($C$13:C288,C288)=1,"")</f>
        <v/>
      </c>
      <c r="B288" s="32"/>
      <c r="C288" s="57"/>
      <c r="D288" s="61" t="str">
        <f ca="1">IF(C288="","",VLOOKUP(C288,OFFSET(Elements!$B$7:$C$7,0,0,COUNTA(Elements!$B:$C)-1),2,FALSE))</f>
        <v/>
      </c>
      <c r="E288" s="53"/>
      <c r="F288" s="29" t="str">
        <f t="shared" si="8"/>
        <v/>
      </c>
      <c r="G288" s="30" t="str">
        <f t="shared" si="9"/>
        <v/>
      </c>
      <c r="H288" s="57"/>
      <c r="I288" s="59" t="str">
        <f>_xlfn.IFS($H288="","",$H288="Total","",TRUE,VLOOKUP($H288,Elements!$B$19:$L$28,2,FALSE))</f>
        <v/>
      </c>
      <c r="J288" s="31" t="str">
        <f>_xlfn.IFS($H288="","",$H288="Total","",TRUE,VLOOKUP($H288,Elements!$B$19:$L$28,3,FALSE))</f>
        <v/>
      </c>
      <c r="K288" s="31" t="str">
        <f>_xlfn.IFS($H288="","",$H288="Total",SUMIF(INDEX($K$12:$K287,),"&gt;0"),TRUE,VLOOKUP($H288,Elements!$B$19:$L$28,4,FALSE))</f>
        <v/>
      </c>
      <c r="L288" s="31" t="str">
        <f>_xlfn.IFS($H288="","",$H288="Total",SUMIF(INDEX($L$12:$L287,),"&gt;0"),TRUE,VLOOKUP($H288,Elements!$B$19:$L$28,5,FALSE))</f>
        <v/>
      </c>
      <c r="M288" s="31" t="str">
        <f>_xlfn.IFS($H288="","",$H288="Total",SUMIF(INDEX($M$12:$M287,),"&gt;0"),TRUE,VLOOKUP($H288,Elements!$B$19:$L$28,6,FALSE))</f>
        <v/>
      </c>
      <c r="N288" s="31" t="str">
        <f>_xlfn.IFS($H288="","",$H288="Total",SUMIF(INDEX($N$12:$N287,),"&gt;0"),TRUE,VLOOKUP($H288,Elements!$B$19:$L$28,7,FALSE))</f>
        <v/>
      </c>
      <c r="O288" s="31" t="str">
        <f>_xlfn.IFS($H288="","",$H288="Total",SUMIF(INDEX($O$12:$O287,),"&gt;0"),TRUE,VLOOKUP($H288,Elements!$B$19:$L$28,8,FALSE))</f>
        <v/>
      </c>
      <c r="P288" s="31" t="str">
        <f>_xlfn.IFS($H288="","",$H288="Total",SUMIF(INDEX($P$12:$P287,),"&gt;0"),TRUE,VLOOKUP($H288,Elements!$B$19:$L$28,9,FALSE))</f>
        <v/>
      </c>
      <c r="Q288" s="31" t="str">
        <f>_xlfn.IFS($H288="","",$H288="Total",SUMIF(INDEX($Q$12:$Q287,),"&gt;0"),TRUE,VLOOKUP($H288,Elements!$B$19:$L$28,10,FALSE))</f>
        <v/>
      </c>
      <c r="R288" s="49" t="str">
        <f>_xlfn.IFS($H288="","",$H288="Total",SUMIF(INDEX($R$12:$R287,),"&gt;0"),TRUE,VLOOKUP($H288,Elements!$B$19:$L$28,11,FALSE))</f>
        <v/>
      </c>
      <c r="S288" s="2"/>
    </row>
    <row r="289" spans="1:19" x14ac:dyDescent="0.25">
      <c r="A289" s="51" t="str">
        <f>IF(C289&lt;&gt;"",COUNTIF($C$13:C289,C289)=1,"")</f>
        <v/>
      </c>
      <c r="B289" s="32"/>
      <c r="C289" s="57"/>
      <c r="D289" s="61" t="str">
        <f ca="1">IF(C289="","",VLOOKUP(C289,OFFSET(Elements!$B$7:$C$7,0,0,COUNTA(Elements!$B:$C)-1),2,FALSE))</f>
        <v/>
      </c>
      <c r="E289" s="53"/>
      <c r="F289" s="29" t="str">
        <f t="shared" si="8"/>
        <v/>
      </c>
      <c r="G289" s="30" t="str">
        <f t="shared" si="9"/>
        <v/>
      </c>
      <c r="H289" s="57"/>
      <c r="I289" s="59" t="str">
        <f>_xlfn.IFS($H289="","",$H289="Total","",TRUE,VLOOKUP($H289,Elements!$B$19:$L$28,2,FALSE))</f>
        <v/>
      </c>
      <c r="J289" s="31" t="str">
        <f>_xlfn.IFS($H289="","",$H289="Total","",TRUE,VLOOKUP($H289,Elements!$B$19:$L$28,3,FALSE))</f>
        <v/>
      </c>
      <c r="K289" s="31" t="str">
        <f>_xlfn.IFS($H289="","",$H289="Total",SUMIF(INDEX($K$12:$K288,),"&gt;0"),TRUE,VLOOKUP($H289,Elements!$B$19:$L$28,4,FALSE))</f>
        <v/>
      </c>
      <c r="L289" s="31" t="str">
        <f>_xlfn.IFS($H289="","",$H289="Total",SUMIF(INDEX($L$12:$L288,),"&gt;0"),TRUE,VLOOKUP($H289,Elements!$B$19:$L$28,5,FALSE))</f>
        <v/>
      </c>
      <c r="M289" s="31" t="str">
        <f>_xlfn.IFS($H289="","",$H289="Total",SUMIF(INDEX($M$12:$M288,),"&gt;0"),TRUE,VLOOKUP($H289,Elements!$B$19:$L$28,6,FALSE))</f>
        <v/>
      </c>
      <c r="N289" s="31" t="str">
        <f>_xlfn.IFS($H289="","",$H289="Total",SUMIF(INDEX($N$12:$N288,),"&gt;0"),TRUE,VLOOKUP($H289,Elements!$B$19:$L$28,7,FALSE))</f>
        <v/>
      </c>
      <c r="O289" s="31" t="str">
        <f>_xlfn.IFS($H289="","",$H289="Total",SUMIF(INDEX($O$12:$O288,),"&gt;0"),TRUE,VLOOKUP($H289,Elements!$B$19:$L$28,8,FALSE))</f>
        <v/>
      </c>
      <c r="P289" s="31" t="str">
        <f>_xlfn.IFS($H289="","",$H289="Total",SUMIF(INDEX($P$12:$P288,),"&gt;0"),TRUE,VLOOKUP($H289,Elements!$B$19:$L$28,9,FALSE))</f>
        <v/>
      </c>
      <c r="Q289" s="31" t="str">
        <f>_xlfn.IFS($H289="","",$H289="Total",SUMIF(INDEX($Q$12:$Q288,),"&gt;0"),TRUE,VLOOKUP($H289,Elements!$B$19:$L$28,10,FALSE))</f>
        <v/>
      </c>
      <c r="R289" s="49" t="str">
        <f>_xlfn.IFS($H289="","",$H289="Total",SUMIF(INDEX($R$12:$R288,),"&gt;0"),TRUE,VLOOKUP($H289,Elements!$B$19:$L$28,11,FALSE))</f>
        <v/>
      </c>
      <c r="S289" s="2"/>
    </row>
    <row r="290" spans="1:19" x14ac:dyDescent="0.25">
      <c r="A290" s="51" t="str">
        <f>IF(C290&lt;&gt;"",COUNTIF($C$13:C290,C290)=1,"")</f>
        <v/>
      </c>
      <c r="B290" s="32"/>
      <c r="C290" s="57"/>
      <c r="D290" s="61" t="str">
        <f ca="1">IF(C290="","",VLOOKUP(C290,OFFSET(Elements!$B$7:$C$7,0,0,COUNTA(Elements!$B:$C)-1),2,FALSE))</f>
        <v/>
      </c>
      <c r="E290" s="53"/>
      <c r="F290" s="29" t="str">
        <f t="shared" si="8"/>
        <v/>
      </c>
      <c r="G290" s="30" t="str">
        <f t="shared" si="9"/>
        <v/>
      </c>
      <c r="H290" s="57"/>
      <c r="I290" s="59" t="str">
        <f>_xlfn.IFS($H290="","",$H290="Total","",TRUE,VLOOKUP($H290,Elements!$B$19:$L$28,2,FALSE))</f>
        <v/>
      </c>
      <c r="J290" s="31" t="str">
        <f>_xlfn.IFS($H290="","",$H290="Total","",TRUE,VLOOKUP($H290,Elements!$B$19:$L$28,3,FALSE))</f>
        <v/>
      </c>
      <c r="K290" s="31" t="str">
        <f>_xlfn.IFS($H290="","",$H290="Total",SUMIF(INDEX($K$12:$K289,),"&gt;0"),TRUE,VLOOKUP($H290,Elements!$B$19:$L$28,4,FALSE))</f>
        <v/>
      </c>
      <c r="L290" s="31" t="str">
        <f>_xlfn.IFS($H290="","",$H290="Total",SUMIF(INDEX($L$12:$L289,),"&gt;0"),TRUE,VLOOKUP($H290,Elements!$B$19:$L$28,5,FALSE))</f>
        <v/>
      </c>
      <c r="M290" s="31" t="str">
        <f>_xlfn.IFS($H290="","",$H290="Total",SUMIF(INDEX($M$12:$M289,),"&gt;0"),TRUE,VLOOKUP($H290,Elements!$B$19:$L$28,6,FALSE))</f>
        <v/>
      </c>
      <c r="N290" s="31" t="str">
        <f>_xlfn.IFS($H290="","",$H290="Total",SUMIF(INDEX($N$12:$N289,),"&gt;0"),TRUE,VLOOKUP($H290,Elements!$B$19:$L$28,7,FALSE))</f>
        <v/>
      </c>
      <c r="O290" s="31" t="str">
        <f>_xlfn.IFS($H290="","",$H290="Total",SUMIF(INDEX($O$12:$O289,),"&gt;0"),TRUE,VLOOKUP($H290,Elements!$B$19:$L$28,8,FALSE))</f>
        <v/>
      </c>
      <c r="P290" s="31" t="str">
        <f>_xlfn.IFS($H290="","",$H290="Total",SUMIF(INDEX($P$12:$P289,),"&gt;0"),TRUE,VLOOKUP($H290,Elements!$B$19:$L$28,9,FALSE))</f>
        <v/>
      </c>
      <c r="Q290" s="31" t="str">
        <f>_xlfn.IFS($H290="","",$H290="Total",SUMIF(INDEX($Q$12:$Q289,),"&gt;0"),TRUE,VLOOKUP($H290,Elements!$B$19:$L$28,10,FALSE))</f>
        <v/>
      </c>
      <c r="R290" s="49" t="str">
        <f>_xlfn.IFS($H290="","",$H290="Total",SUMIF(INDEX($R$12:$R289,),"&gt;0"),TRUE,VLOOKUP($H290,Elements!$B$19:$L$28,11,FALSE))</f>
        <v/>
      </c>
      <c r="S290" s="2"/>
    </row>
    <row r="291" spans="1:19" x14ac:dyDescent="0.25">
      <c r="A291" s="51" t="str">
        <f>IF(C291&lt;&gt;"",COUNTIF($C$13:C291,C291)=1,"")</f>
        <v/>
      </c>
      <c r="B291" s="32"/>
      <c r="C291" s="57"/>
      <c r="D291" s="61" t="str">
        <f ca="1">IF(C291="","",VLOOKUP(C291,OFFSET(Elements!$B$7:$C$7,0,0,COUNTA(Elements!$B:$C)-1),2,FALSE))</f>
        <v/>
      </c>
      <c r="E291" s="53"/>
      <c r="F291" s="29" t="str">
        <f t="shared" si="8"/>
        <v/>
      </c>
      <c r="G291" s="30" t="str">
        <f t="shared" si="9"/>
        <v/>
      </c>
      <c r="H291" s="57"/>
      <c r="I291" s="59" t="str">
        <f>_xlfn.IFS($H291="","",$H291="Total","",TRUE,VLOOKUP($H291,Elements!$B$19:$L$28,2,FALSE))</f>
        <v/>
      </c>
      <c r="J291" s="31" t="str">
        <f>_xlfn.IFS($H291="","",$H291="Total","",TRUE,VLOOKUP($H291,Elements!$B$19:$L$28,3,FALSE))</f>
        <v/>
      </c>
      <c r="K291" s="31" t="str">
        <f>_xlfn.IFS($H291="","",$H291="Total",SUMIF(INDEX($K$12:$K290,),"&gt;0"),TRUE,VLOOKUP($H291,Elements!$B$19:$L$28,4,FALSE))</f>
        <v/>
      </c>
      <c r="L291" s="31" t="str">
        <f>_xlfn.IFS($H291="","",$H291="Total",SUMIF(INDEX($L$12:$L290,),"&gt;0"),TRUE,VLOOKUP($H291,Elements!$B$19:$L$28,5,FALSE))</f>
        <v/>
      </c>
      <c r="M291" s="31" t="str">
        <f>_xlfn.IFS($H291="","",$H291="Total",SUMIF(INDEX($M$12:$M290,),"&gt;0"),TRUE,VLOOKUP($H291,Elements!$B$19:$L$28,6,FALSE))</f>
        <v/>
      </c>
      <c r="N291" s="31" t="str">
        <f>_xlfn.IFS($H291="","",$H291="Total",SUMIF(INDEX($N$12:$N290,),"&gt;0"),TRUE,VLOOKUP($H291,Elements!$B$19:$L$28,7,FALSE))</f>
        <v/>
      </c>
      <c r="O291" s="31" t="str">
        <f>_xlfn.IFS($H291="","",$H291="Total",SUMIF(INDEX($O$12:$O290,),"&gt;0"),TRUE,VLOOKUP($H291,Elements!$B$19:$L$28,8,FALSE))</f>
        <v/>
      </c>
      <c r="P291" s="31" t="str">
        <f>_xlfn.IFS($H291="","",$H291="Total",SUMIF(INDEX($P$12:$P290,),"&gt;0"),TRUE,VLOOKUP($H291,Elements!$B$19:$L$28,9,FALSE))</f>
        <v/>
      </c>
      <c r="Q291" s="31" t="str">
        <f>_xlfn.IFS($H291="","",$H291="Total",SUMIF(INDEX($Q$12:$Q290,),"&gt;0"),TRUE,VLOOKUP($H291,Elements!$B$19:$L$28,10,FALSE))</f>
        <v/>
      </c>
      <c r="R291" s="49" t="str">
        <f>_xlfn.IFS($H291="","",$H291="Total",SUMIF(INDEX($R$12:$R290,),"&gt;0"),TRUE,VLOOKUP($H291,Elements!$B$19:$L$28,11,FALSE))</f>
        <v/>
      </c>
      <c r="S291" s="2"/>
    </row>
    <row r="292" spans="1:19" x14ac:dyDescent="0.25">
      <c r="A292" s="51" t="str">
        <f>IF(C292&lt;&gt;"",COUNTIF($C$13:C292,C292)=1,"")</f>
        <v/>
      </c>
      <c r="B292" s="32"/>
      <c r="C292" s="56"/>
      <c r="D292" s="61" t="str">
        <f ca="1">IF(C292="","",VLOOKUP(C292,OFFSET(Elements!$B$7:$C$7,0,0,COUNTA(Elements!$B:$C)-1),2,FALSE))</f>
        <v/>
      </c>
      <c r="E292" s="53"/>
      <c r="F292" s="29" t="str">
        <f t="shared" si="8"/>
        <v/>
      </c>
      <c r="G292" s="30" t="str">
        <f t="shared" si="9"/>
        <v/>
      </c>
      <c r="H292" s="57"/>
      <c r="I292" s="59" t="str">
        <f>_xlfn.IFS($H292="","",$H292="Total","",TRUE,VLOOKUP($H292,Elements!$B$19:$L$28,2,FALSE))</f>
        <v/>
      </c>
      <c r="J292" s="31" t="str">
        <f>_xlfn.IFS($H292="","",$H292="Total","",TRUE,VLOOKUP($H292,Elements!$B$19:$L$28,3,FALSE))</f>
        <v/>
      </c>
      <c r="K292" s="31" t="str">
        <f>_xlfn.IFS($H292="","",$H292="Total",SUMIF(INDEX($K$12:$K291,),"&gt;0"),TRUE,VLOOKUP($H292,Elements!$B$19:$L$28,4,FALSE))</f>
        <v/>
      </c>
      <c r="L292" s="31" t="str">
        <f>_xlfn.IFS($H292="","",$H292="Total",SUMIF(INDEX($L$12:$L291,),"&gt;0"),TRUE,VLOOKUP($H292,Elements!$B$19:$L$28,5,FALSE))</f>
        <v/>
      </c>
      <c r="M292" s="31" t="str">
        <f>_xlfn.IFS($H292="","",$H292="Total",SUMIF(INDEX($M$12:$M291,),"&gt;0"),TRUE,VLOOKUP($H292,Elements!$B$19:$L$28,6,FALSE))</f>
        <v/>
      </c>
      <c r="N292" s="31" t="str">
        <f>_xlfn.IFS($H292="","",$H292="Total",SUMIF(INDEX($N$12:$N291,),"&gt;0"),TRUE,VLOOKUP($H292,Elements!$B$19:$L$28,7,FALSE))</f>
        <v/>
      </c>
      <c r="O292" s="31" t="str">
        <f>_xlfn.IFS($H292="","",$H292="Total",SUMIF(INDEX($O$12:$O291,),"&gt;0"),TRUE,VLOOKUP($H292,Elements!$B$19:$L$28,8,FALSE))</f>
        <v/>
      </c>
      <c r="P292" s="31" t="str">
        <f>_xlfn.IFS($H292="","",$H292="Total",SUMIF(INDEX($P$12:$P291,),"&gt;0"),TRUE,VLOOKUP($H292,Elements!$B$19:$L$28,9,FALSE))</f>
        <v/>
      </c>
      <c r="Q292" s="31" t="str">
        <f>_xlfn.IFS($H292="","",$H292="Total",SUMIF(INDEX($Q$12:$Q291,),"&gt;0"),TRUE,VLOOKUP($H292,Elements!$B$19:$L$28,10,FALSE))</f>
        <v/>
      </c>
      <c r="R292" s="49" t="str">
        <f>_xlfn.IFS($H292="","",$H292="Total",SUMIF(INDEX($R$12:$R291,),"&gt;0"),TRUE,VLOOKUP($H292,Elements!$B$19:$L$28,11,FALSE))</f>
        <v/>
      </c>
      <c r="S292" s="2"/>
    </row>
    <row r="293" spans="1:19" x14ac:dyDescent="0.25">
      <c r="A293" s="51" t="str">
        <f>IF(C293&lt;&gt;"",COUNTIF($C$13:C293,C293)=1,"")</f>
        <v/>
      </c>
      <c r="B293" s="32"/>
      <c r="C293" s="57"/>
      <c r="D293" s="61" t="str">
        <f ca="1">IF(C293="","",VLOOKUP(C293,OFFSET(Elements!$B$7:$C$7,0,0,COUNTA(Elements!$B:$C)-1),2,FALSE))</f>
        <v/>
      </c>
      <c r="E293" s="53"/>
      <c r="F293" s="29" t="str">
        <f t="shared" si="8"/>
        <v/>
      </c>
      <c r="G293" s="30" t="str">
        <f t="shared" si="9"/>
        <v/>
      </c>
      <c r="H293" s="57"/>
      <c r="I293" s="59" t="str">
        <f>_xlfn.IFS($H293="","",$H293="Total","",TRUE,VLOOKUP($H293,Elements!$B$19:$L$28,2,FALSE))</f>
        <v/>
      </c>
      <c r="J293" s="31" t="str">
        <f>_xlfn.IFS($H293="","",$H293="Total","",TRUE,VLOOKUP($H293,Elements!$B$19:$L$28,3,FALSE))</f>
        <v/>
      </c>
      <c r="K293" s="31" t="str">
        <f>_xlfn.IFS($H293="","",$H293="Total",SUMIF(INDEX($K$12:$K292,),"&gt;0"),TRUE,VLOOKUP($H293,Elements!$B$19:$L$28,4,FALSE))</f>
        <v/>
      </c>
      <c r="L293" s="31" t="str">
        <f>_xlfn.IFS($H293="","",$H293="Total",SUMIF(INDEX($L$12:$L292,),"&gt;0"),TRUE,VLOOKUP($H293,Elements!$B$19:$L$28,5,FALSE))</f>
        <v/>
      </c>
      <c r="M293" s="31" t="str">
        <f>_xlfn.IFS($H293="","",$H293="Total",SUMIF(INDEX($M$12:$M292,),"&gt;0"),TRUE,VLOOKUP($H293,Elements!$B$19:$L$28,6,FALSE))</f>
        <v/>
      </c>
      <c r="N293" s="31" t="str">
        <f>_xlfn.IFS($H293="","",$H293="Total",SUMIF(INDEX($N$12:$N292,),"&gt;0"),TRUE,VLOOKUP($H293,Elements!$B$19:$L$28,7,FALSE))</f>
        <v/>
      </c>
      <c r="O293" s="31" t="str">
        <f>_xlfn.IFS($H293="","",$H293="Total",SUMIF(INDEX($O$12:$O292,),"&gt;0"),TRUE,VLOOKUP($H293,Elements!$B$19:$L$28,8,FALSE))</f>
        <v/>
      </c>
      <c r="P293" s="31" t="str">
        <f>_xlfn.IFS($H293="","",$H293="Total",SUMIF(INDEX($P$12:$P292,),"&gt;0"),TRUE,VLOOKUP($H293,Elements!$B$19:$L$28,9,FALSE))</f>
        <v/>
      </c>
      <c r="Q293" s="31" t="str">
        <f>_xlfn.IFS($H293="","",$H293="Total",SUMIF(INDEX($Q$12:$Q292,),"&gt;0"),TRUE,VLOOKUP($H293,Elements!$B$19:$L$28,10,FALSE))</f>
        <v/>
      </c>
      <c r="R293" s="49" t="str">
        <f>_xlfn.IFS($H293="","",$H293="Total",SUMIF(INDEX($R$12:$R292,),"&gt;0"),TRUE,VLOOKUP($H293,Elements!$B$19:$L$28,11,FALSE))</f>
        <v/>
      </c>
      <c r="S293" s="2"/>
    </row>
    <row r="294" spans="1:19" x14ac:dyDescent="0.25">
      <c r="A294" s="51" t="str">
        <f>IF(C294&lt;&gt;"",COUNTIF($C$13:C294,C294)=1,"")</f>
        <v/>
      </c>
      <c r="B294" s="32"/>
      <c r="C294" s="57"/>
      <c r="D294" s="61" t="str">
        <f ca="1">IF(C294="","",VLOOKUP(C294,OFFSET(Elements!$B$7:$C$7,0,0,COUNTA(Elements!$B:$C)-1),2,FALSE))</f>
        <v/>
      </c>
      <c r="E294" s="53"/>
      <c r="F294" s="29" t="str">
        <f t="shared" si="8"/>
        <v/>
      </c>
      <c r="G294" s="30" t="str">
        <f t="shared" si="9"/>
        <v/>
      </c>
      <c r="H294" s="57"/>
      <c r="I294" s="59" t="str">
        <f>_xlfn.IFS($H294="","",$H294="Total","",TRUE,VLOOKUP($H294,Elements!$B$19:$L$28,2,FALSE))</f>
        <v/>
      </c>
      <c r="J294" s="31" t="str">
        <f>_xlfn.IFS($H294="","",$H294="Total","",TRUE,VLOOKUP($H294,Elements!$B$19:$L$28,3,FALSE))</f>
        <v/>
      </c>
      <c r="K294" s="31" t="str">
        <f>_xlfn.IFS($H294="","",$H294="Total",SUMIF(INDEX($K$12:$K293,),"&gt;0"),TRUE,VLOOKUP($H294,Elements!$B$19:$L$28,4,FALSE))</f>
        <v/>
      </c>
      <c r="L294" s="31" t="str">
        <f>_xlfn.IFS($H294="","",$H294="Total",SUMIF(INDEX($L$12:$L293,),"&gt;0"),TRUE,VLOOKUP($H294,Elements!$B$19:$L$28,5,FALSE))</f>
        <v/>
      </c>
      <c r="M294" s="31" t="str">
        <f>_xlfn.IFS($H294="","",$H294="Total",SUMIF(INDEX($M$12:$M293,),"&gt;0"),TRUE,VLOOKUP($H294,Elements!$B$19:$L$28,6,FALSE))</f>
        <v/>
      </c>
      <c r="N294" s="31" t="str">
        <f>_xlfn.IFS($H294="","",$H294="Total",SUMIF(INDEX($N$12:$N293,),"&gt;0"),TRUE,VLOOKUP($H294,Elements!$B$19:$L$28,7,FALSE))</f>
        <v/>
      </c>
      <c r="O294" s="31" t="str">
        <f>_xlfn.IFS($H294="","",$H294="Total",SUMIF(INDEX($O$12:$O293,),"&gt;0"),TRUE,VLOOKUP($H294,Elements!$B$19:$L$28,8,FALSE))</f>
        <v/>
      </c>
      <c r="P294" s="31" t="str">
        <f>_xlfn.IFS($H294="","",$H294="Total",SUMIF(INDEX($P$12:$P293,),"&gt;0"),TRUE,VLOOKUP($H294,Elements!$B$19:$L$28,9,FALSE))</f>
        <v/>
      </c>
      <c r="Q294" s="31" t="str">
        <f>_xlfn.IFS($H294="","",$H294="Total",SUMIF(INDEX($Q$12:$Q293,),"&gt;0"),TRUE,VLOOKUP($H294,Elements!$B$19:$L$28,10,FALSE))</f>
        <v/>
      </c>
      <c r="R294" s="49" t="str">
        <f>_xlfn.IFS($H294="","",$H294="Total",SUMIF(INDEX($R$12:$R293,),"&gt;0"),TRUE,VLOOKUP($H294,Elements!$B$19:$L$28,11,FALSE))</f>
        <v/>
      </c>
      <c r="S294" s="2"/>
    </row>
    <row r="295" spans="1:19" x14ac:dyDescent="0.25">
      <c r="A295" s="51" t="str">
        <f>IF(C295&lt;&gt;"",COUNTIF($C$13:C295,C295)=1,"")</f>
        <v/>
      </c>
      <c r="B295" s="32"/>
      <c r="C295" s="57"/>
      <c r="D295" s="61" t="str">
        <f ca="1">IF(C295="","",VLOOKUP(C295,OFFSET(Elements!$B$7:$C$7,0,0,COUNTA(Elements!$B:$C)-1),2,FALSE))</f>
        <v/>
      </c>
      <c r="E295" s="53"/>
      <c r="F295" s="29" t="str">
        <f t="shared" si="8"/>
        <v/>
      </c>
      <c r="G295" s="30" t="str">
        <f t="shared" si="9"/>
        <v/>
      </c>
      <c r="H295" s="57"/>
      <c r="I295" s="59" t="str">
        <f>_xlfn.IFS($H295="","",$H295="Total","",TRUE,VLOOKUP($H295,Elements!$B$19:$L$28,2,FALSE))</f>
        <v/>
      </c>
      <c r="J295" s="31" t="str">
        <f>_xlfn.IFS($H295="","",$H295="Total","",TRUE,VLOOKUP($H295,Elements!$B$19:$L$28,3,FALSE))</f>
        <v/>
      </c>
      <c r="K295" s="31" t="str">
        <f>_xlfn.IFS($H295="","",$H295="Total",SUMIF(INDEX($K$12:$K294,),"&gt;0"),TRUE,VLOOKUP($H295,Elements!$B$19:$L$28,4,FALSE))</f>
        <v/>
      </c>
      <c r="L295" s="31" t="str">
        <f>_xlfn.IFS($H295="","",$H295="Total",SUMIF(INDEX($L$12:$L294,),"&gt;0"),TRUE,VLOOKUP($H295,Elements!$B$19:$L$28,5,FALSE))</f>
        <v/>
      </c>
      <c r="M295" s="31" t="str">
        <f>_xlfn.IFS($H295="","",$H295="Total",SUMIF(INDEX($M$12:$M294,),"&gt;0"),TRUE,VLOOKUP($H295,Elements!$B$19:$L$28,6,FALSE))</f>
        <v/>
      </c>
      <c r="N295" s="31" t="str">
        <f>_xlfn.IFS($H295="","",$H295="Total",SUMIF(INDEX($N$12:$N294,),"&gt;0"),TRUE,VLOOKUP($H295,Elements!$B$19:$L$28,7,FALSE))</f>
        <v/>
      </c>
      <c r="O295" s="31" t="str">
        <f>_xlfn.IFS($H295="","",$H295="Total",SUMIF(INDEX($O$12:$O294,),"&gt;0"),TRUE,VLOOKUP($H295,Elements!$B$19:$L$28,8,FALSE))</f>
        <v/>
      </c>
      <c r="P295" s="31" t="str">
        <f>_xlfn.IFS($H295="","",$H295="Total",SUMIF(INDEX($P$12:$P294,),"&gt;0"),TRUE,VLOOKUP($H295,Elements!$B$19:$L$28,9,FALSE))</f>
        <v/>
      </c>
      <c r="Q295" s="31" t="str">
        <f>_xlfn.IFS($H295="","",$H295="Total",SUMIF(INDEX($Q$12:$Q294,),"&gt;0"),TRUE,VLOOKUP($H295,Elements!$B$19:$L$28,10,FALSE))</f>
        <v/>
      </c>
      <c r="R295" s="49" t="str">
        <f>_xlfn.IFS($H295="","",$H295="Total",SUMIF(INDEX($R$12:$R294,),"&gt;0"),TRUE,VLOOKUP($H295,Elements!$B$19:$L$28,11,FALSE))</f>
        <v/>
      </c>
      <c r="S295" s="2"/>
    </row>
    <row r="296" spans="1:19" x14ac:dyDescent="0.25">
      <c r="A296" s="51" t="str">
        <f>IF(C296&lt;&gt;"",COUNTIF($C$13:C296,C296)=1,"")</f>
        <v/>
      </c>
      <c r="B296" s="32"/>
      <c r="C296" s="57"/>
      <c r="D296" s="61" t="str">
        <f ca="1">IF(C296="","",VLOOKUP(C296,OFFSET(Elements!$B$7:$C$7,0,0,COUNTA(Elements!$B:$C)-1),2,FALSE))</f>
        <v/>
      </c>
      <c r="E296" s="53"/>
      <c r="F296" s="29" t="str">
        <f t="shared" si="8"/>
        <v/>
      </c>
      <c r="G296" s="30" t="str">
        <f t="shared" si="9"/>
        <v/>
      </c>
      <c r="H296" s="57"/>
      <c r="I296" s="59" t="str">
        <f>_xlfn.IFS($H296="","",$H296="Total","",TRUE,VLOOKUP($H296,Elements!$B$19:$L$28,2,FALSE))</f>
        <v/>
      </c>
      <c r="J296" s="31" t="str">
        <f>_xlfn.IFS($H296="","",$H296="Total","",TRUE,VLOOKUP($H296,Elements!$B$19:$L$28,3,FALSE))</f>
        <v/>
      </c>
      <c r="K296" s="31" t="str">
        <f>_xlfn.IFS($H296="","",$H296="Total",SUMIF(INDEX($K$12:$K295,),"&gt;0"),TRUE,VLOOKUP($H296,Elements!$B$19:$L$28,4,FALSE))</f>
        <v/>
      </c>
      <c r="L296" s="31" t="str">
        <f>_xlfn.IFS($H296="","",$H296="Total",SUMIF(INDEX($L$12:$L295,),"&gt;0"),TRUE,VLOOKUP($H296,Elements!$B$19:$L$28,5,FALSE))</f>
        <v/>
      </c>
      <c r="M296" s="31" t="str">
        <f>_xlfn.IFS($H296="","",$H296="Total",SUMIF(INDEX($M$12:$M295,),"&gt;0"),TRUE,VLOOKUP($H296,Elements!$B$19:$L$28,6,FALSE))</f>
        <v/>
      </c>
      <c r="N296" s="31" t="str">
        <f>_xlfn.IFS($H296="","",$H296="Total",SUMIF(INDEX($N$12:$N295,),"&gt;0"),TRUE,VLOOKUP($H296,Elements!$B$19:$L$28,7,FALSE))</f>
        <v/>
      </c>
      <c r="O296" s="31" t="str">
        <f>_xlfn.IFS($H296="","",$H296="Total",SUMIF(INDEX($O$12:$O295,),"&gt;0"),TRUE,VLOOKUP($H296,Elements!$B$19:$L$28,8,FALSE))</f>
        <v/>
      </c>
      <c r="P296" s="31" t="str">
        <f>_xlfn.IFS($H296="","",$H296="Total",SUMIF(INDEX($P$12:$P295,),"&gt;0"),TRUE,VLOOKUP($H296,Elements!$B$19:$L$28,9,FALSE))</f>
        <v/>
      </c>
      <c r="Q296" s="31" t="str">
        <f>_xlfn.IFS($H296="","",$H296="Total",SUMIF(INDEX($Q$12:$Q295,),"&gt;0"),TRUE,VLOOKUP($H296,Elements!$B$19:$L$28,10,FALSE))</f>
        <v/>
      </c>
      <c r="R296" s="49" t="str">
        <f>_xlfn.IFS($H296="","",$H296="Total",SUMIF(INDEX($R$12:$R295,),"&gt;0"),TRUE,VLOOKUP($H296,Elements!$B$19:$L$28,11,FALSE))</f>
        <v/>
      </c>
      <c r="S296" s="2"/>
    </row>
    <row r="297" spans="1:19" x14ac:dyDescent="0.25">
      <c r="A297" s="51" t="str">
        <f>IF(C297&lt;&gt;"",COUNTIF($C$13:C297,C297)=1,"")</f>
        <v/>
      </c>
      <c r="B297" s="32"/>
      <c r="C297" s="57"/>
      <c r="D297" s="61" t="str">
        <f ca="1">IF(C297="","",VLOOKUP(C297,OFFSET(Elements!$B$7:$C$7,0,0,COUNTA(Elements!$B:$C)-1),2,FALSE))</f>
        <v/>
      </c>
      <c r="E297" s="53"/>
      <c r="F297" s="29" t="str">
        <f t="shared" si="8"/>
        <v/>
      </c>
      <c r="G297" s="30" t="str">
        <f t="shared" si="9"/>
        <v/>
      </c>
      <c r="H297" s="57"/>
      <c r="I297" s="59" t="str">
        <f>_xlfn.IFS($H297="","",$H297="Total","",TRUE,VLOOKUP($H297,Elements!$B$19:$L$28,2,FALSE))</f>
        <v/>
      </c>
      <c r="J297" s="31" t="str">
        <f>_xlfn.IFS($H297="","",$H297="Total","",TRUE,VLOOKUP($H297,Elements!$B$19:$L$28,3,FALSE))</f>
        <v/>
      </c>
      <c r="K297" s="31" t="str">
        <f>_xlfn.IFS($H297="","",$H297="Total",SUMIF(INDEX($K$12:$K296,),"&gt;0"),TRUE,VLOOKUP($H297,Elements!$B$19:$L$28,4,FALSE))</f>
        <v/>
      </c>
      <c r="L297" s="31" t="str">
        <f>_xlfn.IFS($H297="","",$H297="Total",SUMIF(INDEX($L$12:$L296,),"&gt;0"),TRUE,VLOOKUP($H297,Elements!$B$19:$L$28,5,FALSE))</f>
        <v/>
      </c>
      <c r="M297" s="31" t="str">
        <f>_xlfn.IFS($H297="","",$H297="Total",SUMIF(INDEX($M$12:$M296,),"&gt;0"),TRUE,VLOOKUP($H297,Elements!$B$19:$L$28,6,FALSE))</f>
        <v/>
      </c>
      <c r="N297" s="31" t="str">
        <f>_xlfn.IFS($H297="","",$H297="Total",SUMIF(INDEX($N$12:$N296,),"&gt;0"),TRUE,VLOOKUP($H297,Elements!$B$19:$L$28,7,FALSE))</f>
        <v/>
      </c>
      <c r="O297" s="31" t="str">
        <f>_xlfn.IFS($H297="","",$H297="Total",SUMIF(INDEX($O$12:$O296,),"&gt;0"),TRUE,VLOOKUP($H297,Elements!$B$19:$L$28,8,FALSE))</f>
        <v/>
      </c>
      <c r="P297" s="31" t="str">
        <f>_xlfn.IFS($H297="","",$H297="Total",SUMIF(INDEX($P$12:$P296,),"&gt;0"),TRUE,VLOOKUP($H297,Elements!$B$19:$L$28,9,FALSE))</f>
        <v/>
      </c>
      <c r="Q297" s="31" t="str">
        <f>_xlfn.IFS($H297="","",$H297="Total",SUMIF(INDEX($Q$12:$Q296,),"&gt;0"),TRUE,VLOOKUP($H297,Elements!$B$19:$L$28,10,FALSE))</f>
        <v/>
      </c>
      <c r="R297" s="49" t="str">
        <f>_xlfn.IFS($H297="","",$H297="Total",SUMIF(INDEX($R$12:$R296,),"&gt;0"),TRUE,VLOOKUP($H297,Elements!$B$19:$L$28,11,FALSE))</f>
        <v/>
      </c>
      <c r="S297" s="2"/>
    </row>
    <row r="298" spans="1:19" x14ac:dyDescent="0.25">
      <c r="A298" s="51" t="str">
        <f>IF(C298&lt;&gt;"",COUNTIF($C$13:C298,C298)=1,"")</f>
        <v/>
      </c>
      <c r="B298" s="32"/>
      <c r="C298" s="57"/>
      <c r="D298" s="61" t="str">
        <f ca="1">IF(C298="","",VLOOKUP(C298,OFFSET(Elements!$B$7:$C$7,0,0,COUNTA(Elements!$B:$C)-1),2,FALSE))</f>
        <v/>
      </c>
      <c r="E298" s="53"/>
      <c r="F298" s="29" t="str">
        <f t="shared" si="8"/>
        <v/>
      </c>
      <c r="G298" s="30" t="str">
        <f t="shared" si="9"/>
        <v/>
      </c>
      <c r="H298" s="57"/>
      <c r="I298" s="59" t="str">
        <f>_xlfn.IFS($H298="","",$H298="Total","",TRUE,VLOOKUP($H298,Elements!$B$19:$L$28,2,FALSE))</f>
        <v/>
      </c>
      <c r="J298" s="31" t="str">
        <f>_xlfn.IFS($H298="","",$H298="Total","",TRUE,VLOOKUP($H298,Elements!$B$19:$L$28,3,FALSE))</f>
        <v/>
      </c>
      <c r="K298" s="31" t="str">
        <f>_xlfn.IFS($H298="","",$H298="Total",SUMIF(INDEX($K$12:$K297,),"&gt;0"),TRUE,VLOOKUP($H298,Elements!$B$19:$L$28,4,FALSE))</f>
        <v/>
      </c>
      <c r="L298" s="31" t="str">
        <f>_xlfn.IFS($H298="","",$H298="Total",SUMIF(INDEX($L$12:$L297,),"&gt;0"),TRUE,VLOOKUP($H298,Elements!$B$19:$L$28,5,FALSE))</f>
        <v/>
      </c>
      <c r="M298" s="31" t="str">
        <f>_xlfn.IFS($H298="","",$H298="Total",SUMIF(INDEX($M$12:$M297,),"&gt;0"),TRUE,VLOOKUP($H298,Elements!$B$19:$L$28,6,FALSE))</f>
        <v/>
      </c>
      <c r="N298" s="31" t="str">
        <f>_xlfn.IFS($H298="","",$H298="Total",SUMIF(INDEX($N$12:$N297,),"&gt;0"),TRUE,VLOOKUP($H298,Elements!$B$19:$L$28,7,FALSE))</f>
        <v/>
      </c>
      <c r="O298" s="31" t="str">
        <f>_xlfn.IFS($H298="","",$H298="Total",SUMIF(INDEX($O$12:$O297,),"&gt;0"),TRUE,VLOOKUP($H298,Elements!$B$19:$L$28,8,FALSE))</f>
        <v/>
      </c>
      <c r="P298" s="31" t="str">
        <f>_xlfn.IFS($H298="","",$H298="Total",SUMIF(INDEX($P$12:$P297,),"&gt;0"),TRUE,VLOOKUP($H298,Elements!$B$19:$L$28,9,FALSE))</f>
        <v/>
      </c>
      <c r="Q298" s="31" t="str">
        <f>_xlfn.IFS($H298="","",$H298="Total",SUMIF(INDEX($Q$12:$Q297,),"&gt;0"),TRUE,VLOOKUP($H298,Elements!$B$19:$L$28,10,FALSE))</f>
        <v/>
      </c>
      <c r="R298" s="49" t="str">
        <f>_xlfn.IFS($H298="","",$H298="Total",SUMIF(INDEX($R$12:$R297,),"&gt;0"),TRUE,VLOOKUP($H298,Elements!$B$19:$L$28,11,FALSE))</f>
        <v/>
      </c>
      <c r="S298" s="2"/>
    </row>
    <row r="299" spans="1:19" x14ac:dyDescent="0.25">
      <c r="A299" s="51" t="str">
        <f>IF(C299&lt;&gt;"",COUNTIF($C$13:C299,C299)=1,"")</f>
        <v/>
      </c>
      <c r="B299" s="32"/>
      <c r="C299" s="57"/>
      <c r="D299" s="61" t="str">
        <f ca="1">IF(C299="","",VLOOKUP(C299,OFFSET(Elements!$B$7:$C$7,0,0,COUNTA(Elements!$B:$C)-1),2,FALSE))</f>
        <v/>
      </c>
      <c r="E299" s="53"/>
      <c r="F299" s="29" t="str">
        <f t="shared" si="8"/>
        <v/>
      </c>
      <c r="G299" s="30" t="str">
        <f t="shared" si="9"/>
        <v/>
      </c>
      <c r="H299" s="57"/>
      <c r="I299" s="59" t="str">
        <f>_xlfn.IFS($H299="","",$H299="Total","",TRUE,VLOOKUP($H299,Elements!$B$19:$L$28,2,FALSE))</f>
        <v/>
      </c>
      <c r="J299" s="31" t="str">
        <f>_xlfn.IFS($H299="","",$H299="Total","",TRUE,VLOOKUP($H299,Elements!$B$19:$L$28,3,FALSE))</f>
        <v/>
      </c>
      <c r="K299" s="31" t="str">
        <f>_xlfn.IFS($H299="","",$H299="Total",SUMIF(INDEX($K$12:$K298,),"&gt;0"),TRUE,VLOOKUP($H299,Elements!$B$19:$L$28,4,FALSE))</f>
        <v/>
      </c>
      <c r="L299" s="31" t="str">
        <f>_xlfn.IFS($H299="","",$H299="Total",SUMIF(INDEX($L$12:$L298,),"&gt;0"),TRUE,VLOOKUP($H299,Elements!$B$19:$L$28,5,FALSE))</f>
        <v/>
      </c>
      <c r="M299" s="31" t="str">
        <f>_xlfn.IFS($H299="","",$H299="Total",SUMIF(INDEX($M$12:$M298,),"&gt;0"),TRUE,VLOOKUP($H299,Elements!$B$19:$L$28,6,FALSE))</f>
        <v/>
      </c>
      <c r="N299" s="31" t="str">
        <f>_xlfn.IFS($H299="","",$H299="Total",SUMIF(INDEX($N$12:$N298,),"&gt;0"),TRUE,VLOOKUP($H299,Elements!$B$19:$L$28,7,FALSE))</f>
        <v/>
      </c>
      <c r="O299" s="31" t="str">
        <f>_xlfn.IFS($H299="","",$H299="Total",SUMIF(INDEX($O$12:$O298,),"&gt;0"),TRUE,VLOOKUP($H299,Elements!$B$19:$L$28,8,FALSE))</f>
        <v/>
      </c>
      <c r="P299" s="31" t="str">
        <f>_xlfn.IFS($H299="","",$H299="Total",SUMIF(INDEX($P$12:$P298,),"&gt;0"),TRUE,VLOOKUP($H299,Elements!$B$19:$L$28,9,FALSE))</f>
        <v/>
      </c>
      <c r="Q299" s="31" t="str">
        <f>_xlfn.IFS($H299="","",$H299="Total",SUMIF(INDEX($Q$12:$Q298,),"&gt;0"),TRUE,VLOOKUP($H299,Elements!$B$19:$L$28,10,FALSE))</f>
        <v/>
      </c>
      <c r="R299" s="49" t="str">
        <f>_xlfn.IFS($H299="","",$H299="Total",SUMIF(INDEX($R$12:$R298,),"&gt;0"),TRUE,VLOOKUP($H299,Elements!$B$19:$L$28,11,FALSE))</f>
        <v/>
      </c>
      <c r="S299" s="2"/>
    </row>
    <row r="300" spans="1:19" x14ac:dyDescent="0.25">
      <c r="A300" s="51" t="str">
        <f>IF(C300&lt;&gt;"",COUNTIF($C$13:C300,C300)=1,"")</f>
        <v/>
      </c>
      <c r="B300" s="32"/>
      <c r="C300" s="56"/>
      <c r="D300" s="61" t="str">
        <f ca="1">IF(C300="","",VLOOKUP(C300,OFFSET(Elements!$B$7:$C$7,0,0,COUNTA(Elements!$B:$C)-1),2,FALSE))</f>
        <v/>
      </c>
      <c r="E300" s="53"/>
      <c r="F300" s="29" t="str">
        <f t="shared" si="8"/>
        <v/>
      </c>
      <c r="G300" s="30" t="str">
        <f t="shared" si="9"/>
        <v/>
      </c>
      <c r="H300" s="57"/>
      <c r="I300" s="59" t="str">
        <f>_xlfn.IFS($H300="","",$H300="Total","",TRUE,VLOOKUP($H300,Elements!$B$19:$L$28,2,FALSE))</f>
        <v/>
      </c>
      <c r="J300" s="31" t="str">
        <f>_xlfn.IFS($H300="","",$H300="Total","",TRUE,VLOOKUP($H300,Elements!$B$19:$L$28,3,FALSE))</f>
        <v/>
      </c>
      <c r="K300" s="31" t="str">
        <f>_xlfn.IFS($H300="","",$H300="Total",SUMIF(INDEX($K$12:$K299,),"&gt;0"),TRUE,VLOOKUP($H300,Elements!$B$19:$L$28,4,FALSE))</f>
        <v/>
      </c>
      <c r="L300" s="31" t="str">
        <f>_xlfn.IFS($H300="","",$H300="Total",SUMIF(INDEX($L$12:$L299,),"&gt;0"),TRUE,VLOOKUP($H300,Elements!$B$19:$L$28,5,FALSE))</f>
        <v/>
      </c>
      <c r="M300" s="31" t="str">
        <f>_xlfn.IFS($H300="","",$H300="Total",SUMIF(INDEX($M$12:$M299,),"&gt;0"),TRUE,VLOOKUP($H300,Elements!$B$19:$L$28,6,FALSE))</f>
        <v/>
      </c>
      <c r="N300" s="31" t="str">
        <f>_xlfn.IFS($H300="","",$H300="Total",SUMIF(INDEX($N$12:$N299,),"&gt;0"),TRUE,VLOOKUP($H300,Elements!$B$19:$L$28,7,FALSE))</f>
        <v/>
      </c>
      <c r="O300" s="31" t="str">
        <f>_xlfn.IFS($H300="","",$H300="Total",SUMIF(INDEX($O$12:$O299,),"&gt;0"),TRUE,VLOOKUP($H300,Elements!$B$19:$L$28,8,FALSE))</f>
        <v/>
      </c>
      <c r="P300" s="31" t="str">
        <f>_xlfn.IFS($H300="","",$H300="Total",SUMIF(INDEX($P$12:$P299,),"&gt;0"),TRUE,VLOOKUP($H300,Elements!$B$19:$L$28,9,FALSE))</f>
        <v/>
      </c>
      <c r="Q300" s="31" t="str">
        <f>_xlfn.IFS($H300="","",$H300="Total",SUMIF(INDEX($Q$12:$Q299,),"&gt;0"),TRUE,VLOOKUP($H300,Elements!$B$19:$L$28,10,FALSE))</f>
        <v/>
      </c>
      <c r="R300" s="49" t="str">
        <f>_xlfn.IFS($H300="","",$H300="Total",SUMIF(INDEX($R$12:$R299,),"&gt;0"),TRUE,VLOOKUP($H300,Elements!$B$19:$L$28,11,FALSE))</f>
        <v/>
      </c>
      <c r="S300" s="2"/>
    </row>
    <row r="301" spans="1:19" x14ac:dyDescent="0.25">
      <c r="A301" s="51" t="str">
        <f>IF(C301&lt;&gt;"",COUNTIF($C$13:C301,C301)=1,"")</f>
        <v/>
      </c>
      <c r="B301" s="32"/>
      <c r="C301" s="57"/>
      <c r="D301" s="61" t="str">
        <f ca="1">IF(C301="","",VLOOKUP(C301,OFFSET(Elements!$B$7:$C$7,0,0,COUNTA(Elements!$B:$C)-1),2,FALSE))</f>
        <v/>
      </c>
      <c r="E301" s="53"/>
      <c r="F301" s="29" t="str">
        <f t="shared" si="8"/>
        <v/>
      </c>
      <c r="G301" s="30" t="str">
        <f t="shared" si="9"/>
        <v/>
      </c>
      <c r="H301" s="57"/>
      <c r="I301" s="59" t="str">
        <f>_xlfn.IFS($H301="","",$H301="Total","",TRUE,VLOOKUP($H301,Elements!$B$19:$L$28,2,FALSE))</f>
        <v/>
      </c>
      <c r="J301" s="31" t="str">
        <f>_xlfn.IFS($H301="","",$H301="Total","",TRUE,VLOOKUP($H301,Elements!$B$19:$L$28,3,FALSE))</f>
        <v/>
      </c>
      <c r="K301" s="31" t="str">
        <f>_xlfn.IFS($H301="","",$H301="Total",SUMIF(INDEX($K$12:$K300,),"&gt;0"),TRUE,VLOOKUP($H301,Elements!$B$19:$L$28,4,FALSE))</f>
        <v/>
      </c>
      <c r="L301" s="31" t="str">
        <f>_xlfn.IFS($H301="","",$H301="Total",SUMIF(INDEX($L$12:$L300,),"&gt;0"),TRUE,VLOOKUP($H301,Elements!$B$19:$L$28,5,FALSE))</f>
        <v/>
      </c>
      <c r="M301" s="31" t="str">
        <f>_xlfn.IFS($H301="","",$H301="Total",SUMIF(INDEX($M$12:$M300,),"&gt;0"),TRUE,VLOOKUP($H301,Elements!$B$19:$L$28,6,FALSE))</f>
        <v/>
      </c>
      <c r="N301" s="31" t="str">
        <f>_xlfn.IFS($H301="","",$H301="Total",SUMIF(INDEX($N$12:$N300,),"&gt;0"),TRUE,VLOOKUP($H301,Elements!$B$19:$L$28,7,FALSE))</f>
        <v/>
      </c>
      <c r="O301" s="31" t="str">
        <f>_xlfn.IFS($H301="","",$H301="Total",SUMIF(INDEX($O$12:$O300,),"&gt;0"),TRUE,VLOOKUP($H301,Elements!$B$19:$L$28,8,FALSE))</f>
        <v/>
      </c>
      <c r="P301" s="31" t="str">
        <f>_xlfn.IFS($H301="","",$H301="Total",SUMIF(INDEX($P$12:$P300,),"&gt;0"),TRUE,VLOOKUP($H301,Elements!$B$19:$L$28,9,FALSE))</f>
        <v/>
      </c>
      <c r="Q301" s="31" t="str">
        <f>_xlfn.IFS($H301="","",$H301="Total",SUMIF(INDEX($Q$12:$Q300,),"&gt;0"),TRUE,VLOOKUP($H301,Elements!$B$19:$L$28,10,FALSE))</f>
        <v/>
      </c>
      <c r="R301" s="49" t="str">
        <f>_xlfn.IFS($H301="","",$H301="Total",SUMIF(INDEX($R$12:$R300,),"&gt;0"),TRUE,VLOOKUP($H301,Elements!$B$19:$L$28,11,FALSE))</f>
        <v/>
      </c>
      <c r="S301" s="2"/>
    </row>
    <row r="302" spans="1:19" x14ac:dyDescent="0.25">
      <c r="A302" s="51" t="str">
        <f>IF(C302&lt;&gt;"",COUNTIF($C$13:C302,C302)=1,"")</f>
        <v/>
      </c>
      <c r="B302" s="32"/>
      <c r="C302" s="57"/>
      <c r="D302" s="61" t="str">
        <f ca="1">IF(C302="","",VLOOKUP(C302,OFFSET(Elements!$B$7:$C$7,0,0,COUNTA(Elements!$B:$C)-1),2,FALSE))</f>
        <v/>
      </c>
      <c r="E302" s="53"/>
      <c r="F302" s="29" t="str">
        <f t="shared" si="8"/>
        <v/>
      </c>
      <c r="G302" s="30" t="str">
        <f t="shared" si="9"/>
        <v/>
      </c>
      <c r="H302" s="57"/>
      <c r="I302" s="59" t="str">
        <f>_xlfn.IFS($H302="","",$H302="Total","",TRUE,VLOOKUP($H302,Elements!$B$19:$L$28,2,FALSE))</f>
        <v/>
      </c>
      <c r="J302" s="31" t="str">
        <f>_xlfn.IFS($H302="","",$H302="Total","",TRUE,VLOOKUP($H302,Elements!$B$19:$L$28,3,FALSE))</f>
        <v/>
      </c>
      <c r="K302" s="31" t="str">
        <f>_xlfn.IFS($H302="","",$H302="Total",SUMIF(INDEX($K$12:$K301,),"&gt;0"),TRUE,VLOOKUP($H302,Elements!$B$19:$L$28,4,FALSE))</f>
        <v/>
      </c>
      <c r="L302" s="31" t="str">
        <f>_xlfn.IFS($H302="","",$H302="Total",SUMIF(INDEX($L$12:$L301,),"&gt;0"),TRUE,VLOOKUP($H302,Elements!$B$19:$L$28,5,FALSE))</f>
        <v/>
      </c>
      <c r="M302" s="31" t="str">
        <f>_xlfn.IFS($H302="","",$H302="Total",SUMIF(INDEX($M$12:$M301,),"&gt;0"),TRUE,VLOOKUP($H302,Elements!$B$19:$L$28,6,FALSE))</f>
        <v/>
      </c>
      <c r="N302" s="31" t="str">
        <f>_xlfn.IFS($H302="","",$H302="Total",SUMIF(INDEX($N$12:$N301,),"&gt;0"),TRUE,VLOOKUP($H302,Elements!$B$19:$L$28,7,FALSE))</f>
        <v/>
      </c>
      <c r="O302" s="31" t="str">
        <f>_xlfn.IFS($H302="","",$H302="Total",SUMIF(INDEX($O$12:$O301,),"&gt;0"),TRUE,VLOOKUP($H302,Elements!$B$19:$L$28,8,FALSE))</f>
        <v/>
      </c>
      <c r="P302" s="31" t="str">
        <f>_xlfn.IFS($H302="","",$H302="Total",SUMIF(INDEX($P$12:$P301,),"&gt;0"),TRUE,VLOOKUP($H302,Elements!$B$19:$L$28,9,FALSE))</f>
        <v/>
      </c>
      <c r="Q302" s="31" t="str">
        <f>_xlfn.IFS($H302="","",$H302="Total",SUMIF(INDEX($Q$12:$Q301,),"&gt;0"),TRUE,VLOOKUP($H302,Elements!$B$19:$L$28,10,FALSE))</f>
        <v/>
      </c>
      <c r="R302" s="49" t="str">
        <f>_xlfn.IFS($H302="","",$H302="Total",SUMIF(INDEX($R$12:$R301,),"&gt;0"),TRUE,VLOOKUP($H302,Elements!$B$19:$L$28,11,FALSE))</f>
        <v/>
      </c>
      <c r="S302" s="2"/>
    </row>
    <row r="303" spans="1:19" x14ac:dyDescent="0.25">
      <c r="A303" s="51" t="str">
        <f>IF(C303&lt;&gt;"",COUNTIF($C$13:C303,C303)=1,"")</f>
        <v/>
      </c>
      <c r="B303" s="32"/>
      <c r="C303" s="57"/>
      <c r="D303" s="61" t="str">
        <f ca="1">IF(C303="","",VLOOKUP(C303,OFFSET(Elements!$B$7:$C$7,0,0,COUNTA(Elements!$B:$C)-1),2,FALSE))</f>
        <v/>
      </c>
      <c r="E303" s="53"/>
      <c r="F303" s="29" t="str">
        <f t="shared" si="8"/>
        <v/>
      </c>
      <c r="G303" s="30" t="str">
        <f t="shared" si="9"/>
        <v/>
      </c>
      <c r="H303" s="57"/>
      <c r="I303" s="59" t="str">
        <f>_xlfn.IFS($H303="","",$H303="Total","",TRUE,VLOOKUP($H303,Elements!$B$19:$L$28,2,FALSE))</f>
        <v/>
      </c>
      <c r="J303" s="31" t="str">
        <f>_xlfn.IFS($H303="","",$H303="Total","",TRUE,VLOOKUP($H303,Elements!$B$19:$L$28,3,FALSE))</f>
        <v/>
      </c>
      <c r="K303" s="31" t="str">
        <f>_xlfn.IFS($H303="","",$H303="Total",SUMIF(INDEX($K$12:$K302,),"&gt;0"),TRUE,VLOOKUP($H303,Elements!$B$19:$L$28,4,FALSE))</f>
        <v/>
      </c>
      <c r="L303" s="31" t="str">
        <f>_xlfn.IFS($H303="","",$H303="Total",SUMIF(INDEX($L$12:$L302,),"&gt;0"),TRUE,VLOOKUP($H303,Elements!$B$19:$L$28,5,FALSE))</f>
        <v/>
      </c>
      <c r="M303" s="31" t="str">
        <f>_xlfn.IFS($H303="","",$H303="Total",SUMIF(INDEX($M$12:$M302,),"&gt;0"),TRUE,VLOOKUP($H303,Elements!$B$19:$L$28,6,FALSE))</f>
        <v/>
      </c>
      <c r="N303" s="31" t="str">
        <f>_xlfn.IFS($H303="","",$H303="Total",SUMIF(INDEX($N$12:$N302,),"&gt;0"),TRUE,VLOOKUP($H303,Elements!$B$19:$L$28,7,FALSE))</f>
        <v/>
      </c>
      <c r="O303" s="31" t="str">
        <f>_xlfn.IFS($H303="","",$H303="Total",SUMIF(INDEX($O$12:$O302,),"&gt;0"),TRUE,VLOOKUP($H303,Elements!$B$19:$L$28,8,FALSE))</f>
        <v/>
      </c>
      <c r="P303" s="31" t="str">
        <f>_xlfn.IFS($H303="","",$H303="Total",SUMIF(INDEX($P$12:$P302,),"&gt;0"),TRUE,VLOOKUP($H303,Elements!$B$19:$L$28,9,FALSE))</f>
        <v/>
      </c>
      <c r="Q303" s="31" t="str">
        <f>_xlfn.IFS($H303="","",$H303="Total",SUMIF(INDEX($Q$12:$Q302,),"&gt;0"),TRUE,VLOOKUP($H303,Elements!$B$19:$L$28,10,FALSE))</f>
        <v/>
      </c>
      <c r="R303" s="49" t="str">
        <f>_xlfn.IFS($H303="","",$H303="Total",SUMIF(INDEX($R$12:$R302,),"&gt;0"),TRUE,VLOOKUP($H303,Elements!$B$19:$L$28,11,FALSE))</f>
        <v/>
      </c>
      <c r="S303" s="2"/>
    </row>
    <row r="304" spans="1:19" x14ac:dyDescent="0.25">
      <c r="A304" s="51" t="str">
        <f>IF(C304&lt;&gt;"",COUNTIF($C$13:C304,C304)=1,"")</f>
        <v/>
      </c>
      <c r="B304" s="32"/>
      <c r="C304" s="57"/>
      <c r="D304" s="61" t="str">
        <f ca="1">IF(C304="","",VLOOKUP(C304,OFFSET(Elements!$B$7:$C$7,0,0,COUNTA(Elements!$B:$C)-1),2,FALSE))</f>
        <v/>
      </c>
      <c r="E304" s="53"/>
      <c r="F304" s="29" t="str">
        <f t="shared" si="8"/>
        <v/>
      </c>
      <c r="G304" s="30" t="str">
        <f t="shared" si="9"/>
        <v/>
      </c>
      <c r="H304" s="57"/>
      <c r="I304" s="59" t="str">
        <f>_xlfn.IFS($H304="","",$H304="Total","",TRUE,VLOOKUP($H304,Elements!$B$19:$L$28,2,FALSE))</f>
        <v/>
      </c>
      <c r="J304" s="31" t="str">
        <f>_xlfn.IFS($H304="","",$H304="Total","",TRUE,VLOOKUP($H304,Elements!$B$19:$L$28,3,FALSE))</f>
        <v/>
      </c>
      <c r="K304" s="31" t="str">
        <f>_xlfn.IFS($H304="","",$H304="Total",SUMIF(INDEX($K$12:$K303,),"&gt;0"),TRUE,VLOOKUP($H304,Elements!$B$19:$L$28,4,FALSE))</f>
        <v/>
      </c>
      <c r="L304" s="31" t="str">
        <f>_xlfn.IFS($H304="","",$H304="Total",SUMIF(INDEX($L$12:$L303,),"&gt;0"),TRUE,VLOOKUP($H304,Elements!$B$19:$L$28,5,FALSE))</f>
        <v/>
      </c>
      <c r="M304" s="31" t="str">
        <f>_xlfn.IFS($H304="","",$H304="Total",SUMIF(INDEX($M$12:$M303,),"&gt;0"),TRUE,VLOOKUP($H304,Elements!$B$19:$L$28,6,FALSE))</f>
        <v/>
      </c>
      <c r="N304" s="31" t="str">
        <f>_xlfn.IFS($H304="","",$H304="Total",SUMIF(INDEX($N$12:$N303,),"&gt;0"),TRUE,VLOOKUP($H304,Elements!$B$19:$L$28,7,FALSE))</f>
        <v/>
      </c>
      <c r="O304" s="31" t="str">
        <f>_xlfn.IFS($H304="","",$H304="Total",SUMIF(INDEX($O$12:$O303,),"&gt;0"),TRUE,VLOOKUP($H304,Elements!$B$19:$L$28,8,FALSE))</f>
        <v/>
      </c>
      <c r="P304" s="31" t="str">
        <f>_xlfn.IFS($H304="","",$H304="Total",SUMIF(INDEX($P$12:$P303,),"&gt;0"),TRUE,VLOOKUP($H304,Elements!$B$19:$L$28,9,FALSE))</f>
        <v/>
      </c>
      <c r="Q304" s="31" t="str">
        <f>_xlfn.IFS($H304="","",$H304="Total",SUMIF(INDEX($Q$12:$Q303,),"&gt;0"),TRUE,VLOOKUP($H304,Elements!$B$19:$L$28,10,FALSE))</f>
        <v/>
      </c>
      <c r="R304" s="49" t="str">
        <f>_xlfn.IFS($H304="","",$H304="Total",SUMIF(INDEX($R$12:$R303,),"&gt;0"),TRUE,VLOOKUP($H304,Elements!$B$19:$L$28,11,FALSE))</f>
        <v/>
      </c>
      <c r="S304" s="2"/>
    </row>
    <row r="305" spans="1:19" x14ac:dyDescent="0.25">
      <c r="A305" s="51" t="str">
        <f>IF(C305&lt;&gt;"",COUNTIF($C$13:C305,C305)=1,"")</f>
        <v/>
      </c>
      <c r="B305" s="32"/>
      <c r="C305" s="57"/>
      <c r="D305" s="61" t="str">
        <f ca="1">IF(C305="","",VLOOKUP(C305,OFFSET(Elements!$B$7:$C$7,0,0,COUNTA(Elements!$B:$C)-1),2,FALSE))</f>
        <v/>
      </c>
      <c r="E305" s="53"/>
      <c r="F305" s="29" t="str">
        <f t="shared" si="8"/>
        <v/>
      </c>
      <c r="G305" s="30" t="str">
        <f t="shared" si="9"/>
        <v/>
      </c>
      <c r="H305" s="57"/>
      <c r="I305" s="59" t="str">
        <f>_xlfn.IFS($H305="","",$H305="Total","",TRUE,VLOOKUP($H305,Elements!$B$19:$L$28,2,FALSE))</f>
        <v/>
      </c>
      <c r="J305" s="31" t="str">
        <f>_xlfn.IFS($H305="","",$H305="Total","",TRUE,VLOOKUP($H305,Elements!$B$19:$L$28,3,FALSE))</f>
        <v/>
      </c>
      <c r="K305" s="31" t="str">
        <f>_xlfn.IFS($H305="","",$H305="Total",SUMIF(INDEX($K$12:$K304,),"&gt;0"),TRUE,VLOOKUP($H305,Elements!$B$19:$L$28,4,FALSE))</f>
        <v/>
      </c>
      <c r="L305" s="31" t="str">
        <f>_xlfn.IFS($H305="","",$H305="Total",SUMIF(INDEX($L$12:$L304,),"&gt;0"),TRUE,VLOOKUP($H305,Elements!$B$19:$L$28,5,FALSE))</f>
        <v/>
      </c>
      <c r="M305" s="31" t="str">
        <f>_xlfn.IFS($H305="","",$H305="Total",SUMIF(INDEX($M$12:$M304,),"&gt;0"),TRUE,VLOOKUP($H305,Elements!$B$19:$L$28,6,FALSE))</f>
        <v/>
      </c>
      <c r="N305" s="31" t="str">
        <f>_xlfn.IFS($H305="","",$H305="Total",SUMIF(INDEX($N$12:$N304,),"&gt;0"),TRUE,VLOOKUP($H305,Elements!$B$19:$L$28,7,FALSE))</f>
        <v/>
      </c>
      <c r="O305" s="31" t="str">
        <f>_xlfn.IFS($H305="","",$H305="Total",SUMIF(INDEX($O$12:$O304,),"&gt;0"),TRUE,VLOOKUP($H305,Elements!$B$19:$L$28,8,FALSE))</f>
        <v/>
      </c>
      <c r="P305" s="31" t="str">
        <f>_xlfn.IFS($H305="","",$H305="Total",SUMIF(INDEX($P$12:$P304,),"&gt;0"),TRUE,VLOOKUP($H305,Elements!$B$19:$L$28,9,FALSE))</f>
        <v/>
      </c>
      <c r="Q305" s="31" t="str">
        <f>_xlfn.IFS($H305="","",$H305="Total",SUMIF(INDEX($Q$12:$Q304,),"&gt;0"),TRUE,VLOOKUP($H305,Elements!$B$19:$L$28,10,FALSE))</f>
        <v/>
      </c>
      <c r="R305" s="49" t="str">
        <f>_xlfn.IFS($H305="","",$H305="Total",SUMIF(INDEX($R$12:$R304,),"&gt;0"),TRUE,VLOOKUP($H305,Elements!$B$19:$L$28,11,FALSE))</f>
        <v/>
      </c>
      <c r="S305" s="2"/>
    </row>
    <row r="306" spans="1:19" x14ac:dyDescent="0.25">
      <c r="A306" s="51" t="str">
        <f>IF(C306&lt;&gt;"",COUNTIF($C$13:C306,C306)=1,"")</f>
        <v/>
      </c>
      <c r="B306" s="32"/>
      <c r="C306" s="57"/>
      <c r="D306" s="61" t="str">
        <f ca="1">IF(C306="","",VLOOKUP(C306,OFFSET(Elements!$B$7:$C$7,0,0,COUNTA(Elements!$B:$C)-1),2,FALSE))</f>
        <v/>
      </c>
      <c r="E306" s="53"/>
      <c r="F306" s="29" t="str">
        <f t="shared" si="8"/>
        <v/>
      </c>
      <c r="G306" s="30" t="str">
        <f t="shared" si="9"/>
        <v/>
      </c>
      <c r="H306" s="57"/>
      <c r="I306" s="59" t="str">
        <f>_xlfn.IFS($H306="","",$H306="Total","",TRUE,VLOOKUP($H306,Elements!$B$19:$L$28,2,FALSE))</f>
        <v/>
      </c>
      <c r="J306" s="31" t="str">
        <f>_xlfn.IFS($H306="","",$H306="Total","",TRUE,VLOOKUP($H306,Elements!$B$19:$L$28,3,FALSE))</f>
        <v/>
      </c>
      <c r="K306" s="31" t="str">
        <f>_xlfn.IFS($H306="","",$H306="Total",SUMIF(INDEX($K$12:$K305,),"&gt;0"),TRUE,VLOOKUP($H306,Elements!$B$19:$L$28,4,FALSE))</f>
        <v/>
      </c>
      <c r="L306" s="31" t="str">
        <f>_xlfn.IFS($H306="","",$H306="Total",SUMIF(INDEX($L$12:$L305,),"&gt;0"),TRUE,VLOOKUP($H306,Elements!$B$19:$L$28,5,FALSE))</f>
        <v/>
      </c>
      <c r="M306" s="31" t="str">
        <f>_xlfn.IFS($H306="","",$H306="Total",SUMIF(INDEX($M$12:$M305,),"&gt;0"),TRUE,VLOOKUP($H306,Elements!$B$19:$L$28,6,FALSE))</f>
        <v/>
      </c>
      <c r="N306" s="31" t="str">
        <f>_xlfn.IFS($H306="","",$H306="Total",SUMIF(INDEX($N$12:$N305,),"&gt;0"),TRUE,VLOOKUP($H306,Elements!$B$19:$L$28,7,FALSE))</f>
        <v/>
      </c>
      <c r="O306" s="31" t="str">
        <f>_xlfn.IFS($H306="","",$H306="Total",SUMIF(INDEX($O$12:$O305,),"&gt;0"),TRUE,VLOOKUP($H306,Elements!$B$19:$L$28,8,FALSE))</f>
        <v/>
      </c>
      <c r="P306" s="31" t="str">
        <f>_xlfn.IFS($H306="","",$H306="Total",SUMIF(INDEX($P$12:$P305,),"&gt;0"),TRUE,VLOOKUP($H306,Elements!$B$19:$L$28,9,FALSE))</f>
        <v/>
      </c>
      <c r="Q306" s="31" t="str">
        <f>_xlfn.IFS($H306="","",$H306="Total",SUMIF(INDEX($Q$12:$Q305,),"&gt;0"),TRUE,VLOOKUP($H306,Elements!$B$19:$L$28,10,FALSE))</f>
        <v/>
      </c>
      <c r="R306" s="49" t="str">
        <f>_xlfn.IFS($H306="","",$H306="Total",SUMIF(INDEX($R$12:$R305,),"&gt;0"),TRUE,VLOOKUP($H306,Elements!$B$19:$L$28,11,FALSE))</f>
        <v/>
      </c>
      <c r="S306" s="2"/>
    </row>
    <row r="307" spans="1:19" x14ac:dyDescent="0.25">
      <c r="A307" s="51" t="str">
        <f>IF(C307&lt;&gt;"",COUNTIF($C$13:C307,C307)=1,"")</f>
        <v/>
      </c>
      <c r="B307" s="32"/>
      <c r="C307" s="57"/>
      <c r="D307" s="61" t="str">
        <f ca="1">IF(C307="","",VLOOKUP(C307,OFFSET(Elements!$B$7:$C$7,0,0,COUNTA(Elements!$B:$C)-1),2,FALSE))</f>
        <v/>
      </c>
      <c r="E307" s="53"/>
      <c r="F307" s="29" t="str">
        <f t="shared" si="8"/>
        <v/>
      </c>
      <c r="G307" s="30" t="str">
        <f t="shared" si="9"/>
        <v/>
      </c>
      <c r="H307" s="57"/>
      <c r="I307" s="59" t="str">
        <f>_xlfn.IFS($H307="","",$H307="Total","",TRUE,VLOOKUP($H307,Elements!$B$19:$L$28,2,FALSE))</f>
        <v/>
      </c>
      <c r="J307" s="31" t="str">
        <f>_xlfn.IFS($H307="","",$H307="Total","",TRUE,VLOOKUP($H307,Elements!$B$19:$L$28,3,FALSE))</f>
        <v/>
      </c>
      <c r="K307" s="31" t="str">
        <f>_xlfn.IFS($H307="","",$H307="Total",SUMIF(INDEX($K$12:$K306,),"&gt;0"),TRUE,VLOOKUP($H307,Elements!$B$19:$L$28,4,FALSE))</f>
        <v/>
      </c>
      <c r="L307" s="31" t="str">
        <f>_xlfn.IFS($H307="","",$H307="Total",SUMIF(INDEX($L$12:$L306,),"&gt;0"),TRUE,VLOOKUP($H307,Elements!$B$19:$L$28,5,FALSE))</f>
        <v/>
      </c>
      <c r="M307" s="31" t="str">
        <f>_xlfn.IFS($H307="","",$H307="Total",SUMIF(INDEX($M$12:$M306,),"&gt;0"),TRUE,VLOOKUP($H307,Elements!$B$19:$L$28,6,FALSE))</f>
        <v/>
      </c>
      <c r="N307" s="31" t="str">
        <f>_xlfn.IFS($H307="","",$H307="Total",SUMIF(INDEX($N$12:$N306,),"&gt;0"),TRUE,VLOOKUP($H307,Elements!$B$19:$L$28,7,FALSE))</f>
        <v/>
      </c>
      <c r="O307" s="31" t="str">
        <f>_xlfn.IFS($H307="","",$H307="Total",SUMIF(INDEX($O$12:$O306,),"&gt;0"),TRUE,VLOOKUP($H307,Elements!$B$19:$L$28,8,FALSE))</f>
        <v/>
      </c>
      <c r="P307" s="31" t="str">
        <f>_xlfn.IFS($H307="","",$H307="Total",SUMIF(INDEX($P$12:$P306,),"&gt;0"),TRUE,VLOOKUP($H307,Elements!$B$19:$L$28,9,FALSE))</f>
        <v/>
      </c>
      <c r="Q307" s="31" t="str">
        <f>_xlfn.IFS($H307="","",$H307="Total",SUMIF(INDEX($Q$12:$Q306,),"&gt;0"),TRUE,VLOOKUP($H307,Elements!$B$19:$L$28,10,FALSE))</f>
        <v/>
      </c>
      <c r="R307" s="49" t="str">
        <f>_xlfn.IFS($H307="","",$H307="Total",SUMIF(INDEX($R$12:$R306,),"&gt;0"),TRUE,VLOOKUP($H307,Elements!$B$19:$L$28,11,FALSE))</f>
        <v/>
      </c>
      <c r="S307" s="2"/>
    </row>
    <row r="308" spans="1:19" x14ac:dyDescent="0.25">
      <c r="A308" s="51" t="str">
        <f>IF(C308&lt;&gt;"",COUNTIF($C$13:C308,C308)=1,"")</f>
        <v/>
      </c>
      <c r="B308" s="32"/>
      <c r="C308" s="56"/>
      <c r="D308" s="61" t="str">
        <f ca="1">IF(C308="","",VLOOKUP(C308,OFFSET(Elements!$B$7:$C$7,0,0,COUNTA(Elements!$B:$C)-1),2,FALSE))</f>
        <v/>
      </c>
      <c r="E308" s="53"/>
      <c r="F308" s="29" t="str">
        <f t="shared" si="8"/>
        <v/>
      </c>
      <c r="G308" s="30" t="str">
        <f t="shared" si="9"/>
        <v/>
      </c>
      <c r="H308" s="57"/>
      <c r="I308" s="59" t="str">
        <f>_xlfn.IFS($H308="","",$H308="Total","",TRUE,VLOOKUP($H308,Elements!$B$19:$L$28,2,FALSE))</f>
        <v/>
      </c>
      <c r="J308" s="31" t="str">
        <f>_xlfn.IFS($H308="","",$H308="Total","",TRUE,VLOOKUP($H308,Elements!$B$19:$L$28,3,FALSE))</f>
        <v/>
      </c>
      <c r="K308" s="31" t="str">
        <f>_xlfn.IFS($H308="","",$H308="Total",SUMIF(INDEX($K$12:$K307,),"&gt;0"),TRUE,VLOOKUP($H308,Elements!$B$19:$L$28,4,FALSE))</f>
        <v/>
      </c>
      <c r="L308" s="31" t="str">
        <f>_xlfn.IFS($H308="","",$H308="Total",SUMIF(INDEX($L$12:$L307,),"&gt;0"),TRUE,VLOOKUP($H308,Elements!$B$19:$L$28,5,FALSE))</f>
        <v/>
      </c>
      <c r="M308" s="31" t="str">
        <f>_xlfn.IFS($H308="","",$H308="Total",SUMIF(INDEX($M$12:$M307,),"&gt;0"),TRUE,VLOOKUP($H308,Elements!$B$19:$L$28,6,FALSE))</f>
        <v/>
      </c>
      <c r="N308" s="31" t="str">
        <f>_xlfn.IFS($H308="","",$H308="Total",SUMIF(INDEX($N$12:$N307,),"&gt;0"),TRUE,VLOOKUP($H308,Elements!$B$19:$L$28,7,FALSE))</f>
        <v/>
      </c>
      <c r="O308" s="31" t="str">
        <f>_xlfn.IFS($H308="","",$H308="Total",SUMIF(INDEX($O$12:$O307,),"&gt;0"),TRUE,VLOOKUP($H308,Elements!$B$19:$L$28,8,FALSE))</f>
        <v/>
      </c>
      <c r="P308" s="31" t="str">
        <f>_xlfn.IFS($H308="","",$H308="Total",SUMIF(INDEX($P$12:$P307,),"&gt;0"),TRUE,VLOOKUP($H308,Elements!$B$19:$L$28,9,FALSE))</f>
        <v/>
      </c>
      <c r="Q308" s="31" t="str">
        <f>_xlfn.IFS($H308="","",$H308="Total",SUMIF(INDEX($Q$12:$Q307,),"&gt;0"),TRUE,VLOOKUP($H308,Elements!$B$19:$L$28,10,FALSE))</f>
        <v/>
      </c>
      <c r="R308" s="49" t="str">
        <f>_xlfn.IFS($H308="","",$H308="Total",SUMIF(INDEX($R$12:$R307,),"&gt;0"),TRUE,VLOOKUP($H308,Elements!$B$19:$L$28,11,FALSE))</f>
        <v/>
      </c>
      <c r="S308" s="2"/>
    </row>
    <row r="309" spans="1:19" x14ac:dyDescent="0.25">
      <c r="A309" s="51" t="str">
        <f>IF(C309&lt;&gt;"",COUNTIF($C$13:C309,C309)=1,"")</f>
        <v/>
      </c>
      <c r="B309" s="32"/>
      <c r="C309" s="57"/>
      <c r="D309" s="61" t="str">
        <f ca="1">IF(C309="","",VLOOKUP(C309,OFFSET(Elements!$B$7:$C$7,0,0,COUNTA(Elements!$B:$C)-1),2,FALSE))</f>
        <v/>
      </c>
      <c r="E309" s="53"/>
      <c r="F309" s="29" t="str">
        <f t="shared" si="8"/>
        <v/>
      </c>
      <c r="G309" s="30" t="str">
        <f t="shared" si="9"/>
        <v/>
      </c>
      <c r="H309" s="57"/>
      <c r="I309" s="59" t="str">
        <f>_xlfn.IFS($H309="","",$H309="Total","",TRUE,VLOOKUP($H309,Elements!$B$19:$L$28,2,FALSE))</f>
        <v/>
      </c>
      <c r="J309" s="31" t="str">
        <f>_xlfn.IFS($H309="","",$H309="Total","",TRUE,VLOOKUP($H309,Elements!$B$19:$L$28,3,FALSE))</f>
        <v/>
      </c>
      <c r="K309" s="31" t="str">
        <f>_xlfn.IFS($H309="","",$H309="Total",SUMIF(INDEX($K$12:$K308,),"&gt;0"),TRUE,VLOOKUP($H309,Elements!$B$19:$L$28,4,FALSE))</f>
        <v/>
      </c>
      <c r="L309" s="31" t="str">
        <f>_xlfn.IFS($H309="","",$H309="Total",SUMIF(INDEX($L$12:$L308,),"&gt;0"),TRUE,VLOOKUP($H309,Elements!$B$19:$L$28,5,FALSE))</f>
        <v/>
      </c>
      <c r="M309" s="31" t="str">
        <f>_xlfn.IFS($H309="","",$H309="Total",SUMIF(INDEX($M$12:$M308,),"&gt;0"),TRUE,VLOOKUP($H309,Elements!$B$19:$L$28,6,FALSE))</f>
        <v/>
      </c>
      <c r="N309" s="31" t="str">
        <f>_xlfn.IFS($H309="","",$H309="Total",SUMIF(INDEX($N$12:$N308,),"&gt;0"),TRUE,VLOOKUP($H309,Elements!$B$19:$L$28,7,FALSE))</f>
        <v/>
      </c>
      <c r="O309" s="31" t="str">
        <f>_xlfn.IFS($H309="","",$H309="Total",SUMIF(INDEX($O$12:$O308,),"&gt;0"),TRUE,VLOOKUP($H309,Elements!$B$19:$L$28,8,FALSE))</f>
        <v/>
      </c>
      <c r="P309" s="31" t="str">
        <f>_xlfn.IFS($H309="","",$H309="Total",SUMIF(INDEX($P$12:$P308,),"&gt;0"),TRUE,VLOOKUP($H309,Elements!$B$19:$L$28,9,FALSE))</f>
        <v/>
      </c>
      <c r="Q309" s="31" t="str">
        <f>_xlfn.IFS($H309="","",$H309="Total",SUMIF(INDEX($Q$12:$Q308,),"&gt;0"),TRUE,VLOOKUP($H309,Elements!$B$19:$L$28,10,FALSE))</f>
        <v/>
      </c>
      <c r="R309" s="49" t="str">
        <f>_xlfn.IFS($H309="","",$H309="Total",SUMIF(INDEX($R$12:$R308,),"&gt;0"),TRUE,VLOOKUP($H309,Elements!$B$19:$L$28,11,FALSE))</f>
        <v/>
      </c>
      <c r="S309" s="2"/>
    </row>
    <row r="310" spans="1:19" x14ac:dyDescent="0.25">
      <c r="A310" s="51" t="str">
        <f>IF(C310&lt;&gt;"",COUNTIF($C$13:C310,C310)=1,"")</f>
        <v/>
      </c>
      <c r="B310" s="32"/>
      <c r="C310" s="57"/>
      <c r="D310" s="61" t="str">
        <f ca="1">IF(C310="","",VLOOKUP(C310,OFFSET(Elements!$B$7:$C$7,0,0,COUNTA(Elements!$B:$C)-1),2,FALSE))</f>
        <v/>
      </c>
      <c r="E310" s="53"/>
      <c r="F310" s="29" t="str">
        <f t="shared" si="8"/>
        <v/>
      </c>
      <c r="G310" s="30" t="str">
        <f t="shared" si="9"/>
        <v/>
      </c>
      <c r="H310" s="57"/>
      <c r="I310" s="59" t="str">
        <f>_xlfn.IFS($H310="","",$H310="Total","",TRUE,VLOOKUP($H310,Elements!$B$19:$L$28,2,FALSE))</f>
        <v/>
      </c>
      <c r="J310" s="31" t="str">
        <f>_xlfn.IFS($H310="","",$H310="Total","",TRUE,VLOOKUP($H310,Elements!$B$19:$L$28,3,FALSE))</f>
        <v/>
      </c>
      <c r="K310" s="31" t="str">
        <f>_xlfn.IFS($H310="","",$H310="Total",SUMIF(INDEX($K$12:$K309,),"&gt;0"),TRUE,VLOOKUP($H310,Elements!$B$19:$L$28,4,FALSE))</f>
        <v/>
      </c>
      <c r="L310" s="31" t="str">
        <f>_xlfn.IFS($H310="","",$H310="Total",SUMIF(INDEX($L$12:$L309,),"&gt;0"),TRUE,VLOOKUP($H310,Elements!$B$19:$L$28,5,FALSE))</f>
        <v/>
      </c>
      <c r="M310" s="31" t="str">
        <f>_xlfn.IFS($H310="","",$H310="Total",SUMIF(INDEX($M$12:$M309,),"&gt;0"),TRUE,VLOOKUP($H310,Elements!$B$19:$L$28,6,FALSE))</f>
        <v/>
      </c>
      <c r="N310" s="31" t="str">
        <f>_xlfn.IFS($H310="","",$H310="Total",SUMIF(INDEX($N$12:$N309,),"&gt;0"),TRUE,VLOOKUP($H310,Elements!$B$19:$L$28,7,FALSE))</f>
        <v/>
      </c>
      <c r="O310" s="31" t="str">
        <f>_xlfn.IFS($H310="","",$H310="Total",SUMIF(INDEX($O$12:$O309,),"&gt;0"),TRUE,VLOOKUP($H310,Elements!$B$19:$L$28,8,FALSE))</f>
        <v/>
      </c>
      <c r="P310" s="31" t="str">
        <f>_xlfn.IFS($H310="","",$H310="Total",SUMIF(INDEX($P$12:$P309,),"&gt;0"),TRUE,VLOOKUP($H310,Elements!$B$19:$L$28,9,FALSE))</f>
        <v/>
      </c>
      <c r="Q310" s="31" t="str">
        <f>_xlfn.IFS($H310="","",$H310="Total",SUMIF(INDEX($Q$12:$Q309,),"&gt;0"),TRUE,VLOOKUP($H310,Elements!$B$19:$L$28,10,FALSE))</f>
        <v/>
      </c>
      <c r="R310" s="49" t="str">
        <f>_xlfn.IFS($H310="","",$H310="Total",SUMIF(INDEX($R$12:$R309,),"&gt;0"),TRUE,VLOOKUP($H310,Elements!$B$19:$L$28,11,FALSE))</f>
        <v/>
      </c>
      <c r="S310" s="2"/>
    </row>
    <row r="311" spans="1:19" x14ac:dyDescent="0.25">
      <c r="A311" s="51" t="str">
        <f>IF(C311&lt;&gt;"",COUNTIF($C$13:C311,C311)=1,"")</f>
        <v/>
      </c>
      <c r="B311" s="32"/>
      <c r="C311" s="57"/>
      <c r="D311" s="61" t="str">
        <f ca="1">IF(C311="","",VLOOKUP(C311,OFFSET(Elements!$B$7:$C$7,0,0,COUNTA(Elements!$B:$C)-1),2,FALSE))</f>
        <v/>
      </c>
      <c r="E311" s="53"/>
      <c r="F311" s="29" t="str">
        <f t="shared" si="8"/>
        <v/>
      </c>
      <c r="G311" s="30" t="str">
        <f t="shared" si="9"/>
        <v/>
      </c>
      <c r="H311" s="57"/>
      <c r="I311" s="59" t="str">
        <f>_xlfn.IFS($H311="","",$H311="Total","",TRUE,VLOOKUP($H311,Elements!$B$19:$L$28,2,FALSE))</f>
        <v/>
      </c>
      <c r="J311" s="31" t="str">
        <f>_xlfn.IFS($H311="","",$H311="Total","",TRUE,VLOOKUP($H311,Elements!$B$19:$L$28,3,FALSE))</f>
        <v/>
      </c>
      <c r="K311" s="31" t="str">
        <f>_xlfn.IFS($H311="","",$H311="Total",SUMIF(INDEX($K$12:$K310,),"&gt;0"),TRUE,VLOOKUP($H311,Elements!$B$19:$L$28,4,FALSE))</f>
        <v/>
      </c>
      <c r="L311" s="31" t="str">
        <f>_xlfn.IFS($H311="","",$H311="Total",SUMIF(INDEX($L$12:$L310,),"&gt;0"),TRUE,VLOOKUP($H311,Elements!$B$19:$L$28,5,FALSE))</f>
        <v/>
      </c>
      <c r="M311" s="31" t="str">
        <f>_xlfn.IFS($H311="","",$H311="Total",SUMIF(INDEX($M$12:$M310,),"&gt;0"),TRUE,VLOOKUP($H311,Elements!$B$19:$L$28,6,FALSE))</f>
        <v/>
      </c>
      <c r="N311" s="31" t="str">
        <f>_xlfn.IFS($H311="","",$H311="Total",SUMIF(INDEX($N$12:$N310,),"&gt;0"),TRUE,VLOOKUP($H311,Elements!$B$19:$L$28,7,FALSE))</f>
        <v/>
      </c>
      <c r="O311" s="31" t="str">
        <f>_xlfn.IFS($H311="","",$H311="Total",SUMIF(INDEX($O$12:$O310,),"&gt;0"),TRUE,VLOOKUP($H311,Elements!$B$19:$L$28,8,FALSE))</f>
        <v/>
      </c>
      <c r="P311" s="31" t="str">
        <f>_xlfn.IFS($H311="","",$H311="Total",SUMIF(INDEX($P$12:$P310,),"&gt;0"),TRUE,VLOOKUP($H311,Elements!$B$19:$L$28,9,FALSE))</f>
        <v/>
      </c>
      <c r="Q311" s="31" t="str">
        <f>_xlfn.IFS($H311="","",$H311="Total",SUMIF(INDEX($Q$12:$Q310,),"&gt;0"),TRUE,VLOOKUP($H311,Elements!$B$19:$L$28,10,FALSE))</f>
        <v/>
      </c>
      <c r="R311" s="49" t="str">
        <f>_xlfn.IFS($H311="","",$H311="Total",SUMIF(INDEX($R$12:$R310,),"&gt;0"),TRUE,VLOOKUP($H311,Elements!$B$19:$L$28,11,FALSE))</f>
        <v/>
      </c>
      <c r="S311" s="2"/>
    </row>
    <row r="312" spans="1:19" x14ac:dyDescent="0.25">
      <c r="A312" s="51" t="str">
        <f>IF(C312&lt;&gt;"",COUNTIF($C$13:C312,C312)=1,"")</f>
        <v/>
      </c>
      <c r="B312" s="32"/>
      <c r="C312" s="57"/>
      <c r="D312" s="61" t="str">
        <f ca="1">IF(C312="","",VLOOKUP(C312,OFFSET(Elements!$B$7:$C$7,0,0,COUNTA(Elements!$B:$C)-1),2,FALSE))</f>
        <v/>
      </c>
      <c r="E312" s="53"/>
      <c r="F312" s="29" t="str">
        <f t="shared" si="8"/>
        <v/>
      </c>
      <c r="G312" s="30" t="str">
        <f t="shared" si="9"/>
        <v/>
      </c>
      <c r="H312" s="57"/>
      <c r="I312" s="59" t="str">
        <f>_xlfn.IFS($H312="","",$H312="Total","",TRUE,VLOOKUP($H312,Elements!$B$19:$L$28,2,FALSE))</f>
        <v/>
      </c>
      <c r="J312" s="31" t="str">
        <f>_xlfn.IFS($H312="","",$H312="Total","",TRUE,VLOOKUP($H312,Elements!$B$19:$L$28,3,FALSE))</f>
        <v/>
      </c>
      <c r="K312" s="31" t="str">
        <f>_xlfn.IFS($H312="","",$H312="Total",SUMIF(INDEX($K$12:$K311,),"&gt;0"),TRUE,VLOOKUP($H312,Elements!$B$19:$L$28,4,FALSE))</f>
        <v/>
      </c>
      <c r="L312" s="31" t="str">
        <f>_xlfn.IFS($H312="","",$H312="Total",SUMIF(INDEX($L$12:$L311,),"&gt;0"),TRUE,VLOOKUP($H312,Elements!$B$19:$L$28,5,FALSE))</f>
        <v/>
      </c>
      <c r="M312" s="31" t="str">
        <f>_xlfn.IFS($H312="","",$H312="Total",SUMIF(INDEX($M$12:$M311,),"&gt;0"),TRUE,VLOOKUP($H312,Elements!$B$19:$L$28,6,FALSE))</f>
        <v/>
      </c>
      <c r="N312" s="31" t="str">
        <f>_xlfn.IFS($H312="","",$H312="Total",SUMIF(INDEX($N$12:$N311,),"&gt;0"),TRUE,VLOOKUP($H312,Elements!$B$19:$L$28,7,FALSE))</f>
        <v/>
      </c>
      <c r="O312" s="31" t="str">
        <f>_xlfn.IFS($H312="","",$H312="Total",SUMIF(INDEX($O$12:$O311,),"&gt;0"),TRUE,VLOOKUP($H312,Elements!$B$19:$L$28,8,FALSE))</f>
        <v/>
      </c>
      <c r="P312" s="31" t="str">
        <f>_xlfn.IFS($H312="","",$H312="Total",SUMIF(INDEX($P$12:$P311,),"&gt;0"),TRUE,VLOOKUP($H312,Elements!$B$19:$L$28,9,FALSE))</f>
        <v/>
      </c>
      <c r="Q312" s="31" t="str">
        <f>_xlfn.IFS($H312="","",$H312="Total",SUMIF(INDEX($Q$12:$Q311,),"&gt;0"),TRUE,VLOOKUP($H312,Elements!$B$19:$L$28,10,FALSE))</f>
        <v/>
      </c>
      <c r="R312" s="49" t="str">
        <f>_xlfn.IFS($H312="","",$H312="Total",SUMIF(INDEX($R$12:$R311,),"&gt;0"),TRUE,VLOOKUP($H312,Elements!$B$19:$L$28,11,FALSE))</f>
        <v/>
      </c>
      <c r="S312" s="2"/>
    </row>
    <row r="313" spans="1:19" x14ac:dyDescent="0.25">
      <c r="A313" s="51" t="str">
        <f>IF(C313&lt;&gt;"",COUNTIF($C$13:C313,C313)=1,"")</f>
        <v/>
      </c>
      <c r="B313" s="32"/>
      <c r="C313" s="57"/>
      <c r="D313" s="61" t="str">
        <f ca="1">IF(C313="","",VLOOKUP(C313,OFFSET(Elements!$B$7:$C$7,0,0,COUNTA(Elements!$B:$C)-1),2,FALSE))</f>
        <v/>
      </c>
      <c r="E313" s="53"/>
      <c r="F313" s="29" t="str">
        <f t="shared" si="8"/>
        <v/>
      </c>
      <c r="G313" s="30" t="str">
        <f t="shared" si="9"/>
        <v/>
      </c>
      <c r="H313" s="57"/>
      <c r="I313" s="59" t="str">
        <f>_xlfn.IFS($H313="","",$H313="Total","",TRUE,VLOOKUP($H313,Elements!$B$19:$L$28,2,FALSE))</f>
        <v/>
      </c>
      <c r="J313" s="31" t="str">
        <f>_xlfn.IFS($H313="","",$H313="Total","",TRUE,VLOOKUP($H313,Elements!$B$19:$L$28,3,FALSE))</f>
        <v/>
      </c>
      <c r="K313" s="31" t="str">
        <f>_xlfn.IFS($H313="","",$H313="Total",SUMIF(INDEX($K$12:$K312,),"&gt;0"),TRUE,VLOOKUP($H313,Elements!$B$19:$L$28,4,FALSE))</f>
        <v/>
      </c>
      <c r="L313" s="31" t="str">
        <f>_xlfn.IFS($H313="","",$H313="Total",SUMIF(INDEX($L$12:$L312,),"&gt;0"),TRUE,VLOOKUP($H313,Elements!$B$19:$L$28,5,FALSE))</f>
        <v/>
      </c>
      <c r="M313" s="31" t="str">
        <f>_xlfn.IFS($H313="","",$H313="Total",SUMIF(INDEX($M$12:$M312,),"&gt;0"),TRUE,VLOOKUP($H313,Elements!$B$19:$L$28,6,FALSE))</f>
        <v/>
      </c>
      <c r="N313" s="31" t="str">
        <f>_xlfn.IFS($H313="","",$H313="Total",SUMIF(INDEX($N$12:$N312,),"&gt;0"),TRUE,VLOOKUP($H313,Elements!$B$19:$L$28,7,FALSE))</f>
        <v/>
      </c>
      <c r="O313" s="31" t="str">
        <f>_xlfn.IFS($H313="","",$H313="Total",SUMIF(INDEX($O$12:$O312,),"&gt;0"),TRUE,VLOOKUP($H313,Elements!$B$19:$L$28,8,FALSE))</f>
        <v/>
      </c>
      <c r="P313" s="31" t="str">
        <f>_xlfn.IFS($H313="","",$H313="Total",SUMIF(INDEX($P$12:$P312,),"&gt;0"),TRUE,VLOOKUP($H313,Elements!$B$19:$L$28,9,FALSE))</f>
        <v/>
      </c>
      <c r="Q313" s="31" t="str">
        <f>_xlfn.IFS($H313="","",$H313="Total",SUMIF(INDEX($Q$12:$Q312,),"&gt;0"),TRUE,VLOOKUP($H313,Elements!$B$19:$L$28,10,FALSE))</f>
        <v/>
      </c>
      <c r="R313" s="49" t="str">
        <f>_xlfn.IFS($H313="","",$H313="Total",SUMIF(INDEX($R$12:$R312,),"&gt;0"),TRUE,VLOOKUP($H313,Elements!$B$19:$L$28,11,FALSE))</f>
        <v/>
      </c>
      <c r="S313" s="2"/>
    </row>
    <row r="314" spans="1:19" x14ac:dyDescent="0.25">
      <c r="A314" s="51" t="str">
        <f>IF(C314&lt;&gt;"",COUNTIF($C$13:C314,C314)=1,"")</f>
        <v/>
      </c>
      <c r="B314" s="32"/>
      <c r="C314" s="57"/>
      <c r="D314" s="61" t="str">
        <f ca="1">IF(C314="","",VLOOKUP(C314,OFFSET(Elements!$B$7:$C$7,0,0,COUNTA(Elements!$B:$C)-1),2,FALSE))</f>
        <v/>
      </c>
      <c r="E314" s="53"/>
      <c r="F314" s="29" t="str">
        <f t="shared" si="8"/>
        <v/>
      </c>
      <c r="G314" s="30" t="str">
        <f t="shared" si="9"/>
        <v/>
      </c>
      <c r="H314" s="57"/>
      <c r="I314" s="59" t="str">
        <f>_xlfn.IFS($H314="","",$H314="Total","",TRUE,VLOOKUP($H314,Elements!$B$19:$L$28,2,FALSE))</f>
        <v/>
      </c>
      <c r="J314" s="31" t="str">
        <f>_xlfn.IFS($H314="","",$H314="Total","",TRUE,VLOOKUP($H314,Elements!$B$19:$L$28,3,FALSE))</f>
        <v/>
      </c>
      <c r="K314" s="31" t="str">
        <f>_xlfn.IFS($H314="","",$H314="Total",SUMIF(INDEX($K$12:$K313,),"&gt;0"),TRUE,VLOOKUP($H314,Elements!$B$19:$L$28,4,FALSE))</f>
        <v/>
      </c>
      <c r="L314" s="31" t="str">
        <f>_xlfn.IFS($H314="","",$H314="Total",SUMIF(INDEX($L$12:$L313,),"&gt;0"),TRUE,VLOOKUP($H314,Elements!$B$19:$L$28,5,FALSE))</f>
        <v/>
      </c>
      <c r="M314" s="31" t="str">
        <f>_xlfn.IFS($H314="","",$H314="Total",SUMIF(INDEX($M$12:$M313,),"&gt;0"),TRUE,VLOOKUP($H314,Elements!$B$19:$L$28,6,FALSE))</f>
        <v/>
      </c>
      <c r="N314" s="31" t="str">
        <f>_xlfn.IFS($H314="","",$H314="Total",SUMIF(INDEX($N$12:$N313,),"&gt;0"),TRUE,VLOOKUP($H314,Elements!$B$19:$L$28,7,FALSE))</f>
        <v/>
      </c>
      <c r="O314" s="31" t="str">
        <f>_xlfn.IFS($H314="","",$H314="Total",SUMIF(INDEX($O$12:$O313,),"&gt;0"),TRUE,VLOOKUP($H314,Elements!$B$19:$L$28,8,FALSE))</f>
        <v/>
      </c>
      <c r="P314" s="31" t="str">
        <f>_xlfn.IFS($H314="","",$H314="Total",SUMIF(INDEX($P$12:$P313,),"&gt;0"),TRUE,VLOOKUP($H314,Elements!$B$19:$L$28,9,FALSE))</f>
        <v/>
      </c>
      <c r="Q314" s="31" t="str">
        <f>_xlfn.IFS($H314="","",$H314="Total",SUMIF(INDEX($Q$12:$Q313,),"&gt;0"),TRUE,VLOOKUP($H314,Elements!$B$19:$L$28,10,FALSE))</f>
        <v/>
      </c>
      <c r="R314" s="49" t="str">
        <f>_xlfn.IFS($H314="","",$H314="Total",SUMIF(INDEX($R$12:$R313,),"&gt;0"),TRUE,VLOOKUP($H314,Elements!$B$19:$L$28,11,FALSE))</f>
        <v/>
      </c>
      <c r="S314" s="2"/>
    </row>
    <row r="315" spans="1:19" x14ac:dyDescent="0.25">
      <c r="A315" s="51" t="str">
        <f>IF(C315&lt;&gt;"",COUNTIF($C$13:C315,C315)=1,"")</f>
        <v/>
      </c>
      <c r="B315" s="32"/>
      <c r="C315" s="57"/>
      <c r="D315" s="61" t="str">
        <f ca="1">IF(C315="","",VLOOKUP(C315,OFFSET(Elements!$B$7:$C$7,0,0,COUNTA(Elements!$B:$C)-1),2,FALSE))</f>
        <v/>
      </c>
      <c r="E315" s="53"/>
      <c r="F315" s="29" t="str">
        <f t="shared" si="8"/>
        <v/>
      </c>
      <c r="G315" s="30" t="str">
        <f t="shared" si="9"/>
        <v/>
      </c>
      <c r="H315" s="57"/>
      <c r="I315" s="59" t="str">
        <f>_xlfn.IFS($H315="","",$H315="Total","",TRUE,VLOOKUP($H315,Elements!$B$19:$L$28,2,FALSE))</f>
        <v/>
      </c>
      <c r="J315" s="31" t="str">
        <f>_xlfn.IFS($H315="","",$H315="Total","",TRUE,VLOOKUP($H315,Elements!$B$19:$L$28,3,FALSE))</f>
        <v/>
      </c>
      <c r="K315" s="31" t="str">
        <f>_xlfn.IFS($H315="","",$H315="Total",SUMIF(INDEX($K$12:$K314,),"&gt;0"),TRUE,VLOOKUP($H315,Elements!$B$19:$L$28,4,FALSE))</f>
        <v/>
      </c>
      <c r="L315" s="31" t="str">
        <f>_xlfn.IFS($H315="","",$H315="Total",SUMIF(INDEX($L$12:$L314,),"&gt;0"),TRUE,VLOOKUP($H315,Elements!$B$19:$L$28,5,FALSE))</f>
        <v/>
      </c>
      <c r="M315" s="31" t="str">
        <f>_xlfn.IFS($H315="","",$H315="Total",SUMIF(INDEX($M$12:$M314,),"&gt;0"),TRUE,VLOOKUP($H315,Elements!$B$19:$L$28,6,FALSE))</f>
        <v/>
      </c>
      <c r="N315" s="31" t="str">
        <f>_xlfn.IFS($H315="","",$H315="Total",SUMIF(INDEX($N$12:$N314,),"&gt;0"),TRUE,VLOOKUP($H315,Elements!$B$19:$L$28,7,FALSE))</f>
        <v/>
      </c>
      <c r="O315" s="31" t="str">
        <f>_xlfn.IFS($H315="","",$H315="Total",SUMIF(INDEX($O$12:$O314,),"&gt;0"),TRUE,VLOOKUP($H315,Elements!$B$19:$L$28,8,FALSE))</f>
        <v/>
      </c>
      <c r="P315" s="31" t="str">
        <f>_xlfn.IFS($H315="","",$H315="Total",SUMIF(INDEX($P$12:$P314,),"&gt;0"),TRUE,VLOOKUP($H315,Elements!$B$19:$L$28,9,FALSE))</f>
        <v/>
      </c>
      <c r="Q315" s="31" t="str">
        <f>_xlfn.IFS($H315="","",$H315="Total",SUMIF(INDEX($Q$12:$Q314,),"&gt;0"),TRUE,VLOOKUP($H315,Elements!$B$19:$L$28,10,FALSE))</f>
        <v/>
      </c>
      <c r="R315" s="49" t="str">
        <f>_xlfn.IFS($H315="","",$H315="Total",SUMIF(INDEX($R$12:$R314,),"&gt;0"),TRUE,VLOOKUP($H315,Elements!$B$19:$L$28,11,FALSE))</f>
        <v/>
      </c>
      <c r="S315" s="2"/>
    </row>
    <row r="316" spans="1:19" x14ac:dyDescent="0.25">
      <c r="A316" s="51" t="str">
        <f>IF(C316&lt;&gt;"",COUNTIF($C$13:C316,C316)=1,"")</f>
        <v/>
      </c>
      <c r="B316" s="32"/>
      <c r="C316" s="56"/>
      <c r="D316" s="61" t="str">
        <f ca="1">IF(C316="","",VLOOKUP(C316,OFFSET(Elements!$B$7:$C$7,0,0,COUNTA(Elements!$B:$C)-1),2,FALSE))</f>
        <v/>
      </c>
      <c r="E316" s="53"/>
      <c r="F316" s="29" t="str">
        <f t="shared" si="8"/>
        <v/>
      </c>
      <c r="G316" s="30" t="str">
        <f t="shared" si="9"/>
        <v/>
      </c>
      <c r="H316" s="57"/>
      <c r="I316" s="59" t="str">
        <f>_xlfn.IFS($H316="","",$H316="Total","",TRUE,VLOOKUP($H316,Elements!$B$19:$L$28,2,FALSE))</f>
        <v/>
      </c>
      <c r="J316" s="31" t="str">
        <f>_xlfn.IFS($H316="","",$H316="Total","",TRUE,VLOOKUP($H316,Elements!$B$19:$L$28,3,FALSE))</f>
        <v/>
      </c>
      <c r="K316" s="31" t="str">
        <f>_xlfn.IFS($H316="","",$H316="Total",SUMIF(INDEX($K$12:$K315,),"&gt;0"),TRUE,VLOOKUP($H316,Elements!$B$19:$L$28,4,FALSE))</f>
        <v/>
      </c>
      <c r="L316" s="31" t="str">
        <f>_xlfn.IFS($H316="","",$H316="Total",SUMIF(INDEX($L$12:$L315,),"&gt;0"),TRUE,VLOOKUP($H316,Elements!$B$19:$L$28,5,FALSE))</f>
        <v/>
      </c>
      <c r="M316" s="31" t="str">
        <f>_xlfn.IFS($H316="","",$H316="Total",SUMIF(INDEX($M$12:$M315,),"&gt;0"),TRUE,VLOOKUP($H316,Elements!$B$19:$L$28,6,FALSE))</f>
        <v/>
      </c>
      <c r="N316" s="31" t="str">
        <f>_xlfn.IFS($H316="","",$H316="Total",SUMIF(INDEX($N$12:$N315,),"&gt;0"),TRUE,VLOOKUP($H316,Elements!$B$19:$L$28,7,FALSE))</f>
        <v/>
      </c>
      <c r="O316" s="31" t="str">
        <f>_xlfn.IFS($H316="","",$H316="Total",SUMIF(INDEX($O$12:$O315,),"&gt;0"),TRUE,VLOOKUP($H316,Elements!$B$19:$L$28,8,FALSE))</f>
        <v/>
      </c>
      <c r="P316" s="31" t="str">
        <f>_xlfn.IFS($H316="","",$H316="Total",SUMIF(INDEX($P$12:$P315,),"&gt;0"),TRUE,VLOOKUP($H316,Elements!$B$19:$L$28,9,FALSE))</f>
        <v/>
      </c>
      <c r="Q316" s="31" t="str">
        <f>_xlfn.IFS($H316="","",$H316="Total",SUMIF(INDEX($Q$12:$Q315,),"&gt;0"),TRUE,VLOOKUP($H316,Elements!$B$19:$L$28,10,FALSE))</f>
        <v/>
      </c>
      <c r="R316" s="49" t="str">
        <f>_xlfn.IFS($H316="","",$H316="Total",SUMIF(INDEX($R$12:$R315,),"&gt;0"),TRUE,VLOOKUP($H316,Elements!$B$19:$L$28,11,FALSE))</f>
        <v/>
      </c>
      <c r="S316" s="2"/>
    </row>
    <row r="317" spans="1:19" x14ac:dyDescent="0.25">
      <c r="A317" s="51" t="str">
        <f>IF(C317&lt;&gt;"",COUNTIF($C$13:C317,C317)=1,"")</f>
        <v/>
      </c>
      <c r="B317" s="32"/>
      <c r="C317" s="57"/>
      <c r="D317" s="61" t="str">
        <f ca="1">IF(C317="","",VLOOKUP(C317,OFFSET(Elements!$B$7:$C$7,0,0,COUNTA(Elements!$B:$C)-1),2,FALSE))</f>
        <v/>
      </c>
      <c r="E317" s="53"/>
      <c r="F317" s="29" t="str">
        <f t="shared" si="8"/>
        <v/>
      </c>
      <c r="G317" s="30" t="str">
        <f t="shared" si="9"/>
        <v/>
      </c>
      <c r="H317" s="57"/>
      <c r="I317" s="59" t="str">
        <f>_xlfn.IFS($H317="","",$H317="Total","",TRUE,VLOOKUP($H317,Elements!$B$19:$L$28,2,FALSE))</f>
        <v/>
      </c>
      <c r="J317" s="31" t="str">
        <f>_xlfn.IFS($H317="","",$H317="Total","",TRUE,VLOOKUP($H317,Elements!$B$19:$L$28,3,FALSE))</f>
        <v/>
      </c>
      <c r="K317" s="31" t="str">
        <f>_xlfn.IFS($H317="","",$H317="Total",SUMIF(INDEX($K$12:$K316,),"&gt;0"),TRUE,VLOOKUP($H317,Elements!$B$19:$L$28,4,FALSE))</f>
        <v/>
      </c>
      <c r="L317" s="31" t="str">
        <f>_xlfn.IFS($H317="","",$H317="Total",SUMIF(INDEX($L$12:$L316,),"&gt;0"),TRUE,VLOOKUP($H317,Elements!$B$19:$L$28,5,FALSE))</f>
        <v/>
      </c>
      <c r="M317" s="31" t="str">
        <f>_xlfn.IFS($H317="","",$H317="Total",SUMIF(INDEX($M$12:$M316,),"&gt;0"),TRUE,VLOOKUP($H317,Elements!$B$19:$L$28,6,FALSE))</f>
        <v/>
      </c>
      <c r="N317" s="31" t="str">
        <f>_xlfn.IFS($H317="","",$H317="Total",SUMIF(INDEX($N$12:$N316,),"&gt;0"),TRUE,VLOOKUP($H317,Elements!$B$19:$L$28,7,FALSE))</f>
        <v/>
      </c>
      <c r="O317" s="31" t="str">
        <f>_xlfn.IFS($H317="","",$H317="Total",SUMIF(INDEX($O$12:$O316,),"&gt;0"),TRUE,VLOOKUP($H317,Elements!$B$19:$L$28,8,FALSE))</f>
        <v/>
      </c>
      <c r="P317" s="31" t="str">
        <f>_xlfn.IFS($H317="","",$H317="Total",SUMIF(INDEX($P$12:$P316,),"&gt;0"),TRUE,VLOOKUP($H317,Elements!$B$19:$L$28,9,FALSE))</f>
        <v/>
      </c>
      <c r="Q317" s="31" t="str">
        <f>_xlfn.IFS($H317="","",$H317="Total",SUMIF(INDEX($Q$12:$Q316,),"&gt;0"),TRUE,VLOOKUP($H317,Elements!$B$19:$L$28,10,FALSE))</f>
        <v/>
      </c>
      <c r="R317" s="49" t="str">
        <f>_xlfn.IFS($H317="","",$H317="Total",SUMIF(INDEX($R$12:$R316,),"&gt;0"),TRUE,VLOOKUP($H317,Elements!$B$19:$L$28,11,FALSE))</f>
        <v/>
      </c>
      <c r="S317" s="2"/>
    </row>
    <row r="318" spans="1:19" x14ac:dyDescent="0.25">
      <c r="A318" s="51" t="str">
        <f>IF(C318&lt;&gt;"",COUNTIF($C$13:C318,C318)=1,"")</f>
        <v/>
      </c>
      <c r="B318" s="32"/>
      <c r="C318" s="57"/>
      <c r="D318" s="61" t="str">
        <f ca="1">IF(C318="","",VLOOKUP(C318,OFFSET(Elements!$B$7:$C$7,0,0,COUNTA(Elements!$B:$C)-1),2,FALSE))</f>
        <v/>
      </c>
      <c r="E318" s="53"/>
      <c r="F318" s="29" t="str">
        <f t="shared" si="8"/>
        <v/>
      </c>
      <c r="G318" s="30" t="str">
        <f t="shared" si="9"/>
        <v/>
      </c>
      <c r="H318" s="57"/>
      <c r="I318" s="59" t="str">
        <f>_xlfn.IFS($H318="","",$H318="Total","",TRUE,VLOOKUP($H318,Elements!$B$19:$L$28,2,FALSE))</f>
        <v/>
      </c>
      <c r="J318" s="31" t="str">
        <f>_xlfn.IFS($H318="","",$H318="Total","",TRUE,VLOOKUP($H318,Elements!$B$19:$L$28,3,FALSE))</f>
        <v/>
      </c>
      <c r="K318" s="31" t="str">
        <f>_xlfn.IFS($H318="","",$H318="Total",SUMIF(INDEX($K$12:$K317,),"&gt;0"),TRUE,VLOOKUP($H318,Elements!$B$19:$L$28,4,FALSE))</f>
        <v/>
      </c>
      <c r="L318" s="31" t="str">
        <f>_xlfn.IFS($H318="","",$H318="Total",SUMIF(INDEX($L$12:$L317,),"&gt;0"),TRUE,VLOOKUP($H318,Elements!$B$19:$L$28,5,FALSE))</f>
        <v/>
      </c>
      <c r="M318" s="31" t="str">
        <f>_xlfn.IFS($H318="","",$H318="Total",SUMIF(INDEX($M$12:$M317,),"&gt;0"),TRUE,VLOOKUP($H318,Elements!$B$19:$L$28,6,FALSE))</f>
        <v/>
      </c>
      <c r="N318" s="31" t="str">
        <f>_xlfn.IFS($H318="","",$H318="Total",SUMIF(INDEX($N$12:$N317,),"&gt;0"),TRUE,VLOOKUP($H318,Elements!$B$19:$L$28,7,FALSE))</f>
        <v/>
      </c>
      <c r="O318" s="31" t="str">
        <f>_xlfn.IFS($H318="","",$H318="Total",SUMIF(INDEX($O$12:$O317,),"&gt;0"),TRUE,VLOOKUP($H318,Elements!$B$19:$L$28,8,FALSE))</f>
        <v/>
      </c>
      <c r="P318" s="31" t="str">
        <f>_xlfn.IFS($H318="","",$H318="Total",SUMIF(INDEX($P$12:$P317,),"&gt;0"),TRUE,VLOOKUP($H318,Elements!$B$19:$L$28,9,FALSE))</f>
        <v/>
      </c>
      <c r="Q318" s="31" t="str">
        <f>_xlfn.IFS($H318="","",$H318="Total",SUMIF(INDEX($Q$12:$Q317,),"&gt;0"),TRUE,VLOOKUP($H318,Elements!$B$19:$L$28,10,FALSE))</f>
        <v/>
      </c>
      <c r="R318" s="49" t="str">
        <f>_xlfn.IFS($H318="","",$H318="Total",SUMIF(INDEX($R$12:$R317,),"&gt;0"),TRUE,VLOOKUP($H318,Elements!$B$19:$L$28,11,FALSE))</f>
        <v/>
      </c>
      <c r="S318" s="2"/>
    </row>
    <row r="319" spans="1:19" x14ac:dyDescent="0.25">
      <c r="A319" s="51" t="str">
        <f>IF(C319&lt;&gt;"",COUNTIF($C$13:C319,C319)=1,"")</f>
        <v/>
      </c>
      <c r="B319" s="32"/>
      <c r="C319" s="57"/>
      <c r="D319" s="61" t="str">
        <f ca="1">IF(C319="","",VLOOKUP(C319,OFFSET(Elements!$B$7:$C$7,0,0,COUNTA(Elements!$B:$C)-1),2,FALSE))</f>
        <v/>
      </c>
      <c r="E319" s="53"/>
      <c r="F319" s="29" t="str">
        <f t="shared" si="8"/>
        <v/>
      </c>
      <c r="G319" s="30" t="str">
        <f t="shared" si="9"/>
        <v/>
      </c>
      <c r="H319" s="57"/>
      <c r="I319" s="59" t="str">
        <f>_xlfn.IFS($H319="","",$H319="Total","",TRUE,VLOOKUP($H319,Elements!$B$19:$L$28,2,FALSE))</f>
        <v/>
      </c>
      <c r="J319" s="31" t="str">
        <f>_xlfn.IFS($H319="","",$H319="Total","",TRUE,VLOOKUP($H319,Elements!$B$19:$L$28,3,FALSE))</f>
        <v/>
      </c>
      <c r="K319" s="31" t="str">
        <f>_xlfn.IFS($H319="","",$H319="Total",SUMIF(INDEX($K$12:$K318,),"&gt;0"),TRUE,VLOOKUP($H319,Elements!$B$19:$L$28,4,FALSE))</f>
        <v/>
      </c>
      <c r="L319" s="31" t="str">
        <f>_xlfn.IFS($H319="","",$H319="Total",SUMIF(INDEX($L$12:$L318,),"&gt;0"),TRUE,VLOOKUP($H319,Elements!$B$19:$L$28,5,FALSE))</f>
        <v/>
      </c>
      <c r="M319" s="31" t="str">
        <f>_xlfn.IFS($H319="","",$H319="Total",SUMIF(INDEX($M$12:$M318,),"&gt;0"),TRUE,VLOOKUP($H319,Elements!$B$19:$L$28,6,FALSE))</f>
        <v/>
      </c>
      <c r="N319" s="31" t="str">
        <f>_xlfn.IFS($H319="","",$H319="Total",SUMIF(INDEX($N$12:$N318,),"&gt;0"),TRUE,VLOOKUP($H319,Elements!$B$19:$L$28,7,FALSE))</f>
        <v/>
      </c>
      <c r="O319" s="31" t="str">
        <f>_xlfn.IFS($H319="","",$H319="Total",SUMIF(INDEX($O$12:$O318,),"&gt;0"),TRUE,VLOOKUP($H319,Elements!$B$19:$L$28,8,FALSE))</f>
        <v/>
      </c>
      <c r="P319" s="31" t="str">
        <f>_xlfn.IFS($H319="","",$H319="Total",SUMIF(INDEX($P$12:$P318,),"&gt;0"),TRUE,VLOOKUP($H319,Elements!$B$19:$L$28,9,FALSE))</f>
        <v/>
      </c>
      <c r="Q319" s="31" t="str">
        <f>_xlfn.IFS($H319="","",$H319="Total",SUMIF(INDEX($Q$12:$Q318,),"&gt;0"),TRUE,VLOOKUP($H319,Elements!$B$19:$L$28,10,FALSE))</f>
        <v/>
      </c>
      <c r="R319" s="49" t="str">
        <f>_xlfn.IFS($H319="","",$H319="Total",SUMIF(INDEX($R$12:$R318,),"&gt;0"),TRUE,VLOOKUP($H319,Elements!$B$19:$L$28,11,FALSE))</f>
        <v/>
      </c>
      <c r="S319" s="2"/>
    </row>
    <row r="320" spans="1:19" x14ac:dyDescent="0.25">
      <c r="A320" s="51" t="str">
        <f>IF(C320&lt;&gt;"",COUNTIF($C$13:C320,C320)=1,"")</f>
        <v/>
      </c>
      <c r="B320" s="32"/>
      <c r="C320" s="57"/>
      <c r="D320" s="61" t="str">
        <f ca="1">IF(C320="","",VLOOKUP(C320,OFFSET(Elements!$B$7:$C$7,0,0,COUNTA(Elements!$B:$C)-1),2,FALSE))</f>
        <v/>
      </c>
      <c r="E320" s="53"/>
      <c r="F320" s="29" t="str">
        <f t="shared" si="8"/>
        <v/>
      </c>
      <c r="G320" s="30" t="str">
        <f t="shared" si="9"/>
        <v/>
      </c>
      <c r="H320" s="57"/>
      <c r="I320" s="59" t="str">
        <f>_xlfn.IFS($H320="","",$H320="Total","",TRUE,VLOOKUP($H320,Elements!$B$19:$L$28,2,FALSE))</f>
        <v/>
      </c>
      <c r="J320" s="31" t="str">
        <f>_xlfn.IFS($H320="","",$H320="Total","",TRUE,VLOOKUP($H320,Elements!$B$19:$L$28,3,FALSE))</f>
        <v/>
      </c>
      <c r="K320" s="31" t="str">
        <f>_xlfn.IFS($H320="","",$H320="Total",SUMIF(INDEX($K$12:$K319,),"&gt;0"),TRUE,VLOOKUP($H320,Elements!$B$19:$L$28,4,FALSE))</f>
        <v/>
      </c>
      <c r="L320" s="31" t="str">
        <f>_xlfn.IFS($H320="","",$H320="Total",SUMIF(INDEX($L$12:$L319,),"&gt;0"),TRUE,VLOOKUP($H320,Elements!$B$19:$L$28,5,FALSE))</f>
        <v/>
      </c>
      <c r="M320" s="31" t="str">
        <f>_xlfn.IFS($H320="","",$H320="Total",SUMIF(INDEX($M$12:$M319,),"&gt;0"),TRUE,VLOOKUP($H320,Elements!$B$19:$L$28,6,FALSE))</f>
        <v/>
      </c>
      <c r="N320" s="31" t="str">
        <f>_xlfn.IFS($H320="","",$H320="Total",SUMIF(INDEX($N$12:$N319,),"&gt;0"),TRUE,VLOOKUP($H320,Elements!$B$19:$L$28,7,FALSE))</f>
        <v/>
      </c>
      <c r="O320" s="31" t="str">
        <f>_xlfn.IFS($H320="","",$H320="Total",SUMIF(INDEX($O$12:$O319,),"&gt;0"),TRUE,VLOOKUP($H320,Elements!$B$19:$L$28,8,FALSE))</f>
        <v/>
      </c>
      <c r="P320" s="31" t="str">
        <f>_xlfn.IFS($H320="","",$H320="Total",SUMIF(INDEX($P$12:$P319,),"&gt;0"),TRUE,VLOOKUP($H320,Elements!$B$19:$L$28,9,FALSE))</f>
        <v/>
      </c>
      <c r="Q320" s="31" t="str">
        <f>_xlfn.IFS($H320="","",$H320="Total",SUMIF(INDEX($Q$12:$Q319,),"&gt;0"),TRUE,VLOOKUP($H320,Elements!$B$19:$L$28,10,FALSE))</f>
        <v/>
      </c>
      <c r="R320" s="49" t="str">
        <f>_xlfn.IFS($H320="","",$H320="Total",SUMIF(INDEX($R$12:$R319,),"&gt;0"),TRUE,VLOOKUP($H320,Elements!$B$19:$L$28,11,FALSE))</f>
        <v/>
      </c>
      <c r="S320" s="2"/>
    </row>
    <row r="321" spans="1:19" x14ac:dyDescent="0.25">
      <c r="A321" s="51" t="str">
        <f>IF(C321&lt;&gt;"",COUNTIF($C$13:C321,C321)=1,"")</f>
        <v/>
      </c>
      <c r="B321" s="32"/>
      <c r="C321" s="57"/>
      <c r="D321" s="61" t="str">
        <f ca="1">IF(C321="","",VLOOKUP(C321,OFFSET(Elements!$B$7:$C$7,0,0,COUNTA(Elements!$B:$C)-1),2,FALSE))</f>
        <v/>
      </c>
      <c r="E321" s="53"/>
      <c r="F321" s="29" t="str">
        <f t="shared" si="8"/>
        <v/>
      </c>
      <c r="G321" s="30" t="str">
        <f t="shared" si="9"/>
        <v/>
      </c>
      <c r="H321" s="57"/>
      <c r="I321" s="59" t="str">
        <f>_xlfn.IFS($H321="","",$H321="Total","",TRUE,VLOOKUP($H321,Elements!$B$19:$L$28,2,FALSE))</f>
        <v/>
      </c>
      <c r="J321" s="31" t="str">
        <f>_xlfn.IFS($H321="","",$H321="Total","",TRUE,VLOOKUP($H321,Elements!$B$19:$L$28,3,FALSE))</f>
        <v/>
      </c>
      <c r="K321" s="31" t="str">
        <f>_xlfn.IFS($H321="","",$H321="Total",SUMIF(INDEX($K$12:$K320,),"&gt;0"),TRUE,VLOOKUP($H321,Elements!$B$19:$L$28,4,FALSE))</f>
        <v/>
      </c>
      <c r="L321" s="31" t="str">
        <f>_xlfn.IFS($H321="","",$H321="Total",SUMIF(INDEX($L$12:$L320,),"&gt;0"),TRUE,VLOOKUP($H321,Elements!$B$19:$L$28,5,FALSE))</f>
        <v/>
      </c>
      <c r="M321" s="31" t="str">
        <f>_xlfn.IFS($H321="","",$H321="Total",SUMIF(INDEX($M$12:$M320,),"&gt;0"),TRUE,VLOOKUP($H321,Elements!$B$19:$L$28,6,FALSE))</f>
        <v/>
      </c>
      <c r="N321" s="31" t="str">
        <f>_xlfn.IFS($H321="","",$H321="Total",SUMIF(INDEX($N$12:$N320,),"&gt;0"),TRUE,VLOOKUP($H321,Elements!$B$19:$L$28,7,FALSE))</f>
        <v/>
      </c>
      <c r="O321" s="31" t="str">
        <f>_xlfn.IFS($H321="","",$H321="Total",SUMIF(INDEX($O$12:$O320,),"&gt;0"),TRUE,VLOOKUP($H321,Elements!$B$19:$L$28,8,FALSE))</f>
        <v/>
      </c>
      <c r="P321" s="31" t="str">
        <f>_xlfn.IFS($H321="","",$H321="Total",SUMIF(INDEX($P$12:$P320,),"&gt;0"),TRUE,VLOOKUP($H321,Elements!$B$19:$L$28,9,FALSE))</f>
        <v/>
      </c>
      <c r="Q321" s="31" t="str">
        <f>_xlfn.IFS($H321="","",$H321="Total",SUMIF(INDEX($Q$12:$Q320,),"&gt;0"),TRUE,VLOOKUP($H321,Elements!$B$19:$L$28,10,FALSE))</f>
        <v/>
      </c>
      <c r="R321" s="49" t="str">
        <f>_xlfn.IFS($H321="","",$H321="Total",SUMIF(INDEX($R$12:$R320,),"&gt;0"),TRUE,VLOOKUP($H321,Elements!$B$19:$L$28,11,FALSE))</f>
        <v/>
      </c>
      <c r="S321" s="2"/>
    </row>
    <row r="322" spans="1:19" x14ac:dyDescent="0.25">
      <c r="A322" s="51" t="str">
        <f>IF(C322&lt;&gt;"",COUNTIF($C$13:C322,C322)=1,"")</f>
        <v/>
      </c>
      <c r="B322" s="32"/>
      <c r="C322" s="57"/>
      <c r="D322" s="61" t="str">
        <f ca="1">IF(C322="","",VLOOKUP(C322,OFFSET(Elements!$B$7:$C$7,0,0,COUNTA(Elements!$B:$C)-1),2,FALSE))</f>
        <v/>
      </c>
      <c r="E322" s="53"/>
      <c r="F322" s="29" t="str">
        <f t="shared" si="8"/>
        <v/>
      </c>
      <c r="G322" s="30" t="str">
        <f t="shared" si="9"/>
        <v/>
      </c>
      <c r="H322" s="57"/>
      <c r="I322" s="59" t="str">
        <f>_xlfn.IFS($H322="","",$H322="Total","",TRUE,VLOOKUP($H322,Elements!$B$19:$L$28,2,FALSE))</f>
        <v/>
      </c>
      <c r="J322" s="31" t="str">
        <f>_xlfn.IFS($H322="","",$H322="Total","",TRUE,VLOOKUP($H322,Elements!$B$19:$L$28,3,FALSE))</f>
        <v/>
      </c>
      <c r="K322" s="31" t="str">
        <f>_xlfn.IFS($H322="","",$H322="Total",SUMIF(INDEX($K$12:$K321,),"&gt;0"),TRUE,VLOOKUP($H322,Elements!$B$19:$L$28,4,FALSE))</f>
        <v/>
      </c>
      <c r="L322" s="31" t="str">
        <f>_xlfn.IFS($H322="","",$H322="Total",SUMIF(INDEX($L$12:$L321,),"&gt;0"),TRUE,VLOOKUP($H322,Elements!$B$19:$L$28,5,FALSE))</f>
        <v/>
      </c>
      <c r="M322" s="31" t="str">
        <f>_xlfn.IFS($H322="","",$H322="Total",SUMIF(INDEX($M$12:$M321,),"&gt;0"),TRUE,VLOOKUP($H322,Elements!$B$19:$L$28,6,FALSE))</f>
        <v/>
      </c>
      <c r="N322" s="31" t="str">
        <f>_xlfn.IFS($H322="","",$H322="Total",SUMIF(INDEX($N$12:$N321,),"&gt;0"),TRUE,VLOOKUP($H322,Elements!$B$19:$L$28,7,FALSE))</f>
        <v/>
      </c>
      <c r="O322" s="31" t="str">
        <f>_xlfn.IFS($H322="","",$H322="Total",SUMIF(INDEX($O$12:$O321,),"&gt;0"),TRUE,VLOOKUP($H322,Elements!$B$19:$L$28,8,FALSE))</f>
        <v/>
      </c>
      <c r="P322" s="31" t="str">
        <f>_xlfn.IFS($H322="","",$H322="Total",SUMIF(INDEX($P$12:$P321,),"&gt;0"),TRUE,VLOOKUP($H322,Elements!$B$19:$L$28,9,FALSE))</f>
        <v/>
      </c>
      <c r="Q322" s="31" t="str">
        <f>_xlfn.IFS($H322="","",$H322="Total",SUMIF(INDEX($Q$12:$Q321,),"&gt;0"),TRUE,VLOOKUP($H322,Elements!$B$19:$L$28,10,FALSE))</f>
        <v/>
      </c>
      <c r="R322" s="49" t="str">
        <f>_xlfn.IFS($H322="","",$H322="Total",SUMIF(INDEX($R$12:$R321,),"&gt;0"),TRUE,VLOOKUP($H322,Elements!$B$19:$L$28,11,FALSE))</f>
        <v/>
      </c>
      <c r="S322" s="2"/>
    </row>
    <row r="323" spans="1:19" x14ac:dyDescent="0.25">
      <c r="A323" s="51" t="str">
        <f>IF(C323&lt;&gt;"",COUNTIF($C$13:C323,C323)=1,"")</f>
        <v/>
      </c>
      <c r="B323" s="32"/>
      <c r="C323" s="57"/>
      <c r="D323" s="61" t="str">
        <f ca="1">IF(C323="","",VLOOKUP(C323,OFFSET(Elements!$B$7:$C$7,0,0,COUNTA(Elements!$B:$C)-1),2,FALSE))</f>
        <v/>
      </c>
      <c r="E323" s="53"/>
      <c r="F323" s="29" t="str">
        <f t="shared" si="8"/>
        <v/>
      </c>
      <c r="G323" s="30" t="str">
        <f t="shared" si="9"/>
        <v/>
      </c>
      <c r="H323" s="57"/>
      <c r="I323" s="59" t="str">
        <f>_xlfn.IFS($H323="","",$H323="Total","",TRUE,VLOOKUP($H323,Elements!$B$19:$L$28,2,FALSE))</f>
        <v/>
      </c>
      <c r="J323" s="31" t="str">
        <f>_xlfn.IFS($H323="","",$H323="Total","",TRUE,VLOOKUP($H323,Elements!$B$19:$L$28,3,FALSE))</f>
        <v/>
      </c>
      <c r="K323" s="31" t="str">
        <f>_xlfn.IFS($H323="","",$H323="Total",SUMIF(INDEX($K$12:$K322,),"&gt;0"),TRUE,VLOOKUP($H323,Elements!$B$19:$L$28,4,FALSE))</f>
        <v/>
      </c>
      <c r="L323" s="31" t="str">
        <f>_xlfn.IFS($H323="","",$H323="Total",SUMIF(INDEX($L$12:$L322,),"&gt;0"),TRUE,VLOOKUP($H323,Elements!$B$19:$L$28,5,FALSE))</f>
        <v/>
      </c>
      <c r="M323" s="31" t="str">
        <f>_xlfn.IFS($H323="","",$H323="Total",SUMIF(INDEX($M$12:$M322,),"&gt;0"),TRUE,VLOOKUP($H323,Elements!$B$19:$L$28,6,FALSE))</f>
        <v/>
      </c>
      <c r="N323" s="31" t="str">
        <f>_xlfn.IFS($H323="","",$H323="Total",SUMIF(INDEX($N$12:$N322,),"&gt;0"),TRUE,VLOOKUP($H323,Elements!$B$19:$L$28,7,FALSE))</f>
        <v/>
      </c>
      <c r="O323" s="31" t="str">
        <f>_xlfn.IFS($H323="","",$H323="Total",SUMIF(INDEX($O$12:$O322,),"&gt;0"),TRUE,VLOOKUP($H323,Elements!$B$19:$L$28,8,FALSE))</f>
        <v/>
      </c>
      <c r="P323" s="31" t="str">
        <f>_xlfn.IFS($H323="","",$H323="Total",SUMIF(INDEX($P$12:$P322,),"&gt;0"),TRUE,VLOOKUP($H323,Elements!$B$19:$L$28,9,FALSE))</f>
        <v/>
      </c>
      <c r="Q323" s="31" t="str">
        <f>_xlfn.IFS($H323="","",$H323="Total",SUMIF(INDEX($Q$12:$Q322,),"&gt;0"),TRUE,VLOOKUP($H323,Elements!$B$19:$L$28,10,FALSE))</f>
        <v/>
      </c>
      <c r="R323" s="49" t="str">
        <f>_xlfn.IFS($H323="","",$H323="Total",SUMIF(INDEX($R$12:$R322,),"&gt;0"),TRUE,VLOOKUP($H323,Elements!$B$19:$L$28,11,FALSE))</f>
        <v/>
      </c>
      <c r="S323" s="2"/>
    </row>
    <row r="324" spans="1:19" x14ac:dyDescent="0.25">
      <c r="A324" s="51" t="str">
        <f>IF(C324&lt;&gt;"",COUNTIF($C$13:C324,C324)=1,"")</f>
        <v/>
      </c>
      <c r="B324" s="32"/>
      <c r="C324" s="56"/>
      <c r="D324" s="61" t="str">
        <f ca="1">IF(C324="","",VLOOKUP(C324,OFFSET(Elements!$B$7:$C$7,0,0,COUNTA(Elements!$B:$C)-1),2,FALSE))</f>
        <v/>
      </c>
      <c r="E324" s="53"/>
      <c r="F324" s="29" t="str">
        <f t="shared" si="8"/>
        <v/>
      </c>
      <c r="G324" s="30" t="str">
        <f t="shared" si="9"/>
        <v/>
      </c>
      <c r="H324" s="57"/>
      <c r="I324" s="59" t="str">
        <f>_xlfn.IFS($H324="","",$H324="Total","",TRUE,VLOOKUP($H324,Elements!$B$19:$L$28,2,FALSE))</f>
        <v/>
      </c>
      <c r="J324" s="31" t="str">
        <f>_xlfn.IFS($H324="","",$H324="Total","",TRUE,VLOOKUP($H324,Elements!$B$19:$L$28,3,FALSE))</f>
        <v/>
      </c>
      <c r="K324" s="31" t="str">
        <f>_xlfn.IFS($H324="","",$H324="Total",SUMIF(INDEX($K$12:$K323,),"&gt;0"),TRUE,VLOOKUP($H324,Elements!$B$19:$L$28,4,FALSE))</f>
        <v/>
      </c>
      <c r="L324" s="31" t="str">
        <f>_xlfn.IFS($H324="","",$H324="Total",SUMIF(INDEX($L$12:$L323,),"&gt;0"),TRUE,VLOOKUP($H324,Elements!$B$19:$L$28,5,FALSE))</f>
        <v/>
      </c>
      <c r="M324" s="31" t="str">
        <f>_xlfn.IFS($H324="","",$H324="Total",SUMIF(INDEX($M$12:$M323,),"&gt;0"),TRUE,VLOOKUP($H324,Elements!$B$19:$L$28,6,FALSE))</f>
        <v/>
      </c>
      <c r="N324" s="31" t="str">
        <f>_xlfn.IFS($H324="","",$H324="Total",SUMIF(INDEX($N$12:$N323,),"&gt;0"),TRUE,VLOOKUP($H324,Elements!$B$19:$L$28,7,FALSE))</f>
        <v/>
      </c>
      <c r="O324" s="31" t="str">
        <f>_xlfn.IFS($H324="","",$H324="Total",SUMIF(INDEX($O$12:$O323,),"&gt;0"),TRUE,VLOOKUP($H324,Elements!$B$19:$L$28,8,FALSE))</f>
        <v/>
      </c>
      <c r="P324" s="31" t="str">
        <f>_xlfn.IFS($H324="","",$H324="Total",SUMIF(INDEX($P$12:$P323,),"&gt;0"),TRUE,VLOOKUP($H324,Elements!$B$19:$L$28,9,FALSE))</f>
        <v/>
      </c>
      <c r="Q324" s="31" t="str">
        <f>_xlfn.IFS($H324="","",$H324="Total",SUMIF(INDEX($Q$12:$Q323,),"&gt;0"),TRUE,VLOOKUP($H324,Elements!$B$19:$L$28,10,FALSE))</f>
        <v/>
      </c>
      <c r="R324" s="49" t="str">
        <f>_xlfn.IFS($H324="","",$H324="Total",SUMIF(INDEX($R$12:$R323,),"&gt;0"),TRUE,VLOOKUP($H324,Elements!$B$19:$L$28,11,FALSE))</f>
        <v/>
      </c>
      <c r="S324" s="2"/>
    </row>
    <row r="325" spans="1:19" x14ac:dyDescent="0.25">
      <c r="A325" s="51" t="str">
        <f>IF(C325&lt;&gt;"",COUNTIF($C$13:C325,C325)=1,"")</f>
        <v/>
      </c>
      <c r="B325" s="32"/>
      <c r="C325" s="57"/>
      <c r="D325" s="61" t="str">
        <f ca="1">IF(C325="","",VLOOKUP(C325,OFFSET(Elements!$B$7:$C$7,0,0,COUNTA(Elements!$B:$C)-1),2,FALSE))</f>
        <v/>
      </c>
      <c r="E325" s="53"/>
      <c r="F325" s="29" t="str">
        <f t="shared" si="8"/>
        <v/>
      </c>
      <c r="G325" s="30" t="str">
        <f t="shared" si="9"/>
        <v/>
      </c>
      <c r="H325" s="57"/>
      <c r="I325" s="59" t="str">
        <f>_xlfn.IFS($H325="","",$H325="Total","",TRUE,VLOOKUP($H325,Elements!$B$19:$L$28,2,FALSE))</f>
        <v/>
      </c>
      <c r="J325" s="31" t="str">
        <f>_xlfn.IFS($H325="","",$H325="Total","",TRUE,VLOOKUP($H325,Elements!$B$19:$L$28,3,FALSE))</f>
        <v/>
      </c>
      <c r="K325" s="31" t="str">
        <f>_xlfn.IFS($H325="","",$H325="Total",SUMIF(INDEX($K$12:$K324,),"&gt;0"),TRUE,VLOOKUP($H325,Elements!$B$19:$L$28,4,FALSE))</f>
        <v/>
      </c>
      <c r="L325" s="31" t="str">
        <f>_xlfn.IFS($H325="","",$H325="Total",SUMIF(INDEX($L$12:$L324,),"&gt;0"),TRUE,VLOOKUP($H325,Elements!$B$19:$L$28,5,FALSE))</f>
        <v/>
      </c>
      <c r="M325" s="31" t="str">
        <f>_xlfn.IFS($H325="","",$H325="Total",SUMIF(INDEX($M$12:$M324,),"&gt;0"),TRUE,VLOOKUP($H325,Elements!$B$19:$L$28,6,FALSE))</f>
        <v/>
      </c>
      <c r="N325" s="31" t="str">
        <f>_xlfn.IFS($H325="","",$H325="Total",SUMIF(INDEX($N$12:$N324,),"&gt;0"),TRUE,VLOOKUP($H325,Elements!$B$19:$L$28,7,FALSE))</f>
        <v/>
      </c>
      <c r="O325" s="31" t="str">
        <f>_xlfn.IFS($H325="","",$H325="Total",SUMIF(INDEX($O$12:$O324,),"&gt;0"),TRUE,VLOOKUP($H325,Elements!$B$19:$L$28,8,FALSE))</f>
        <v/>
      </c>
      <c r="P325" s="31" t="str">
        <f>_xlfn.IFS($H325="","",$H325="Total",SUMIF(INDEX($P$12:$P324,),"&gt;0"),TRUE,VLOOKUP($H325,Elements!$B$19:$L$28,9,FALSE))</f>
        <v/>
      </c>
      <c r="Q325" s="31" t="str">
        <f>_xlfn.IFS($H325="","",$H325="Total",SUMIF(INDEX($Q$12:$Q324,),"&gt;0"),TRUE,VLOOKUP($H325,Elements!$B$19:$L$28,10,FALSE))</f>
        <v/>
      </c>
      <c r="R325" s="49" t="str">
        <f>_xlfn.IFS($H325="","",$H325="Total",SUMIF(INDEX($R$12:$R324,),"&gt;0"),TRUE,VLOOKUP($H325,Elements!$B$19:$L$28,11,FALSE))</f>
        <v/>
      </c>
      <c r="S325" s="2"/>
    </row>
    <row r="326" spans="1:19" x14ac:dyDescent="0.25">
      <c r="A326" s="51" t="str">
        <f>IF(C326&lt;&gt;"",COUNTIF($C$13:C326,C326)=1,"")</f>
        <v/>
      </c>
      <c r="B326" s="32"/>
      <c r="C326" s="57"/>
      <c r="D326" s="61" t="str">
        <f ca="1">IF(C326="","",VLOOKUP(C326,OFFSET(Elements!$B$7:$C$7,0,0,COUNTA(Elements!$B:$C)-1),2,FALSE))</f>
        <v/>
      </c>
      <c r="E326" s="53"/>
      <c r="F326" s="29" t="str">
        <f t="shared" si="8"/>
        <v/>
      </c>
      <c r="G326" s="30" t="str">
        <f t="shared" si="9"/>
        <v/>
      </c>
      <c r="H326" s="57"/>
      <c r="I326" s="59" t="str">
        <f>_xlfn.IFS($H326="","",$H326="Total","",TRUE,VLOOKUP($H326,Elements!$B$19:$L$28,2,FALSE))</f>
        <v/>
      </c>
      <c r="J326" s="31" t="str">
        <f>_xlfn.IFS($H326="","",$H326="Total","",TRUE,VLOOKUP($H326,Elements!$B$19:$L$28,3,FALSE))</f>
        <v/>
      </c>
      <c r="K326" s="31" t="str">
        <f>_xlfn.IFS($H326="","",$H326="Total",SUMIF(INDEX($K$12:$K325,),"&gt;0"),TRUE,VLOOKUP($H326,Elements!$B$19:$L$28,4,FALSE))</f>
        <v/>
      </c>
      <c r="L326" s="31" t="str">
        <f>_xlfn.IFS($H326="","",$H326="Total",SUMIF(INDEX($L$12:$L325,),"&gt;0"),TRUE,VLOOKUP($H326,Elements!$B$19:$L$28,5,FALSE))</f>
        <v/>
      </c>
      <c r="M326" s="31" t="str">
        <f>_xlfn.IFS($H326="","",$H326="Total",SUMIF(INDEX($M$12:$M325,),"&gt;0"),TRUE,VLOOKUP($H326,Elements!$B$19:$L$28,6,FALSE))</f>
        <v/>
      </c>
      <c r="N326" s="31" t="str">
        <f>_xlfn.IFS($H326="","",$H326="Total",SUMIF(INDEX($N$12:$N325,),"&gt;0"),TRUE,VLOOKUP($H326,Elements!$B$19:$L$28,7,FALSE))</f>
        <v/>
      </c>
      <c r="O326" s="31" t="str">
        <f>_xlfn.IFS($H326="","",$H326="Total",SUMIF(INDEX($O$12:$O325,),"&gt;0"),TRUE,VLOOKUP($H326,Elements!$B$19:$L$28,8,FALSE))</f>
        <v/>
      </c>
      <c r="P326" s="31" t="str">
        <f>_xlfn.IFS($H326="","",$H326="Total",SUMIF(INDEX($P$12:$P325,),"&gt;0"),TRUE,VLOOKUP($H326,Elements!$B$19:$L$28,9,FALSE))</f>
        <v/>
      </c>
      <c r="Q326" s="31" t="str">
        <f>_xlfn.IFS($H326="","",$H326="Total",SUMIF(INDEX($Q$12:$Q325,),"&gt;0"),TRUE,VLOOKUP($H326,Elements!$B$19:$L$28,10,FALSE))</f>
        <v/>
      </c>
      <c r="R326" s="49" t="str">
        <f>_xlfn.IFS($H326="","",$H326="Total",SUMIF(INDEX($R$12:$R325,),"&gt;0"),TRUE,VLOOKUP($H326,Elements!$B$19:$L$28,11,FALSE))</f>
        <v/>
      </c>
      <c r="S326" s="2"/>
    </row>
    <row r="327" spans="1:19" x14ac:dyDescent="0.25">
      <c r="A327" s="51" t="str">
        <f>IF(C327&lt;&gt;"",COUNTIF($C$13:C327,C327)=1,"")</f>
        <v/>
      </c>
      <c r="B327" s="32"/>
      <c r="C327" s="57"/>
      <c r="D327" s="61" t="str">
        <f ca="1">IF(C327="","",VLOOKUP(C327,OFFSET(Elements!$B$7:$C$7,0,0,COUNTA(Elements!$B:$C)-1),2,FALSE))</f>
        <v/>
      </c>
      <c r="E327" s="53"/>
      <c r="F327" s="29" t="str">
        <f t="shared" si="8"/>
        <v/>
      </c>
      <c r="G327" s="30" t="str">
        <f t="shared" si="9"/>
        <v/>
      </c>
      <c r="H327" s="57"/>
      <c r="I327" s="59" t="str">
        <f>_xlfn.IFS($H327="","",$H327="Total","",TRUE,VLOOKUP($H327,Elements!$B$19:$L$28,2,FALSE))</f>
        <v/>
      </c>
      <c r="J327" s="31" t="str">
        <f>_xlfn.IFS($H327="","",$H327="Total","",TRUE,VLOOKUP($H327,Elements!$B$19:$L$28,3,FALSE))</f>
        <v/>
      </c>
      <c r="K327" s="31" t="str">
        <f>_xlfn.IFS($H327="","",$H327="Total",SUMIF(INDEX($K$12:$K326,),"&gt;0"),TRUE,VLOOKUP($H327,Elements!$B$19:$L$28,4,FALSE))</f>
        <v/>
      </c>
      <c r="L327" s="31" t="str">
        <f>_xlfn.IFS($H327="","",$H327="Total",SUMIF(INDEX($L$12:$L326,),"&gt;0"),TRUE,VLOOKUP($H327,Elements!$B$19:$L$28,5,FALSE))</f>
        <v/>
      </c>
      <c r="M327" s="31" t="str">
        <f>_xlfn.IFS($H327="","",$H327="Total",SUMIF(INDEX($M$12:$M326,),"&gt;0"),TRUE,VLOOKUP($H327,Elements!$B$19:$L$28,6,FALSE))</f>
        <v/>
      </c>
      <c r="N327" s="31" t="str">
        <f>_xlfn.IFS($H327="","",$H327="Total",SUMIF(INDEX($N$12:$N326,),"&gt;0"),TRUE,VLOOKUP($H327,Elements!$B$19:$L$28,7,FALSE))</f>
        <v/>
      </c>
      <c r="O327" s="31" t="str">
        <f>_xlfn.IFS($H327="","",$H327="Total",SUMIF(INDEX($O$12:$O326,),"&gt;0"),TRUE,VLOOKUP($H327,Elements!$B$19:$L$28,8,FALSE))</f>
        <v/>
      </c>
      <c r="P327" s="31" t="str">
        <f>_xlfn.IFS($H327="","",$H327="Total",SUMIF(INDEX($P$12:$P326,),"&gt;0"),TRUE,VLOOKUP($H327,Elements!$B$19:$L$28,9,FALSE))</f>
        <v/>
      </c>
      <c r="Q327" s="31" t="str">
        <f>_xlfn.IFS($H327="","",$H327="Total",SUMIF(INDEX($Q$12:$Q326,),"&gt;0"),TRUE,VLOOKUP($H327,Elements!$B$19:$L$28,10,FALSE))</f>
        <v/>
      </c>
      <c r="R327" s="49" t="str">
        <f>_xlfn.IFS($H327="","",$H327="Total",SUMIF(INDEX($R$12:$R326,),"&gt;0"),TRUE,VLOOKUP($H327,Elements!$B$19:$L$28,11,FALSE))</f>
        <v/>
      </c>
      <c r="S327" s="2"/>
    </row>
    <row r="328" spans="1:19" x14ac:dyDescent="0.25">
      <c r="A328" s="51" t="str">
        <f>IF(C328&lt;&gt;"",COUNTIF($C$13:C328,C328)=1,"")</f>
        <v/>
      </c>
      <c r="B328" s="32"/>
      <c r="C328" s="57"/>
      <c r="D328" s="61" t="str">
        <f ca="1">IF(C328="","",VLOOKUP(C328,OFFSET(Elements!$B$7:$C$7,0,0,COUNTA(Elements!$B:$C)-1),2,FALSE))</f>
        <v/>
      </c>
      <c r="E328" s="53"/>
      <c r="F328" s="29" t="str">
        <f t="shared" si="8"/>
        <v/>
      </c>
      <c r="G328" s="30" t="str">
        <f t="shared" si="9"/>
        <v/>
      </c>
      <c r="H328" s="57"/>
      <c r="I328" s="59" t="str">
        <f>_xlfn.IFS($H328="","",$H328="Total","",TRUE,VLOOKUP($H328,Elements!$B$19:$L$28,2,FALSE))</f>
        <v/>
      </c>
      <c r="J328" s="31" t="str">
        <f>_xlfn.IFS($H328="","",$H328="Total","",TRUE,VLOOKUP($H328,Elements!$B$19:$L$28,3,FALSE))</f>
        <v/>
      </c>
      <c r="K328" s="31" t="str">
        <f>_xlfn.IFS($H328="","",$H328="Total",SUMIF(INDEX($K$12:$K327,),"&gt;0"),TRUE,VLOOKUP($H328,Elements!$B$19:$L$28,4,FALSE))</f>
        <v/>
      </c>
      <c r="L328" s="31" t="str">
        <f>_xlfn.IFS($H328="","",$H328="Total",SUMIF(INDEX($L$12:$L327,),"&gt;0"),TRUE,VLOOKUP($H328,Elements!$B$19:$L$28,5,FALSE))</f>
        <v/>
      </c>
      <c r="M328" s="31" t="str">
        <f>_xlfn.IFS($H328="","",$H328="Total",SUMIF(INDEX($M$12:$M327,),"&gt;0"),TRUE,VLOOKUP($H328,Elements!$B$19:$L$28,6,FALSE))</f>
        <v/>
      </c>
      <c r="N328" s="31" t="str">
        <f>_xlfn.IFS($H328="","",$H328="Total",SUMIF(INDEX($N$12:$N327,),"&gt;0"),TRUE,VLOOKUP($H328,Elements!$B$19:$L$28,7,FALSE))</f>
        <v/>
      </c>
      <c r="O328" s="31" t="str">
        <f>_xlfn.IFS($H328="","",$H328="Total",SUMIF(INDEX($O$12:$O327,),"&gt;0"),TRUE,VLOOKUP($H328,Elements!$B$19:$L$28,8,FALSE))</f>
        <v/>
      </c>
      <c r="P328" s="31" t="str">
        <f>_xlfn.IFS($H328="","",$H328="Total",SUMIF(INDEX($P$12:$P327,),"&gt;0"),TRUE,VLOOKUP($H328,Elements!$B$19:$L$28,9,FALSE))</f>
        <v/>
      </c>
      <c r="Q328" s="31" t="str">
        <f>_xlfn.IFS($H328="","",$H328="Total",SUMIF(INDEX($Q$12:$Q327,),"&gt;0"),TRUE,VLOOKUP($H328,Elements!$B$19:$L$28,10,FALSE))</f>
        <v/>
      </c>
      <c r="R328" s="49" t="str">
        <f>_xlfn.IFS($H328="","",$H328="Total",SUMIF(INDEX($R$12:$R327,),"&gt;0"),TRUE,VLOOKUP($H328,Elements!$B$19:$L$28,11,FALSE))</f>
        <v/>
      </c>
      <c r="S328" s="2"/>
    </row>
    <row r="329" spans="1:19" x14ac:dyDescent="0.25">
      <c r="A329" s="51" t="str">
        <f>IF(C329&lt;&gt;"",COUNTIF($C$13:C329,C329)=1,"")</f>
        <v/>
      </c>
      <c r="B329" s="32"/>
      <c r="C329" s="57"/>
      <c r="D329" s="61" t="str">
        <f ca="1">IF(C329="","",VLOOKUP(C329,OFFSET(Elements!$B$7:$C$7,0,0,COUNTA(Elements!$B:$C)-1),2,FALSE))</f>
        <v/>
      </c>
      <c r="E329" s="53"/>
      <c r="F329" s="29" t="str">
        <f t="shared" si="8"/>
        <v/>
      </c>
      <c r="G329" s="30" t="str">
        <f t="shared" si="9"/>
        <v/>
      </c>
      <c r="H329" s="57"/>
      <c r="I329" s="59" t="str">
        <f>_xlfn.IFS($H329="","",$H329="Total","",TRUE,VLOOKUP($H329,Elements!$B$19:$L$28,2,FALSE))</f>
        <v/>
      </c>
      <c r="J329" s="31" t="str">
        <f>_xlfn.IFS($H329="","",$H329="Total","",TRUE,VLOOKUP($H329,Elements!$B$19:$L$28,3,FALSE))</f>
        <v/>
      </c>
      <c r="K329" s="31" t="str">
        <f>_xlfn.IFS($H329="","",$H329="Total",SUMIF(INDEX($K$12:$K328,),"&gt;0"),TRUE,VLOOKUP($H329,Elements!$B$19:$L$28,4,FALSE))</f>
        <v/>
      </c>
      <c r="L329" s="31" t="str">
        <f>_xlfn.IFS($H329="","",$H329="Total",SUMIF(INDEX($L$12:$L328,),"&gt;0"),TRUE,VLOOKUP($H329,Elements!$B$19:$L$28,5,FALSE))</f>
        <v/>
      </c>
      <c r="M329" s="31" t="str">
        <f>_xlfn.IFS($H329="","",$H329="Total",SUMIF(INDEX($M$12:$M328,),"&gt;0"),TRUE,VLOOKUP($H329,Elements!$B$19:$L$28,6,FALSE))</f>
        <v/>
      </c>
      <c r="N329" s="31" t="str">
        <f>_xlfn.IFS($H329="","",$H329="Total",SUMIF(INDEX($N$12:$N328,),"&gt;0"),TRUE,VLOOKUP($H329,Elements!$B$19:$L$28,7,FALSE))</f>
        <v/>
      </c>
      <c r="O329" s="31" t="str">
        <f>_xlfn.IFS($H329="","",$H329="Total",SUMIF(INDEX($O$12:$O328,),"&gt;0"),TRUE,VLOOKUP($H329,Elements!$B$19:$L$28,8,FALSE))</f>
        <v/>
      </c>
      <c r="P329" s="31" t="str">
        <f>_xlfn.IFS($H329="","",$H329="Total",SUMIF(INDEX($P$12:$P328,),"&gt;0"),TRUE,VLOOKUP($H329,Elements!$B$19:$L$28,9,FALSE))</f>
        <v/>
      </c>
      <c r="Q329" s="31" t="str">
        <f>_xlfn.IFS($H329="","",$H329="Total",SUMIF(INDEX($Q$12:$Q328,),"&gt;0"),TRUE,VLOOKUP($H329,Elements!$B$19:$L$28,10,FALSE))</f>
        <v/>
      </c>
      <c r="R329" s="49" t="str">
        <f>_xlfn.IFS($H329="","",$H329="Total",SUMIF(INDEX($R$12:$R328,),"&gt;0"),TRUE,VLOOKUP($H329,Elements!$B$19:$L$28,11,FALSE))</f>
        <v/>
      </c>
      <c r="S329" s="2"/>
    </row>
    <row r="330" spans="1:19" x14ac:dyDescent="0.25">
      <c r="A330" s="51" t="str">
        <f>IF(C330&lt;&gt;"",COUNTIF($C$13:C330,C330)=1,"")</f>
        <v/>
      </c>
      <c r="B330" s="32"/>
      <c r="C330" s="57"/>
      <c r="D330" s="61" t="str">
        <f ca="1">IF(C330="","",VLOOKUP(C330,OFFSET(Elements!$B$7:$C$7,0,0,COUNTA(Elements!$B:$C)-1),2,FALSE))</f>
        <v/>
      </c>
      <c r="E330" s="53"/>
      <c r="F330" s="29" t="str">
        <f t="shared" si="8"/>
        <v/>
      </c>
      <c r="G330" s="30" t="str">
        <f t="shared" si="9"/>
        <v/>
      </c>
      <c r="H330" s="57"/>
      <c r="I330" s="59" t="str">
        <f>_xlfn.IFS($H330="","",$H330="Total","",TRUE,VLOOKUP($H330,Elements!$B$19:$L$28,2,FALSE))</f>
        <v/>
      </c>
      <c r="J330" s="31" t="str">
        <f>_xlfn.IFS($H330="","",$H330="Total","",TRUE,VLOOKUP($H330,Elements!$B$19:$L$28,3,FALSE))</f>
        <v/>
      </c>
      <c r="K330" s="31" t="str">
        <f>_xlfn.IFS($H330="","",$H330="Total",SUMIF(INDEX($K$12:$K329,),"&gt;0"),TRUE,VLOOKUP($H330,Elements!$B$19:$L$28,4,FALSE))</f>
        <v/>
      </c>
      <c r="L330" s="31" t="str">
        <f>_xlfn.IFS($H330="","",$H330="Total",SUMIF(INDEX($L$12:$L329,),"&gt;0"),TRUE,VLOOKUP($H330,Elements!$B$19:$L$28,5,FALSE))</f>
        <v/>
      </c>
      <c r="M330" s="31" t="str">
        <f>_xlfn.IFS($H330="","",$H330="Total",SUMIF(INDEX($M$12:$M329,),"&gt;0"),TRUE,VLOOKUP($H330,Elements!$B$19:$L$28,6,FALSE))</f>
        <v/>
      </c>
      <c r="N330" s="31" t="str">
        <f>_xlfn.IFS($H330="","",$H330="Total",SUMIF(INDEX($N$12:$N329,),"&gt;0"),TRUE,VLOOKUP($H330,Elements!$B$19:$L$28,7,FALSE))</f>
        <v/>
      </c>
      <c r="O330" s="31" t="str">
        <f>_xlfn.IFS($H330="","",$H330="Total",SUMIF(INDEX($O$12:$O329,),"&gt;0"),TRUE,VLOOKUP($H330,Elements!$B$19:$L$28,8,FALSE))</f>
        <v/>
      </c>
      <c r="P330" s="31" t="str">
        <f>_xlfn.IFS($H330="","",$H330="Total",SUMIF(INDEX($P$12:$P329,),"&gt;0"),TRUE,VLOOKUP($H330,Elements!$B$19:$L$28,9,FALSE))</f>
        <v/>
      </c>
      <c r="Q330" s="31" t="str">
        <f>_xlfn.IFS($H330="","",$H330="Total",SUMIF(INDEX($Q$12:$Q329,),"&gt;0"),TRUE,VLOOKUP($H330,Elements!$B$19:$L$28,10,FALSE))</f>
        <v/>
      </c>
      <c r="R330" s="49" t="str">
        <f>_xlfn.IFS($H330="","",$H330="Total",SUMIF(INDEX($R$12:$R329,),"&gt;0"),TRUE,VLOOKUP($H330,Elements!$B$19:$L$28,11,FALSE))</f>
        <v/>
      </c>
      <c r="S330" s="2"/>
    </row>
    <row r="331" spans="1:19" x14ac:dyDescent="0.25">
      <c r="A331" s="51" t="str">
        <f>IF(C331&lt;&gt;"",COUNTIF($C$13:C331,C331)=1,"")</f>
        <v/>
      </c>
      <c r="B331" s="32"/>
      <c r="C331" s="57"/>
      <c r="D331" s="61" t="str">
        <f ca="1">IF(C331="","",VLOOKUP(C331,OFFSET(Elements!$B$7:$C$7,0,0,COUNTA(Elements!$B:$C)-1),2,FALSE))</f>
        <v/>
      </c>
      <c r="E331" s="53"/>
      <c r="F331" s="29" t="str">
        <f t="shared" si="8"/>
        <v/>
      </c>
      <c r="G331" s="30" t="str">
        <f t="shared" si="9"/>
        <v/>
      </c>
      <c r="H331" s="57"/>
      <c r="I331" s="59" t="str">
        <f>_xlfn.IFS($H331="","",$H331="Total","",TRUE,VLOOKUP($H331,Elements!$B$19:$L$28,2,FALSE))</f>
        <v/>
      </c>
      <c r="J331" s="31" t="str">
        <f>_xlfn.IFS($H331="","",$H331="Total","",TRUE,VLOOKUP($H331,Elements!$B$19:$L$28,3,FALSE))</f>
        <v/>
      </c>
      <c r="K331" s="31" t="str">
        <f>_xlfn.IFS($H331="","",$H331="Total",SUMIF(INDEX($K$12:$K330,),"&gt;0"),TRUE,VLOOKUP($H331,Elements!$B$19:$L$28,4,FALSE))</f>
        <v/>
      </c>
      <c r="L331" s="31" t="str">
        <f>_xlfn.IFS($H331="","",$H331="Total",SUMIF(INDEX($L$12:$L330,),"&gt;0"),TRUE,VLOOKUP($H331,Elements!$B$19:$L$28,5,FALSE))</f>
        <v/>
      </c>
      <c r="M331" s="31" t="str">
        <f>_xlfn.IFS($H331="","",$H331="Total",SUMIF(INDEX($M$12:$M330,),"&gt;0"),TRUE,VLOOKUP($H331,Elements!$B$19:$L$28,6,FALSE))</f>
        <v/>
      </c>
      <c r="N331" s="31" t="str">
        <f>_xlfn.IFS($H331="","",$H331="Total",SUMIF(INDEX($N$12:$N330,),"&gt;0"),TRUE,VLOOKUP($H331,Elements!$B$19:$L$28,7,FALSE))</f>
        <v/>
      </c>
      <c r="O331" s="31" t="str">
        <f>_xlfn.IFS($H331="","",$H331="Total",SUMIF(INDEX($O$12:$O330,),"&gt;0"),TRUE,VLOOKUP($H331,Elements!$B$19:$L$28,8,FALSE))</f>
        <v/>
      </c>
      <c r="P331" s="31" t="str">
        <f>_xlfn.IFS($H331="","",$H331="Total",SUMIF(INDEX($P$12:$P330,),"&gt;0"),TRUE,VLOOKUP($H331,Elements!$B$19:$L$28,9,FALSE))</f>
        <v/>
      </c>
      <c r="Q331" s="31" t="str">
        <f>_xlfn.IFS($H331="","",$H331="Total",SUMIF(INDEX($Q$12:$Q330,),"&gt;0"),TRUE,VLOOKUP($H331,Elements!$B$19:$L$28,10,FALSE))</f>
        <v/>
      </c>
      <c r="R331" s="49" t="str">
        <f>_xlfn.IFS($H331="","",$H331="Total",SUMIF(INDEX($R$12:$R330,),"&gt;0"),TRUE,VLOOKUP($H331,Elements!$B$19:$L$28,11,FALSE))</f>
        <v/>
      </c>
      <c r="S331" s="2"/>
    </row>
    <row r="332" spans="1:19" x14ac:dyDescent="0.25">
      <c r="A332" s="51" t="str">
        <f>IF(C332&lt;&gt;"",COUNTIF($C$13:C332,C332)=1,"")</f>
        <v/>
      </c>
      <c r="B332" s="32"/>
      <c r="C332" s="56"/>
      <c r="D332" s="61" t="str">
        <f ca="1">IF(C332="","",VLOOKUP(C332,OFFSET(Elements!$B$7:$C$7,0,0,COUNTA(Elements!$B:$C)-1),2,FALSE))</f>
        <v/>
      </c>
      <c r="E332" s="53"/>
      <c r="F332" s="29" t="str">
        <f t="shared" si="8"/>
        <v/>
      </c>
      <c r="G332" s="30" t="str">
        <f t="shared" si="9"/>
        <v/>
      </c>
      <c r="H332" s="57"/>
      <c r="I332" s="59" t="str">
        <f>_xlfn.IFS($H332="","",$H332="Total","",TRUE,VLOOKUP($H332,Elements!$B$19:$L$28,2,FALSE))</f>
        <v/>
      </c>
      <c r="J332" s="31" t="str">
        <f>_xlfn.IFS($H332="","",$H332="Total","",TRUE,VLOOKUP($H332,Elements!$B$19:$L$28,3,FALSE))</f>
        <v/>
      </c>
      <c r="K332" s="31" t="str">
        <f>_xlfn.IFS($H332="","",$H332="Total",SUMIF(INDEX($K$12:$K331,),"&gt;0"),TRUE,VLOOKUP($H332,Elements!$B$19:$L$28,4,FALSE))</f>
        <v/>
      </c>
      <c r="L332" s="31" t="str">
        <f>_xlfn.IFS($H332="","",$H332="Total",SUMIF(INDEX($L$12:$L331,),"&gt;0"),TRUE,VLOOKUP($H332,Elements!$B$19:$L$28,5,FALSE))</f>
        <v/>
      </c>
      <c r="M332" s="31" t="str">
        <f>_xlfn.IFS($H332="","",$H332="Total",SUMIF(INDEX($M$12:$M331,),"&gt;0"),TRUE,VLOOKUP($H332,Elements!$B$19:$L$28,6,FALSE))</f>
        <v/>
      </c>
      <c r="N332" s="31" t="str">
        <f>_xlfn.IFS($H332="","",$H332="Total",SUMIF(INDEX($N$12:$N331,),"&gt;0"),TRUE,VLOOKUP($H332,Elements!$B$19:$L$28,7,FALSE))</f>
        <v/>
      </c>
      <c r="O332" s="31" t="str">
        <f>_xlfn.IFS($H332="","",$H332="Total",SUMIF(INDEX($O$12:$O331,),"&gt;0"),TRUE,VLOOKUP($H332,Elements!$B$19:$L$28,8,FALSE))</f>
        <v/>
      </c>
      <c r="P332" s="31" t="str">
        <f>_xlfn.IFS($H332="","",$H332="Total",SUMIF(INDEX($P$12:$P331,),"&gt;0"),TRUE,VLOOKUP($H332,Elements!$B$19:$L$28,9,FALSE))</f>
        <v/>
      </c>
      <c r="Q332" s="31" t="str">
        <f>_xlfn.IFS($H332="","",$H332="Total",SUMIF(INDEX($Q$12:$Q331,),"&gt;0"),TRUE,VLOOKUP($H332,Elements!$B$19:$L$28,10,FALSE))</f>
        <v/>
      </c>
      <c r="R332" s="49" t="str">
        <f>_xlfn.IFS($H332="","",$H332="Total",SUMIF(INDEX($R$12:$R331,),"&gt;0"),TRUE,VLOOKUP($H332,Elements!$B$19:$L$28,11,FALSE))</f>
        <v/>
      </c>
      <c r="S332" s="2"/>
    </row>
    <row r="333" spans="1:19" x14ac:dyDescent="0.25">
      <c r="A333" s="51" t="str">
        <f>IF(C333&lt;&gt;"",COUNTIF($C$13:C333,C333)=1,"")</f>
        <v/>
      </c>
      <c r="B333" s="32"/>
      <c r="C333" s="57"/>
      <c r="D333" s="61" t="str">
        <f ca="1">IF(C333="","",VLOOKUP(C333,OFFSET(Elements!$B$7:$C$7,0,0,COUNTA(Elements!$B:$C)-1),2,FALSE))</f>
        <v/>
      </c>
      <c r="E333" s="53"/>
      <c r="F333" s="29" t="str">
        <f t="shared" si="8"/>
        <v/>
      </c>
      <c r="G333" s="30" t="str">
        <f t="shared" si="9"/>
        <v/>
      </c>
      <c r="H333" s="57"/>
      <c r="I333" s="59" t="str">
        <f>_xlfn.IFS($H333="","",$H333="Total","",TRUE,VLOOKUP($H333,Elements!$B$19:$L$28,2,FALSE))</f>
        <v/>
      </c>
      <c r="J333" s="31" t="str">
        <f>_xlfn.IFS($H333="","",$H333="Total","",TRUE,VLOOKUP($H333,Elements!$B$19:$L$28,3,FALSE))</f>
        <v/>
      </c>
      <c r="K333" s="31" t="str">
        <f>_xlfn.IFS($H333="","",$H333="Total",SUMIF(INDEX($K$12:$K332,),"&gt;0"),TRUE,VLOOKUP($H333,Elements!$B$19:$L$28,4,FALSE))</f>
        <v/>
      </c>
      <c r="L333" s="31" t="str">
        <f>_xlfn.IFS($H333="","",$H333="Total",SUMIF(INDEX($L$12:$L332,),"&gt;0"),TRUE,VLOOKUP($H333,Elements!$B$19:$L$28,5,FALSE))</f>
        <v/>
      </c>
      <c r="M333" s="31" t="str">
        <f>_xlfn.IFS($H333="","",$H333="Total",SUMIF(INDEX($M$12:$M332,),"&gt;0"),TRUE,VLOOKUP($H333,Elements!$B$19:$L$28,6,FALSE))</f>
        <v/>
      </c>
      <c r="N333" s="31" t="str">
        <f>_xlfn.IFS($H333="","",$H333="Total",SUMIF(INDEX($N$12:$N332,),"&gt;0"),TRUE,VLOOKUP($H333,Elements!$B$19:$L$28,7,FALSE))</f>
        <v/>
      </c>
      <c r="O333" s="31" t="str">
        <f>_xlfn.IFS($H333="","",$H333="Total",SUMIF(INDEX($O$12:$O332,),"&gt;0"),TRUE,VLOOKUP($H333,Elements!$B$19:$L$28,8,FALSE))</f>
        <v/>
      </c>
      <c r="P333" s="31" t="str">
        <f>_xlfn.IFS($H333="","",$H333="Total",SUMIF(INDEX($P$12:$P332,),"&gt;0"),TRUE,VLOOKUP($H333,Elements!$B$19:$L$28,9,FALSE))</f>
        <v/>
      </c>
      <c r="Q333" s="31" t="str">
        <f>_xlfn.IFS($H333="","",$H333="Total",SUMIF(INDEX($Q$12:$Q332,),"&gt;0"),TRUE,VLOOKUP($H333,Elements!$B$19:$L$28,10,FALSE))</f>
        <v/>
      </c>
      <c r="R333" s="49" t="str">
        <f>_xlfn.IFS($H333="","",$H333="Total",SUMIF(INDEX($R$12:$R332,),"&gt;0"),TRUE,VLOOKUP($H333,Elements!$B$19:$L$28,11,FALSE))</f>
        <v/>
      </c>
      <c r="S333" s="2"/>
    </row>
    <row r="334" spans="1:19" x14ac:dyDescent="0.25">
      <c r="A334" s="51" t="str">
        <f>IF(C334&lt;&gt;"",COUNTIF($C$13:C334,C334)=1,"")</f>
        <v/>
      </c>
      <c r="B334" s="32"/>
      <c r="C334" s="57"/>
      <c r="D334" s="61" t="str">
        <f ca="1">IF(C334="","",VLOOKUP(C334,OFFSET(Elements!$B$7:$C$7,0,0,COUNTA(Elements!$B:$C)-1),2,FALSE))</f>
        <v/>
      </c>
      <c r="E334" s="53"/>
      <c r="F334" s="29" t="str">
        <f t="shared" ref="F334:F397" si="10">IF(H334="Total",R334,"")</f>
        <v/>
      </c>
      <c r="G334" s="30" t="str">
        <f t="shared" ref="G334:G397" si="11">IF(H334="Total",R334*E334,"")</f>
        <v/>
      </c>
      <c r="H334" s="57"/>
      <c r="I334" s="59" t="str">
        <f>_xlfn.IFS($H334="","",$H334="Total","",TRUE,VLOOKUP($H334,Elements!$B$19:$L$28,2,FALSE))</f>
        <v/>
      </c>
      <c r="J334" s="31" t="str">
        <f>_xlfn.IFS($H334="","",$H334="Total","",TRUE,VLOOKUP($H334,Elements!$B$19:$L$28,3,FALSE))</f>
        <v/>
      </c>
      <c r="K334" s="31" t="str">
        <f>_xlfn.IFS($H334="","",$H334="Total",SUMIF(INDEX($K$12:$K333,),"&gt;0"),TRUE,VLOOKUP($H334,Elements!$B$19:$L$28,4,FALSE))</f>
        <v/>
      </c>
      <c r="L334" s="31" t="str">
        <f>_xlfn.IFS($H334="","",$H334="Total",SUMIF(INDEX($L$12:$L333,),"&gt;0"),TRUE,VLOOKUP($H334,Elements!$B$19:$L$28,5,FALSE))</f>
        <v/>
      </c>
      <c r="M334" s="31" t="str">
        <f>_xlfn.IFS($H334="","",$H334="Total",SUMIF(INDEX($M$12:$M333,),"&gt;0"),TRUE,VLOOKUP($H334,Elements!$B$19:$L$28,6,FALSE))</f>
        <v/>
      </c>
      <c r="N334" s="31" t="str">
        <f>_xlfn.IFS($H334="","",$H334="Total",SUMIF(INDEX($N$12:$N333,),"&gt;0"),TRUE,VLOOKUP($H334,Elements!$B$19:$L$28,7,FALSE))</f>
        <v/>
      </c>
      <c r="O334" s="31" t="str">
        <f>_xlfn.IFS($H334="","",$H334="Total",SUMIF(INDEX($O$12:$O333,),"&gt;0"),TRUE,VLOOKUP($H334,Elements!$B$19:$L$28,8,FALSE))</f>
        <v/>
      </c>
      <c r="P334" s="31" t="str">
        <f>_xlfn.IFS($H334="","",$H334="Total",SUMIF(INDEX($P$12:$P333,),"&gt;0"),TRUE,VLOOKUP($H334,Elements!$B$19:$L$28,9,FALSE))</f>
        <v/>
      </c>
      <c r="Q334" s="31" t="str">
        <f>_xlfn.IFS($H334="","",$H334="Total",SUMIF(INDEX($Q$12:$Q333,),"&gt;0"),TRUE,VLOOKUP($H334,Elements!$B$19:$L$28,10,FALSE))</f>
        <v/>
      </c>
      <c r="R334" s="49" t="str">
        <f>_xlfn.IFS($H334="","",$H334="Total",SUMIF(INDEX($R$12:$R333,),"&gt;0"),TRUE,VLOOKUP($H334,Elements!$B$19:$L$28,11,FALSE))</f>
        <v/>
      </c>
      <c r="S334" s="2"/>
    </row>
    <row r="335" spans="1:19" x14ac:dyDescent="0.25">
      <c r="A335" s="51" t="str">
        <f>IF(C335&lt;&gt;"",COUNTIF($C$13:C335,C335)=1,"")</f>
        <v/>
      </c>
      <c r="B335" s="32"/>
      <c r="C335" s="57"/>
      <c r="D335" s="61" t="str">
        <f ca="1">IF(C335="","",VLOOKUP(C335,OFFSET(Elements!$B$7:$C$7,0,0,COUNTA(Elements!$B:$C)-1),2,FALSE))</f>
        <v/>
      </c>
      <c r="E335" s="53"/>
      <c r="F335" s="29" t="str">
        <f t="shared" si="10"/>
        <v/>
      </c>
      <c r="G335" s="30" t="str">
        <f t="shared" si="11"/>
        <v/>
      </c>
      <c r="H335" s="57"/>
      <c r="I335" s="59" t="str">
        <f>_xlfn.IFS($H335="","",$H335="Total","",TRUE,VLOOKUP($H335,Elements!$B$19:$L$28,2,FALSE))</f>
        <v/>
      </c>
      <c r="J335" s="31" t="str">
        <f>_xlfn.IFS($H335="","",$H335="Total","",TRUE,VLOOKUP($H335,Elements!$B$19:$L$28,3,FALSE))</f>
        <v/>
      </c>
      <c r="K335" s="31" t="str">
        <f>_xlfn.IFS($H335="","",$H335="Total",SUMIF(INDEX($K$12:$K334,),"&gt;0"),TRUE,VLOOKUP($H335,Elements!$B$19:$L$28,4,FALSE))</f>
        <v/>
      </c>
      <c r="L335" s="31" t="str">
        <f>_xlfn.IFS($H335="","",$H335="Total",SUMIF(INDEX($L$12:$L334,),"&gt;0"),TRUE,VLOOKUP($H335,Elements!$B$19:$L$28,5,FALSE))</f>
        <v/>
      </c>
      <c r="M335" s="31" t="str">
        <f>_xlfn.IFS($H335="","",$H335="Total",SUMIF(INDEX($M$12:$M334,),"&gt;0"),TRUE,VLOOKUP($H335,Elements!$B$19:$L$28,6,FALSE))</f>
        <v/>
      </c>
      <c r="N335" s="31" t="str">
        <f>_xlfn.IFS($H335="","",$H335="Total",SUMIF(INDEX($N$12:$N334,),"&gt;0"),TRUE,VLOOKUP($H335,Elements!$B$19:$L$28,7,FALSE))</f>
        <v/>
      </c>
      <c r="O335" s="31" t="str">
        <f>_xlfn.IFS($H335="","",$H335="Total",SUMIF(INDEX($O$12:$O334,),"&gt;0"),TRUE,VLOOKUP($H335,Elements!$B$19:$L$28,8,FALSE))</f>
        <v/>
      </c>
      <c r="P335" s="31" t="str">
        <f>_xlfn.IFS($H335="","",$H335="Total",SUMIF(INDEX($P$12:$P334,),"&gt;0"),TRUE,VLOOKUP($H335,Elements!$B$19:$L$28,9,FALSE))</f>
        <v/>
      </c>
      <c r="Q335" s="31" t="str">
        <f>_xlfn.IFS($H335="","",$H335="Total",SUMIF(INDEX($Q$12:$Q334,),"&gt;0"),TRUE,VLOOKUP($H335,Elements!$B$19:$L$28,10,FALSE))</f>
        <v/>
      </c>
      <c r="R335" s="49" t="str">
        <f>_xlfn.IFS($H335="","",$H335="Total",SUMIF(INDEX($R$12:$R334,),"&gt;0"),TRUE,VLOOKUP($H335,Elements!$B$19:$L$28,11,FALSE))</f>
        <v/>
      </c>
      <c r="S335" s="2"/>
    </row>
    <row r="336" spans="1:19" x14ac:dyDescent="0.25">
      <c r="A336" s="51" t="str">
        <f>IF(C336&lt;&gt;"",COUNTIF($C$13:C336,C336)=1,"")</f>
        <v/>
      </c>
      <c r="B336" s="32"/>
      <c r="C336" s="57"/>
      <c r="D336" s="61" t="str">
        <f ca="1">IF(C336="","",VLOOKUP(C336,OFFSET(Elements!$B$7:$C$7,0,0,COUNTA(Elements!$B:$C)-1),2,FALSE))</f>
        <v/>
      </c>
      <c r="E336" s="53"/>
      <c r="F336" s="29" t="str">
        <f t="shared" si="10"/>
        <v/>
      </c>
      <c r="G336" s="30" t="str">
        <f t="shared" si="11"/>
        <v/>
      </c>
      <c r="H336" s="57"/>
      <c r="I336" s="59" t="str">
        <f>_xlfn.IFS($H336="","",$H336="Total","",TRUE,VLOOKUP($H336,Elements!$B$19:$L$28,2,FALSE))</f>
        <v/>
      </c>
      <c r="J336" s="31" t="str">
        <f>_xlfn.IFS($H336="","",$H336="Total","",TRUE,VLOOKUP($H336,Elements!$B$19:$L$28,3,FALSE))</f>
        <v/>
      </c>
      <c r="K336" s="31" t="str">
        <f>_xlfn.IFS($H336="","",$H336="Total",SUMIF(INDEX($K$12:$K335,),"&gt;0"),TRUE,VLOOKUP($H336,Elements!$B$19:$L$28,4,FALSE))</f>
        <v/>
      </c>
      <c r="L336" s="31" t="str">
        <f>_xlfn.IFS($H336="","",$H336="Total",SUMIF(INDEX($L$12:$L335,),"&gt;0"),TRUE,VLOOKUP($H336,Elements!$B$19:$L$28,5,FALSE))</f>
        <v/>
      </c>
      <c r="M336" s="31" t="str">
        <f>_xlfn.IFS($H336="","",$H336="Total",SUMIF(INDEX($M$12:$M335,),"&gt;0"),TRUE,VLOOKUP($H336,Elements!$B$19:$L$28,6,FALSE))</f>
        <v/>
      </c>
      <c r="N336" s="31" t="str">
        <f>_xlfn.IFS($H336="","",$H336="Total",SUMIF(INDEX($N$12:$N335,),"&gt;0"),TRUE,VLOOKUP($H336,Elements!$B$19:$L$28,7,FALSE))</f>
        <v/>
      </c>
      <c r="O336" s="31" t="str">
        <f>_xlfn.IFS($H336="","",$H336="Total",SUMIF(INDEX($O$12:$O335,),"&gt;0"),TRUE,VLOOKUP($H336,Elements!$B$19:$L$28,8,FALSE))</f>
        <v/>
      </c>
      <c r="P336" s="31" t="str">
        <f>_xlfn.IFS($H336="","",$H336="Total",SUMIF(INDEX($P$12:$P335,),"&gt;0"),TRUE,VLOOKUP($H336,Elements!$B$19:$L$28,9,FALSE))</f>
        <v/>
      </c>
      <c r="Q336" s="31" t="str">
        <f>_xlfn.IFS($H336="","",$H336="Total",SUMIF(INDEX($Q$12:$Q335,),"&gt;0"),TRUE,VLOOKUP($H336,Elements!$B$19:$L$28,10,FALSE))</f>
        <v/>
      </c>
      <c r="R336" s="49" t="str">
        <f>_xlfn.IFS($H336="","",$H336="Total",SUMIF(INDEX($R$12:$R335,),"&gt;0"),TRUE,VLOOKUP($H336,Elements!$B$19:$L$28,11,FALSE))</f>
        <v/>
      </c>
      <c r="S336" s="2"/>
    </row>
    <row r="337" spans="1:19" x14ac:dyDescent="0.25">
      <c r="A337" s="51" t="str">
        <f>IF(C337&lt;&gt;"",COUNTIF($C$13:C337,C337)=1,"")</f>
        <v/>
      </c>
      <c r="B337" s="32"/>
      <c r="C337" s="57"/>
      <c r="D337" s="61" t="str">
        <f ca="1">IF(C337="","",VLOOKUP(C337,OFFSET(Elements!$B$7:$C$7,0,0,COUNTA(Elements!$B:$C)-1),2,FALSE))</f>
        <v/>
      </c>
      <c r="E337" s="53"/>
      <c r="F337" s="29" t="str">
        <f t="shared" si="10"/>
        <v/>
      </c>
      <c r="G337" s="30" t="str">
        <f t="shared" si="11"/>
        <v/>
      </c>
      <c r="H337" s="57"/>
      <c r="I337" s="59" t="str">
        <f>_xlfn.IFS($H337="","",$H337="Total","",TRUE,VLOOKUP($H337,Elements!$B$19:$L$28,2,FALSE))</f>
        <v/>
      </c>
      <c r="J337" s="31" t="str">
        <f>_xlfn.IFS($H337="","",$H337="Total","",TRUE,VLOOKUP($H337,Elements!$B$19:$L$28,3,FALSE))</f>
        <v/>
      </c>
      <c r="K337" s="31" t="str">
        <f>_xlfn.IFS($H337="","",$H337="Total",SUMIF(INDEX($K$12:$K336,),"&gt;0"),TRUE,VLOOKUP($H337,Elements!$B$19:$L$28,4,FALSE))</f>
        <v/>
      </c>
      <c r="L337" s="31" t="str">
        <f>_xlfn.IFS($H337="","",$H337="Total",SUMIF(INDEX($L$12:$L336,),"&gt;0"),TRUE,VLOOKUP($H337,Elements!$B$19:$L$28,5,FALSE))</f>
        <v/>
      </c>
      <c r="M337" s="31" t="str">
        <f>_xlfn.IFS($H337="","",$H337="Total",SUMIF(INDEX($M$12:$M336,),"&gt;0"),TRUE,VLOOKUP($H337,Elements!$B$19:$L$28,6,FALSE))</f>
        <v/>
      </c>
      <c r="N337" s="31" t="str">
        <f>_xlfn.IFS($H337="","",$H337="Total",SUMIF(INDEX($N$12:$N336,),"&gt;0"),TRUE,VLOOKUP($H337,Elements!$B$19:$L$28,7,FALSE))</f>
        <v/>
      </c>
      <c r="O337" s="31" t="str">
        <f>_xlfn.IFS($H337="","",$H337="Total",SUMIF(INDEX($O$12:$O336,),"&gt;0"),TRUE,VLOOKUP($H337,Elements!$B$19:$L$28,8,FALSE))</f>
        <v/>
      </c>
      <c r="P337" s="31" t="str">
        <f>_xlfn.IFS($H337="","",$H337="Total",SUMIF(INDEX($P$12:$P336,),"&gt;0"),TRUE,VLOOKUP($H337,Elements!$B$19:$L$28,9,FALSE))</f>
        <v/>
      </c>
      <c r="Q337" s="31" t="str">
        <f>_xlfn.IFS($H337="","",$H337="Total",SUMIF(INDEX($Q$12:$Q336,),"&gt;0"),TRUE,VLOOKUP($H337,Elements!$B$19:$L$28,10,FALSE))</f>
        <v/>
      </c>
      <c r="R337" s="49" t="str">
        <f>_xlfn.IFS($H337="","",$H337="Total",SUMIF(INDEX($R$12:$R336,),"&gt;0"),TRUE,VLOOKUP($H337,Elements!$B$19:$L$28,11,FALSE))</f>
        <v/>
      </c>
      <c r="S337" s="2"/>
    </row>
    <row r="338" spans="1:19" x14ac:dyDescent="0.25">
      <c r="A338" s="51" t="str">
        <f>IF(C338&lt;&gt;"",COUNTIF($C$13:C338,C338)=1,"")</f>
        <v/>
      </c>
      <c r="B338" s="32"/>
      <c r="C338" s="57"/>
      <c r="D338" s="61" t="str">
        <f ca="1">IF(C338="","",VLOOKUP(C338,OFFSET(Elements!$B$7:$C$7,0,0,COUNTA(Elements!$B:$C)-1),2,FALSE))</f>
        <v/>
      </c>
      <c r="E338" s="53"/>
      <c r="F338" s="29" t="str">
        <f t="shared" si="10"/>
        <v/>
      </c>
      <c r="G338" s="30" t="str">
        <f t="shared" si="11"/>
        <v/>
      </c>
      <c r="H338" s="57"/>
      <c r="I338" s="59" t="str">
        <f>_xlfn.IFS($H338="","",$H338="Total","",TRUE,VLOOKUP($H338,Elements!$B$19:$L$28,2,FALSE))</f>
        <v/>
      </c>
      <c r="J338" s="31" t="str">
        <f>_xlfn.IFS($H338="","",$H338="Total","",TRUE,VLOOKUP($H338,Elements!$B$19:$L$28,3,FALSE))</f>
        <v/>
      </c>
      <c r="K338" s="31" t="str">
        <f>_xlfn.IFS($H338="","",$H338="Total",SUMIF(INDEX($K$12:$K337,),"&gt;0"),TRUE,VLOOKUP($H338,Elements!$B$19:$L$28,4,FALSE))</f>
        <v/>
      </c>
      <c r="L338" s="31" t="str">
        <f>_xlfn.IFS($H338="","",$H338="Total",SUMIF(INDEX($L$12:$L337,),"&gt;0"),TRUE,VLOOKUP($H338,Elements!$B$19:$L$28,5,FALSE))</f>
        <v/>
      </c>
      <c r="M338" s="31" t="str">
        <f>_xlfn.IFS($H338="","",$H338="Total",SUMIF(INDEX($M$12:$M337,),"&gt;0"),TRUE,VLOOKUP($H338,Elements!$B$19:$L$28,6,FALSE))</f>
        <v/>
      </c>
      <c r="N338" s="31" t="str">
        <f>_xlfn.IFS($H338="","",$H338="Total",SUMIF(INDEX($N$12:$N337,),"&gt;0"),TRUE,VLOOKUP($H338,Elements!$B$19:$L$28,7,FALSE))</f>
        <v/>
      </c>
      <c r="O338" s="31" t="str">
        <f>_xlfn.IFS($H338="","",$H338="Total",SUMIF(INDEX($O$12:$O337,),"&gt;0"),TRUE,VLOOKUP($H338,Elements!$B$19:$L$28,8,FALSE))</f>
        <v/>
      </c>
      <c r="P338" s="31" t="str">
        <f>_xlfn.IFS($H338="","",$H338="Total",SUMIF(INDEX($P$12:$P337,),"&gt;0"),TRUE,VLOOKUP($H338,Elements!$B$19:$L$28,9,FALSE))</f>
        <v/>
      </c>
      <c r="Q338" s="31" t="str">
        <f>_xlfn.IFS($H338="","",$H338="Total",SUMIF(INDEX($Q$12:$Q337,),"&gt;0"),TRUE,VLOOKUP($H338,Elements!$B$19:$L$28,10,FALSE))</f>
        <v/>
      </c>
      <c r="R338" s="49" t="str">
        <f>_xlfn.IFS($H338="","",$H338="Total",SUMIF(INDEX($R$12:$R337,),"&gt;0"),TRUE,VLOOKUP($H338,Elements!$B$19:$L$28,11,FALSE))</f>
        <v/>
      </c>
      <c r="S338" s="2"/>
    </row>
    <row r="339" spans="1:19" x14ac:dyDescent="0.25">
      <c r="A339" s="51" t="str">
        <f>IF(C339&lt;&gt;"",COUNTIF($C$13:C339,C339)=1,"")</f>
        <v/>
      </c>
      <c r="B339" s="32"/>
      <c r="C339" s="57"/>
      <c r="D339" s="61" t="str">
        <f ca="1">IF(C339="","",VLOOKUP(C339,OFFSET(Elements!$B$7:$C$7,0,0,COUNTA(Elements!$B:$C)-1),2,FALSE))</f>
        <v/>
      </c>
      <c r="E339" s="53"/>
      <c r="F339" s="29" t="str">
        <f t="shared" si="10"/>
        <v/>
      </c>
      <c r="G339" s="30" t="str">
        <f t="shared" si="11"/>
        <v/>
      </c>
      <c r="H339" s="57"/>
      <c r="I339" s="59" t="str">
        <f>_xlfn.IFS($H339="","",$H339="Total","",TRUE,VLOOKUP($H339,Elements!$B$19:$L$28,2,FALSE))</f>
        <v/>
      </c>
      <c r="J339" s="31" t="str">
        <f>_xlfn.IFS($H339="","",$H339="Total","",TRUE,VLOOKUP($H339,Elements!$B$19:$L$28,3,FALSE))</f>
        <v/>
      </c>
      <c r="K339" s="31" t="str">
        <f>_xlfn.IFS($H339="","",$H339="Total",SUMIF(INDEX($K$12:$K338,),"&gt;0"),TRUE,VLOOKUP($H339,Elements!$B$19:$L$28,4,FALSE))</f>
        <v/>
      </c>
      <c r="L339" s="31" t="str">
        <f>_xlfn.IFS($H339="","",$H339="Total",SUMIF(INDEX($L$12:$L338,),"&gt;0"),TRUE,VLOOKUP($H339,Elements!$B$19:$L$28,5,FALSE))</f>
        <v/>
      </c>
      <c r="M339" s="31" t="str">
        <f>_xlfn.IFS($H339="","",$H339="Total",SUMIF(INDEX($M$12:$M338,),"&gt;0"),TRUE,VLOOKUP($H339,Elements!$B$19:$L$28,6,FALSE))</f>
        <v/>
      </c>
      <c r="N339" s="31" t="str">
        <f>_xlfn.IFS($H339="","",$H339="Total",SUMIF(INDEX($N$12:$N338,),"&gt;0"),TRUE,VLOOKUP($H339,Elements!$B$19:$L$28,7,FALSE))</f>
        <v/>
      </c>
      <c r="O339" s="31" t="str">
        <f>_xlfn.IFS($H339="","",$H339="Total",SUMIF(INDEX($O$12:$O338,),"&gt;0"),TRUE,VLOOKUP($H339,Elements!$B$19:$L$28,8,FALSE))</f>
        <v/>
      </c>
      <c r="P339" s="31" t="str">
        <f>_xlfn.IFS($H339="","",$H339="Total",SUMIF(INDEX($P$12:$P338,),"&gt;0"),TRUE,VLOOKUP($H339,Elements!$B$19:$L$28,9,FALSE))</f>
        <v/>
      </c>
      <c r="Q339" s="31" t="str">
        <f>_xlfn.IFS($H339="","",$H339="Total",SUMIF(INDEX($Q$12:$Q338,),"&gt;0"),TRUE,VLOOKUP($H339,Elements!$B$19:$L$28,10,FALSE))</f>
        <v/>
      </c>
      <c r="R339" s="49" t="str">
        <f>_xlfn.IFS($H339="","",$H339="Total",SUMIF(INDEX($R$12:$R338,),"&gt;0"),TRUE,VLOOKUP($H339,Elements!$B$19:$L$28,11,FALSE))</f>
        <v/>
      </c>
      <c r="S339" s="2"/>
    </row>
    <row r="340" spans="1:19" x14ac:dyDescent="0.25">
      <c r="A340" s="51" t="str">
        <f>IF(C340&lt;&gt;"",COUNTIF($C$13:C340,C340)=1,"")</f>
        <v/>
      </c>
      <c r="B340" s="32"/>
      <c r="C340" s="56"/>
      <c r="D340" s="61" t="str">
        <f ca="1">IF(C340="","",VLOOKUP(C340,OFFSET(Elements!$B$7:$C$7,0,0,COUNTA(Elements!$B:$C)-1),2,FALSE))</f>
        <v/>
      </c>
      <c r="E340" s="53"/>
      <c r="F340" s="29" t="str">
        <f t="shared" si="10"/>
        <v/>
      </c>
      <c r="G340" s="30" t="str">
        <f t="shared" si="11"/>
        <v/>
      </c>
      <c r="H340" s="57"/>
      <c r="I340" s="59" t="str">
        <f>_xlfn.IFS($H340="","",$H340="Total","",TRUE,VLOOKUP($H340,Elements!$B$19:$L$28,2,FALSE))</f>
        <v/>
      </c>
      <c r="J340" s="31" t="str">
        <f>_xlfn.IFS($H340="","",$H340="Total","",TRUE,VLOOKUP($H340,Elements!$B$19:$L$28,3,FALSE))</f>
        <v/>
      </c>
      <c r="K340" s="31" t="str">
        <f>_xlfn.IFS($H340="","",$H340="Total",SUMIF(INDEX($K$12:$K339,),"&gt;0"),TRUE,VLOOKUP($H340,Elements!$B$19:$L$28,4,FALSE))</f>
        <v/>
      </c>
      <c r="L340" s="31" t="str">
        <f>_xlfn.IFS($H340="","",$H340="Total",SUMIF(INDEX($L$12:$L339,),"&gt;0"),TRUE,VLOOKUP($H340,Elements!$B$19:$L$28,5,FALSE))</f>
        <v/>
      </c>
      <c r="M340" s="31" t="str">
        <f>_xlfn.IFS($H340="","",$H340="Total",SUMIF(INDEX($M$12:$M339,),"&gt;0"),TRUE,VLOOKUP($H340,Elements!$B$19:$L$28,6,FALSE))</f>
        <v/>
      </c>
      <c r="N340" s="31" t="str">
        <f>_xlfn.IFS($H340="","",$H340="Total",SUMIF(INDEX($N$12:$N339,),"&gt;0"),TRUE,VLOOKUP($H340,Elements!$B$19:$L$28,7,FALSE))</f>
        <v/>
      </c>
      <c r="O340" s="31" t="str">
        <f>_xlfn.IFS($H340="","",$H340="Total",SUMIF(INDEX($O$12:$O339,),"&gt;0"),TRUE,VLOOKUP($H340,Elements!$B$19:$L$28,8,FALSE))</f>
        <v/>
      </c>
      <c r="P340" s="31" t="str">
        <f>_xlfn.IFS($H340="","",$H340="Total",SUMIF(INDEX($P$12:$P339,),"&gt;0"),TRUE,VLOOKUP($H340,Elements!$B$19:$L$28,9,FALSE))</f>
        <v/>
      </c>
      <c r="Q340" s="31" t="str">
        <f>_xlfn.IFS($H340="","",$H340="Total",SUMIF(INDEX($Q$12:$Q339,),"&gt;0"),TRUE,VLOOKUP($H340,Elements!$B$19:$L$28,10,FALSE))</f>
        <v/>
      </c>
      <c r="R340" s="49" t="str">
        <f>_xlfn.IFS($H340="","",$H340="Total",SUMIF(INDEX($R$12:$R339,),"&gt;0"),TRUE,VLOOKUP($H340,Elements!$B$19:$L$28,11,FALSE))</f>
        <v/>
      </c>
      <c r="S340" s="2"/>
    </row>
    <row r="341" spans="1:19" x14ac:dyDescent="0.25">
      <c r="A341" s="51" t="str">
        <f>IF(C341&lt;&gt;"",COUNTIF($C$13:C341,C341)=1,"")</f>
        <v/>
      </c>
      <c r="B341" s="32"/>
      <c r="C341" s="57"/>
      <c r="D341" s="61" t="str">
        <f ca="1">IF(C341="","",VLOOKUP(C341,OFFSET(Elements!$B$7:$C$7,0,0,COUNTA(Elements!$B:$C)-1),2,FALSE))</f>
        <v/>
      </c>
      <c r="E341" s="53"/>
      <c r="F341" s="29" t="str">
        <f t="shared" si="10"/>
        <v/>
      </c>
      <c r="G341" s="30" t="str">
        <f t="shared" si="11"/>
        <v/>
      </c>
      <c r="H341" s="57"/>
      <c r="I341" s="59" t="str">
        <f>_xlfn.IFS($H341="","",$H341="Total","",TRUE,VLOOKUP($H341,Elements!$B$19:$L$28,2,FALSE))</f>
        <v/>
      </c>
      <c r="J341" s="31" t="str">
        <f>_xlfn.IFS($H341="","",$H341="Total","",TRUE,VLOOKUP($H341,Elements!$B$19:$L$28,3,FALSE))</f>
        <v/>
      </c>
      <c r="K341" s="31" t="str">
        <f>_xlfn.IFS($H341="","",$H341="Total",SUMIF(INDEX($K$12:$K340,),"&gt;0"),TRUE,VLOOKUP($H341,Elements!$B$19:$L$28,4,FALSE))</f>
        <v/>
      </c>
      <c r="L341" s="31" t="str">
        <f>_xlfn.IFS($H341="","",$H341="Total",SUMIF(INDEX($L$12:$L340,),"&gt;0"),TRUE,VLOOKUP($H341,Elements!$B$19:$L$28,5,FALSE))</f>
        <v/>
      </c>
      <c r="M341" s="31" t="str">
        <f>_xlfn.IFS($H341="","",$H341="Total",SUMIF(INDEX($M$12:$M340,),"&gt;0"),TRUE,VLOOKUP($H341,Elements!$B$19:$L$28,6,FALSE))</f>
        <v/>
      </c>
      <c r="N341" s="31" t="str">
        <f>_xlfn.IFS($H341="","",$H341="Total",SUMIF(INDEX($N$12:$N340,),"&gt;0"),TRUE,VLOOKUP($H341,Elements!$B$19:$L$28,7,FALSE))</f>
        <v/>
      </c>
      <c r="O341" s="31" t="str">
        <f>_xlfn.IFS($H341="","",$H341="Total",SUMIF(INDEX($O$12:$O340,),"&gt;0"),TRUE,VLOOKUP($H341,Elements!$B$19:$L$28,8,FALSE))</f>
        <v/>
      </c>
      <c r="P341" s="31" t="str">
        <f>_xlfn.IFS($H341="","",$H341="Total",SUMIF(INDEX($P$12:$P340,),"&gt;0"),TRUE,VLOOKUP($H341,Elements!$B$19:$L$28,9,FALSE))</f>
        <v/>
      </c>
      <c r="Q341" s="31" t="str">
        <f>_xlfn.IFS($H341="","",$H341="Total",SUMIF(INDEX($Q$12:$Q340,),"&gt;0"),TRUE,VLOOKUP($H341,Elements!$B$19:$L$28,10,FALSE))</f>
        <v/>
      </c>
      <c r="R341" s="49" t="str">
        <f>_xlfn.IFS($H341="","",$H341="Total",SUMIF(INDEX($R$12:$R340,),"&gt;0"),TRUE,VLOOKUP($H341,Elements!$B$19:$L$28,11,FALSE))</f>
        <v/>
      </c>
      <c r="S341" s="2"/>
    </row>
    <row r="342" spans="1:19" x14ac:dyDescent="0.25">
      <c r="A342" s="51" t="str">
        <f>IF(C342&lt;&gt;"",COUNTIF($C$13:C342,C342)=1,"")</f>
        <v/>
      </c>
      <c r="B342" s="32"/>
      <c r="C342" s="57"/>
      <c r="D342" s="61" t="str">
        <f ca="1">IF(C342="","",VLOOKUP(C342,OFFSET(Elements!$B$7:$C$7,0,0,COUNTA(Elements!$B:$C)-1),2,FALSE))</f>
        <v/>
      </c>
      <c r="E342" s="53"/>
      <c r="F342" s="29" t="str">
        <f t="shared" si="10"/>
        <v/>
      </c>
      <c r="G342" s="30" t="str">
        <f t="shared" si="11"/>
        <v/>
      </c>
      <c r="H342" s="57"/>
      <c r="I342" s="59" t="str">
        <f>_xlfn.IFS($H342="","",$H342="Total","",TRUE,VLOOKUP($H342,Elements!$B$19:$L$28,2,FALSE))</f>
        <v/>
      </c>
      <c r="J342" s="31" t="str">
        <f>_xlfn.IFS($H342="","",$H342="Total","",TRUE,VLOOKUP($H342,Elements!$B$19:$L$28,3,FALSE))</f>
        <v/>
      </c>
      <c r="K342" s="31" t="str">
        <f>_xlfn.IFS($H342="","",$H342="Total",SUMIF(INDEX($K$12:$K341,),"&gt;0"),TRUE,VLOOKUP($H342,Elements!$B$19:$L$28,4,FALSE))</f>
        <v/>
      </c>
      <c r="L342" s="31" t="str">
        <f>_xlfn.IFS($H342="","",$H342="Total",SUMIF(INDEX($L$12:$L341,),"&gt;0"),TRUE,VLOOKUP($H342,Elements!$B$19:$L$28,5,FALSE))</f>
        <v/>
      </c>
      <c r="M342" s="31" t="str">
        <f>_xlfn.IFS($H342="","",$H342="Total",SUMIF(INDEX($M$12:$M341,),"&gt;0"),TRUE,VLOOKUP($H342,Elements!$B$19:$L$28,6,FALSE))</f>
        <v/>
      </c>
      <c r="N342" s="31" t="str">
        <f>_xlfn.IFS($H342="","",$H342="Total",SUMIF(INDEX($N$12:$N341,),"&gt;0"),TRUE,VLOOKUP($H342,Elements!$B$19:$L$28,7,FALSE))</f>
        <v/>
      </c>
      <c r="O342" s="31" t="str">
        <f>_xlfn.IFS($H342="","",$H342="Total",SUMIF(INDEX($O$12:$O341,),"&gt;0"),TRUE,VLOOKUP($H342,Elements!$B$19:$L$28,8,FALSE))</f>
        <v/>
      </c>
      <c r="P342" s="31" t="str">
        <f>_xlfn.IFS($H342="","",$H342="Total",SUMIF(INDEX($P$12:$P341,),"&gt;0"),TRUE,VLOOKUP($H342,Elements!$B$19:$L$28,9,FALSE))</f>
        <v/>
      </c>
      <c r="Q342" s="31" t="str">
        <f>_xlfn.IFS($H342="","",$H342="Total",SUMIF(INDEX($Q$12:$Q341,),"&gt;0"),TRUE,VLOOKUP($H342,Elements!$B$19:$L$28,10,FALSE))</f>
        <v/>
      </c>
      <c r="R342" s="49" t="str">
        <f>_xlfn.IFS($H342="","",$H342="Total",SUMIF(INDEX($R$12:$R341,),"&gt;0"),TRUE,VLOOKUP($H342,Elements!$B$19:$L$28,11,FALSE))</f>
        <v/>
      </c>
      <c r="S342" s="2"/>
    </row>
    <row r="343" spans="1:19" x14ac:dyDescent="0.25">
      <c r="A343" s="51" t="str">
        <f>IF(C343&lt;&gt;"",COUNTIF($C$13:C343,C343)=1,"")</f>
        <v/>
      </c>
      <c r="B343" s="32"/>
      <c r="C343" s="57"/>
      <c r="D343" s="61" t="str">
        <f ca="1">IF(C343="","",VLOOKUP(C343,OFFSET(Elements!$B$7:$C$7,0,0,COUNTA(Elements!$B:$C)-1),2,FALSE))</f>
        <v/>
      </c>
      <c r="E343" s="53"/>
      <c r="F343" s="29" t="str">
        <f t="shared" si="10"/>
        <v/>
      </c>
      <c r="G343" s="30" t="str">
        <f t="shared" si="11"/>
        <v/>
      </c>
      <c r="H343" s="57"/>
      <c r="I343" s="59" t="str">
        <f>_xlfn.IFS($H343="","",$H343="Total","",TRUE,VLOOKUP($H343,Elements!$B$19:$L$28,2,FALSE))</f>
        <v/>
      </c>
      <c r="J343" s="31" t="str">
        <f>_xlfn.IFS($H343="","",$H343="Total","",TRUE,VLOOKUP($H343,Elements!$B$19:$L$28,3,FALSE))</f>
        <v/>
      </c>
      <c r="K343" s="31" t="str">
        <f>_xlfn.IFS($H343="","",$H343="Total",SUMIF(INDEX($K$12:$K342,),"&gt;0"),TRUE,VLOOKUP($H343,Elements!$B$19:$L$28,4,FALSE))</f>
        <v/>
      </c>
      <c r="L343" s="31" t="str">
        <f>_xlfn.IFS($H343="","",$H343="Total",SUMIF(INDEX($L$12:$L342,),"&gt;0"),TRUE,VLOOKUP($H343,Elements!$B$19:$L$28,5,FALSE))</f>
        <v/>
      </c>
      <c r="M343" s="31" t="str">
        <f>_xlfn.IFS($H343="","",$H343="Total",SUMIF(INDEX($M$12:$M342,),"&gt;0"),TRUE,VLOOKUP($H343,Elements!$B$19:$L$28,6,FALSE))</f>
        <v/>
      </c>
      <c r="N343" s="31" t="str">
        <f>_xlfn.IFS($H343="","",$H343="Total",SUMIF(INDEX($N$12:$N342,),"&gt;0"),TRUE,VLOOKUP($H343,Elements!$B$19:$L$28,7,FALSE))</f>
        <v/>
      </c>
      <c r="O343" s="31" t="str">
        <f>_xlfn.IFS($H343="","",$H343="Total",SUMIF(INDEX($O$12:$O342,),"&gt;0"),TRUE,VLOOKUP($H343,Elements!$B$19:$L$28,8,FALSE))</f>
        <v/>
      </c>
      <c r="P343" s="31" t="str">
        <f>_xlfn.IFS($H343="","",$H343="Total",SUMIF(INDEX($P$12:$P342,),"&gt;0"),TRUE,VLOOKUP($H343,Elements!$B$19:$L$28,9,FALSE))</f>
        <v/>
      </c>
      <c r="Q343" s="31" t="str">
        <f>_xlfn.IFS($H343="","",$H343="Total",SUMIF(INDEX($Q$12:$Q342,),"&gt;0"),TRUE,VLOOKUP($H343,Elements!$B$19:$L$28,10,FALSE))</f>
        <v/>
      </c>
      <c r="R343" s="49" t="str">
        <f>_xlfn.IFS($H343="","",$H343="Total",SUMIF(INDEX($R$12:$R342,),"&gt;0"),TRUE,VLOOKUP($H343,Elements!$B$19:$L$28,11,FALSE))</f>
        <v/>
      </c>
      <c r="S343" s="2"/>
    </row>
    <row r="344" spans="1:19" x14ac:dyDescent="0.25">
      <c r="A344" s="51" t="str">
        <f>IF(C344&lt;&gt;"",COUNTIF($C$13:C344,C344)=1,"")</f>
        <v/>
      </c>
      <c r="B344" s="32"/>
      <c r="C344" s="57"/>
      <c r="D344" s="61" t="str">
        <f ca="1">IF(C344="","",VLOOKUP(C344,OFFSET(Elements!$B$7:$C$7,0,0,COUNTA(Elements!$B:$C)-1),2,FALSE))</f>
        <v/>
      </c>
      <c r="E344" s="53"/>
      <c r="F344" s="29" t="str">
        <f t="shared" si="10"/>
        <v/>
      </c>
      <c r="G344" s="30" t="str">
        <f t="shared" si="11"/>
        <v/>
      </c>
      <c r="H344" s="57"/>
      <c r="I344" s="59" t="str">
        <f>_xlfn.IFS($H344="","",$H344="Total","",TRUE,VLOOKUP($H344,Elements!$B$19:$L$28,2,FALSE))</f>
        <v/>
      </c>
      <c r="J344" s="31" t="str">
        <f>_xlfn.IFS($H344="","",$H344="Total","",TRUE,VLOOKUP($H344,Elements!$B$19:$L$28,3,FALSE))</f>
        <v/>
      </c>
      <c r="K344" s="31" t="str">
        <f>_xlfn.IFS($H344="","",$H344="Total",SUMIF(INDEX($K$12:$K343,),"&gt;0"),TRUE,VLOOKUP($H344,Elements!$B$19:$L$28,4,FALSE))</f>
        <v/>
      </c>
      <c r="L344" s="31" t="str">
        <f>_xlfn.IFS($H344="","",$H344="Total",SUMIF(INDEX($L$12:$L343,),"&gt;0"),TRUE,VLOOKUP($H344,Elements!$B$19:$L$28,5,FALSE))</f>
        <v/>
      </c>
      <c r="M344" s="31" t="str">
        <f>_xlfn.IFS($H344="","",$H344="Total",SUMIF(INDEX($M$12:$M343,),"&gt;0"),TRUE,VLOOKUP($H344,Elements!$B$19:$L$28,6,FALSE))</f>
        <v/>
      </c>
      <c r="N344" s="31" t="str">
        <f>_xlfn.IFS($H344="","",$H344="Total",SUMIF(INDEX($N$12:$N343,),"&gt;0"),TRUE,VLOOKUP($H344,Elements!$B$19:$L$28,7,FALSE))</f>
        <v/>
      </c>
      <c r="O344" s="31" t="str">
        <f>_xlfn.IFS($H344="","",$H344="Total",SUMIF(INDEX($O$12:$O343,),"&gt;0"),TRUE,VLOOKUP($H344,Elements!$B$19:$L$28,8,FALSE))</f>
        <v/>
      </c>
      <c r="P344" s="31" t="str">
        <f>_xlfn.IFS($H344="","",$H344="Total",SUMIF(INDEX($P$12:$P343,),"&gt;0"),TRUE,VLOOKUP($H344,Elements!$B$19:$L$28,9,FALSE))</f>
        <v/>
      </c>
      <c r="Q344" s="31" t="str">
        <f>_xlfn.IFS($H344="","",$H344="Total",SUMIF(INDEX($Q$12:$Q343,),"&gt;0"),TRUE,VLOOKUP($H344,Elements!$B$19:$L$28,10,FALSE))</f>
        <v/>
      </c>
      <c r="R344" s="49" t="str">
        <f>_xlfn.IFS($H344="","",$H344="Total",SUMIF(INDEX($R$12:$R343,),"&gt;0"),TRUE,VLOOKUP($H344,Elements!$B$19:$L$28,11,FALSE))</f>
        <v/>
      </c>
      <c r="S344" s="2"/>
    </row>
    <row r="345" spans="1:19" x14ac:dyDescent="0.25">
      <c r="A345" s="51" t="str">
        <f>IF(C345&lt;&gt;"",COUNTIF($C$13:C345,C345)=1,"")</f>
        <v/>
      </c>
      <c r="B345" s="32"/>
      <c r="C345" s="57"/>
      <c r="D345" s="61" t="str">
        <f ca="1">IF(C345="","",VLOOKUP(C345,OFFSET(Elements!$B$7:$C$7,0,0,COUNTA(Elements!$B:$C)-1),2,FALSE))</f>
        <v/>
      </c>
      <c r="E345" s="53"/>
      <c r="F345" s="29" t="str">
        <f t="shared" si="10"/>
        <v/>
      </c>
      <c r="G345" s="30" t="str">
        <f t="shared" si="11"/>
        <v/>
      </c>
      <c r="H345" s="57"/>
      <c r="I345" s="59" t="str">
        <f>_xlfn.IFS($H345="","",$H345="Total","",TRUE,VLOOKUP($H345,Elements!$B$19:$L$28,2,FALSE))</f>
        <v/>
      </c>
      <c r="J345" s="31" t="str">
        <f>_xlfn.IFS($H345="","",$H345="Total","",TRUE,VLOOKUP($H345,Elements!$B$19:$L$28,3,FALSE))</f>
        <v/>
      </c>
      <c r="K345" s="31" t="str">
        <f>_xlfn.IFS($H345="","",$H345="Total",SUMIF(INDEX($K$12:$K344,),"&gt;0"),TRUE,VLOOKUP($H345,Elements!$B$19:$L$28,4,FALSE))</f>
        <v/>
      </c>
      <c r="L345" s="31" t="str">
        <f>_xlfn.IFS($H345="","",$H345="Total",SUMIF(INDEX($L$12:$L344,),"&gt;0"),TRUE,VLOOKUP($H345,Elements!$B$19:$L$28,5,FALSE))</f>
        <v/>
      </c>
      <c r="M345" s="31" t="str">
        <f>_xlfn.IFS($H345="","",$H345="Total",SUMIF(INDEX($M$12:$M344,),"&gt;0"),TRUE,VLOOKUP($H345,Elements!$B$19:$L$28,6,FALSE))</f>
        <v/>
      </c>
      <c r="N345" s="31" t="str">
        <f>_xlfn.IFS($H345="","",$H345="Total",SUMIF(INDEX($N$12:$N344,),"&gt;0"),TRUE,VLOOKUP($H345,Elements!$B$19:$L$28,7,FALSE))</f>
        <v/>
      </c>
      <c r="O345" s="31" t="str">
        <f>_xlfn.IFS($H345="","",$H345="Total",SUMIF(INDEX($O$12:$O344,),"&gt;0"),TRUE,VLOOKUP($H345,Elements!$B$19:$L$28,8,FALSE))</f>
        <v/>
      </c>
      <c r="P345" s="31" t="str">
        <f>_xlfn.IFS($H345="","",$H345="Total",SUMIF(INDEX($P$12:$P344,),"&gt;0"),TRUE,VLOOKUP($H345,Elements!$B$19:$L$28,9,FALSE))</f>
        <v/>
      </c>
      <c r="Q345" s="31" t="str">
        <f>_xlfn.IFS($H345="","",$H345="Total",SUMIF(INDEX($Q$12:$Q344,),"&gt;0"),TRUE,VLOOKUP($H345,Elements!$B$19:$L$28,10,FALSE))</f>
        <v/>
      </c>
      <c r="R345" s="49" t="str">
        <f>_xlfn.IFS($H345="","",$H345="Total",SUMIF(INDEX($R$12:$R344,),"&gt;0"),TRUE,VLOOKUP($H345,Elements!$B$19:$L$28,11,FALSE))</f>
        <v/>
      </c>
      <c r="S345" s="2"/>
    </row>
    <row r="346" spans="1:19" x14ac:dyDescent="0.25">
      <c r="A346" s="51" t="str">
        <f>IF(C346&lt;&gt;"",COUNTIF($C$13:C346,C346)=1,"")</f>
        <v/>
      </c>
      <c r="B346" s="32"/>
      <c r="C346" s="57"/>
      <c r="D346" s="61" t="str">
        <f ca="1">IF(C346="","",VLOOKUP(C346,OFFSET(Elements!$B$7:$C$7,0,0,COUNTA(Elements!$B:$C)-1),2,FALSE))</f>
        <v/>
      </c>
      <c r="E346" s="53"/>
      <c r="F346" s="29" t="str">
        <f t="shared" si="10"/>
        <v/>
      </c>
      <c r="G346" s="30" t="str">
        <f t="shared" si="11"/>
        <v/>
      </c>
      <c r="H346" s="57"/>
      <c r="I346" s="59" t="str">
        <f>_xlfn.IFS($H346="","",$H346="Total","",TRUE,VLOOKUP($H346,Elements!$B$19:$L$28,2,FALSE))</f>
        <v/>
      </c>
      <c r="J346" s="31" t="str">
        <f>_xlfn.IFS($H346="","",$H346="Total","",TRUE,VLOOKUP($H346,Elements!$B$19:$L$28,3,FALSE))</f>
        <v/>
      </c>
      <c r="K346" s="31" t="str">
        <f>_xlfn.IFS($H346="","",$H346="Total",SUMIF(INDEX($K$12:$K345,),"&gt;0"),TRUE,VLOOKUP($H346,Elements!$B$19:$L$28,4,FALSE))</f>
        <v/>
      </c>
      <c r="L346" s="31" t="str">
        <f>_xlfn.IFS($H346="","",$H346="Total",SUMIF(INDEX($L$12:$L345,),"&gt;0"),TRUE,VLOOKUP($H346,Elements!$B$19:$L$28,5,FALSE))</f>
        <v/>
      </c>
      <c r="M346" s="31" t="str">
        <f>_xlfn.IFS($H346="","",$H346="Total",SUMIF(INDEX($M$12:$M345,),"&gt;0"),TRUE,VLOOKUP($H346,Elements!$B$19:$L$28,6,FALSE))</f>
        <v/>
      </c>
      <c r="N346" s="31" t="str">
        <f>_xlfn.IFS($H346="","",$H346="Total",SUMIF(INDEX($N$12:$N345,),"&gt;0"),TRUE,VLOOKUP($H346,Elements!$B$19:$L$28,7,FALSE))</f>
        <v/>
      </c>
      <c r="O346" s="31" t="str">
        <f>_xlfn.IFS($H346="","",$H346="Total",SUMIF(INDEX($O$12:$O345,),"&gt;0"),TRUE,VLOOKUP($H346,Elements!$B$19:$L$28,8,FALSE))</f>
        <v/>
      </c>
      <c r="P346" s="31" t="str">
        <f>_xlfn.IFS($H346="","",$H346="Total",SUMIF(INDEX($P$12:$P345,),"&gt;0"),TRUE,VLOOKUP($H346,Elements!$B$19:$L$28,9,FALSE))</f>
        <v/>
      </c>
      <c r="Q346" s="31" t="str">
        <f>_xlfn.IFS($H346="","",$H346="Total",SUMIF(INDEX($Q$12:$Q345,),"&gt;0"),TRUE,VLOOKUP($H346,Elements!$B$19:$L$28,10,FALSE))</f>
        <v/>
      </c>
      <c r="R346" s="49" t="str">
        <f>_xlfn.IFS($H346="","",$H346="Total",SUMIF(INDEX($R$12:$R345,),"&gt;0"),TRUE,VLOOKUP($H346,Elements!$B$19:$L$28,11,FALSE))</f>
        <v/>
      </c>
      <c r="S346" s="2"/>
    </row>
    <row r="347" spans="1:19" x14ac:dyDescent="0.25">
      <c r="A347" s="51" t="str">
        <f>IF(C347&lt;&gt;"",COUNTIF($C$13:C347,C347)=1,"")</f>
        <v/>
      </c>
      <c r="B347" s="32"/>
      <c r="C347" s="57"/>
      <c r="D347" s="61" t="str">
        <f ca="1">IF(C347="","",VLOOKUP(C347,OFFSET(Elements!$B$7:$C$7,0,0,COUNTA(Elements!$B:$C)-1),2,FALSE))</f>
        <v/>
      </c>
      <c r="E347" s="53"/>
      <c r="F347" s="29" t="str">
        <f t="shared" si="10"/>
        <v/>
      </c>
      <c r="G347" s="30" t="str">
        <f t="shared" si="11"/>
        <v/>
      </c>
      <c r="H347" s="57"/>
      <c r="I347" s="59" t="str">
        <f>_xlfn.IFS($H347="","",$H347="Total","",TRUE,VLOOKUP($H347,Elements!$B$19:$L$28,2,FALSE))</f>
        <v/>
      </c>
      <c r="J347" s="31" t="str">
        <f>_xlfn.IFS($H347="","",$H347="Total","",TRUE,VLOOKUP($H347,Elements!$B$19:$L$28,3,FALSE))</f>
        <v/>
      </c>
      <c r="K347" s="31" t="str">
        <f>_xlfn.IFS($H347="","",$H347="Total",SUMIF(INDEX($K$12:$K346,),"&gt;0"),TRUE,VLOOKUP($H347,Elements!$B$19:$L$28,4,FALSE))</f>
        <v/>
      </c>
      <c r="L347" s="31" t="str">
        <f>_xlfn.IFS($H347="","",$H347="Total",SUMIF(INDEX($L$12:$L346,),"&gt;0"),TRUE,VLOOKUP($H347,Elements!$B$19:$L$28,5,FALSE))</f>
        <v/>
      </c>
      <c r="M347" s="31" t="str">
        <f>_xlfn.IFS($H347="","",$H347="Total",SUMIF(INDEX($M$12:$M346,),"&gt;0"),TRUE,VLOOKUP($H347,Elements!$B$19:$L$28,6,FALSE))</f>
        <v/>
      </c>
      <c r="N347" s="31" t="str">
        <f>_xlfn.IFS($H347="","",$H347="Total",SUMIF(INDEX($N$12:$N346,),"&gt;0"),TRUE,VLOOKUP($H347,Elements!$B$19:$L$28,7,FALSE))</f>
        <v/>
      </c>
      <c r="O347" s="31" t="str">
        <f>_xlfn.IFS($H347="","",$H347="Total",SUMIF(INDEX($O$12:$O346,),"&gt;0"),TRUE,VLOOKUP($H347,Elements!$B$19:$L$28,8,FALSE))</f>
        <v/>
      </c>
      <c r="P347" s="31" t="str">
        <f>_xlfn.IFS($H347="","",$H347="Total",SUMIF(INDEX($P$12:$P346,),"&gt;0"),TRUE,VLOOKUP($H347,Elements!$B$19:$L$28,9,FALSE))</f>
        <v/>
      </c>
      <c r="Q347" s="31" t="str">
        <f>_xlfn.IFS($H347="","",$H347="Total",SUMIF(INDEX($Q$12:$Q346,),"&gt;0"),TRUE,VLOOKUP($H347,Elements!$B$19:$L$28,10,FALSE))</f>
        <v/>
      </c>
      <c r="R347" s="49" t="str">
        <f>_xlfn.IFS($H347="","",$H347="Total",SUMIF(INDEX($R$12:$R346,),"&gt;0"),TRUE,VLOOKUP($H347,Elements!$B$19:$L$28,11,FALSE))</f>
        <v/>
      </c>
      <c r="S347" s="2"/>
    </row>
    <row r="348" spans="1:19" x14ac:dyDescent="0.25">
      <c r="A348" s="51" t="str">
        <f>IF(C348&lt;&gt;"",COUNTIF($C$13:C348,C348)=1,"")</f>
        <v/>
      </c>
      <c r="B348" s="32"/>
      <c r="C348" s="56"/>
      <c r="D348" s="61" t="str">
        <f ca="1">IF(C348="","",VLOOKUP(C348,OFFSET(Elements!$B$7:$C$7,0,0,COUNTA(Elements!$B:$C)-1),2,FALSE))</f>
        <v/>
      </c>
      <c r="E348" s="53"/>
      <c r="F348" s="29" t="str">
        <f t="shared" si="10"/>
        <v/>
      </c>
      <c r="G348" s="30" t="str">
        <f t="shared" si="11"/>
        <v/>
      </c>
      <c r="H348" s="57"/>
      <c r="I348" s="59" t="str">
        <f>_xlfn.IFS($H348="","",$H348="Total","",TRUE,VLOOKUP($H348,Elements!$B$19:$L$28,2,FALSE))</f>
        <v/>
      </c>
      <c r="J348" s="31" t="str">
        <f>_xlfn.IFS($H348="","",$H348="Total","",TRUE,VLOOKUP($H348,Elements!$B$19:$L$28,3,FALSE))</f>
        <v/>
      </c>
      <c r="K348" s="31" t="str">
        <f>_xlfn.IFS($H348="","",$H348="Total",SUMIF(INDEX($K$12:$K347,),"&gt;0"),TRUE,VLOOKUP($H348,Elements!$B$19:$L$28,4,FALSE))</f>
        <v/>
      </c>
      <c r="L348" s="31" t="str">
        <f>_xlfn.IFS($H348="","",$H348="Total",SUMIF(INDEX($L$12:$L347,),"&gt;0"),TRUE,VLOOKUP($H348,Elements!$B$19:$L$28,5,FALSE))</f>
        <v/>
      </c>
      <c r="M348" s="31" t="str">
        <f>_xlfn.IFS($H348="","",$H348="Total",SUMIF(INDEX($M$12:$M347,),"&gt;0"),TRUE,VLOOKUP($H348,Elements!$B$19:$L$28,6,FALSE))</f>
        <v/>
      </c>
      <c r="N348" s="31" t="str">
        <f>_xlfn.IFS($H348="","",$H348="Total",SUMIF(INDEX($N$12:$N347,),"&gt;0"),TRUE,VLOOKUP($H348,Elements!$B$19:$L$28,7,FALSE))</f>
        <v/>
      </c>
      <c r="O348" s="31" t="str">
        <f>_xlfn.IFS($H348="","",$H348="Total",SUMIF(INDEX($O$12:$O347,),"&gt;0"),TRUE,VLOOKUP($H348,Elements!$B$19:$L$28,8,FALSE))</f>
        <v/>
      </c>
      <c r="P348" s="31" t="str">
        <f>_xlfn.IFS($H348="","",$H348="Total",SUMIF(INDEX($P$12:$P347,),"&gt;0"),TRUE,VLOOKUP($H348,Elements!$B$19:$L$28,9,FALSE))</f>
        <v/>
      </c>
      <c r="Q348" s="31" t="str">
        <f>_xlfn.IFS($H348="","",$H348="Total",SUMIF(INDEX($Q$12:$Q347,),"&gt;0"),TRUE,VLOOKUP($H348,Elements!$B$19:$L$28,10,FALSE))</f>
        <v/>
      </c>
      <c r="R348" s="49" t="str">
        <f>_xlfn.IFS($H348="","",$H348="Total",SUMIF(INDEX($R$12:$R347,),"&gt;0"),TRUE,VLOOKUP($H348,Elements!$B$19:$L$28,11,FALSE))</f>
        <v/>
      </c>
      <c r="S348" s="2"/>
    </row>
    <row r="349" spans="1:19" x14ac:dyDescent="0.25">
      <c r="A349" s="51" t="str">
        <f>IF(C349&lt;&gt;"",COUNTIF($C$13:C349,C349)=1,"")</f>
        <v/>
      </c>
      <c r="B349" s="32"/>
      <c r="C349" s="57"/>
      <c r="D349" s="61" t="str">
        <f ca="1">IF(C349="","",VLOOKUP(C349,OFFSET(Elements!$B$7:$C$7,0,0,COUNTA(Elements!$B:$C)-1),2,FALSE))</f>
        <v/>
      </c>
      <c r="E349" s="53"/>
      <c r="F349" s="29" t="str">
        <f t="shared" si="10"/>
        <v/>
      </c>
      <c r="G349" s="30" t="str">
        <f t="shared" si="11"/>
        <v/>
      </c>
      <c r="H349" s="57"/>
      <c r="I349" s="59" t="str">
        <f>_xlfn.IFS($H349="","",$H349="Total","",TRUE,VLOOKUP($H349,Elements!$B$19:$L$28,2,FALSE))</f>
        <v/>
      </c>
      <c r="J349" s="31" t="str">
        <f>_xlfn.IFS($H349="","",$H349="Total","",TRUE,VLOOKUP($H349,Elements!$B$19:$L$28,3,FALSE))</f>
        <v/>
      </c>
      <c r="K349" s="31" t="str">
        <f>_xlfn.IFS($H349="","",$H349="Total",SUMIF(INDEX($K$12:$K348,),"&gt;0"),TRUE,VLOOKUP($H349,Elements!$B$19:$L$28,4,FALSE))</f>
        <v/>
      </c>
      <c r="L349" s="31" t="str">
        <f>_xlfn.IFS($H349="","",$H349="Total",SUMIF(INDEX($L$12:$L348,),"&gt;0"),TRUE,VLOOKUP($H349,Elements!$B$19:$L$28,5,FALSE))</f>
        <v/>
      </c>
      <c r="M349" s="31" t="str">
        <f>_xlfn.IFS($H349="","",$H349="Total",SUMIF(INDEX($M$12:$M348,),"&gt;0"),TRUE,VLOOKUP($H349,Elements!$B$19:$L$28,6,FALSE))</f>
        <v/>
      </c>
      <c r="N349" s="31" t="str">
        <f>_xlfn.IFS($H349="","",$H349="Total",SUMIF(INDEX($N$12:$N348,),"&gt;0"),TRUE,VLOOKUP($H349,Elements!$B$19:$L$28,7,FALSE))</f>
        <v/>
      </c>
      <c r="O349" s="31" t="str">
        <f>_xlfn.IFS($H349="","",$H349="Total",SUMIF(INDEX($O$12:$O348,),"&gt;0"),TRUE,VLOOKUP($H349,Elements!$B$19:$L$28,8,FALSE))</f>
        <v/>
      </c>
      <c r="P349" s="31" t="str">
        <f>_xlfn.IFS($H349="","",$H349="Total",SUMIF(INDEX($P$12:$P348,),"&gt;0"),TRUE,VLOOKUP($H349,Elements!$B$19:$L$28,9,FALSE))</f>
        <v/>
      </c>
      <c r="Q349" s="31" t="str">
        <f>_xlfn.IFS($H349="","",$H349="Total",SUMIF(INDEX($Q$12:$Q348,),"&gt;0"),TRUE,VLOOKUP($H349,Elements!$B$19:$L$28,10,FALSE))</f>
        <v/>
      </c>
      <c r="R349" s="49" t="str">
        <f>_xlfn.IFS($H349="","",$H349="Total",SUMIF(INDEX($R$12:$R348,),"&gt;0"),TRUE,VLOOKUP($H349,Elements!$B$19:$L$28,11,FALSE))</f>
        <v/>
      </c>
      <c r="S349" s="2"/>
    </row>
    <row r="350" spans="1:19" x14ac:dyDescent="0.25">
      <c r="A350" s="51" t="str">
        <f>IF(C350&lt;&gt;"",COUNTIF($C$13:C350,C350)=1,"")</f>
        <v/>
      </c>
      <c r="B350" s="32"/>
      <c r="C350" s="57"/>
      <c r="D350" s="61" t="str">
        <f ca="1">IF(C350="","",VLOOKUP(C350,OFFSET(Elements!$B$7:$C$7,0,0,COUNTA(Elements!$B:$C)-1),2,FALSE))</f>
        <v/>
      </c>
      <c r="E350" s="53"/>
      <c r="F350" s="29" t="str">
        <f t="shared" si="10"/>
        <v/>
      </c>
      <c r="G350" s="30" t="str">
        <f t="shared" si="11"/>
        <v/>
      </c>
      <c r="H350" s="57"/>
      <c r="I350" s="59" t="str">
        <f>_xlfn.IFS($H350="","",$H350="Total","",TRUE,VLOOKUP($H350,Elements!$B$19:$L$28,2,FALSE))</f>
        <v/>
      </c>
      <c r="J350" s="31" t="str">
        <f>_xlfn.IFS($H350="","",$H350="Total","",TRUE,VLOOKUP($H350,Elements!$B$19:$L$28,3,FALSE))</f>
        <v/>
      </c>
      <c r="K350" s="31" t="str">
        <f>_xlfn.IFS($H350="","",$H350="Total",SUMIF(INDEX($K$12:$K349,),"&gt;0"),TRUE,VLOOKUP($H350,Elements!$B$19:$L$28,4,FALSE))</f>
        <v/>
      </c>
      <c r="L350" s="31" t="str">
        <f>_xlfn.IFS($H350="","",$H350="Total",SUMIF(INDEX($L$12:$L349,),"&gt;0"),TRUE,VLOOKUP($H350,Elements!$B$19:$L$28,5,FALSE))</f>
        <v/>
      </c>
      <c r="M350" s="31" t="str">
        <f>_xlfn.IFS($H350="","",$H350="Total",SUMIF(INDEX($M$12:$M349,),"&gt;0"),TRUE,VLOOKUP($H350,Elements!$B$19:$L$28,6,FALSE))</f>
        <v/>
      </c>
      <c r="N350" s="31" t="str">
        <f>_xlfn.IFS($H350="","",$H350="Total",SUMIF(INDEX($N$12:$N349,),"&gt;0"),TRUE,VLOOKUP($H350,Elements!$B$19:$L$28,7,FALSE))</f>
        <v/>
      </c>
      <c r="O350" s="31" t="str">
        <f>_xlfn.IFS($H350="","",$H350="Total",SUMIF(INDEX($O$12:$O349,),"&gt;0"),TRUE,VLOOKUP($H350,Elements!$B$19:$L$28,8,FALSE))</f>
        <v/>
      </c>
      <c r="P350" s="31" t="str">
        <f>_xlfn.IFS($H350="","",$H350="Total",SUMIF(INDEX($P$12:$P349,),"&gt;0"),TRUE,VLOOKUP($H350,Elements!$B$19:$L$28,9,FALSE))</f>
        <v/>
      </c>
      <c r="Q350" s="31" t="str">
        <f>_xlfn.IFS($H350="","",$H350="Total",SUMIF(INDEX($Q$12:$Q349,),"&gt;0"),TRUE,VLOOKUP($H350,Elements!$B$19:$L$28,10,FALSE))</f>
        <v/>
      </c>
      <c r="R350" s="49" t="str">
        <f>_xlfn.IFS($H350="","",$H350="Total",SUMIF(INDEX($R$12:$R349,),"&gt;0"),TRUE,VLOOKUP($H350,Elements!$B$19:$L$28,11,FALSE))</f>
        <v/>
      </c>
      <c r="S350" s="2"/>
    </row>
    <row r="351" spans="1:19" x14ac:dyDescent="0.25">
      <c r="A351" s="51" t="str">
        <f>IF(C351&lt;&gt;"",COUNTIF($C$13:C351,C351)=1,"")</f>
        <v/>
      </c>
      <c r="B351" s="32"/>
      <c r="C351" s="57"/>
      <c r="D351" s="61" t="str">
        <f ca="1">IF(C351="","",VLOOKUP(C351,OFFSET(Elements!$B$7:$C$7,0,0,COUNTA(Elements!$B:$C)-1),2,FALSE))</f>
        <v/>
      </c>
      <c r="E351" s="53"/>
      <c r="F351" s="29" t="str">
        <f t="shared" si="10"/>
        <v/>
      </c>
      <c r="G351" s="30" t="str">
        <f t="shared" si="11"/>
        <v/>
      </c>
      <c r="H351" s="57"/>
      <c r="I351" s="59" t="str">
        <f>_xlfn.IFS($H351="","",$H351="Total","",TRUE,VLOOKUP($H351,Elements!$B$19:$L$28,2,FALSE))</f>
        <v/>
      </c>
      <c r="J351" s="31" t="str">
        <f>_xlfn.IFS($H351="","",$H351="Total","",TRUE,VLOOKUP($H351,Elements!$B$19:$L$28,3,FALSE))</f>
        <v/>
      </c>
      <c r="K351" s="31" t="str">
        <f>_xlfn.IFS($H351="","",$H351="Total",SUMIF(INDEX($K$12:$K350,),"&gt;0"),TRUE,VLOOKUP($H351,Elements!$B$19:$L$28,4,FALSE))</f>
        <v/>
      </c>
      <c r="L351" s="31" t="str">
        <f>_xlfn.IFS($H351="","",$H351="Total",SUMIF(INDEX($L$12:$L350,),"&gt;0"),TRUE,VLOOKUP($H351,Elements!$B$19:$L$28,5,FALSE))</f>
        <v/>
      </c>
      <c r="M351" s="31" t="str">
        <f>_xlfn.IFS($H351="","",$H351="Total",SUMIF(INDEX($M$12:$M350,),"&gt;0"),TRUE,VLOOKUP($H351,Elements!$B$19:$L$28,6,FALSE))</f>
        <v/>
      </c>
      <c r="N351" s="31" t="str">
        <f>_xlfn.IFS($H351="","",$H351="Total",SUMIF(INDEX($N$12:$N350,),"&gt;0"),TRUE,VLOOKUP($H351,Elements!$B$19:$L$28,7,FALSE))</f>
        <v/>
      </c>
      <c r="O351" s="31" t="str">
        <f>_xlfn.IFS($H351="","",$H351="Total",SUMIF(INDEX($O$12:$O350,),"&gt;0"),TRUE,VLOOKUP($H351,Elements!$B$19:$L$28,8,FALSE))</f>
        <v/>
      </c>
      <c r="P351" s="31" t="str">
        <f>_xlfn.IFS($H351="","",$H351="Total",SUMIF(INDEX($P$12:$P350,),"&gt;0"),TRUE,VLOOKUP($H351,Elements!$B$19:$L$28,9,FALSE))</f>
        <v/>
      </c>
      <c r="Q351" s="31" t="str">
        <f>_xlfn.IFS($H351="","",$H351="Total",SUMIF(INDEX($Q$12:$Q350,),"&gt;0"),TRUE,VLOOKUP($H351,Elements!$B$19:$L$28,10,FALSE))</f>
        <v/>
      </c>
      <c r="R351" s="49" t="str">
        <f>_xlfn.IFS($H351="","",$H351="Total",SUMIF(INDEX($R$12:$R350,),"&gt;0"),TRUE,VLOOKUP($H351,Elements!$B$19:$L$28,11,FALSE))</f>
        <v/>
      </c>
      <c r="S351" s="2"/>
    </row>
    <row r="352" spans="1:19" x14ac:dyDescent="0.25">
      <c r="A352" s="51" t="str">
        <f>IF(C352&lt;&gt;"",COUNTIF($C$13:C352,C352)=1,"")</f>
        <v/>
      </c>
      <c r="B352" s="32"/>
      <c r="C352" s="57"/>
      <c r="D352" s="61" t="str">
        <f ca="1">IF(C352="","",VLOOKUP(C352,OFFSET(Elements!$B$7:$C$7,0,0,COUNTA(Elements!$B:$C)-1),2,FALSE))</f>
        <v/>
      </c>
      <c r="E352" s="53"/>
      <c r="F352" s="29" t="str">
        <f t="shared" si="10"/>
        <v/>
      </c>
      <c r="G352" s="30" t="str">
        <f t="shared" si="11"/>
        <v/>
      </c>
      <c r="H352" s="57"/>
      <c r="I352" s="59" t="str">
        <f>_xlfn.IFS($H352="","",$H352="Total","",TRUE,VLOOKUP($H352,Elements!$B$19:$L$28,2,FALSE))</f>
        <v/>
      </c>
      <c r="J352" s="31" t="str">
        <f>_xlfn.IFS($H352="","",$H352="Total","",TRUE,VLOOKUP($H352,Elements!$B$19:$L$28,3,FALSE))</f>
        <v/>
      </c>
      <c r="K352" s="31" t="str">
        <f>_xlfn.IFS($H352="","",$H352="Total",SUMIF(INDEX($K$12:$K351,),"&gt;0"),TRUE,VLOOKUP($H352,Elements!$B$19:$L$28,4,FALSE))</f>
        <v/>
      </c>
      <c r="L352" s="31" t="str">
        <f>_xlfn.IFS($H352="","",$H352="Total",SUMIF(INDEX($L$12:$L351,),"&gt;0"),TRUE,VLOOKUP($H352,Elements!$B$19:$L$28,5,FALSE))</f>
        <v/>
      </c>
      <c r="M352" s="31" t="str">
        <f>_xlfn.IFS($H352="","",$H352="Total",SUMIF(INDEX($M$12:$M351,),"&gt;0"),TRUE,VLOOKUP($H352,Elements!$B$19:$L$28,6,FALSE))</f>
        <v/>
      </c>
      <c r="N352" s="31" t="str">
        <f>_xlfn.IFS($H352="","",$H352="Total",SUMIF(INDEX($N$12:$N351,),"&gt;0"),TRUE,VLOOKUP($H352,Elements!$B$19:$L$28,7,FALSE))</f>
        <v/>
      </c>
      <c r="O352" s="31" t="str">
        <f>_xlfn.IFS($H352="","",$H352="Total",SUMIF(INDEX($O$12:$O351,),"&gt;0"),TRUE,VLOOKUP($H352,Elements!$B$19:$L$28,8,FALSE))</f>
        <v/>
      </c>
      <c r="P352" s="31" t="str">
        <f>_xlfn.IFS($H352="","",$H352="Total",SUMIF(INDEX($P$12:$P351,),"&gt;0"),TRUE,VLOOKUP($H352,Elements!$B$19:$L$28,9,FALSE))</f>
        <v/>
      </c>
      <c r="Q352" s="31" t="str">
        <f>_xlfn.IFS($H352="","",$H352="Total",SUMIF(INDEX($Q$12:$Q351,),"&gt;0"),TRUE,VLOOKUP($H352,Elements!$B$19:$L$28,10,FALSE))</f>
        <v/>
      </c>
      <c r="R352" s="49" t="str">
        <f>_xlfn.IFS($H352="","",$H352="Total",SUMIF(INDEX($R$12:$R351,),"&gt;0"),TRUE,VLOOKUP($H352,Elements!$B$19:$L$28,11,FALSE))</f>
        <v/>
      </c>
      <c r="S352" s="2"/>
    </row>
    <row r="353" spans="1:19" x14ac:dyDescent="0.25">
      <c r="A353" s="51" t="str">
        <f>IF(C353&lt;&gt;"",COUNTIF($C$13:C353,C353)=1,"")</f>
        <v/>
      </c>
      <c r="B353" s="32"/>
      <c r="C353" s="57"/>
      <c r="D353" s="61" t="str">
        <f ca="1">IF(C353="","",VLOOKUP(C353,OFFSET(Elements!$B$7:$C$7,0,0,COUNTA(Elements!$B:$C)-1),2,FALSE))</f>
        <v/>
      </c>
      <c r="E353" s="53"/>
      <c r="F353" s="29" t="str">
        <f t="shared" si="10"/>
        <v/>
      </c>
      <c r="G353" s="30" t="str">
        <f t="shared" si="11"/>
        <v/>
      </c>
      <c r="H353" s="57"/>
      <c r="I353" s="59" t="str">
        <f>_xlfn.IFS($H353="","",$H353="Total","",TRUE,VLOOKUP($H353,Elements!$B$19:$L$28,2,FALSE))</f>
        <v/>
      </c>
      <c r="J353" s="31" t="str">
        <f>_xlfn.IFS($H353="","",$H353="Total","",TRUE,VLOOKUP($H353,Elements!$B$19:$L$28,3,FALSE))</f>
        <v/>
      </c>
      <c r="K353" s="31" t="str">
        <f>_xlfn.IFS($H353="","",$H353="Total",SUMIF(INDEX($K$12:$K352,),"&gt;0"),TRUE,VLOOKUP($H353,Elements!$B$19:$L$28,4,FALSE))</f>
        <v/>
      </c>
      <c r="L353" s="31" t="str">
        <f>_xlfn.IFS($H353="","",$H353="Total",SUMIF(INDEX($L$12:$L352,),"&gt;0"),TRUE,VLOOKUP($H353,Elements!$B$19:$L$28,5,FALSE))</f>
        <v/>
      </c>
      <c r="M353" s="31" t="str">
        <f>_xlfn.IFS($H353="","",$H353="Total",SUMIF(INDEX($M$12:$M352,),"&gt;0"),TRUE,VLOOKUP($H353,Elements!$B$19:$L$28,6,FALSE))</f>
        <v/>
      </c>
      <c r="N353" s="31" t="str">
        <f>_xlfn.IFS($H353="","",$H353="Total",SUMIF(INDEX($N$12:$N352,),"&gt;0"),TRUE,VLOOKUP($H353,Elements!$B$19:$L$28,7,FALSE))</f>
        <v/>
      </c>
      <c r="O353" s="31" t="str">
        <f>_xlfn.IFS($H353="","",$H353="Total",SUMIF(INDEX($O$12:$O352,),"&gt;0"),TRUE,VLOOKUP($H353,Elements!$B$19:$L$28,8,FALSE))</f>
        <v/>
      </c>
      <c r="P353" s="31" t="str">
        <f>_xlfn.IFS($H353="","",$H353="Total",SUMIF(INDEX($P$12:$P352,),"&gt;0"),TRUE,VLOOKUP($H353,Elements!$B$19:$L$28,9,FALSE))</f>
        <v/>
      </c>
      <c r="Q353" s="31" t="str">
        <f>_xlfn.IFS($H353="","",$H353="Total",SUMIF(INDEX($Q$12:$Q352,),"&gt;0"),TRUE,VLOOKUP($H353,Elements!$B$19:$L$28,10,FALSE))</f>
        <v/>
      </c>
      <c r="R353" s="49" t="str">
        <f>_xlfn.IFS($H353="","",$H353="Total",SUMIF(INDEX($R$12:$R352,),"&gt;0"),TRUE,VLOOKUP($H353,Elements!$B$19:$L$28,11,FALSE))</f>
        <v/>
      </c>
      <c r="S353" s="2"/>
    </row>
    <row r="354" spans="1:19" x14ac:dyDescent="0.25">
      <c r="A354" s="51" t="str">
        <f>IF(C354&lt;&gt;"",COUNTIF($C$13:C354,C354)=1,"")</f>
        <v/>
      </c>
      <c r="B354" s="32"/>
      <c r="C354" s="57"/>
      <c r="D354" s="61" t="str">
        <f ca="1">IF(C354="","",VLOOKUP(C354,OFFSET(Elements!$B$7:$C$7,0,0,COUNTA(Elements!$B:$C)-1),2,FALSE))</f>
        <v/>
      </c>
      <c r="E354" s="53"/>
      <c r="F354" s="29" t="str">
        <f t="shared" si="10"/>
        <v/>
      </c>
      <c r="G354" s="30" t="str">
        <f t="shared" si="11"/>
        <v/>
      </c>
      <c r="H354" s="57"/>
      <c r="I354" s="59" t="str">
        <f>_xlfn.IFS($H354="","",$H354="Total","",TRUE,VLOOKUP($H354,Elements!$B$19:$L$28,2,FALSE))</f>
        <v/>
      </c>
      <c r="J354" s="31" t="str">
        <f>_xlfn.IFS($H354="","",$H354="Total","",TRUE,VLOOKUP($H354,Elements!$B$19:$L$28,3,FALSE))</f>
        <v/>
      </c>
      <c r="K354" s="31" t="str">
        <f>_xlfn.IFS($H354="","",$H354="Total",SUMIF(INDEX($K$12:$K353,),"&gt;0"),TRUE,VLOOKUP($H354,Elements!$B$19:$L$28,4,FALSE))</f>
        <v/>
      </c>
      <c r="L354" s="31" t="str">
        <f>_xlfn.IFS($H354="","",$H354="Total",SUMIF(INDEX($L$12:$L353,),"&gt;0"),TRUE,VLOOKUP($H354,Elements!$B$19:$L$28,5,FALSE))</f>
        <v/>
      </c>
      <c r="M354" s="31" t="str">
        <f>_xlfn.IFS($H354="","",$H354="Total",SUMIF(INDEX($M$12:$M353,),"&gt;0"),TRUE,VLOOKUP($H354,Elements!$B$19:$L$28,6,FALSE))</f>
        <v/>
      </c>
      <c r="N354" s="31" t="str">
        <f>_xlfn.IFS($H354="","",$H354="Total",SUMIF(INDEX($N$12:$N353,),"&gt;0"),TRUE,VLOOKUP($H354,Elements!$B$19:$L$28,7,FALSE))</f>
        <v/>
      </c>
      <c r="O354" s="31" t="str">
        <f>_xlfn.IFS($H354="","",$H354="Total",SUMIF(INDEX($O$12:$O353,),"&gt;0"),TRUE,VLOOKUP($H354,Elements!$B$19:$L$28,8,FALSE))</f>
        <v/>
      </c>
      <c r="P354" s="31" t="str">
        <f>_xlfn.IFS($H354="","",$H354="Total",SUMIF(INDEX($P$12:$P353,),"&gt;0"),TRUE,VLOOKUP($H354,Elements!$B$19:$L$28,9,FALSE))</f>
        <v/>
      </c>
      <c r="Q354" s="31" t="str">
        <f>_xlfn.IFS($H354="","",$H354="Total",SUMIF(INDEX($Q$12:$Q353,),"&gt;0"),TRUE,VLOOKUP($H354,Elements!$B$19:$L$28,10,FALSE))</f>
        <v/>
      </c>
      <c r="R354" s="49" t="str">
        <f>_xlfn.IFS($H354="","",$H354="Total",SUMIF(INDEX($R$12:$R353,),"&gt;0"),TRUE,VLOOKUP($H354,Elements!$B$19:$L$28,11,FALSE))</f>
        <v/>
      </c>
      <c r="S354" s="2"/>
    </row>
    <row r="355" spans="1:19" x14ac:dyDescent="0.25">
      <c r="A355" s="51" t="str">
        <f>IF(C355&lt;&gt;"",COUNTIF($C$13:C355,C355)=1,"")</f>
        <v/>
      </c>
      <c r="B355" s="32"/>
      <c r="C355" s="57"/>
      <c r="D355" s="61" t="str">
        <f ca="1">IF(C355="","",VLOOKUP(C355,OFFSET(Elements!$B$7:$C$7,0,0,COUNTA(Elements!$B:$C)-1),2,FALSE))</f>
        <v/>
      </c>
      <c r="E355" s="53"/>
      <c r="F355" s="29" t="str">
        <f t="shared" si="10"/>
        <v/>
      </c>
      <c r="G355" s="30" t="str">
        <f t="shared" si="11"/>
        <v/>
      </c>
      <c r="H355" s="57"/>
      <c r="I355" s="59" t="str">
        <f>_xlfn.IFS($H355="","",$H355="Total","",TRUE,VLOOKUP($H355,Elements!$B$19:$L$28,2,FALSE))</f>
        <v/>
      </c>
      <c r="J355" s="31" t="str">
        <f>_xlfn.IFS($H355="","",$H355="Total","",TRUE,VLOOKUP($H355,Elements!$B$19:$L$28,3,FALSE))</f>
        <v/>
      </c>
      <c r="K355" s="31" t="str">
        <f>_xlfn.IFS($H355="","",$H355="Total",SUMIF(INDEX($K$12:$K354,),"&gt;0"),TRUE,VLOOKUP($H355,Elements!$B$19:$L$28,4,FALSE))</f>
        <v/>
      </c>
      <c r="L355" s="31" t="str">
        <f>_xlfn.IFS($H355="","",$H355="Total",SUMIF(INDEX($L$12:$L354,),"&gt;0"),TRUE,VLOOKUP($H355,Elements!$B$19:$L$28,5,FALSE))</f>
        <v/>
      </c>
      <c r="M355" s="31" t="str">
        <f>_xlfn.IFS($H355="","",$H355="Total",SUMIF(INDEX($M$12:$M354,),"&gt;0"),TRUE,VLOOKUP($H355,Elements!$B$19:$L$28,6,FALSE))</f>
        <v/>
      </c>
      <c r="N355" s="31" t="str">
        <f>_xlfn.IFS($H355="","",$H355="Total",SUMIF(INDEX($N$12:$N354,),"&gt;0"),TRUE,VLOOKUP($H355,Elements!$B$19:$L$28,7,FALSE))</f>
        <v/>
      </c>
      <c r="O355" s="31" t="str">
        <f>_xlfn.IFS($H355="","",$H355="Total",SUMIF(INDEX($O$12:$O354,),"&gt;0"),TRUE,VLOOKUP($H355,Elements!$B$19:$L$28,8,FALSE))</f>
        <v/>
      </c>
      <c r="P355" s="31" t="str">
        <f>_xlfn.IFS($H355="","",$H355="Total",SUMIF(INDEX($P$12:$P354,),"&gt;0"),TRUE,VLOOKUP($H355,Elements!$B$19:$L$28,9,FALSE))</f>
        <v/>
      </c>
      <c r="Q355" s="31" t="str">
        <f>_xlfn.IFS($H355="","",$H355="Total",SUMIF(INDEX($Q$12:$Q354,),"&gt;0"),TRUE,VLOOKUP($H355,Elements!$B$19:$L$28,10,FALSE))</f>
        <v/>
      </c>
      <c r="R355" s="49" t="str">
        <f>_xlfn.IFS($H355="","",$H355="Total",SUMIF(INDEX($R$12:$R354,),"&gt;0"),TRUE,VLOOKUP($H355,Elements!$B$19:$L$28,11,FALSE))</f>
        <v/>
      </c>
      <c r="S355" s="2"/>
    </row>
    <row r="356" spans="1:19" x14ac:dyDescent="0.25">
      <c r="A356" s="51" t="str">
        <f>IF(C356&lt;&gt;"",COUNTIF($C$13:C356,C356)=1,"")</f>
        <v/>
      </c>
      <c r="B356" s="32"/>
      <c r="C356" s="56"/>
      <c r="D356" s="61" t="str">
        <f ca="1">IF(C356="","",VLOOKUP(C356,OFFSET(Elements!$B$7:$C$7,0,0,COUNTA(Elements!$B:$C)-1),2,FALSE))</f>
        <v/>
      </c>
      <c r="E356" s="53"/>
      <c r="F356" s="29" t="str">
        <f t="shared" si="10"/>
        <v/>
      </c>
      <c r="G356" s="30" t="str">
        <f t="shared" si="11"/>
        <v/>
      </c>
      <c r="H356" s="57"/>
      <c r="I356" s="59" t="str">
        <f>_xlfn.IFS($H356="","",$H356="Total","",TRUE,VLOOKUP($H356,Elements!$B$19:$L$28,2,FALSE))</f>
        <v/>
      </c>
      <c r="J356" s="31" t="str">
        <f>_xlfn.IFS($H356="","",$H356="Total","",TRUE,VLOOKUP($H356,Elements!$B$19:$L$28,3,FALSE))</f>
        <v/>
      </c>
      <c r="K356" s="31" t="str">
        <f>_xlfn.IFS($H356="","",$H356="Total",SUMIF(INDEX($K$12:$K355,),"&gt;0"),TRUE,VLOOKUP($H356,Elements!$B$19:$L$28,4,FALSE))</f>
        <v/>
      </c>
      <c r="L356" s="31" t="str">
        <f>_xlfn.IFS($H356="","",$H356="Total",SUMIF(INDEX($L$12:$L355,),"&gt;0"),TRUE,VLOOKUP($H356,Elements!$B$19:$L$28,5,FALSE))</f>
        <v/>
      </c>
      <c r="M356" s="31" t="str">
        <f>_xlfn.IFS($H356="","",$H356="Total",SUMIF(INDEX($M$12:$M355,),"&gt;0"),TRUE,VLOOKUP($H356,Elements!$B$19:$L$28,6,FALSE))</f>
        <v/>
      </c>
      <c r="N356" s="31" t="str">
        <f>_xlfn.IFS($H356="","",$H356="Total",SUMIF(INDEX($N$12:$N355,),"&gt;0"),TRUE,VLOOKUP($H356,Elements!$B$19:$L$28,7,FALSE))</f>
        <v/>
      </c>
      <c r="O356" s="31" t="str">
        <f>_xlfn.IFS($H356="","",$H356="Total",SUMIF(INDEX($O$12:$O355,),"&gt;0"),TRUE,VLOOKUP($H356,Elements!$B$19:$L$28,8,FALSE))</f>
        <v/>
      </c>
      <c r="P356" s="31" t="str">
        <f>_xlfn.IFS($H356="","",$H356="Total",SUMIF(INDEX($P$12:$P355,),"&gt;0"),TRUE,VLOOKUP($H356,Elements!$B$19:$L$28,9,FALSE))</f>
        <v/>
      </c>
      <c r="Q356" s="31" t="str">
        <f>_xlfn.IFS($H356="","",$H356="Total",SUMIF(INDEX($Q$12:$Q355,),"&gt;0"),TRUE,VLOOKUP($H356,Elements!$B$19:$L$28,10,FALSE))</f>
        <v/>
      </c>
      <c r="R356" s="49" t="str">
        <f>_xlfn.IFS($H356="","",$H356="Total",SUMIF(INDEX($R$12:$R355,),"&gt;0"),TRUE,VLOOKUP($H356,Elements!$B$19:$L$28,11,FALSE))</f>
        <v/>
      </c>
      <c r="S356" s="2"/>
    </row>
    <row r="357" spans="1:19" x14ac:dyDescent="0.25">
      <c r="A357" s="51" t="str">
        <f>IF(C357&lt;&gt;"",COUNTIF($C$13:C357,C357)=1,"")</f>
        <v/>
      </c>
      <c r="B357" s="32"/>
      <c r="C357" s="57"/>
      <c r="D357" s="61" t="str">
        <f ca="1">IF(C357="","",VLOOKUP(C357,OFFSET(Elements!$B$7:$C$7,0,0,COUNTA(Elements!$B:$C)-1),2,FALSE))</f>
        <v/>
      </c>
      <c r="E357" s="53"/>
      <c r="F357" s="29" t="str">
        <f t="shared" si="10"/>
        <v/>
      </c>
      <c r="G357" s="30" t="str">
        <f t="shared" si="11"/>
        <v/>
      </c>
      <c r="H357" s="57"/>
      <c r="I357" s="59" t="str">
        <f>_xlfn.IFS($H357="","",$H357="Total","",TRUE,VLOOKUP($H357,Elements!$B$19:$L$28,2,FALSE))</f>
        <v/>
      </c>
      <c r="J357" s="31" t="str">
        <f>_xlfn.IFS($H357="","",$H357="Total","",TRUE,VLOOKUP($H357,Elements!$B$19:$L$28,3,FALSE))</f>
        <v/>
      </c>
      <c r="K357" s="31" t="str">
        <f>_xlfn.IFS($H357="","",$H357="Total",SUMIF(INDEX($K$12:$K356,),"&gt;0"),TRUE,VLOOKUP($H357,Elements!$B$19:$L$28,4,FALSE))</f>
        <v/>
      </c>
      <c r="L357" s="31" t="str">
        <f>_xlfn.IFS($H357="","",$H357="Total",SUMIF(INDEX($L$12:$L356,),"&gt;0"),TRUE,VLOOKUP($H357,Elements!$B$19:$L$28,5,FALSE))</f>
        <v/>
      </c>
      <c r="M357" s="31" t="str">
        <f>_xlfn.IFS($H357="","",$H357="Total",SUMIF(INDEX($M$12:$M356,),"&gt;0"),TRUE,VLOOKUP($H357,Elements!$B$19:$L$28,6,FALSE))</f>
        <v/>
      </c>
      <c r="N357" s="31" t="str">
        <f>_xlfn.IFS($H357="","",$H357="Total",SUMIF(INDEX($N$12:$N356,),"&gt;0"),TRUE,VLOOKUP($H357,Elements!$B$19:$L$28,7,FALSE))</f>
        <v/>
      </c>
      <c r="O357" s="31" t="str">
        <f>_xlfn.IFS($H357="","",$H357="Total",SUMIF(INDEX($O$12:$O356,),"&gt;0"),TRUE,VLOOKUP($H357,Elements!$B$19:$L$28,8,FALSE))</f>
        <v/>
      </c>
      <c r="P357" s="31" t="str">
        <f>_xlfn.IFS($H357="","",$H357="Total",SUMIF(INDEX($P$12:$P356,),"&gt;0"),TRUE,VLOOKUP($H357,Elements!$B$19:$L$28,9,FALSE))</f>
        <v/>
      </c>
      <c r="Q357" s="31" t="str">
        <f>_xlfn.IFS($H357="","",$H357="Total",SUMIF(INDEX($Q$12:$Q356,),"&gt;0"),TRUE,VLOOKUP($H357,Elements!$B$19:$L$28,10,FALSE))</f>
        <v/>
      </c>
      <c r="R357" s="49" t="str">
        <f>_xlfn.IFS($H357="","",$H357="Total",SUMIF(INDEX($R$12:$R356,),"&gt;0"),TRUE,VLOOKUP($H357,Elements!$B$19:$L$28,11,FALSE))</f>
        <v/>
      </c>
      <c r="S357" s="2"/>
    </row>
    <row r="358" spans="1:19" x14ac:dyDescent="0.25">
      <c r="A358" s="51" t="str">
        <f>IF(C358&lt;&gt;"",COUNTIF($C$13:C358,C358)=1,"")</f>
        <v/>
      </c>
      <c r="B358" s="32"/>
      <c r="C358" s="57"/>
      <c r="D358" s="61" t="str">
        <f ca="1">IF(C358="","",VLOOKUP(C358,OFFSET(Elements!$B$7:$C$7,0,0,COUNTA(Elements!$B:$C)-1),2,FALSE))</f>
        <v/>
      </c>
      <c r="E358" s="53"/>
      <c r="F358" s="29" t="str">
        <f t="shared" si="10"/>
        <v/>
      </c>
      <c r="G358" s="30" t="str">
        <f t="shared" si="11"/>
        <v/>
      </c>
      <c r="H358" s="57"/>
      <c r="I358" s="59" t="str">
        <f>_xlfn.IFS($H358="","",$H358="Total","",TRUE,VLOOKUP($H358,Elements!$B$19:$L$28,2,FALSE))</f>
        <v/>
      </c>
      <c r="J358" s="31" t="str">
        <f>_xlfn.IFS($H358="","",$H358="Total","",TRUE,VLOOKUP($H358,Elements!$B$19:$L$28,3,FALSE))</f>
        <v/>
      </c>
      <c r="K358" s="31" t="str">
        <f>_xlfn.IFS($H358="","",$H358="Total",SUMIF(INDEX($K$12:$K357,),"&gt;0"),TRUE,VLOOKUP($H358,Elements!$B$19:$L$28,4,FALSE))</f>
        <v/>
      </c>
      <c r="L358" s="31" t="str">
        <f>_xlfn.IFS($H358="","",$H358="Total",SUMIF(INDEX($L$12:$L357,),"&gt;0"),TRUE,VLOOKUP($H358,Elements!$B$19:$L$28,5,FALSE))</f>
        <v/>
      </c>
      <c r="M358" s="31" t="str">
        <f>_xlfn.IFS($H358="","",$H358="Total",SUMIF(INDEX($M$12:$M357,),"&gt;0"),TRUE,VLOOKUP($H358,Elements!$B$19:$L$28,6,FALSE))</f>
        <v/>
      </c>
      <c r="N358" s="31" t="str">
        <f>_xlfn.IFS($H358="","",$H358="Total",SUMIF(INDEX($N$12:$N357,),"&gt;0"),TRUE,VLOOKUP($H358,Elements!$B$19:$L$28,7,FALSE))</f>
        <v/>
      </c>
      <c r="O358" s="31" t="str">
        <f>_xlfn.IFS($H358="","",$H358="Total",SUMIF(INDEX($O$12:$O357,),"&gt;0"),TRUE,VLOOKUP($H358,Elements!$B$19:$L$28,8,FALSE))</f>
        <v/>
      </c>
      <c r="P358" s="31" t="str">
        <f>_xlfn.IFS($H358="","",$H358="Total",SUMIF(INDEX($P$12:$P357,),"&gt;0"),TRUE,VLOOKUP($H358,Elements!$B$19:$L$28,9,FALSE))</f>
        <v/>
      </c>
      <c r="Q358" s="31" t="str">
        <f>_xlfn.IFS($H358="","",$H358="Total",SUMIF(INDEX($Q$12:$Q357,),"&gt;0"),TRUE,VLOOKUP($H358,Elements!$B$19:$L$28,10,FALSE))</f>
        <v/>
      </c>
      <c r="R358" s="49" t="str">
        <f>_xlfn.IFS($H358="","",$H358="Total",SUMIF(INDEX($R$12:$R357,),"&gt;0"),TRUE,VLOOKUP($H358,Elements!$B$19:$L$28,11,FALSE))</f>
        <v/>
      </c>
      <c r="S358" s="2"/>
    </row>
    <row r="359" spans="1:19" x14ac:dyDescent="0.25">
      <c r="A359" s="51" t="str">
        <f>IF(C359&lt;&gt;"",COUNTIF($C$13:C359,C359)=1,"")</f>
        <v/>
      </c>
      <c r="B359" s="32"/>
      <c r="C359" s="57"/>
      <c r="D359" s="61" t="str">
        <f ca="1">IF(C359="","",VLOOKUP(C359,OFFSET(Elements!$B$7:$C$7,0,0,COUNTA(Elements!$B:$C)-1),2,FALSE))</f>
        <v/>
      </c>
      <c r="E359" s="53"/>
      <c r="F359" s="29" t="str">
        <f t="shared" si="10"/>
        <v/>
      </c>
      <c r="G359" s="30" t="str">
        <f t="shared" si="11"/>
        <v/>
      </c>
      <c r="H359" s="57"/>
      <c r="I359" s="59" t="str">
        <f>_xlfn.IFS($H359="","",$H359="Total","",TRUE,VLOOKUP($H359,Elements!$B$19:$L$28,2,FALSE))</f>
        <v/>
      </c>
      <c r="J359" s="31" t="str">
        <f>_xlfn.IFS($H359="","",$H359="Total","",TRUE,VLOOKUP($H359,Elements!$B$19:$L$28,3,FALSE))</f>
        <v/>
      </c>
      <c r="K359" s="31" t="str">
        <f>_xlfn.IFS($H359="","",$H359="Total",SUMIF(INDEX($K$12:$K358,),"&gt;0"),TRUE,VLOOKUP($H359,Elements!$B$19:$L$28,4,FALSE))</f>
        <v/>
      </c>
      <c r="L359" s="31" t="str">
        <f>_xlfn.IFS($H359="","",$H359="Total",SUMIF(INDEX($L$12:$L358,),"&gt;0"),TRUE,VLOOKUP($H359,Elements!$B$19:$L$28,5,FALSE))</f>
        <v/>
      </c>
      <c r="M359" s="31" t="str">
        <f>_xlfn.IFS($H359="","",$H359="Total",SUMIF(INDEX($M$12:$M358,),"&gt;0"),TRUE,VLOOKUP($H359,Elements!$B$19:$L$28,6,FALSE))</f>
        <v/>
      </c>
      <c r="N359" s="31" t="str">
        <f>_xlfn.IFS($H359="","",$H359="Total",SUMIF(INDEX($N$12:$N358,),"&gt;0"),TRUE,VLOOKUP($H359,Elements!$B$19:$L$28,7,FALSE))</f>
        <v/>
      </c>
      <c r="O359" s="31" t="str">
        <f>_xlfn.IFS($H359="","",$H359="Total",SUMIF(INDEX($O$12:$O358,),"&gt;0"),TRUE,VLOOKUP($H359,Elements!$B$19:$L$28,8,FALSE))</f>
        <v/>
      </c>
      <c r="P359" s="31" t="str">
        <f>_xlfn.IFS($H359="","",$H359="Total",SUMIF(INDEX($P$12:$P358,),"&gt;0"),TRUE,VLOOKUP($H359,Elements!$B$19:$L$28,9,FALSE))</f>
        <v/>
      </c>
      <c r="Q359" s="31" t="str">
        <f>_xlfn.IFS($H359="","",$H359="Total",SUMIF(INDEX($Q$12:$Q358,),"&gt;0"),TRUE,VLOOKUP($H359,Elements!$B$19:$L$28,10,FALSE))</f>
        <v/>
      </c>
      <c r="R359" s="49" t="str">
        <f>_xlfn.IFS($H359="","",$H359="Total",SUMIF(INDEX($R$12:$R358,),"&gt;0"),TRUE,VLOOKUP($H359,Elements!$B$19:$L$28,11,FALSE))</f>
        <v/>
      </c>
      <c r="S359" s="2"/>
    </row>
    <row r="360" spans="1:19" x14ac:dyDescent="0.25">
      <c r="A360" s="51" t="str">
        <f>IF(C360&lt;&gt;"",COUNTIF($C$13:C360,C360)=1,"")</f>
        <v/>
      </c>
      <c r="B360" s="32"/>
      <c r="C360" s="57"/>
      <c r="D360" s="61" t="str">
        <f ca="1">IF(C360="","",VLOOKUP(C360,OFFSET(Elements!$B$7:$C$7,0,0,COUNTA(Elements!$B:$C)-1),2,FALSE))</f>
        <v/>
      </c>
      <c r="E360" s="53"/>
      <c r="F360" s="29" t="str">
        <f t="shared" si="10"/>
        <v/>
      </c>
      <c r="G360" s="30" t="str">
        <f t="shared" si="11"/>
        <v/>
      </c>
      <c r="H360" s="57"/>
      <c r="I360" s="59" t="str">
        <f>_xlfn.IFS($H360="","",$H360="Total","",TRUE,VLOOKUP($H360,Elements!$B$19:$L$28,2,FALSE))</f>
        <v/>
      </c>
      <c r="J360" s="31" t="str">
        <f>_xlfn.IFS($H360="","",$H360="Total","",TRUE,VLOOKUP($H360,Elements!$B$19:$L$28,3,FALSE))</f>
        <v/>
      </c>
      <c r="K360" s="31" t="str">
        <f>_xlfn.IFS($H360="","",$H360="Total",SUMIF(INDEX($K$12:$K359,),"&gt;0"),TRUE,VLOOKUP($H360,Elements!$B$19:$L$28,4,FALSE))</f>
        <v/>
      </c>
      <c r="L360" s="31" t="str">
        <f>_xlfn.IFS($H360="","",$H360="Total",SUMIF(INDEX($L$12:$L359,),"&gt;0"),TRUE,VLOOKUP($H360,Elements!$B$19:$L$28,5,FALSE))</f>
        <v/>
      </c>
      <c r="M360" s="31" t="str">
        <f>_xlfn.IFS($H360="","",$H360="Total",SUMIF(INDEX($M$12:$M359,),"&gt;0"),TRUE,VLOOKUP($H360,Elements!$B$19:$L$28,6,FALSE))</f>
        <v/>
      </c>
      <c r="N360" s="31" t="str">
        <f>_xlfn.IFS($H360="","",$H360="Total",SUMIF(INDEX($N$12:$N359,),"&gt;0"),TRUE,VLOOKUP($H360,Elements!$B$19:$L$28,7,FALSE))</f>
        <v/>
      </c>
      <c r="O360" s="31" t="str">
        <f>_xlfn.IFS($H360="","",$H360="Total",SUMIF(INDEX($O$12:$O359,),"&gt;0"),TRUE,VLOOKUP($H360,Elements!$B$19:$L$28,8,FALSE))</f>
        <v/>
      </c>
      <c r="P360" s="31" t="str">
        <f>_xlfn.IFS($H360="","",$H360="Total",SUMIF(INDEX($P$12:$P359,),"&gt;0"),TRUE,VLOOKUP($H360,Elements!$B$19:$L$28,9,FALSE))</f>
        <v/>
      </c>
      <c r="Q360" s="31" t="str">
        <f>_xlfn.IFS($H360="","",$H360="Total",SUMIF(INDEX($Q$12:$Q359,),"&gt;0"),TRUE,VLOOKUP($H360,Elements!$B$19:$L$28,10,FALSE))</f>
        <v/>
      </c>
      <c r="R360" s="49" t="str">
        <f>_xlfn.IFS($H360="","",$H360="Total",SUMIF(INDEX($R$12:$R359,),"&gt;0"),TRUE,VLOOKUP($H360,Elements!$B$19:$L$28,11,FALSE))</f>
        <v/>
      </c>
      <c r="S360" s="2"/>
    </row>
    <row r="361" spans="1:19" x14ac:dyDescent="0.25">
      <c r="A361" s="51" t="str">
        <f>IF(C361&lt;&gt;"",COUNTIF($C$13:C361,C361)=1,"")</f>
        <v/>
      </c>
      <c r="B361" s="32"/>
      <c r="C361" s="57"/>
      <c r="D361" s="61" t="str">
        <f ca="1">IF(C361="","",VLOOKUP(C361,OFFSET(Elements!$B$7:$C$7,0,0,COUNTA(Elements!$B:$C)-1),2,FALSE))</f>
        <v/>
      </c>
      <c r="E361" s="53"/>
      <c r="F361" s="29" t="str">
        <f t="shared" si="10"/>
        <v/>
      </c>
      <c r="G361" s="30" t="str">
        <f t="shared" si="11"/>
        <v/>
      </c>
      <c r="H361" s="57"/>
      <c r="I361" s="59" t="str">
        <f>_xlfn.IFS($H361="","",$H361="Total","",TRUE,VLOOKUP($H361,Elements!$B$19:$L$28,2,FALSE))</f>
        <v/>
      </c>
      <c r="J361" s="31" t="str">
        <f>_xlfn.IFS($H361="","",$H361="Total","",TRUE,VLOOKUP($H361,Elements!$B$19:$L$28,3,FALSE))</f>
        <v/>
      </c>
      <c r="K361" s="31" t="str">
        <f>_xlfn.IFS($H361="","",$H361="Total",SUMIF(INDEX($K$12:$K360,),"&gt;0"),TRUE,VLOOKUP($H361,Elements!$B$19:$L$28,4,FALSE))</f>
        <v/>
      </c>
      <c r="L361" s="31" t="str">
        <f>_xlfn.IFS($H361="","",$H361="Total",SUMIF(INDEX($L$12:$L360,),"&gt;0"),TRUE,VLOOKUP($H361,Elements!$B$19:$L$28,5,FALSE))</f>
        <v/>
      </c>
      <c r="M361" s="31" t="str">
        <f>_xlfn.IFS($H361="","",$H361="Total",SUMIF(INDEX($M$12:$M360,),"&gt;0"),TRUE,VLOOKUP($H361,Elements!$B$19:$L$28,6,FALSE))</f>
        <v/>
      </c>
      <c r="N361" s="31" t="str">
        <f>_xlfn.IFS($H361="","",$H361="Total",SUMIF(INDEX($N$12:$N360,),"&gt;0"),TRUE,VLOOKUP($H361,Elements!$B$19:$L$28,7,FALSE))</f>
        <v/>
      </c>
      <c r="O361" s="31" t="str">
        <f>_xlfn.IFS($H361="","",$H361="Total",SUMIF(INDEX($O$12:$O360,),"&gt;0"),TRUE,VLOOKUP($H361,Elements!$B$19:$L$28,8,FALSE))</f>
        <v/>
      </c>
      <c r="P361" s="31" t="str">
        <f>_xlfn.IFS($H361="","",$H361="Total",SUMIF(INDEX($P$12:$P360,),"&gt;0"),TRUE,VLOOKUP($H361,Elements!$B$19:$L$28,9,FALSE))</f>
        <v/>
      </c>
      <c r="Q361" s="31" t="str">
        <f>_xlfn.IFS($H361="","",$H361="Total",SUMIF(INDEX($Q$12:$Q360,),"&gt;0"),TRUE,VLOOKUP($H361,Elements!$B$19:$L$28,10,FALSE))</f>
        <v/>
      </c>
      <c r="R361" s="49" t="str">
        <f>_xlfn.IFS($H361="","",$H361="Total",SUMIF(INDEX($R$12:$R360,),"&gt;0"),TRUE,VLOOKUP($H361,Elements!$B$19:$L$28,11,FALSE))</f>
        <v/>
      </c>
      <c r="S361" s="2"/>
    </row>
    <row r="362" spans="1:19" x14ac:dyDescent="0.25">
      <c r="A362" s="51" t="str">
        <f>IF(C362&lt;&gt;"",COUNTIF($C$13:C362,C362)=1,"")</f>
        <v/>
      </c>
      <c r="B362" s="32"/>
      <c r="C362" s="57"/>
      <c r="D362" s="61" t="str">
        <f ca="1">IF(C362="","",VLOOKUP(C362,OFFSET(Elements!$B$7:$C$7,0,0,COUNTA(Elements!$B:$C)-1),2,FALSE))</f>
        <v/>
      </c>
      <c r="E362" s="53"/>
      <c r="F362" s="29" t="str">
        <f t="shared" si="10"/>
        <v/>
      </c>
      <c r="G362" s="30" t="str">
        <f t="shared" si="11"/>
        <v/>
      </c>
      <c r="H362" s="57"/>
      <c r="I362" s="59" t="str">
        <f>_xlfn.IFS($H362="","",$H362="Total","",TRUE,VLOOKUP($H362,Elements!$B$19:$L$28,2,FALSE))</f>
        <v/>
      </c>
      <c r="J362" s="31" t="str">
        <f>_xlfn.IFS($H362="","",$H362="Total","",TRUE,VLOOKUP($H362,Elements!$B$19:$L$28,3,FALSE))</f>
        <v/>
      </c>
      <c r="K362" s="31" t="str">
        <f>_xlfn.IFS($H362="","",$H362="Total",SUMIF(INDEX($K$12:$K361,),"&gt;0"),TRUE,VLOOKUP($H362,Elements!$B$19:$L$28,4,FALSE))</f>
        <v/>
      </c>
      <c r="L362" s="31" t="str">
        <f>_xlfn.IFS($H362="","",$H362="Total",SUMIF(INDEX($L$12:$L361,),"&gt;0"),TRUE,VLOOKUP($H362,Elements!$B$19:$L$28,5,FALSE))</f>
        <v/>
      </c>
      <c r="M362" s="31" t="str">
        <f>_xlfn.IFS($H362="","",$H362="Total",SUMIF(INDEX($M$12:$M361,),"&gt;0"),TRUE,VLOOKUP($H362,Elements!$B$19:$L$28,6,FALSE))</f>
        <v/>
      </c>
      <c r="N362" s="31" t="str">
        <f>_xlfn.IFS($H362="","",$H362="Total",SUMIF(INDEX($N$12:$N361,),"&gt;0"),TRUE,VLOOKUP($H362,Elements!$B$19:$L$28,7,FALSE))</f>
        <v/>
      </c>
      <c r="O362" s="31" t="str">
        <f>_xlfn.IFS($H362="","",$H362="Total",SUMIF(INDEX($O$12:$O361,),"&gt;0"),TRUE,VLOOKUP($H362,Elements!$B$19:$L$28,8,FALSE))</f>
        <v/>
      </c>
      <c r="P362" s="31" t="str">
        <f>_xlfn.IFS($H362="","",$H362="Total",SUMIF(INDEX($P$12:$P361,),"&gt;0"),TRUE,VLOOKUP($H362,Elements!$B$19:$L$28,9,FALSE))</f>
        <v/>
      </c>
      <c r="Q362" s="31" t="str">
        <f>_xlfn.IFS($H362="","",$H362="Total",SUMIF(INDEX($Q$12:$Q361,),"&gt;0"),TRUE,VLOOKUP($H362,Elements!$B$19:$L$28,10,FALSE))</f>
        <v/>
      </c>
      <c r="R362" s="49" t="str">
        <f>_xlfn.IFS($H362="","",$H362="Total",SUMIF(INDEX($R$12:$R361,),"&gt;0"),TRUE,VLOOKUP($H362,Elements!$B$19:$L$28,11,FALSE))</f>
        <v/>
      </c>
      <c r="S362" s="2"/>
    </row>
    <row r="363" spans="1:19" x14ac:dyDescent="0.25">
      <c r="A363" s="51" t="str">
        <f>IF(C363&lt;&gt;"",COUNTIF($C$13:C363,C363)=1,"")</f>
        <v/>
      </c>
      <c r="B363" s="32"/>
      <c r="C363" s="57"/>
      <c r="D363" s="61" t="str">
        <f ca="1">IF(C363="","",VLOOKUP(C363,OFFSET(Elements!$B$7:$C$7,0,0,COUNTA(Elements!$B:$C)-1),2,FALSE))</f>
        <v/>
      </c>
      <c r="E363" s="53"/>
      <c r="F363" s="29" t="str">
        <f t="shared" si="10"/>
        <v/>
      </c>
      <c r="G363" s="30" t="str">
        <f t="shared" si="11"/>
        <v/>
      </c>
      <c r="H363" s="57"/>
      <c r="I363" s="59" t="str">
        <f>_xlfn.IFS($H363="","",$H363="Total","",TRUE,VLOOKUP($H363,Elements!$B$19:$L$28,2,FALSE))</f>
        <v/>
      </c>
      <c r="J363" s="31" t="str">
        <f>_xlfn.IFS($H363="","",$H363="Total","",TRUE,VLOOKUP($H363,Elements!$B$19:$L$28,3,FALSE))</f>
        <v/>
      </c>
      <c r="K363" s="31" t="str">
        <f>_xlfn.IFS($H363="","",$H363="Total",SUMIF(INDEX($K$12:$K362,),"&gt;0"),TRUE,VLOOKUP($H363,Elements!$B$19:$L$28,4,FALSE))</f>
        <v/>
      </c>
      <c r="L363" s="31" t="str">
        <f>_xlfn.IFS($H363="","",$H363="Total",SUMIF(INDEX($L$12:$L362,),"&gt;0"),TRUE,VLOOKUP($H363,Elements!$B$19:$L$28,5,FALSE))</f>
        <v/>
      </c>
      <c r="M363" s="31" t="str">
        <f>_xlfn.IFS($H363="","",$H363="Total",SUMIF(INDEX($M$12:$M362,),"&gt;0"),TRUE,VLOOKUP($H363,Elements!$B$19:$L$28,6,FALSE))</f>
        <v/>
      </c>
      <c r="N363" s="31" t="str">
        <f>_xlfn.IFS($H363="","",$H363="Total",SUMIF(INDEX($N$12:$N362,),"&gt;0"),TRUE,VLOOKUP($H363,Elements!$B$19:$L$28,7,FALSE))</f>
        <v/>
      </c>
      <c r="O363" s="31" t="str">
        <f>_xlfn.IFS($H363="","",$H363="Total",SUMIF(INDEX($O$12:$O362,),"&gt;0"),TRUE,VLOOKUP($H363,Elements!$B$19:$L$28,8,FALSE))</f>
        <v/>
      </c>
      <c r="P363" s="31" t="str">
        <f>_xlfn.IFS($H363="","",$H363="Total",SUMIF(INDEX($P$12:$P362,),"&gt;0"),TRUE,VLOOKUP($H363,Elements!$B$19:$L$28,9,FALSE))</f>
        <v/>
      </c>
      <c r="Q363" s="31" t="str">
        <f>_xlfn.IFS($H363="","",$H363="Total",SUMIF(INDEX($Q$12:$Q362,),"&gt;0"),TRUE,VLOOKUP($H363,Elements!$B$19:$L$28,10,FALSE))</f>
        <v/>
      </c>
      <c r="R363" s="49" t="str">
        <f>_xlfn.IFS($H363="","",$H363="Total",SUMIF(INDEX($R$12:$R362,),"&gt;0"),TRUE,VLOOKUP($H363,Elements!$B$19:$L$28,11,FALSE))</f>
        <v/>
      </c>
      <c r="S363" s="2"/>
    </row>
    <row r="364" spans="1:19" x14ac:dyDescent="0.25">
      <c r="A364" s="51" t="str">
        <f>IF(C364&lt;&gt;"",COUNTIF($C$13:C364,C364)=1,"")</f>
        <v/>
      </c>
      <c r="B364" s="32"/>
      <c r="C364" s="56"/>
      <c r="D364" s="61" t="str">
        <f ca="1">IF(C364="","",VLOOKUP(C364,OFFSET(Elements!$B$7:$C$7,0,0,COUNTA(Elements!$B:$C)-1),2,FALSE))</f>
        <v/>
      </c>
      <c r="E364" s="53"/>
      <c r="F364" s="29" t="str">
        <f t="shared" si="10"/>
        <v/>
      </c>
      <c r="G364" s="30" t="str">
        <f t="shared" si="11"/>
        <v/>
      </c>
      <c r="H364" s="57"/>
      <c r="I364" s="59" t="str">
        <f>_xlfn.IFS($H364="","",$H364="Total","",TRUE,VLOOKUP($H364,Elements!$B$19:$L$28,2,FALSE))</f>
        <v/>
      </c>
      <c r="J364" s="31" t="str">
        <f>_xlfn.IFS($H364="","",$H364="Total","",TRUE,VLOOKUP($H364,Elements!$B$19:$L$28,3,FALSE))</f>
        <v/>
      </c>
      <c r="K364" s="31" t="str">
        <f>_xlfn.IFS($H364="","",$H364="Total",SUMIF(INDEX($K$12:$K363,),"&gt;0"),TRUE,VLOOKUP($H364,Elements!$B$19:$L$28,4,FALSE))</f>
        <v/>
      </c>
      <c r="L364" s="31" t="str">
        <f>_xlfn.IFS($H364="","",$H364="Total",SUMIF(INDEX($L$12:$L363,),"&gt;0"),TRUE,VLOOKUP($H364,Elements!$B$19:$L$28,5,FALSE))</f>
        <v/>
      </c>
      <c r="M364" s="31" t="str">
        <f>_xlfn.IFS($H364="","",$H364="Total",SUMIF(INDEX($M$12:$M363,),"&gt;0"),TRUE,VLOOKUP($H364,Elements!$B$19:$L$28,6,FALSE))</f>
        <v/>
      </c>
      <c r="N364" s="31" t="str">
        <f>_xlfn.IFS($H364="","",$H364="Total",SUMIF(INDEX($N$12:$N363,),"&gt;0"),TRUE,VLOOKUP($H364,Elements!$B$19:$L$28,7,FALSE))</f>
        <v/>
      </c>
      <c r="O364" s="31" t="str">
        <f>_xlfn.IFS($H364="","",$H364="Total",SUMIF(INDEX($O$12:$O363,),"&gt;0"),TRUE,VLOOKUP($H364,Elements!$B$19:$L$28,8,FALSE))</f>
        <v/>
      </c>
      <c r="P364" s="31" t="str">
        <f>_xlfn.IFS($H364="","",$H364="Total",SUMIF(INDEX($P$12:$P363,),"&gt;0"),TRUE,VLOOKUP($H364,Elements!$B$19:$L$28,9,FALSE))</f>
        <v/>
      </c>
      <c r="Q364" s="31" t="str">
        <f>_xlfn.IFS($H364="","",$H364="Total",SUMIF(INDEX($Q$12:$Q363,),"&gt;0"),TRUE,VLOOKUP($H364,Elements!$B$19:$L$28,10,FALSE))</f>
        <v/>
      </c>
      <c r="R364" s="49" t="str">
        <f>_xlfn.IFS($H364="","",$H364="Total",SUMIF(INDEX($R$12:$R363,),"&gt;0"),TRUE,VLOOKUP($H364,Elements!$B$19:$L$28,11,FALSE))</f>
        <v/>
      </c>
      <c r="S364" s="2"/>
    </row>
    <row r="365" spans="1:19" x14ac:dyDescent="0.25">
      <c r="A365" s="51" t="str">
        <f>IF(C365&lt;&gt;"",COUNTIF($C$13:C365,C365)=1,"")</f>
        <v/>
      </c>
      <c r="B365" s="32"/>
      <c r="C365" s="57"/>
      <c r="D365" s="61" t="str">
        <f ca="1">IF(C365="","",VLOOKUP(C365,OFFSET(Elements!$B$7:$C$7,0,0,COUNTA(Elements!$B:$C)-1),2,FALSE))</f>
        <v/>
      </c>
      <c r="E365" s="53"/>
      <c r="F365" s="29" t="str">
        <f t="shared" si="10"/>
        <v/>
      </c>
      <c r="G365" s="30" t="str">
        <f t="shared" si="11"/>
        <v/>
      </c>
      <c r="H365" s="57"/>
      <c r="I365" s="59" t="str">
        <f>_xlfn.IFS($H365="","",$H365="Total","",TRUE,VLOOKUP($H365,Elements!$B$19:$L$28,2,FALSE))</f>
        <v/>
      </c>
      <c r="J365" s="31" t="str">
        <f>_xlfn.IFS($H365="","",$H365="Total","",TRUE,VLOOKUP($H365,Elements!$B$19:$L$28,3,FALSE))</f>
        <v/>
      </c>
      <c r="K365" s="31" t="str">
        <f>_xlfn.IFS($H365="","",$H365="Total",SUMIF(INDEX($K$12:$K364,),"&gt;0"),TRUE,VLOOKUP($H365,Elements!$B$19:$L$28,4,FALSE))</f>
        <v/>
      </c>
      <c r="L365" s="31" t="str">
        <f>_xlfn.IFS($H365="","",$H365="Total",SUMIF(INDEX($L$12:$L364,),"&gt;0"),TRUE,VLOOKUP($H365,Elements!$B$19:$L$28,5,FALSE))</f>
        <v/>
      </c>
      <c r="M365" s="31" t="str">
        <f>_xlfn.IFS($H365="","",$H365="Total",SUMIF(INDEX($M$12:$M364,),"&gt;0"),TRUE,VLOOKUP($H365,Elements!$B$19:$L$28,6,FALSE))</f>
        <v/>
      </c>
      <c r="N365" s="31" t="str">
        <f>_xlfn.IFS($H365="","",$H365="Total",SUMIF(INDEX($N$12:$N364,),"&gt;0"),TRUE,VLOOKUP($H365,Elements!$B$19:$L$28,7,FALSE))</f>
        <v/>
      </c>
      <c r="O365" s="31" t="str">
        <f>_xlfn.IFS($H365="","",$H365="Total",SUMIF(INDEX($O$12:$O364,),"&gt;0"),TRUE,VLOOKUP($H365,Elements!$B$19:$L$28,8,FALSE))</f>
        <v/>
      </c>
      <c r="P365" s="31" t="str">
        <f>_xlfn.IFS($H365="","",$H365="Total",SUMIF(INDEX($P$12:$P364,),"&gt;0"),TRUE,VLOOKUP($H365,Elements!$B$19:$L$28,9,FALSE))</f>
        <v/>
      </c>
      <c r="Q365" s="31" t="str">
        <f>_xlfn.IFS($H365="","",$H365="Total",SUMIF(INDEX($Q$12:$Q364,),"&gt;0"),TRUE,VLOOKUP($H365,Elements!$B$19:$L$28,10,FALSE))</f>
        <v/>
      </c>
      <c r="R365" s="49" t="str">
        <f>_xlfn.IFS($H365="","",$H365="Total",SUMIF(INDEX($R$12:$R364,),"&gt;0"),TRUE,VLOOKUP($H365,Elements!$B$19:$L$28,11,FALSE))</f>
        <v/>
      </c>
      <c r="S365" s="2"/>
    </row>
    <row r="366" spans="1:19" x14ac:dyDescent="0.25">
      <c r="A366" s="51" t="str">
        <f>IF(C366&lt;&gt;"",COUNTIF($C$13:C366,C366)=1,"")</f>
        <v/>
      </c>
      <c r="B366" s="32"/>
      <c r="C366" s="57"/>
      <c r="D366" s="61" t="str">
        <f ca="1">IF(C366="","",VLOOKUP(C366,OFFSET(Elements!$B$7:$C$7,0,0,COUNTA(Elements!$B:$C)-1),2,FALSE))</f>
        <v/>
      </c>
      <c r="E366" s="53"/>
      <c r="F366" s="29" t="str">
        <f t="shared" si="10"/>
        <v/>
      </c>
      <c r="G366" s="30" t="str">
        <f t="shared" si="11"/>
        <v/>
      </c>
      <c r="H366" s="57"/>
      <c r="I366" s="59" t="str">
        <f>_xlfn.IFS($H366="","",$H366="Total","",TRUE,VLOOKUP($H366,Elements!$B$19:$L$28,2,FALSE))</f>
        <v/>
      </c>
      <c r="J366" s="31" t="str">
        <f>_xlfn.IFS($H366="","",$H366="Total","",TRUE,VLOOKUP($H366,Elements!$B$19:$L$28,3,FALSE))</f>
        <v/>
      </c>
      <c r="K366" s="31" t="str">
        <f>_xlfn.IFS($H366="","",$H366="Total",SUMIF(INDEX($K$12:$K365,),"&gt;0"),TRUE,VLOOKUP($H366,Elements!$B$19:$L$28,4,FALSE))</f>
        <v/>
      </c>
      <c r="L366" s="31" t="str">
        <f>_xlfn.IFS($H366="","",$H366="Total",SUMIF(INDEX($L$12:$L365,),"&gt;0"),TRUE,VLOOKUP($H366,Elements!$B$19:$L$28,5,FALSE))</f>
        <v/>
      </c>
      <c r="M366" s="31" t="str">
        <f>_xlfn.IFS($H366="","",$H366="Total",SUMIF(INDEX($M$12:$M365,),"&gt;0"),TRUE,VLOOKUP($H366,Elements!$B$19:$L$28,6,FALSE))</f>
        <v/>
      </c>
      <c r="N366" s="31" t="str">
        <f>_xlfn.IFS($H366="","",$H366="Total",SUMIF(INDEX($N$12:$N365,),"&gt;0"),TRUE,VLOOKUP($H366,Elements!$B$19:$L$28,7,FALSE))</f>
        <v/>
      </c>
      <c r="O366" s="31" t="str">
        <f>_xlfn.IFS($H366="","",$H366="Total",SUMIF(INDEX($O$12:$O365,),"&gt;0"),TRUE,VLOOKUP($H366,Elements!$B$19:$L$28,8,FALSE))</f>
        <v/>
      </c>
      <c r="P366" s="31" t="str">
        <f>_xlfn.IFS($H366="","",$H366="Total",SUMIF(INDEX($P$12:$P365,),"&gt;0"),TRUE,VLOOKUP($H366,Elements!$B$19:$L$28,9,FALSE))</f>
        <v/>
      </c>
      <c r="Q366" s="31" t="str">
        <f>_xlfn.IFS($H366="","",$H366="Total",SUMIF(INDEX($Q$12:$Q365,),"&gt;0"),TRUE,VLOOKUP($H366,Elements!$B$19:$L$28,10,FALSE))</f>
        <v/>
      </c>
      <c r="R366" s="49" t="str">
        <f>_xlfn.IFS($H366="","",$H366="Total",SUMIF(INDEX($R$12:$R365,),"&gt;0"),TRUE,VLOOKUP($H366,Elements!$B$19:$L$28,11,FALSE))</f>
        <v/>
      </c>
      <c r="S366" s="2"/>
    </row>
    <row r="367" spans="1:19" x14ac:dyDescent="0.25">
      <c r="A367" s="51" t="str">
        <f>IF(C367&lt;&gt;"",COUNTIF($C$13:C367,C367)=1,"")</f>
        <v/>
      </c>
      <c r="B367" s="32"/>
      <c r="C367" s="57"/>
      <c r="D367" s="61" t="str">
        <f ca="1">IF(C367="","",VLOOKUP(C367,OFFSET(Elements!$B$7:$C$7,0,0,COUNTA(Elements!$B:$C)-1),2,FALSE))</f>
        <v/>
      </c>
      <c r="E367" s="53"/>
      <c r="F367" s="29" t="str">
        <f t="shared" si="10"/>
        <v/>
      </c>
      <c r="G367" s="30" t="str">
        <f t="shared" si="11"/>
        <v/>
      </c>
      <c r="H367" s="57"/>
      <c r="I367" s="59" t="str">
        <f>_xlfn.IFS($H367="","",$H367="Total","",TRUE,VLOOKUP($H367,Elements!$B$19:$L$28,2,FALSE))</f>
        <v/>
      </c>
      <c r="J367" s="31" t="str">
        <f>_xlfn.IFS($H367="","",$H367="Total","",TRUE,VLOOKUP($H367,Elements!$B$19:$L$28,3,FALSE))</f>
        <v/>
      </c>
      <c r="K367" s="31" t="str">
        <f>_xlfn.IFS($H367="","",$H367="Total",SUMIF(INDEX($K$12:$K366,),"&gt;0"),TRUE,VLOOKUP($H367,Elements!$B$19:$L$28,4,FALSE))</f>
        <v/>
      </c>
      <c r="L367" s="31" t="str">
        <f>_xlfn.IFS($H367="","",$H367="Total",SUMIF(INDEX($L$12:$L366,),"&gt;0"),TRUE,VLOOKUP($H367,Elements!$B$19:$L$28,5,FALSE))</f>
        <v/>
      </c>
      <c r="M367" s="31" t="str">
        <f>_xlfn.IFS($H367="","",$H367="Total",SUMIF(INDEX($M$12:$M366,),"&gt;0"),TRUE,VLOOKUP($H367,Elements!$B$19:$L$28,6,FALSE))</f>
        <v/>
      </c>
      <c r="N367" s="31" t="str">
        <f>_xlfn.IFS($H367="","",$H367="Total",SUMIF(INDEX($N$12:$N366,),"&gt;0"),TRUE,VLOOKUP($H367,Elements!$B$19:$L$28,7,FALSE))</f>
        <v/>
      </c>
      <c r="O367" s="31" t="str">
        <f>_xlfn.IFS($H367="","",$H367="Total",SUMIF(INDEX($O$12:$O366,),"&gt;0"),TRUE,VLOOKUP($H367,Elements!$B$19:$L$28,8,FALSE))</f>
        <v/>
      </c>
      <c r="P367" s="31" t="str">
        <f>_xlfn.IFS($H367="","",$H367="Total",SUMIF(INDEX($P$12:$P366,),"&gt;0"),TRUE,VLOOKUP($H367,Elements!$B$19:$L$28,9,FALSE))</f>
        <v/>
      </c>
      <c r="Q367" s="31" t="str">
        <f>_xlfn.IFS($H367="","",$H367="Total",SUMIF(INDEX($Q$12:$Q366,),"&gt;0"),TRUE,VLOOKUP($H367,Elements!$B$19:$L$28,10,FALSE))</f>
        <v/>
      </c>
      <c r="R367" s="49" t="str">
        <f>_xlfn.IFS($H367="","",$H367="Total",SUMIF(INDEX($R$12:$R366,),"&gt;0"),TRUE,VLOOKUP($H367,Elements!$B$19:$L$28,11,FALSE))</f>
        <v/>
      </c>
      <c r="S367" s="2"/>
    </row>
    <row r="368" spans="1:19" x14ac:dyDescent="0.25">
      <c r="A368" s="51" t="str">
        <f>IF(C368&lt;&gt;"",COUNTIF($C$13:C368,C368)=1,"")</f>
        <v/>
      </c>
      <c r="B368" s="32"/>
      <c r="C368" s="57"/>
      <c r="D368" s="61" t="str">
        <f ca="1">IF(C368="","",VLOOKUP(C368,OFFSET(Elements!$B$7:$C$7,0,0,COUNTA(Elements!$B:$C)-1),2,FALSE))</f>
        <v/>
      </c>
      <c r="E368" s="53"/>
      <c r="F368" s="29" t="str">
        <f t="shared" si="10"/>
        <v/>
      </c>
      <c r="G368" s="30" t="str">
        <f t="shared" si="11"/>
        <v/>
      </c>
      <c r="H368" s="57"/>
      <c r="I368" s="59" t="str">
        <f>_xlfn.IFS($H368="","",$H368="Total","",TRUE,VLOOKUP($H368,Elements!$B$19:$L$28,2,FALSE))</f>
        <v/>
      </c>
      <c r="J368" s="31" t="str">
        <f>_xlfn.IFS($H368="","",$H368="Total","",TRUE,VLOOKUP($H368,Elements!$B$19:$L$28,3,FALSE))</f>
        <v/>
      </c>
      <c r="K368" s="31" t="str">
        <f>_xlfn.IFS($H368="","",$H368="Total",SUMIF(INDEX($K$12:$K367,),"&gt;0"),TRUE,VLOOKUP($H368,Elements!$B$19:$L$28,4,FALSE))</f>
        <v/>
      </c>
      <c r="L368" s="31" t="str">
        <f>_xlfn.IFS($H368="","",$H368="Total",SUMIF(INDEX($L$12:$L367,),"&gt;0"),TRUE,VLOOKUP($H368,Elements!$B$19:$L$28,5,FALSE))</f>
        <v/>
      </c>
      <c r="M368" s="31" t="str">
        <f>_xlfn.IFS($H368="","",$H368="Total",SUMIF(INDEX($M$12:$M367,),"&gt;0"),TRUE,VLOOKUP($H368,Elements!$B$19:$L$28,6,FALSE))</f>
        <v/>
      </c>
      <c r="N368" s="31" t="str">
        <f>_xlfn.IFS($H368="","",$H368="Total",SUMIF(INDEX($N$12:$N367,),"&gt;0"),TRUE,VLOOKUP($H368,Elements!$B$19:$L$28,7,FALSE))</f>
        <v/>
      </c>
      <c r="O368" s="31" t="str">
        <f>_xlfn.IFS($H368="","",$H368="Total",SUMIF(INDEX($O$12:$O367,),"&gt;0"),TRUE,VLOOKUP($H368,Elements!$B$19:$L$28,8,FALSE))</f>
        <v/>
      </c>
      <c r="P368" s="31" t="str">
        <f>_xlfn.IFS($H368="","",$H368="Total",SUMIF(INDEX($P$12:$P367,),"&gt;0"),TRUE,VLOOKUP($H368,Elements!$B$19:$L$28,9,FALSE))</f>
        <v/>
      </c>
      <c r="Q368" s="31" t="str">
        <f>_xlfn.IFS($H368="","",$H368="Total",SUMIF(INDEX($Q$12:$Q367,),"&gt;0"),TRUE,VLOOKUP($H368,Elements!$B$19:$L$28,10,FALSE))</f>
        <v/>
      </c>
      <c r="R368" s="49" t="str">
        <f>_xlfn.IFS($H368="","",$H368="Total",SUMIF(INDEX($R$12:$R367,),"&gt;0"),TRUE,VLOOKUP($H368,Elements!$B$19:$L$28,11,FALSE))</f>
        <v/>
      </c>
      <c r="S368" s="2"/>
    </row>
    <row r="369" spans="1:19" x14ac:dyDescent="0.25">
      <c r="A369" s="51" t="str">
        <f>IF(C369&lt;&gt;"",COUNTIF($C$13:C369,C369)=1,"")</f>
        <v/>
      </c>
      <c r="B369" s="32"/>
      <c r="C369" s="57"/>
      <c r="D369" s="61" t="str">
        <f ca="1">IF(C369="","",VLOOKUP(C369,OFFSET(Elements!$B$7:$C$7,0,0,COUNTA(Elements!$B:$C)-1),2,FALSE))</f>
        <v/>
      </c>
      <c r="E369" s="53"/>
      <c r="F369" s="29" t="str">
        <f t="shared" si="10"/>
        <v/>
      </c>
      <c r="G369" s="30" t="str">
        <f t="shared" si="11"/>
        <v/>
      </c>
      <c r="H369" s="57"/>
      <c r="I369" s="59" t="str">
        <f>_xlfn.IFS($H369="","",$H369="Total","",TRUE,VLOOKUP($H369,Elements!$B$19:$L$28,2,FALSE))</f>
        <v/>
      </c>
      <c r="J369" s="31" t="str">
        <f>_xlfn.IFS($H369="","",$H369="Total","",TRUE,VLOOKUP($H369,Elements!$B$19:$L$28,3,FALSE))</f>
        <v/>
      </c>
      <c r="K369" s="31" t="str">
        <f>_xlfn.IFS($H369="","",$H369="Total",SUMIF(INDEX($K$12:$K368,),"&gt;0"),TRUE,VLOOKUP($H369,Elements!$B$19:$L$28,4,FALSE))</f>
        <v/>
      </c>
      <c r="L369" s="31" t="str">
        <f>_xlfn.IFS($H369="","",$H369="Total",SUMIF(INDEX($L$12:$L368,),"&gt;0"),TRUE,VLOOKUP($H369,Elements!$B$19:$L$28,5,FALSE))</f>
        <v/>
      </c>
      <c r="M369" s="31" t="str">
        <f>_xlfn.IFS($H369="","",$H369="Total",SUMIF(INDEX($M$12:$M368,),"&gt;0"),TRUE,VLOOKUP($H369,Elements!$B$19:$L$28,6,FALSE))</f>
        <v/>
      </c>
      <c r="N369" s="31" t="str">
        <f>_xlfn.IFS($H369="","",$H369="Total",SUMIF(INDEX($N$12:$N368,),"&gt;0"),TRUE,VLOOKUP($H369,Elements!$B$19:$L$28,7,FALSE))</f>
        <v/>
      </c>
      <c r="O369" s="31" t="str">
        <f>_xlfn.IFS($H369="","",$H369="Total",SUMIF(INDEX($O$12:$O368,),"&gt;0"),TRUE,VLOOKUP($H369,Elements!$B$19:$L$28,8,FALSE))</f>
        <v/>
      </c>
      <c r="P369" s="31" t="str">
        <f>_xlfn.IFS($H369="","",$H369="Total",SUMIF(INDEX($P$12:$P368,),"&gt;0"),TRUE,VLOOKUP($H369,Elements!$B$19:$L$28,9,FALSE))</f>
        <v/>
      </c>
      <c r="Q369" s="31" t="str">
        <f>_xlfn.IFS($H369="","",$H369="Total",SUMIF(INDEX($Q$12:$Q368,),"&gt;0"),TRUE,VLOOKUP($H369,Elements!$B$19:$L$28,10,FALSE))</f>
        <v/>
      </c>
      <c r="R369" s="49" t="str">
        <f>_xlfn.IFS($H369="","",$H369="Total",SUMIF(INDEX($R$12:$R368,),"&gt;0"),TRUE,VLOOKUP($H369,Elements!$B$19:$L$28,11,FALSE))</f>
        <v/>
      </c>
      <c r="S369" s="2"/>
    </row>
    <row r="370" spans="1:19" x14ac:dyDescent="0.25">
      <c r="A370" s="51" t="str">
        <f>IF(C370&lt;&gt;"",COUNTIF($C$13:C370,C370)=1,"")</f>
        <v/>
      </c>
      <c r="B370" s="32"/>
      <c r="C370" s="57"/>
      <c r="D370" s="61" t="str">
        <f ca="1">IF(C370="","",VLOOKUP(C370,OFFSET(Elements!$B$7:$C$7,0,0,COUNTA(Elements!$B:$C)-1),2,FALSE))</f>
        <v/>
      </c>
      <c r="E370" s="53"/>
      <c r="F370" s="29" t="str">
        <f t="shared" si="10"/>
        <v/>
      </c>
      <c r="G370" s="30" t="str">
        <f t="shared" si="11"/>
        <v/>
      </c>
      <c r="H370" s="57"/>
      <c r="I370" s="59" t="str">
        <f>_xlfn.IFS($H370="","",$H370="Total","",TRUE,VLOOKUP($H370,Elements!$B$19:$L$28,2,FALSE))</f>
        <v/>
      </c>
      <c r="J370" s="31" t="str">
        <f>_xlfn.IFS($H370="","",$H370="Total","",TRUE,VLOOKUP($H370,Elements!$B$19:$L$28,3,FALSE))</f>
        <v/>
      </c>
      <c r="K370" s="31" t="str">
        <f>_xlfn.IFS($H370="","",$H370="Total",SUMIF(INDEX($K$12:$K369,),"&gt;0"),TRUE,VLOOKUP($H370,Elements!$B$19:$L$28,4,FALSE))</f>
        <v/>
      </c>
      <c r="L370" s="31" t="str">
        <f>_xlfn.IFS($H370="","",$H370="Total",SUMIF(INDEX($L$12:$L369,),"&gt;0"),TRUE,VLOOKUP($H370,Elements!$B$19:$L$28,5,FALSE))</f>
        <v/>
      </c>
      <c r="M370" s="31" t="str">
        <f>_xlfn.IFS($H370="","",$H370="Total",SUMIF(INDEX($M$12:$M369,),"&gt;0"),TRUE,VLOOKUP($H370,Elements!$B$19:$L$28,6,FALSE))</f>
        <v/>
      </c>
      <c r="N370" s="31" t="str">
        <f>_xlfn.IFS($H370="","",$H370="Total",SUMIF(INDEX($N$12:$N369,),"&gt;0"),TRUE,VLOOKUP($H370,Elements!$B$19:$L$28,7,FALSE))</f>
        <v/>
      </c>
      <c r="O370" s="31" t="str">
        <f>_xlfn.IFS($H370="","",$H370="Total",SUMIF(INDEX($O$12:$O369,),"&gt;0"),TRUE,VLOOKUP($H370,Elements!$B$19:$L$28,8,FALSE))</f>
        <v/>
      </c>
      <c r="P370" s="31" t="str">
        <f>_xlfn.IFS($H370="","",$H370="Total",SUMIF(INDEX($P$12:$P369,),"&gt;0"),TRUE,VLOOKUP($H370,Elements!$B$19:$L$28,9,FALSE))</f>
        <v/>
      </c>
      <c r="Q370" s="31" t="str">
        <f>_xlfn.IFS($H370="","",$H370="Total",SUMIF(INDEX($Q$12:$Q369,),"&gt;0"),TRUE,VLOOKUP($H370,Elements!$B$19:$L$28,10,FALSE))</f>
        <v/>
      </c>
      <c r="R370" s="49" t="str">
        <f>_xlfn.IFS($H370="","",$H370="Total",SUMIF(INDEX($R$12:$R369,),"&gt;0"),TRUE,VLOOKUP($H370,Elements!$B$19:$L$28,11,FALSE))</f>
        <v/>
      </c>
      <c r="S370" s="2"/>
    </row>
    <row r="371" spans="1:19" x14ac:dyDescent="0.25">
      <c r="A371" s="51" t="str">
        <f>IF(C371&lt;&gt;"",COUNTIF($C$13:C371,C371)=1,"")</f>
        <v/>
      </c>
      <c r="B371" s="32"/>
      <c r="C371" s="57"/>
      <c r="D371" s="61" t="str">
        <f ca="1">IF(C371="","",VLOOKUP(C371,OFFSET(Elements!$B$7:$C$7,0,0,COUNTA(Elements!$B:$C)-1),2,FALSE))</f>
        <v/>
      </c>
      <c r="E371" s="53"/>
      <c r="F371" s="29" t="str">
        <f t="shared" si="10"/>
        <v/>
      </c>
      <c r="G371" s="30" t="str">
        <f t="shared" si="11"/>
        <v/>
      </c>
      <c r="H371" s="57"/>
      <c r="I371" s="59" t="str">
        <f>_xlfn.IFS($H371="","",$H371="Total","",TRUE,VLOOKUP($H371,Elements!$B$19:$L$28,2,FALSE))</f>
        <v/>
      </c>
      <c r="J371" s="31" t="str">
        <f>_xlfn.IFS($H371="","",$H371="Total","",TRUE,VLOOKUP($H371,Elements!$B$19:$L$28,3,FALSE))</f>
        <v/>
      </c>
      <c r="K371" s="31" t="str">
        <f>_xlfn.IFS($H371="","",$H371="Total",SUMIF(INDEX($K$12:$K370,),"&gt;0"),TRUE,VLOOKUP($H371,Elements!$B$19:$L$28,4,FALSE))</f>
        <v/>
      </c>
      <c r="L371" s="31" t="str">
        <f>_xlfn.IFS($H371="","",$H371="Total",SUMIF(INDEX($L$12:$L370,),"&gt;0"),TRUE,VLOOKUP($H371,Elements!$B$19:$L$28,5,FALSE))</f>
        <v/>
      </c>
      <c r="M371" s="31" t="str">
        <f>_xlfn.IFS($H371="","",$H371="Total",SUMIF(INDEX($M$12:$M370,),"&gt;0"),TRUE,VLOOKUP($H371,Elements!$B$19:$L$28,6,FALSE))</f>
        <v/>
      </c>
      <c r="N371" s="31" t="str">
        <f>_xlfn.IFS($H371="","",$H371="Total",SUMIF(INDEX($N$12:$N370,),"&gt;0"),TRUE,VLOOKUP($H371,Elements!$B$19:$L$28,7,FALSE))</f>
        <v/>
      </c>
      <c r="O371" s="31" t="str">
        <f>_xlfn.IFS($H371="","",$H371="Total",SUMIF(INDEX($O$12:$O370,),"&gt;0"),TRUE,VLOOKUP($H371,Elements!$B$19:$L$28,8,FALSE))</f>
        <v/>
      </c>
      <c r="P371" s="31" t="str">
        <f>_xlfn.IFS($H371="","",$H371="Total",SUMIF(INDEX($P$12:$P370,),"&gt;0"),TRUE,VLOOKUP($H371,Elements!$B$19:$L$28,9,FALSE))</f>
        <v/>
      </c>
      <c r="Q371" s="31" t="str">
        <f>_xlfn.IFS($H371="","",$H371="Total",SUMIF(INDEX($Q$12:$Q370,),"&gt;0"),TRUE,VLOOKUP($H371,Elements!$B$19:$L$28,10,FALSE))</f>
        <v/>
      </c>
      <c r="R371" s="49" t="str">
        <f>_xlfn.IFS($H371="","",$H371="Total",SUMIF(INDEX($R$12:$R370,),"&gt;0"),TRUE,VLOOKUP($H371,Elements!$B$19:$L$28,11,FALSE))</f>
        <v/>
      </c>
      <c r="S371" s="2"/>
    </row>
    <row r="372" spans="1:19" x14ac:dyDescent="0.25">
      <c r="A372" s="51" t="str">
        <f>IF(C372&lt;&gt;"",COUNTIF($C$13:C372,C372)=1,"")</f>
        <v/>
      </c>
      <c r="B372" s="32"/>
      <c r="C372" s="56"/>
      <c r="D372" s="61" t="str">
        <f ca="1">IF(C372="","",VLOOKUP(C372,OFFSET(Elements!$B$7:$C$7,0,0,COUNTA(Elements!$B:$C)-1),2,FALSE))</f>
        <v/>
      </c>
      <c r="E372" s="53"/>
      <c r="F372" s="29" t="str">
        <f t="shared" si="10"/>
        <v/>
      </c>
      <c r="G372" s="30" t="str">
        <f t="shared" si="11"/>
        <v/>
      </c>
      <c r="H372" s="57"/>
      <c r="I372" s="59" t="str">
        <f>_xlfn.IFS($H372="","",$H372="Total","",TRUE,VLOOKUP($H372,Elements!$B$19:$L$28,2,FALSE))</f>
        <v/>
      </c>
      <c r="J372" s="31" t="str">
        <f>_xlfn.IFS($H372="","",$H372="Total","",TRUE,VLOOKUP($H372,Elements!$B$19:$L$28,3,FALSE))</f>
        <v/>
      </c>
      <c r="K372" s="31" t="str">
        <f>_xlfn.IFS($H372="","",$H372="Total",SUMIF(INDEX($K$12:$K371,),"&gt;0"),TRUE,VLOOKUP($H372,Elements!$B$19:$L$28,4,FALSE))</f>
        <v/>
      </c>
      <c r="L372" s="31" t="str">
        <f>_xlfn.IFS($H372="","",$H372="Total",SUMIF(INDEX($L$12:$L371,),"&gt;0"),TRUE,VLOOKUP($H372,Elements!$B$19:$L$28,5,FALSE))</f>
        <v/>
      </c>
      <c r="M372" s="31" t="str">
        <f>_xlfn.IFS($H372="","",$H372="Total",SUMIF(INDEX($M$12:$M371,),"&gt;0"),TRUE,VLOOKUP($H372,Elements!$B$19:$L$28,6,FALSE))</f>
        <v/>
      </c>
      <c r="N372" s="31" t="str">
        <f>_xlfn.IFS($H372="","",$H372="Total",SUMIF(INDEX($N$12:$N371,),"&gt;0"),TRUE,VLOOKUP($H372,Elements!$B$19:$L$28,7,FALSE))</f>
        <v/>
      </c>
      <c r="O372" s="31" t="str">
        <f>_xlfn.IFS($H372="","",$H372="Total",SUMIF(INDEX($O$12:$O371,),"&gt;0"),TRUE,VLOOKUP($H372,Elements!$B$19:$L$28,8,FALSE))</f>
        <v/>
      </c>
      <c r="P372" s="31" t="str">
        <f>_xlfn.IFS($H372="","",$H372="Total",SUMIF(INDEX($P$12:$P371,),"&gt;0"),TRUE,VLOOKUP($H372,Elements!$B$19:$L$28,9,FALSE))</f>
        <v/>
      </c>
      <c r="Q372" s="31" t="str">
        <f>_xlfn.IFS($H372="","",$H372="Total",SUMIF(INDEX($Q$12:$Q371,),"&gt;0"),TRUE,VLOOKUP($H372,Elements!$B$19:$L$28,10,FALSE))</f>
        <v/>
      </c>
      <c r="R372" s="49" t="str">
        <f>_xlfn.IFS($H372="","",$H372="Total",SUMIF(INDEX($R$12:$R371,),"&gt;0"),TRUE,VLOOKUP($H372,Elements!$B$19:$L$28,11,FALSE))</f>
        <v/>
      </c>
      <c r="S372" s="2"/>
    </row>
    <row r="373" spans="1:19" x14ac:dyDescent="0.25">
      <c r="A373" s="51" t="str">
        <f>IF(C373&lt;&gt;"",COUNTIF($C$13:C373,C373)=1,"")</f>
        <v/>
      </c>
      <c r="B373" s="32"/>
      <c r="C373" s="57"/>
      <c r="D373" s="61" t="str">
        <f ca="1">IF(C373="","",VLOOKUP(C373,OFFSET(Elements!$B$7:$C$7,0,0,COUNTA(Elements!$B:$C)-1),2,FALSE))</f>
        <v/>
      </c>
      <c r="E373" s="53"/>
      <c r="F373" s="29" t="str">
        <f t="shared" si="10"/>
        <v/>
      </c>
      <c r="G373" s="30" t="str">
        <f t="shared" si="11"/>
        <v/>
      </c>
      <c r="H373" s="57"/>
      <c r="I373" s="59" t="str">
        <f>_xlfn.IFS($H373="","",$H373="Total","",TRUE,VLOOKUP($H373,Elements!$B$19:$L$28,2,FALSE))</f>
        <v/>
      </c>
      <c r="J373" s="31" t="str">
        <f>_xlfn.IFS($H373="","",$H373="Total","",TRUE,VLOOKUP($H373,Elements!$B$19:$L$28,3,FALSE))</f>
        <v/>
      </c>
      <c r="K373" s="31" t="str">
        <f>_xlfn.IFS($H373="","",$H373="Total",SUMIF(INDEX($K$12:$K372,),"&gt;0"),TRUE,VLOOKUP($H373,Elements!$B$19:$L$28,4,FALSE))</f>
        <v/>
      </c>
      <c r="L373" s="31" t="str">
        <f>_xlfn.IFS($H373="","",$H373="Total",SUMIF(INDEX($L$12:$L372,),"&gt;0"),TRUE,VLOOKUP($H373,Elements!$B$19:$L$28,5,FALSE))</f>
        <v/>
      </c>
      <c r="M373" s="31" t="str">
        <f>_xlfn.IFS($H373="","",$H373="Total",SUMIF(INDEX($M$12:$M372,),"&gt;0"),TRUE,VLOOKUP($H373,Elements!$B$19:$L$28,6,FALSE))</f>
        <v/>
      </c>
      <c r="N373" s="31" t="str">
        <f>_xlfn.IFS($H373="","",$H373="Total",SUMIF(INDEX($N$12:$N372,),"&gt;0"),TRUE,VLOOKUP($H373,Elements!$B$19:$L$28,7,FALSE))</f>
        <v/>
      </c>
      <c r="O373" s="31" t="str">
        <f>_xlfn.IFS($H373="","",$H373="Total",SUMIF(INDEX($O$12:$O372,),"&gt;0"),TRUE,VLOOKUP($H373,Elements!$B$19:$L$28,8,FALSE))</f>
        <v/>
      </c>
      <c r="P373" s="31" t="str">
        <f>_xlfn.IFS($H373="","",$H373="Total",SUMIF(INDEX($P$12:$P372,),"&gt;0"),TRUE,VLOOKUP($H373,Elements!$B$19:$L$28,9,FALSE))</f>
        <v/>
      </c>
      <c r="Q373" s="31" t="str">
        <f>_xlfn.IFS($H373="","",$H373="Total",SUMIF(INDEX($Q$12:$Q372,),"&gt;0"),TRUE,VLOOKUP($H373,Elements!$B$19:$L$28,10,FALSE))</f>
        <v/>
      </c>
      <c r="R373" s="49" t="str">
        <f>_xlfn.IFS($H373="","",$H373="Total",SUMIF(INDEX($R$12:$R372,),"&gt;0"),TRUE,VLOOKUP($H373,Elements!$B$19:$L$28,11,FALSE))</f>
        <v/>
      </c>
      <c r="S373" s="2"/>
    </row>
    <row r="374" spans="1:19" x14ac:dyDescent="0.25">
      <c r="A374" s="51" t="str">
        <f>IF(C374&lt;&gt;"",COUNTIF($C$13:C374,C374)=1,"")</f>
        <v/>
      </c>
      <c r="B374" s="32"/>
      <c r="C374" s="57"/>
      <c r="D374" s="61" t="str">
        <f ca="1">IF(C374="","",VLOOKUP(C374,OFFSET(Elements!$B$7:$C$7,0,0,COUNTA(Elements!$B:$C)-1),2,FALSE))</f>
        <v/>
      </c>
      <c r="E374" s="53"/>
      <c r="F374" s="29" t="str">
        <f t="shared" si="10"/>
        <v/>
      </c>
      <c r="G374" s="30" t="str">
        <f t="shared" si="11"/>
        <v/>
      </c>
      <c r="H374" s="57"/>
      <c r="I374" s="59" t="str">
        <f>_xlfn.IFS($H374="","",$H374="Total","",TRUE,VLOOKUP($H374,Elements!$B$19:$L$28,2,FALSE))</f>
        <v/>
      </c>
      <c r="J374" s="31" t="str">
        <f>_xlfn.IFS($H374="","",$H374="Total","",TRUE,VLOOKUP($H374,Elements!$B$19:$L$28,3,FALSE))</f>
        <v/>
      </c>
      <c r="K374" s="31" t="str">
        <f>_xlfn.IFS($H374="","",$H374="Total",SUMIF(INDEX($K$12:$K373,),"&gt;0"),TRUE,VLOOKUP($H374,Elements!$B$19:$L$28,4,FALSE))</f>
        <v/>
      </c>
      <c r="L374" s="31" t="str">
        <f>_xlfn.IFS($H374="","",$H374="Total",SUMIF(INDEX($L$12:$L373,),"&gt;0"),TRUE,VLOOKUP($H374,Elements!$B$19:$L$28,5,FALSE))</f>
        <v/>
      </c>
      <c r="M374" s="31" t="str">
        <f>_xlfn.IFS($H374="","",$H374="Total",SUMIF(INDEX($M$12:$M373,),"&gt;0"),TRUE,VLOOKUP($H374,Elements!$B$19:$L$28,6,FALSE))</f>
        <v/>
      </c>
      <c r="N374" s="31" t="str">
        <f>_xlfn.IFS($H374="","",$H374="Total",SUMIF(INDEX($N$12:$N373,),"&gt;0"),TRUE,VLOOKUP($H374,Elements!$B$19:$L$28,7,FALSE))</f>
        <v/>
      </c>
      <c r="O374" s="31" t="str">
        <f>_xlfn.IFS($H374="","",$H374="Total",SUMIF(INDEX($O$12:$O373,),"&gt;0"),TRUE,VLOOKUP($H374,Elements!$B$19:$L$28,8,FALSE))</f>
        <v/>
      </c>
      <c r="P374" s="31" t="str">
        <f>_xlfn.IFS($H374="","",$H374="Total",SUMIF(INDEX($P$12:$P373,),"&gt;0"),TRUE,VLOOKUP($H374,Elements!$B$19:$L$28,9,FALSE))</f>
        <v/>
      </c>
      <c r="Q374" s="31" t="str">
        <f>_xlfn.IFS($H374="","",$H374="Total",SUMIF(INDEX($Q$12:$Q373,),"&gt;0"),TRUE,VLOOKUP($H374,Elements!$B$19:$L$28,10,FALSE))</f>
        <v/>
      </c>
      <c r="R374" s="49" t="str">
        <f>_xlfn.IFS($H374="","",$H374="Total",SUMIF(INDEX($R$12:$R373,),"&gt;0"),TRUE,VLOOKUP($H374,Elements!$B$19:$L$28,11,FALSE))</f>
        <v/>
      </c>
      <c r="S374" s="2"/>
    </row>
    <row r="375" spans="1:19" x14ac:dyDescent="0.25">
      <c r="A375" s="51" t="str">
        <f>IF(C375&lt;&gt;"",COUNTIF($C$13:C375,C375)=1,"")</f>
        <v/>
      </c>
      <c r="B375" s="32"/>
      <c r="C375" s="57"/>
      <c r="D375" s="61" t="str">
        <f ca="1">IF(C375="","",VLOOKUP(C375,OFFSET(Elements!$B$7:$C$7,0,0,COUNTA(Elements!$B:$C)-1),2,FALSE))</f>
        <v/>
      </c>
      <c r="E375" s="53"/>
      <c r="F375" s="29" t="str">
        <f t="shared" si="10"/>
        <v/>
      </c>
      <c r="G375" s="30" t="str">
        <f t="shared" si="11"/>
        <v/>
      </c>
      <c r="H375" s="57"/>
      <c r="I375" s="59" t="str">
        <f>_xlfn.IFS($H375="","",$H375="Total","",TRUE,VLOOKUP($H375,Elements!$B$19:$L$28,2,FALSE))</f>
        <v/>
      </c>
      <c r="J375" s="31" t="str">
        <f>_xlfn.IFS($H375="","",$H375="Total","",TRUE,VLOOKUP($H375,Elements!$B$19:$L$28,3,FALSE))</f>
        <v/>
      </c>
      <c r="K375" s="31" t="str">
        <f>_xlfn.IFS($H375="","",$H375="Total",SUMIF(INDEX($K$12:$K374,),"&gt;0"),TRUE,VLOOKUP($H375,Elements!$B$19:$L$28,4,FALSE))</f>
        <v/>
      </c>
      <c r="L375" s="31" t="str">
        <f>_xlfn.IFS($H375="","",$H375="Total",SUMIF(INDEX($L$12:$L374,),"&gt;0"),TRUE,VLOOKUP($H375,Elements!$B$19:$L$28,5,FALSE))</f>
        <v/>
      </c>
      <c r="M375" s="31" t="str">
        <f>_xlfn.IFS($H375="","",$H375="Total",SUMIF(INDEX($M$12:$M374,),"&gt;0"),TRUE,VLOOKUP($H375,Elements!$B$19:$L$28,6,FALSE))</f>
        <v/>
      </c>
      <c r="N375" s="31" t="str">
        <f>_xlfn.IFS($H375="","",$H375="Total",SUMIF(INDEX($N$12:$N374,),"&gt;0"),TRUE,VLOOKUP($H375,Elements!$B$19:$L$28,7,FALSE))</f>
        <v/>
      </c>
      <c r="O375" s="31" t="str">
        <f>_xlfn.IFS($H375="","",$H375="Total",SUMIF(INDEX($O$12:$O374,),"&gt;0"),TRUE,VLOOKUP($H375,Elements!$B$19:$L$28,8,FALSE))</f>
        <v/>
      </c>
      <c r="P375" s="31" t="str">
        <f>_xlfn.IFS($H375="","",$H375="Total",SUMIF(INDEX($P$12:$P374,),"&gt;0"),TRUE,VLOOKUP($H375,Elements!$B$19:$L$28,9,FALSE))</f>
        <v/>
      </c>
      <c r="Q375" s="31" t="str">
        <f>_xlfn.IFS($H375="","",$H375="Total",SUMIF(INDEX($Q$12:$Q374,),"&gt;0"),TRUE,VLOOKUP($H375,Elements!$B$19:$L$28,10,FALSE))</f>
        <v/>
      </c>
      <c r="R375" s="49" t="str">
        <f>_xlfn.IFS($H375="","",$H375="Total",SUMIF(INDEX($R$12:$R374,),"&gt;0"),TRUE,VLOOKUP($H375,Elements!$B$19:$L$28,11,FALSE))</f>
        <v/>
      </c>
      <c r="S375" s="2"/>
    </row>
    <row r="376" spans="1:19" x14ac:dyDescent="0.25">
      <c r="A376" s="51" t="str">
        <f>IF(C376&lt;&gt;"",COUNTIF($C$13:C376,C376)=1,"")</f>
        <v/>
      </c>
      <c r="B376" s="32"/>
      <c r="C376" s="57"/>
      <c r="D376" s="61" t="str">
        <f ca="1">IF(C376="","",VLOOKUP(C376,OFFSET(Elements!$B$7:$C$7,0,0,COUNTA(Elements!$B:$C)-1),2,FALSE))</f>
        <v/>
      </c>
      <c r="E376" s="53"/>
      <c r="F376" s="29" t="str">
        <f t="shared" si="10"/>
        <v/>
      </c>
      <c r="G376" s="30" t="str">
        <f t="shared" si="11"/>
        <v/>
      </c>
      <c r="H376" s="57"/>
      <c r="I376" s="59" t="str">
        <f>_xlfn.IFS($H376="","",$H376="Total","",TRUE,VLOOKUP($H376,Elements!$B$19:$L$28,2,FALSE))</f>
        <v/>
      </c>
      <c r="J376" s="31" t="str">
        <f>_xlfn.IFS($H376="","",$H376="Total","",TRUE,VLOOKUP($H376,Elements!$B$19:$L$28,3,FALSE))</f>
        <v/>
      </c>
      <c r="K376" s="31" t="str">
        <f>_xlfn.IFS($H376="","",$H376="Total",SUMIF(INDEX($K$12:$K375,),"&gt;0"),TRUE,VLOOKUP($H376,Elements!$B$19:$L$28,4,FALSE))</f>
        <v/>
      </c>
      <c r="L376" s="31" t="str">
        <f>_xlfn.IFS($H376="","",$H376="Total",SUMIF(INDEX($L$12:$L375,),"&gt;0"),TRUE,VLOOKUP($H376,Elements!$B$19:$L$28,5,FALSE))</f>
        <v/>
      </c>
      <c r="M376" s="31" t="str">
        <f>_xlfn.IFS($H376="","",$H376="Total",SUMIF(INDEX($M$12:$M375,),"&gt;0"),TRUE,VLOOKUP($H376,Elements!$B$19:$L$28,6,FALSE))</f>
        <v/>
      </c>
      <c r="N376" s="31" t="str">
        <f>_xlfn.IFS($H376="","",$H376="Total",SUMIF(INDEX($N$12:$N375,),"&gt;0"),TRUE,VLOOKUP($H376,Elements!$B$19:$L$28,7,FALSE))</f>
        <v/>
      </c>
      <c r="O376" s="31" t="str">
        <f>_xlfn.IFS($H376="","",$H376="Total",SUMIF(INDEX($O$12:$O375,),"&gt;0"),TRUE,VLOOKUP($H376,Elements!$B$19:$L$28,8,FALSE))</f>
        <v/>
      </c>
      <c r="P376" s="31" t="str">
        <f>_xlfn.IFS($H376="","",$H376="Total",SUMIF(INDEX($P$12:$P375,),"&gt;0"),TRUE,VLOOKUP($H376,Elements!$B$19:$L$28,9,FALSE))</f>
        <v/>
      </c>
      <c r="Q376" s="31" t="str">
        <f>_xlfn.IFS($H376="","",$H376="Total",SUMIF(INDEX($Q$12:$Q375,),"&gt;0"),TRUE,VLOOKUP($H376,Elements!$B$19:$L$28,10,FALSE))</f>
        <v/>
      </c>
      <c r="R376" s="49" t="str">
        <f>_xlfn.IFS($H376="","",$H376="Total",SUMIF(INDEX($R$12:$R375,),"&gt;0"),TRUE,VLOOKUP($H376,Elements!$B$19:$L$28,11,FALSE))</f>
        <v/>
      </c>
      <c r="S376" s="2"/>
    </row>
    <row r="377" spans="1:19" x14ac:dyDescent="0.25">
      <c r="A377" s="51" t="str">
        <f>IF(C377&lt;&gt;"",COUNTIF($C$13:C377,C377)=1,"")</f>
        <v/>
      </c>
      <c r="B377" s="32"/>
      <c r="C377" s="57"/>
      <c r="D377" s="61" t="str">
        <f ca="1">IF(C377="","",VLOOKUP(C377,OFFSET(Elements!$B$7:$C$7,0,0,COUNTA(Elements!$B:$C)-1),2,FALSE))</f>
        <v/>
      </c>
      <c r="E377" s="53"/>
      <c r="F377" s="29" t="str">
        <f t="shared" si="10"/>
        <v/>
      </c>
      <c r="G377" s="30" t="str">
        <f t="shared" si="11"/>
        <v/>
      </c>
      <c r="H377" s="57"/>
      <c r="I377" s="59" t="str">
        <f>_xlfn.IFS($H377="","",$H377="Total","",TRUE,VLOOKUP($H377,Elements!$B$19:$L$28,2,FALSE))</f>
        <v/>
      </c>
      <c r="J377" s="31" t="str">
        <f>_xlfn.IFS($H377="","",$H377="Total","",TRUE,VLOOKUP($H377,Elements!$B$19:$L$28,3,FALSE))</f>
        <v/>
      </c>
      <c r="K377" s="31" t="str">
        <f>_xlfn.IFS($H377="","",$H377="Total",SUMIF(INDEX($K$12:$K376,),"&gt;0"),TRUE,VLOOKUP($H377,Elements!$B$19:$L$28,4,FALSE))</f>
        <v/>
      </c>
      <c r="L377" s="31" t="str">
        <f>_xlfn.IFS($H377="","",$H377="Total",SUMIF(INDEX($L$12:$L376,),"&gt;0"),TRUE,VLOOKUP($H377,Elements!$B$19:$L$28,5,FALSE))</f>
        <v/>
      </c>
      <c r="M377" s="31" t="str">
        <f>_xlfn.IFS($H377="","",$H377="Total",SUMIF(INDEX($M$12:$M376,),"&gt;0"),TRUE,VLOOKUP($H377,Elements!$B$19:$L$28,6,FALSE))</f>
        <v/>
      </c>
      <c r="N377" s="31" t="str">
        <f>_xlfn.IFS($H377="","",$H377="Total",SUMIF(INDEX($N$12:$N376,),"&gt;0"),TRUE,VLOOKUP($H377,Elements!$B$19:$L$28,7,FALSE))</f>
        <v/>
      </c>
      <c r="O377" s="31" t="str">
        <f>_xlfn.IFS($H377="","",$H377="Total",SUMIF(INDEX($O$12:$O376,),"&gt;0"),TRUE,VLOOKUP($H377,Elements!$B$19:$L$28,8,FALSE))</f>
        <v/>
      </c>
      <c r="P377" s="31" t="str">
        <f>_xlfn.IFS($H377="","",$H377="Total",SUMIF(INDEX($P$12:$P376,),"&gt;0"),TRUE,VLOOKUP($H377,Elements!$B$19:$L$28,9,FALSE))</f>
        <v/>
      </c>
      <c r="Q377" s="31" t="str">
        <f>_xlfn.IFS($H377="","",$H377="Total",SUMIF(INDEX($Q$12:$Q376,),"&gt;0"),TRUE,VLOOKUP($H377,Elements!$B$19:$L$28,10,FALSE))</f>
        <v/>
      </c>
      <c r="R377" s="49" t="str">
        <f>_xlfn.IFS($H377="","",$H377="Total",SUMIF(INDEX($R$12:$R376,),"&gt;0"),TRUE,VLOOKUP($H377,Elements!$B$19:$L$28,11,FALSE))</f>
        <v/>
      </c>
      <c r="S377" s="2"/>
    </row>
    <row r="378" spans="1:19" x14ac:dyDescent="0.25">
      <c r="A378" s="51" t="str">
        <f>IF(C378&lt;&gt;"",COUNTIF($C$13:C378,C378)=1,"")</f>
        <v/>
      </c>
      <c r="B378" s="32"/>
      <c r="C378" s="57"/>
      <c r="D378" s="61" t="str">
        <f ca="1">IF(C378="","",VLOOKUP(C378,OFFSET(Elements!$B$7:$C$7,0,0,COUNTA(Elements!$B:$C)-1),2,FALSE))</f>
        <v/>
      </c>
      <c r="E378" s="53"/>
      <c r="F378" s="29" t="str">
        <f t="shared" si="10"/>
        <v/>
      </c>
      <c r="G378" s="30" t="str">
        <f t="shared" si="11"/>
        <v/>
      </c>
      <c r="H378" s="57"/>
      <c r="I378" s="59" t="str">
        <f>_xlfn.IFS($H378="","",$H378="Total","",TRUE,VLOOKUP($H378,Elements!$B$19:$L$28,2,FALSE))</f>
        <v/>
      </c>
      <c r="J378" s="31" t="str">
        <f>_xlfn.IFS($H378="","",$H378="Total","",TRUE,VLOOKUP($H378,Elements!$B$19:$L$28,3,FALSE))</f>
        <v/>
      </c>
      <c r="K378" s="31" t="str">
        <f>_xlfn.IFS($H378="","",$H378="Total",SUMIF(INDEX($K$12:$K377,),"&gt;0"),TRUE,VLOOKUP($H378,Elements!$B$19:$L$28,4,FALSE))</f>
        <v/>
      </c>
      <c r="L378" s="31" t="str">
        <f>_xlfn.IFS($H378="","",$H378="Total",SUMIF(INDEX($L$12:$L377,),"&gt;0"),TRUE,VLOOKUP($H378,Elements!$B$19:$L$28,5,FALSE))</f>
        <v/>
      </c>
      <c r="M378" s="31" t="str">
        <f>_xlfn.IFS($H378="","",$H378="Total",SUMIF(INDEX($M$12:$M377,),"&gt;0"),TRUE,VLOOKUP($H378,Elements!$B$19:$L$28,6,FALSE))</f>
        <v/>
      </c>
      <c r="N378" s="31" t="str">
        <f>_xlfn.IFS($H378="","",$H378="Total",SUMIF(INDEX($N$12:$N377,),"&gt;0"),TRUE,VLOOKUP($H378,Elements!$B$19:$L$28,7,FALSE))</f>
        <v/>
      </c>
      <c r="O378" s="31" t="str">
        <f>_xlfn.IFS($H378="","",$H378="Total",SUMIF(INDEX($O$12:$O377,),"&gt;0"),TRUE,VLOOKUP($H378,Elements!$B$19:$L$28,8,FALSE))</f>
        <v/>
      </c>
      <c r="P378" s="31" t="str">
        <f>_xlfn.IFS($H378="","",$H378="Total",SUMIF(INDEX($P$12:$P377,),"&gt;0"),TRUE,VLOOKUP($H378,Elements!$B$19:$L$28,9,FALSE))</f>
        <v/>
      </c>
      <c r="Q378" s="31" t="str">
        <f>_xlfn.IFS($H378="","",$H378="Total",SUMIF(INDEX($Q$12:$Q377,),"&gt;0"),TRUE,VLOOKUP($H378,Elements!$B$19:$L$28,10,FALSE))</f>
        <v/>
      </c>
      <c r="R378" s="49" t="str">
        <f>_xlfn.IFS($H378="","",$H378="Total",SUMIF(INDEX($R$12:$R377,),"&gt;0"),TRUE,VLOOKUP($H378,Elements!$B$19:$L$28,11,FALSE))</f>
        <v/>
      </c>
      <c r="S378" s="2"/>
    </row>
    <row r="379" spans="1:19" x14ac:dyDescent="0.25">
      <c r="A379" s="51" t="str">
        <f>IF(C379&lt;&gt;"",COUNTIF($C$13:C379,C379)=1,"")</f>
        <v/>
      </c>
      <c r="B379" s="32"/>
      <c r="C379" s="57"/>
      <c r="D379" s="61" t="str">
        <f ca="1">IF(C379="","",VLOOKUP(C379,OFFSET(Elements!$B$7:$C$7,0,0,COUNTA(Elements!$B:$C)-1),2,FALSE))</f>
        <v/>
      </c>
      <c r="E379" s="53"/>
      <c r="F379" s="29" t="str">
        <f t="shared" si="10"/>
        <v/>
      </c>
      <c r="G379" s="30" t="str">
        <f t="shared" si="11"/>
        <v/>
      </c>
      <c r="H379" s="57"/>
      <c r="I379" s="59" t="str">
        <f>_xlfn.IFS($H379="","",$H379="Total","",TRUE,VLOOKUP($H379,Elements!$B$19:$L$28,2,FALSE))</f>
        <v/>
      </c>
      <c r="J379" s="31" t="str">
        <f>_xlfn.IFS($H379="","",$H379="Total","",TRUE,VLOOKUP($H379,Elements!$B$19:$L$28,3,FALSE))</f>
        <v/>
      </c>
      <c r="K379" s="31" t="str">
        <f>_xlfn.IFS($H379="","",$H379="Total",SUMIF(INDEX($K$12:$K378,),"&gt;0"),TRUE,VLOOKUP($H379,Elements!$B$19:$L$28,4,FALSE))</f>
        <v/>
      </c>
      <c r="L379" s="31" t="str">
        <f>_xlfn.IFS($H379="","",$H379="Total",SUMIF(INDEX($L$12:$L378,),"&gt;0"),TRUE,VLOOKUP($H379,Elements!$B$19:$L$28,5,FALSE))</f>
        <v/>
      </c>
      <c r="M379" s="31" t="str">
        <f>_xlfn.IFS($H379="","",$H379="Total",SUMIF(INDEX($M$12:$M378,),"&gt;0"),TRUE,VLOOKUP($H379,Elements!$B$19:$L$28,6,FALSE))</f>
        <v/>
      </c>
      <c r="N379" s="31" t="str">
        <f>_xlfn.IFS($H379="","",$H379="Total",SUMIF(INDEX($N$12:$N378,),"&gt;0"),TRUE,VLOOKUP($H379,Elements!$B$19:$L$28,7,FALSE))</f>
        <v/>
      </c>
      <c r="O379" s="31" t="str">
        <f>_xlfn.IFS($H379="","",$H379="Total",SUMIF(INDEX($O$12:$O378,),"&gt;0"),TRUE,VLOOKUP($H379,Elements!$B$19:$L$28,8,FALSE))</f>
        <v/>
      </c>
      <c r="P379" s="31" t="str">
        <f>_xlfn.IFS($H379="","",$H379="Total",SUMIF(INDEX($P$12:$P378,),"&gt;0"),TRUE,VLOOKUP($H379,Elements!$B$19:$L$28,9,FALSE))</f>
        <v/>
      </c>
      <c r="Q379" s="31" t="str">
        <f>_xlfn.IFS($H379="","",$H379="Total",SUMIF(INDEX($Q$12:$Q378,),"&gt;0"),TRUE,VLOOKUP($H379,Elements!$B$19:$L$28,10,FALSE))</f>
        <v/>
      </c>
      <c r="R379" s="49" t="str">
        <f>_xlfn.IFS($H379="","",$H379="Total",SUMIF(INDEX($R$12:$R378,),"&gt;0"),TRUE,VLOOKUP($H379,Elements!$B$19:$L$28,11,FALSE))</f>
        <v/>
      </c>
      <c r="S379" s="2"/>
    </row>
    <row r="380" spans="1:19" x14ac:dyDescent="0.25">
      <c r="A380" s="51" t="str">
        <f>IF(C380&lt;&gt;"",COUNTIF($C$13:C380,C380)=1,"")</f>
        <v/>
      </c>
      <c r="B380" s="32"/>
      <c r="C380" s="56"/>
      <c r="D380" s="61" t="str">
        <f ca="1">IF(C380="","",VLOOKUP(C380,OFFSET(Elements!$B$7:$C$7,0,0,COUNTA(Elements!$B:$C)-1),2,FALSE))</f>
        <v/>
      </c>
      <c r="E380" s="53"/>
      <c r="F380" s="29" t="str">
        <f t="shared" si="10"/>
        <v/>
      </c>
      <c r="G380" s="30" t="str">
        <f t="shared" si="11"/>
        <v/>
      </c>
      <c r="H380" s="57"/>
      <c r="I380" s="59" t="str">
        <f>_xlfn.IFS($H380="","",$H380="Total","",TRUE,VLOOKUP($H380,Elements!$B$19:$L$28,2,FALSE))</f>
        <v/>
      </c>
      <c r="J380" s="31" t="str">
        <f>_xlfn.IFS($H380="","",$H380="Total","",TRUE,VLOOKUP($H380,Elements!$B$19:$L$28,3,FALSE))</f>
        <v/>
      </c>
      <c r="K380" s="31" t="str">
        <f>_xlfn.IFS($H380="","",$H380="Total",SUMIF(INDEX($K$12:$K379,),"&gt;0"),TRUE,VLOOKUP($H380,Elements!$B$19:$L$28,4,FALSE))</f>
        <v/>
      </c>
      <c r="L380" s="31" t="str">
        <f>_xlfn.IFS($H380="","",$H380="Total",SUMIF(INDEX($L$12:$L379,),"&gt;0"),TRUE,VLOOKUP($H380,Elements!$B$19:$L$28,5,FALSE))</f>
        <v/>
      </c>
      <c r="M380" s="31" t="str">
        <f>_xlfn.IFS($H380="","",$H380="Total",SUMIF(INDEX($M$12:$M379,),"&gt;0"),TRUE,VLOOKUP($H380,Elements!$B$19:$L$28,6,FALSE))</f>
        <v/>
      </c>
      <c r="N380" s="31" t="str">
        <f>_xlfn.IFS($H380="","",$H380="Total",SUMIF(INDEX($N$12:$N379,),"&gt;0"),TRUE,VLOOKUP($H380,Elements!$B$19:$L$28,7,FALSE))</f>
        <v/>
      </c>
      <c r="O380" s="31" t="str">
        <f>_xlfn.IFS($H380="","",$H380="Total",SUMIF(INDEX($O$12:$O379,),"&gt;0"),TRUE,VLOOKUP($H380,Elements!$B$19:$L$28,8,FALSE))</f>
        <v/>
      </c>
      <c r="P380" s="31" t="str">
        <f>_xlfn.IFS($H380="","",$H380="Total",SUMIF(INDEX($P$12:$P379,),"&gt;0"),TRUE,VLOOKUP($H380,Elements!$B$19:$L$28,9,FALSE))</f>
        <v/>
      </c>
      <c r="Q380" s="31" t="str">
        <f>_xlfn.IFS($H380="","",$H380="Total",SUMIF(INDEX($Q$12:$Q379,),"&gt;0"),TRUE,VLOOKUP($H380,Elements!$B$19:$L$28,10,FALSE))</f>
        <v/>
      </c>
      <c r="R380" s="49" t="str">
        <f>_xlfn.IFS($H380="","",$H380="Total",SUMIF(INDEX($R$12:$R379,),"&gt;0"),TRUE,VLOOKUP($H380,Elements!$B$19:$L$28,11,FALSE))</f>
        <v/>
      </c>
      <c r="S380" s="2"/>
    </row>
    <row r="381" spans="1:19" x14ac:dyDescent="0.25">
      <c r="A381" s="51" t="str">
        <f>IF(C381&lt;&gt;"",COUNTIF($C$13:C381,C381)=1,"")</f>
        <v/>
      </c>
      <c r="B381" s="32"/>
      <c r="C381" s="57"/>
      <c r="D381" s="61" t="str">
        <f ca="1">IF(C381="","",VLOOKUP(C381,OFFSET(Elements!$B$7:$C$7,0,0,COUNTA(Elements!$B:$C)-1),2,FALSE))</f>
        <v/>
      </c>
      <c r="E381" s="53"/>
      <c r="F381" s="29" t="str">
        <f t="shared" si="10"/>
        <v/>
      </c>
      <c r="G381" s="30" t="str">
        <f t="shared" si="11"/>
        <v/>
      </c>
      <c r="H381" s="57"/>
      <c r="I381" s="59" t="str">
        <f>_xlfn.IFS($H381="","",$H381="Total","",TRUE,VLOOKUP($H381,Elements!$B$19:$L$28,2,FALSE))</f>
        <v/>
      </c>
      <c r="J381" s="31" t="str">
        <f>_xlfn.IFS($H381="","",$H381="Total","",TRUE,VLOOKUP($H381,Elements!$B$19:$L$28,3,FALSE))</f>
        <v/>
      </c>
      <c r="K381" s="31" t="str">
        <f>_xlfn.IFS($H381="","",$H381="Total",SUMIF(INDEX($K$12:$K380,),"&gt;0"),TRUE,VLOOKUP($H381,Elements!$B$19:$L$28,4,FALSE))</f>
        <v/>
      </c>
      <c r="L381" s="31" t="str">
        <f>_xlfn.IFS($H381="","",$H381="Total",SUMIF(INDEX($L$12:$L380,),"&gt;0"),TRUE,VLOOKUP($H381,Elements!$B$19:$L$28,5,FALSE))</f>
        <v/>
      </c>
      <c r="M381" s="31" t="str">
        <f>_xlfn.IFS($H381="","",$H381="Total",SUMIF(INDEX($M$12:$M380,),"&gt;0"),TRUE,VLOOKUP($H381,Elements!$B$19:$L$28,6,FALSE))</f>
        <v/>
      </c>
      <c r="N381" s="31" t="str">
        <f>_xlfn.IFS($H381="","",$H381="Total",SUMIF(INDEX($N$12:$N380,),"&gt;0"),TRUE,VLOOKUP($H381,Elements!$B$19:$L$28,7,FALSE))</f>
        <v/>
      </c>
      <c r="O381" s="31" t="str">
        <f>_xlfn.IFS($H381="","",$H381="Total",SUMIF(INDEX($O$12:$O380,),"&gt;0"),TRUE,VLOOKUP($H381,Elements!$B$19:$L$28,8,FALSE))</f>
        <v/>
      </c>
      <c r="P381" s="31" t="str">
        <f>_xlfn.IFS($H381="","",$H381="Total",SUMIF(INDEX($P$12:$P380,),"&gt;0"),TRUE,VLOOKUP($H381,Elements!$B$19:$L$28,9,FALSE))</f>
        <v/>
      </c>
      <c r="Q381" s="31" t="str">
        <f>_xlfn.IFS($H381="","",$H381="Total",SUMIF(INDEX($Q$12:$Q380,),"&gt;0"),TRUE,VLOOKUP($H381,Elements!$B$19:$L$28,10,FALSE))</f>
        <v/>
      </c>
      <c r="R381" s="49" t="str">
        <f>_xlfn.IFS($H381="","",$H381="Total",SUMIF(INDEX($R$12:$R380,),"&gt;0"),TRUE,VLOOKUP($H381,Elements!$B$19:$L$28,11,FALSE))</f>
        <v/>
      </c>
      <c r="S381" s="2"/>
    </row>
    <row r="382" spans="1:19" x14ac:dyDescent="0.25">
      <c r="A382" s="51" t="str">
        <f>IF(C382&lt;&gt;"",COUNTIF($C$13:C382,C382)=1,"")</f>
        <v/>
      </c>
      <c r="B382" s="32"/>
      <c r="C382" s="57"/>
      <c r="D382" s="61" t="str">
        <f ca="1">IF(C382="","",VLOOKUP(C382,OFFSET(Elements!$B$7:$C$7,0,0,COUNTA(Elements!$B:$C)-1),2,FALSE))</f>
        <v/>
      </c>
      <c r="E382" s="53"/>
      <c r="F382" s="29" t="str">
        <f t="shared" si="10"/>
        <v/>
      </c>
      <c r="G382" s="30" t="str">
        <f t="shared" si="11"/>
        <v/>
      </c>
      <c r="H382" s="57"/>
      <c r="I382" s="59" t="str">
        <f>_xlfn.IFS($H382="","",$H382="Total","",TRUE,VLOOKUP($H382,Elements!$B$19:$L$28,2,FALSE))</f>
        <v/>
      </c>
      <c r="J382" s="31" t="str">
        <f>_xlfn.IFS($H382="","",$H382="Total","",TRUE,VLOOKUP($H382,Elements!$B$19:$L$28,3,FALSE))</f>
        <v/>
      </c>
      <c r="K382" s="31" t="str">
        <f>_xlfn.IFS($H382="","",$H382="Total",SUMIF(INDEX($K$12:$K381,),"&gt;0"),TRUE,VLOOKUP($H382,Elements!$B$19:$L$28,4,FALSE))</f>
        <v/>
      </c>
      <c r="L382" s="31" t="str">
        <f>_xlfn.IFS($H382="","",$H382="Total",SUMIF(INDEX($L$12:$L381,),"&gt;0"),TRUE,VLOOKUP($H382,Elements!$B$19:$L$28,5,FALSE))</f>
        <v/>
      </c>
      <c r="M382" s="31" t="str">
        <f>_xlfn.IFS($H382="","",$H382="Total",SUMIF(INDEX($M$12:$M381,),"&gt;0"),TRUE,VLOOKUP($H382,Elements!$B$19:$L$28,6,FALSE))</f>
        <v/>
      </c>
      <c r="N382" s="31" t="str">
        <f>_xlfn.IFS($H382="","",$H382="Total",SUMIF(INDEX($N$12:$N381,),"&gt;0"),TRUE,VLOOKUP($H382,Elements!$B$19:$L$28,7,FALSE))</f>
        <v/>
      </c>
      <c r="O382" s="31" t="str">
        <f>_xlfn.IFS($H382="","",$H382="Total",SUMIF(INDEX($O$12:$O381,),"&gt;0"),TRUE,VLOOKUP($H382,Elements!$B$19:$L$28,8,FALSE))</f>
        <v/>
      </c>
      <c r="P382" s="31" t="str">
        <f>_xlfn.IFS($H382="","",$H382="Total",SUMIF(INDEX($P$12:$P381,),"&gt;0"),TRUE,VLOOKUP($H382,Elements!$B$19:$L$28,9,FALSE))</f>
        <v/>
      </c>
      <c r="Q382" s="31" t="str">
        <f>_xlfn.IFS($H382="","",$H382="Total",SUMIF(INDEX($Q$12:$Q381,),"&gt;0"),TRUE,VLOOKUP($H382,Elements!$B$19:$L$28,10,FALSE))</f>
        <v/>
      </c>
      <c r="R382" s="49" t="str">
        <f>_xlfn.IFS($H382="","",$H382="Total",SUMIF(INDEX($R$12:$R381,),"&gt;0"),TRUE,VLOOKUP($H382,Elements!$B$19:$L$28,11,FALSE))</f>
        <v/>
      </c>
      <c r="S382" s="2"/>
    </row>
    <row r="383" spans="1:19" x14ac:dyDescent="0.25">
      <c r="A383" s="51" t="str">
        <f>IF(C383&lt;&gt;"",COUNTIF($C$13:C383,C383)=1,"")</f>
        <v/>
      </c>
      <c r="B383" s="32"/>
      <c r="C383" s="57"/>
      <c r="D383" s="61" t="str">
        <f ca="1">IF(C383="","",VLOOKUP(C383,OFFSET(Elements!$B$7:$C$7,0,0,COUNTA(Elements!$B:$C)-1),2,FALSE))</f>
        <v/>
      </c>
      <c r="E383" s="53"/>
      <c r="F383" s="29" t="str">
        <f t="shared" si="10"/>
        <v/>
      </c>
      <c r="G383" s="30" t="str">
        <f t="shared" si="11"/>
        <v/>
      </c>
      <c r="H383" s="57"/>
      <c r="I383" s="59" t="str">
        <f>_xlfn.IFS($H383="","",$H383="Total","",TRUE,VLOOKUP($H383,Elements!$B$19:$L$28,2,FALSE))</f>
        <v/>
      </c>
      <c r="J383" s="31" t="str">
        <f>_xlfn.IFS($H383="","",$H383="Total","",TRUE,VLOOKUP($H383,Elements!$B$19:$L$28,3,FALSE))</f>
        <v/>
      </c>
      <c r="K383" s="31" t="str">
        <f>_xlfn.IFS($H383="","",$H383="Total",SUMIF(INDEX($K$12:$K382,),"&gt;0"),TRUE,VLOOKUP($H383,Elements!$B$19:$L$28,4,FALSE))</f>
        <v/>
      </c>
      <c r="L383" s="31" t="str">
        <f>_xlfn.IFS($H383="","",$H383="Total",SUMIF(INDEX($L$12:$L382,),"&gt;0"),TRUE,VLOOKUP($H383,Elements!$B$19:$L$28,5,FALSE))</f>
        <v/>
      </c>
      <c r="M383" s="31" t="str">
        <f>_xlfn.IFS($H383="","",$H383="Total",SUMIF(INDEX($M$12:$M382,),"&gt;0"),TRUE,VLOOKUP($H383,Elements!$B$19:$L$28,6,FALSE))</f>
        <v/>
      </c>
      <c r="N383" s="31" t="str">
        <f>_xlfn.IFS($H383="","",$H383="Total",SUMIF(INDEX($N$12:$N382,),"&gt;0"),TRUE,VLOOKUP($H383,Elements!$B$19:$L$28,7,FALSE))</f>
        <v/>
      </c>
      <c r="O383" s="31" t="str">
        <f>_xlfn.IFS($H383="","",$H383="Total",SUMIF(INDEX($O$12:$O382,),"&gt;0"),TRUE,VLOOKUP($H383,Elements!$B$19:$L$28,8,FALSE))</f>
        <v/>
      </c>
      <c r="P383" s="31" t="str">
        <f>_xlfn.IFS($H383="","",$H383="Total",SUMIF(INDEX($P$12:$P382,),"&gt;0"),TRUE,VLOOKUP($H383,Elements!$B$19:$L$28,9,FALSE))</f>
        <v/>
      </c>
      <c r="Q383" s="31" t="str">
        <f>_xlfn.IFS($H383="","",$H383="Total",SUMIF(INDEX($Q$12:$Q382,),"&gt;0"),TRUE,VLOOKUP($H383,Elements!$B$19:$L$28,10,FALSE))</f>
        <v/>
      </c>
      <c r="R383" s="49" t="str">
        <f>_xlfn.IFS($H383="","",$H383="Total",SUMIF(INDEX($R$12:$R382,),"&gt;0"),TRUE,VLOOKUP($H383,Elements!$B$19:$L$28,11,FALSE))</f>
        <v/>
      </c>
      <c r="S383" s="2"/>
    </row>
    <row r="384" spans="1:19" x14ac:dyDescent="0.25">
      <c r="A384" s="51" t="str">
        <f>IF(C384&lt;&gt;"",COUNTIF($C$13:C384,C384)=1,"")</f>
        <v/>
      </c>
      <c r="B384" s="32"/>
      <c r="C384" s="57"/>
      <c r="D384" s="61" t="str">
        <f ca="1">IF(C384="","",VLOOKUP(C384,OFFSET(Elements!$B$7:$C$7,0,0,COUNTA(Elements!$B:$C)-1),2,FALSE))</f>
        <v/>
      </c>
      <c r="E384" s="53"/>
      <c r="F384" s="29" t="str">
        <f t="shared" si="10"/>
        <v/>
      </c>
      <c r="G384" s="30" t="str">
        <f t="shared" si="11"/>
        <v/>
      </c>
      <c r="H384" s="57"/>
      <c r="I384" s="59" t="str">
        <f>_xlfn.IFS($H384="","",$H384="Total","",TRUE,VLOOKUP($H384,Elements!$B$19:$L$28,2,FALSE))</f>
        <v/>
      </c>
      <c r="J384" s="31" t="str">
        <f>_xlfn.IFS($H384="","",$H384="Total","",TRUE,VLOOKUP($H384,Elements!$B$19:$L$28,3,FALSE))</f>
        <v/>
      </c>
      <c r="K384" s="31" t="str">
        <f>_xlfn.IFS($H384="","",$H384="Total",SUMIF(INDEX($K$12:$K383,),"&gt;0"),TRUE,VLOOKUP($H384,Elements!$B$19:$L$28,4,FALSE))</f>
        <v/>
      </c>
      <c r="L384" s="31" t="str">
        <f>_xlfn.IFS($H384="","",$H384="Total",SUMIF(INDEX($L$12:$L383,),"&gt;0"),TRUE,VLOOKUP($H384,Elements!$B$19:$L$28,5,FALSE))</f>
        <v/>
      </c>
      <c r="M384" s="31" t="str">
        <f>_xlfn.IFS($H384="","",$H384="Total",SUMIF(INDEX($M$12:$M383,),"&gt;0"),TRUE,VLOOKUP($H384,Elements!$B$19:$L$28,6,FALSE))</f>
        <v/>
      </c>
      <c r="N384" s="31" t="str">
        <f>_xlfn.IFS($H384="","",$H384="Total",SUMIF(INDEX($N$12:$N383,),"&gt;0"),TRUE,VLOOKUP($H384,Elements!$B$19:$L$28,7,FALSE))</f>
        <v/>
      </c>
      <c r="O384" s="31" t="str">
        <f>_xlfn.IFS($H384="","",$H384="Total",SUMIF(INDEX($O$12:$O383,),"&gt;0"),TRUE,VLOOKUP($H384,Elements!$B$19:$L$28,8,FALSE))</f>
        <v/>
      </c>
      <c r="P384" s="31" t="str">
        <f>_xlfn.IFS($H384="","",$H384="Total",SUMIF(INDEX($P$12:$P383,),"&gt;0"),TRUE,VLOOKUP($H384,Elements!$B$19:$L$28,9,FALSE))</f>
        <v/>
      </c>
      <c r="Q384" s="31" t="str">
        <f>_xlfn.IFS($H384="","",$H384="Total",SUMIF(INDEX($Q$12:$Q383,),"&gt;0"),TRUE,VLOOKUP($H384,Elements!$B$19:$L$28,10,FALSE))</f>
        <v/>
      </c>
      <c r="R384" s="49" t="str">
        <f>_xlfn.IFS($H384="","",$H384="Total",SUMIF(INDEX($R$12:$R383,),"&gt;0"),TRUE,VLOOKUP($H384,Elements!$B$19:$L$28,11,FALSE))</f>
        <v/>
      </c>
      <c r="S384" s="2"/>
    </row>
    <row r="385" spans="1:19" x14ac:dyDescent="0.25">
      <c r="A385" s="51" t="str">
        <f>IF(C385&lt;&gt;"",COUNTIF($C$13:C385,C385)=1,"")</f>
        <v/>
      </c>
      <c r="B385" s="32"/>
      <c r="C385" s="57"/>
      <c r="D385" s="61" t="str">
        <f ca="1">IF(C385="","",VLOOKUP(C385,OFFSET(Elements!$B$7:$C$7,0,0,COUNTA(Elements!$B:$C)-1),2,FALSE))</f>
        <v/>
      </c>
      <c r="E385" s="53"/>
      <c r="F385" s="29" t="str">
        <f t="shared" si="10"/>
        <v/>
      </c>
      <c r="G385" s="30" t="str">
        <f t="shared" si="11"/>
        <v/>
      </c>
      <c r="H385" s="57"/>
      <c r="I385" s="59" t="str">
        <f>_xlfn.IFS($H385="","",$H385="Total","",TRUE,VLOOKUP($H385,Elements!$B$19:$L$28,2,FALSE))</f>
        <v/>
      </c>
      <c r="J385" s="31" t="str">
        <f>_xlfn.IFS($H385="","",$H385="Total","",TRUE,VLOOKUP($H385,Elements!$B$19:$L$28,3,FALSE))</f>
        <v/>
      </c>
      <c r="K385" s="31" t="str">
        <f>_xlfn.IFS($H385="","",$H385="Total",SUMIF(INDEX($K$12:$K384,),"&gt;0"),TRUE,VLOOKUP($H385,Elements!$B$19:$L$28,4,FALSE))</f>
        <v/>
      </c>
      <c r="L385" s="31" t="str">
        <f>_xlfn.IFS($H385="","",$H385="Total",SUMIF(INDEX($L$12:$L384,),"&gt;0"),TRUE,VLOOKUP($H385,Elements!$B$19:$L$28,5,FALSE))</f>
        <v/>
      </c>
      <c r="M385" s="31" t="str">
        <f>_xlfn.IFS($H385="","",$H385="Total",SUMIF(INDEX($M$12:$M384,),"&gt;0"),TRUE,VLOOKUP($H385,Elements!$B$19:$L$28,6,FALSE))</f>
        <v/>
      </c>
      <c r="N385" s="31" t="str">
        <f>_xlfn.IFS($H385="","",$H385="Total",SUMIF(INDEX($N$12:$N384,),"&gt;0"),TRUE,VLOOKUP($H385,Elements!$B$19:$L$28,7,FALSE))</f>
        <v/>
      </c>
      <c r="O385" s="31" t="str">
        <f>_xlfn.IFS($H385="","",$H385="Total",SUMIF(INDEX($O$12:$O384,),"&gt;0"),TRUE,VLOOKUP($H385,Elements!$B$19:$L$28,8,FALSE))</f>
        <v/>
      </c>
      <c r="P385" s="31" t="str">
        <f>_xlfn.IFS($H385="","",$H385="Total",SUMIF(INDEX($P$12:$P384,),"&gt;0"),TRUE,VLOOKUP($H385,Elements!$B$19:$L$28,9,FALSE))</f>
        <v/>
      </c>
      <c r="Q385" s="31" t="str">
        <f>_xlfn.IFS($H385="","",$H385="Total",SUMIF(INDEX($Q$12:$Q384,),"&gt;0"),TRUE,VLOOKUP($H385,Elements!$B$19:$L$28,10,FALSE))</f>
        <v/>
      </c>
      <c r="R385" s="49" t="str">
        <f>_xlfn.IFS($H385="","",$H385="Total",SUMIF(INDEX($R$12:$R384,),"&gt;0"),TRUE,VLOOKUP($H385,Elements!$B$19:$L$28,11,FALSE))</f>
        <v/>
      </c>
      <c r="S385" s="2"/>
    </row>
    <row r="386" spans="1:19" x14ac:dyDescent="0.25">
      <c r="A386" s="51" t="str">
        <f>IF(C386&lt;&gt;"",COUNTIF($C$13:C386,C386)=1,"")</f>
        <v/>
      </c>
      <c r="B386" s="32"/>
      <c r="C386" s="57"/>
      <c r="D386" s="61" t="str">
        <f ca="1">IF(C386="","",VLOOKUP(C386,OFFSET(Elements!$B$7:$C$7,0,0,COUNTA(Elements!$B:$C)-1),2,FALSE))</f>
        <v/>
      </c>
      <c r="E386" s="53"/>
      <c r="F386" s="29" t="str">
        <f t="shared" si="10"/>
        <v/>
      </c>
      <c r="G386" s="30" t="str">
        <f t="shared" si="11"/>
        <v/>
      </c>
      <c r="H386" s="57"/>
      <c r="I386" s="59" t="str">
        <f>_xlfn.IFS($H386="","",$H386="Total","",TRUE,VLOOKUP($H386,Elements!$B$19:$L$28,2,FALSE))</f>
        <v/>
      </c>
      <c r="J386" s="31" t="str">
        <f>_xlfn.IFS($H386="","",$H386="Total","",TRUE,VLOOKUP($H386,Elements!$B$19:$L$28,3,FALSE))</f>
        <v/>
      </c>
      <c r="K386" s="31" t="str">
        <f>_xlfn.IFS($H386="","",$H386="Total",SUMIF(INDEX($K$12:$K385,),"&gt;0"),TRUE,VLOOKUP($H386,Elements!$B$19:$L$28,4,FALSE))</f>
        <v/>
      </c>
      <c r="L386" s="31" t="str">
        <f>_xlfn.IFS($H386="","",$H386="Total",SUMIF(INDEX($L$12:$L385,),"&gt;0"),TRUE,VLOOKUP($H386,Elements!$B$19:$L$28,5,FALSE))</f>
        <v/>
      </c>
      <c r="M386" s="31" t="str">
        <f>_xlfn.IFS($H386="","",$H386="Total",SUMIF(INDEX($M$12:$M385,),"&gt;0"),TRUE,VLOOKUP($H386,Elements!$B$19:$L$28,6,FALSE))</f>
        <v/>
      </c>
      <c r="N386" s="31" t="str">
        <f>_xlfn.IFS($H386="","",$H386="Total",SUMIF(INDEX($N$12:$N385,),"&gt;0"),TRUE,VLOOKUP($H386,Elements!$B$19:$L$28,7,FALSE))</f>
        <v/>
      </c>
      <c r="O386" s="31" t="str">
        <f>_xlfn.IFS($H386="","",$H386="Total",SUMIF(INDEX($O$12:$O385,),"&gt;0"),TRUE,VLOOKUP($H386,Elements!$B$19:$L$28,8,FALSE))</f>
        <v/>
      </c>
      <c r="P386" s="31" t="str">
        <f>_xlfn.IFS($H386="","",$H386="Total",SUMIF(INDEX($P$12:$P385,),"&gt;0"),TRUE,VLOOKUP($H386,Elements!$B$19:$L$28,9,FALSE))</f>
        <v/>
      </c>
      <c r="Q386" s="31" t="str">
        <f>_xlfn.IFS($H386="","",$H386="Total",SUMIF(INDEX($Q$12:$Q385,),"&gt;0"),TRUE,VLOOKUP($H386,Elements!$B$19:$L$28,10,FALSE))</f>
        <v/>
      </c>
      <c r="R386" s="49" t="str">
        <f>_xlfn.IFS($H386="","",$H386="Total",SUMIF(INDEX($R$12:$R385,),"&gt;0"),TRUE,VLOOKUP($H386,Elements!$B$19:$L$28,11,FALSE))</f>
        <v/>
      </c>
      <c r="S386" s="2"/>
    </row>
    <row r="387" spans="1:19" x14ac:dyDescent="0.25">
      <c r="A387" s="51" t="str">
        <f>IF(C387&lt;&gt;"",COUNTIF($C$13:C387,C387)=1,"")</f>
        <v/>
      </c>
      <c r="B387" s="32"/>
      <c r="C387" s="57"/>
      <c r="D387" s="61" t="str">
        <f ca="1">IF(C387="","",VLOOKUP(C387,OFFSET(Elements!$B$7:$C$7,0,0,COUNTA(Elements!$B:$C)-1),2,FALSE))</f>
        <v/>
      </c>
      <c r="E387" s="53"/>
      <c r="F387" s="29" t="str">
        <f t="shared" si="10"/>
        <v/>
      </c>
      <c r="G387" s="30" t="str">
        <f t="shared" si="11"/>
        <v/>
      </c>
      <c r="H387" s="57"/>
      <c r="I387" s="59" t="str">
        <f>_xlfn.IFS($H387="","",$H387="Total","",TRUE,VLOOKUP($H387,Elements!$B$19:$L$28,2,FALSE))</f>
        <v/>
      </c>
      <c r="J387" s="31" t="str">
        <f>_xlfn.IFS($H387="","",$H387="Total","",TRUE,VLOOKUP($H387,Elements!$B$19:$L$28,3,FALSE))</f>
        <v/>
      </c>
      <c r="K387" s="31" t="str">
        <f>_xlfn.IFS($H387="","",$H387="Total",SUMIF(INDEX($K$12:$K386,),"&gt;0"),TRUE,VLOOKUP($H387,Elements!$B$19:$L$28,4,FALSE))</f>
        <v/>
      </c>
      <c r="L387" s="31" t="str">
        <f>_xlfn.IFS($H387="","",$H387="Total",SUMIF(INDEX($L$12:$L386,),"&gt;0"),TRUE,VLOOKUP($H387,Elements!$B$19:$L$28,5,FALSE))</f>
        <v/>
      </c>
      <c r="M387" s="31" t="str">
        <f>_xlfn.IFS($H387="","",$H387="Total",SUMIF(INDEX($M$12:$M386,),"&gt;0"),TRUE,VLOOKUP($H387,Elements!$B$19:$L$28,6,FALSE))</f>
        <v/>
      </c>
      <c r="N387" s="31" t="str">
        <f>_xlfn.IFS($H387="","",$H387="Total",SUMIF(INDEX($N$12:$N386,),"&gt;0"),TRUE,VLOOKUP($H387,Elements!$B$19:$L$28,7,FALSE))</f>
        <v/>
      </c>
      <c r="O387" s="31" t="str">
        <f>_xlfn.IFS($H387="","",$H387="Total",SUMIF(INDEX($O$12:$O386,),"&gt;0"),TRUE,VLOOKUP($H387,Elements!$B$19:$L$28,8,FALSE))</f>
        <v/>
      </c>
      <c r="P387" s="31" t="str">
        <f>_xlfn.IFS($H387="","",$H387="Total",SUMIF(INDEX($P$12:$P386,),"&gt;0"),TRUE,VLOOKUP($H387,Elements!$B$19:$L$28,9,FALSE))</f>
        <v/>
      </c>
      <c r="Q387" s="31" t="str">
        <f>_xlfn.IFS($H387="","",$H387="Total",SUMIF(INDEX($Q$12:$Q386,),"&gt;0"),TRUE,VLOOKUP($H387,Elements!$B$19:$L$28,10,FALSE))</f>
        <v/>
      </c>
      <c r="R387" s="49" t="str">
        <f>_xlfn.IFS($H387="","",$H387="Total",SUMIF(INDEX($R$12:$R386,),"&gt;0"),TRUE,VLOOKUP($H387,Elements!$B$19:$L$28,11,FALSE))</f>
        <v/>
      </c>
      <c r="S387" s="2"/>
    </row>
    <row r="388" spans="1:19" x14ac:dyDescent="0.25">
      <c r="A388" s="51" t="str">
        <f>IF(C388&lt;&gt;"",COUNTIF($C$13:C388,C388)=1,"")</f>
        <v/>
      </c>
      <c r="B388" s="32"/>
      <c r="C388" s="56"/>
      <c r="D388" s="61" t="str">
        <f ca="1">IF(C388="","",VLOOKUP(C388,OFFSET(Elements!$B$7:$C$7,0,0,COUNTA(Elements!$B:$C)-1),2,FALSE))</f>
        <v/>
      </c>
      <c r="E388" s="53"/>
      <c r="F388" s="29" t="str">
        <f t="shared" si="10"/>
        <v/>
      </c>
      <c r="G388" s="30" t="str">
        <f t="shared" si="11"/>
        <v/>
      </c>
      <c r="H388" s="57"/>
      <c r="I388" s="59" t="str">
        <f>_xlfn.IFS($H388="","",$H388="Total","",TRUE,VLOOKUP($H388,Elements!$B$19:$L$28,2,FALSE))</f>
        <v/>
      </c>
      <c r="J388" s="31" t="str">
        <f>_xlfn.IFS($H388="","",$H388="Total","",TRUE,VLOOKUP($H388,Elements!$B$19:$L$28,3,FALSE))</f>
        <v/>
      </c>
      <c r="K388" s="31" t="str">
        <f>_xlfn.IFS($H388="","",$H388="Total",SUMIF(INDEX($K$12:$K387,),"&gt;0"),TRUE,VLOOKUP($H388,Elements!$B$19:$L$28,4,FALSE))</f>
        <v/>
      </c>
      <c r="L388" s="31" t="str">
        <f>_xlfn.IFS($H388="","",$H388="Total",SUMIF(INDEX($L$12:$L387,),"&gt;0"),TRUE,VLOOKUP($H388,Elements!$B$19:$L$28,5,FALSE))</f>
        <v/>
      </c>
      <c r="M388" s="31" t="str">
        <f>_xlfn.IFS($H388="","",$H388="Total",SUMIF(INDEX($M$12:$M387,),"&gt;0"),TRUE,VLOOKUP($H388,Elements!$B$19:$L$28,6,FALSE))</f>
        <v/>
      </c>
      <c r="N388" s="31" t="str">
        <f>_xlfn.IFS($H388="","",$H388="Total",SUMIF(INDEX($N$12:$N387,),"&gt;0"),TRUE,VLOOKUP($H388,Elements!$B$19:$L$28,7,FALSE))</f>
        <v/>
      </c>
      <c r="O388" s="31" t="str">
        <f>_xlfn.IFS($H388="","",$H388="Total",SUMIF(INDEX($O$12:$O387,),"&gt;0"),TRUE,VLOOKUP($H388,Elements!$B$19:$L$28,8,FALSE))</f>
        <v/>
      </c>
      <c r="P388" s="31" t="str">
        <f>_xlfn.IFS($H388="","",$H388="Total",SUMIF(INDEX($P$12:$P387,),"&gt;0"),TRUE,VLOOKUP($H388,Elements!$B$19:$L$28,9,FALSE))</f>
        <v/>
      </c>
      <c r="Q388" s="31" t="str">
        <f>_xlfn.IFS($H388="","",$H388="Total",SUMIF(INDEX($Q$12:$Q387,),"&gt;0"),TRUE,VLOOKUP($H388,Elements!$B$19:$L$28,10,FALSE))</f>
        <v/>
      </c>
      <c r="R388" s="49" t="str">
        <f>_xlfn.IFS($H388="","",$H388="Total",SUMIF(INDEX($R$12:$R387,),"&gt;0"),TRUE,VLOOKUP($H388,Elements!$B$19:$L$28,11,FALSE))</f>
        <v/>
      </c>
      <c r="S388" s="2"/>
    </row>
    <row r="389" spans="1:19" x14ac:dyDescent="0.25">
      <c r="A389" s="51" t="str">
        <f>IF(C389&lt;&gt;"",COUNTIF($C$13:C389,C389)=1,"")</f>
        <v/>
      </c>
      <c r="B389" s="32"/>
      <c r="C389" s="57"/>
      <c r="D389" s="61" t="str">
        <f ca="1">IF(C389="","",VLOOKUP(C389,OFFSET(Elements!$B$7:$C$7,0,0,COUNTA(Elements!$B:$C)-1),2,FALSE))</f>
        <v/>
      </c>
      <c r="E389" s="53"/>
      <c r="F389" s="29" t="str">
        <f t="shared" si="10"/>
        <v/>
      </c>
      <c r="G389" s="30" t="str">
        <f t="shared" si="11"/>
        <v/>
      </c>
      <c r="H389" s="57"/>
      <c r="I389" s="59" t="str">
        <f>_xlfn.IFS($H389="","",$H389="Total","",TRUE,VLOOKUP($H389,Elements!$B$19:$L$28,2,FALSE))</f>
        <v/>
      </c>
      <c r="J389" s="31" t="str">
        <f>_xlfn.IFS($H389="","",$H389="Total","",TRUE,VLOOKUP($H389,Elements!$B$19:$L$28,3,FALSE))</f>
        <v/>
      </c>
      <c r="K389" s="31" t="str">
        <f>_xlfn.IFS($H389="","",$H389="Total",SUMIF(INDEX($K$12:$K388,),"&gt;0"),TRUE,VLOOKUP($H389,Elements!$B$19:$L$28,4,FALSE))</f>
        <v/>
      </c>
      <c r="L389" s="31" t="str">
        <f>_xlfn.IFS($H389="","",$H389="Total",SUMIF(INDEX($L$12:$L388,),"&gt;0"),TRUE,VLOOKUP($H389,Elements!$B$19:$L$28,5,FALSE))</f>
        <v/>
      </c>
      <c r="M389" s="31" t="str">
        <f>_xlfn.IFS($H389="","",$H389="Total",SUMIF(INDEX($M$12:$M388,),"&gt;0"),TRUE,VLOOKUP($H389,Elements!$B$19:$L$28,6,FALSE))</f>
        <v/>
      </c>
      <c r="N389" s="31" t="str">
        <f>_xlfn.IFS($H389="","",$H389="Total",SUMIF(INDEX($N$12:$N388,),"&gt;0"),TRUE,VLOOKUP($H389,Elements!$B$19:$L$28,7,FALSE))</f>
        <v/>
      </c>
      <c r="O389" s="31" t="str">
        <f>_xlfn.IFS($H389="","",$H389="Total",SUMIF(INDEX($O$12:$O388,),"&gt;0"),TRUE,VLOOKUP($H389,Elements!$B$19:$L$28,8,FALSE))</f>
        <v/>
      </c>
      <c r="P389" s="31" t="str">
        <f>_xlfn.IFS($H389="","",$H389="Total",SUMIF(INDEX($P$12:$P388,),"&gt;0"),TRUE,VLOOKUP($H389,Elements!$B$19:$L$28,9,FALSE))</f>
        <v/>
      </c>
      <c r="Q389" s="31" t="str">
        <f>_xlfn.IFS($H389="","",$H389="Total",SUMIF(INDEX($Q$12:$Q388,),"&gt;0"),TRUE,VLOOKUP($H389,Elements!$B$19:$L$28,10,FALSE))</f>
        <v/>
      </c>
      <c r="R389" s="49" t="str">
        <f>_xlfn.IFS($H389="","",$H389="Total",SUMIF(INDEX($R$12:$R388,),"&gt;0"),TRUE,VLOOKUP($H389,Elements!$B$19:$L$28,11,FALSE))</f>
        <v/>
      </c>
      <c r="S389" s="2"/>
    </row>
    <row r="390" spans="1:19" x14ac:dyDescent="0.25">
      <c r="A390" s="51" t="str">
        <f>IF(C390&lt;&gt;"",COUNTIF($C$13:C390,C390)=1,"")</f>
        <v/>
      </c>
      <c r="B390" s="32"/>
      <c r="C390" s="57"/>
      <c r="D390" s="61" t="str">
        <f ca="1">IF(C390="","",VLOOKUP(C390,OFFSET(Elements!$B$7:$C$7,0,0,COUNTA(Elements!$B:$C)-1),2,FALSE))</f>
        <v/>
      </c>
      <c r="E390" s="53"/>
      <c r="F390" s="29" t="str">
        <f t="shared" si="10"/>
        <v/>
      </c>
      <c r="G390" s="30" t="str">
        <f t="shared" si="11"/>
        <v/>
      </c>
      <c r="H390" s="57"/>
      <c r="I390" s="59" t="str">
        <f>_xlfn.IFS($H390="","",$H390="Total","",TRUE,VLOOKUP($H390,Elements!$B$19:$L$28,2,FALSE))</f>
        <v/>
      </c>
      <c r="J390" s="31" t="str">
        <f>_xlfn.IFS($H390="","",$H390="Total","",TRUE,VLOOKUP($H390,Elements!$B$19:$L$28,3,FALSE))</f>
        <v/>
      </c>
      <c r="K390" s="31" t="str">
        <f>_xlfn.IFS($H390="","",$H390="Total",SUMIF(INDEX($K$12:$K389,),"&gt;0"),TRUE,VLOOKUP($H390,Elements!$B$19:$L$28,4,FALSE))</f>
        <v/>
      </c>
      <c r="L390" s="31" t="str">
        <f>_xlfn.IFS($H390="","",$H390="Total",SUMIF(INDEX($L$12:$L389,),"&gt;0"),TRUE,VLOOKUP($H390,Elements!$B$19:$L$28,5,FALSE))</f>
        <v/>
      </c>
      <c r="M390" s="31" t="str">
        <f>_xlfn.IFS($H390="","",$H390="Total",SUMIF(INDEX($M$12:$M389,),"&gt;0"),TRUE,VLOOKUP($H390,Elements!$B$19:$L$28,6,FALSE))</f>
        <v/>
      </c>
      <c r="N390" s="31" t="str">
        <f>_xlfn.IFS($H390="","",$H390="Total",SUMIF(INDEX($N$12:$N389,),"&gt;0"),TRUE,VLOOKUP($H390,Elements!$B$19:$L$28,7,FALSE))</f>
        <v/>
      </c>
      <c r="O390" s="31" t="str">
        <f>_xlfn.IFS($H390="","",$H390="Total",SUMIF(INDEX($O$12:$O389,),"&gt;0"),TRUE,VLOOKUP($H390,Elements!$B$19:$L$28,8,FALSE))</f>
        <v/>
      </c>
      <c r="P390" s="31" t="str">
        <f>_xlfn.IFS($H390="","",$H390="Total",SUMIF(INDEX($P$12:$P389,),"&gt;0"),TRUE,VLOOKUP($H390,Elements!$B$19:$L$28,9,FALSE))</f>
        <v/>
      </c>
      <c r="Q390" s="31" t="str">
        <f>_xlfn.IFS($H390="","",$H390="Total",SUMIF(INDEX($Q$12:$Q389,),"&gt;0"),TRUE,VLOOKUP($H390,Elements!$B$19:$L$28,10,FALSE))</f>
        <v/>
      </c>
      <c r="R390" s="49" t="str">
        <f>_xlfn.IFS($H390="","",$H390="Total",SUMIF(INDEX($R$12:$R389,),"&gt;0"),TRUE,VLOOKUP($H390,Elements!$B$19:$L$28,11,FALSE))</f>
        <v/>
      </c>
      <c r="S390" s="2"/>
    </row>
    <row r="391" spans="1:19" x14ac:dyDescent="0.25">
      <c r="A391" s="51" t="str">
        <f>IF(C391&lt;&gt;"",COUNTIF($C$13:C391,C391)=1,"")</f>
        <v/>
      </c>
      <c r="B391" s="32"/>
      <c r="C391" s="57"/>
      <c r="D391" s="61" t="str">
        <f ca="1">IF(C391="","",VLOOKUP(C391,OFFSET(Elements!$B$7:$C$7,0,0,COUNTA(Elements!$B:$C)-1),2,FALSE))</f>
        <v/>
      </c>
      <c r="E391" s="53"/>
      <c r="F391" s="29" t="str">
        <f t="shared" si="10"/>
        <v/>
      </c>
      <c r="G391" s="30" t="str">
        <f t="shared" si="11"/>
        <v/>
      </c>
      <c r="H391" s="57"/>
      <c r="I391" s="59" t="str">
        <f>_xlfn.IFS($H391="","",$H391="Total","",TRUE,VLOOKUP($H391,Elements!$B$19:$L$28,2,FALSE))</f>
        <v/>
      </c>
      <c r="J391" s="31" t="str">
        <f>_xlfn.IFS($H391="","",$H391="Total","",TRUE,VLOOKUP($H391,Elements!$B$19:$L$28,3,FALSE))</f>
        <v/>
      </c>
      <c r="K391" s="31" t="str">
        <f>_xlfn.IFS($H391="","",$H391="Total",SUMIF(INDEX($K$12:$K390,),"&gt;0"),TRUE,VLOOKUP($H391,Elements!$B$19:$L$28,4,FALSE))</f>
        <v/>
      </c>
      <c r="L391" s="31" t="str">
        <f>_xlfn.IFS($H391="","",$H391="Total",SUMIF(INDEX($L$12:$L390,),"&gt;0"),TRUE,VLOOKUP($H391,Elements!$B$19:$L$28,5,FALSE))</f>
        <v/>
      </c>
      <c r="M391" s="31" t="str">
        <f>_xlfn.IFS($H391="","",$H391="Total",SUMIF(INDEX($M$12:$M390,),"&gt;0"),TRUE,VLOOKUP($H391,Elements!$B$19:$L$28,6,FALSE))</f>
        <v/>
      </c>
      <c r="N391" s="31" t="str">
        <f>_xlfn.IFS($H391="","",$H391="Total",SUMIF(INDEX($N$12:$N390,),"&gt;0"),TRUE,VLOOKUP($H391,Elements!$B$19:$L$28,7,FALSE))</f>
        <v/>
      </c>
      <c r="O391" s="31" t="str">
        <f>_xlfn.IFS($H391="","",$H391="Total",SUMIF(INDEX($O$12:$O390,),"&gt;0"),TRUE,VLOOKUP($H391,Elements!$B$19:$L$28,8,FALSE))</f>
        <v/>
      </c>
      <c r="P391" s="31" t="str">
        <f>_xlfn.IFS($H391="","",$H391="Total",SUMIF(INDEX($P$12:$P390,),"&gt;0"),TRUE,VLOOKUP($H391,Elements!$B$19:$L$28,9,FALSE))</f>
        <v/>
      </c>
      <c r="Q391" s="31" t="str">
        <f>_xlfn.IFS($H391="","",$H391="Total",SUMIF(INDEX($Q$12:$Q390,),"&gt;0"),TRUE,VLOOKUP($H391,Elements!$B$19:$L$28,10,FALSE))</f>
        <v/>
      </c>
      <c r="R391" s="49" t="str">
        <f>_xlfn.IFS($H391="","",$H391="Total",SUMIF(INDEX($R$12:$R390,),"&gt;0"),TRUE,VLOOKUP($H391,Elements!$B$19:$L$28,11,FALSE))</f>
        <v/>
      </c>
      <c r="S391" s="2"/>
    </row>
    <row r="392" spans="1:19" x14ac:dyDescent="0.25">
      <c r="A392" s="51" t="str">
        <f>IF(C392&lt;&gt;"",COUNTIF($C$13:C392,C392)=1,"")</f>
        <v/>
      </c>
      <c r="B392" s="32"/>
      <c r="C392" s="57"/>
      <c r="D392" s="61" t="str">
        <f ca="1">IF(C392="","",VLOOKUP(C392,OFFSET(Elements!$B$7:$C$7,0,0,COUNTA(Elements!$B:$C)-1),2,FALSE))</f>
        <v/>
      </c>
      <c r="E392" s="53"/>
      <c r="F392" s="29" t="str">
        <f t="shared" si="10"/>
        <v/>
      </c>
      <c r="G392" s="30" t="str">
        <f t="shared" si="11"/>
        <v/>
      </c>
      <c r="H392" s="57"/>
      <c r="I392" s="59" t="str">
        <f>_xlfn.IFS($H392="","",$H392="Total","",TRUE,VLOOKUP($H392,Elements!$B$19:$L$28,2,FALSE))</f>
        <v/>
      </c>
      <c r="J392" s="31" t="str">
        <f>_xlfn.IFS($H392="","",$H392="Total","",TRUE,VLOOKUP($H392,Elements!$B$19:$L$28,3,FALSE))</f>
        <v/>
      </c>
      <c r="K392" s="31" t="str">
        <f>_xlfn.IFS($H392="","",$H392="Total",SUMIF(INDEX($K$12:$K391,),"&gt;0"),TRUE,VLOOKUP($H392,Elements!$B$19:$L$28,4,FALSE))</f>
        <v/>
      </c>
      <c r="L392" s="31" t="str">
        <f>_xlfn.IFS($H392="","",$H392="Total",SUMIF(INDEX($L$12:$L391,),"&gt;0"),TRUE,VLOOKUP($H392,Elements!$B$19:$L$28,5,FALSE))</f>
        <v/>
      </c>
      <c r="M392" s="31" t="str">
        <f>_xlfn.IFS($H392="","",$H392="Total",SUMIF(INDEX($M$12:$M391,),"&gt;0"),TRUE,VLOOKUP($H392,Elements!$B$19:$L$28,6,FALSE))</f>
        <v/>
      </c>
      <c r="N392" s="31" t="str">
        <f>_xlfn.IFS($H392="","",$H392="Total",SUMIF(INDEX($N$12:$N391,),"&gt;0"),TRUE,VLOOKUP($H392,Elements!$B$19:$L$28,7,FALSE))</f>
        <v/>
      </c>
      <c r="O392" s="31" t="str">
        <f>_xlfn.IFS($H392="","",$H392="Total",SUMIF(INDEX($O$12:$O391,),"&gt;0"),TRUE,VLOOKUP($H392,Elements!$B$19:$L$28,8,FALSE))</f>
        <v/>
      </c>
      <c r="P392" s="31" t="str">
        <f>_xlfn.IFS($H392="","",$H392="Total",SUMIF(INDEX($P$12:$P391,),"&gt;0"),TRUE,VLOOKUP($H392,Elements!$B$19:$L$28,9,FALSE))</f>
        <v/>
      </c>
      <c r="Q392" s="31" t="str">
        <f>_xlfn.IFS($H392="","",$H392="Total",SUMIF(INDEX($Q$12:$Q391,),"&gt;0"),TRUE,VLOOKUP($H392,Elements!$B$19:$L$28,10,FALSE))</f>
        <v/>
      </c>
      <c r="R392" s="49" t="str">
        <f>_xlfn.IFS($H392="","",$H392="Total",SUMIF(INDEX($R$12:$R391,),"&gt;0"),TRUE,VLOOKUP($H392,Elements!$B$19:$L$28,11,FALSE))</f>
        <v/>
      </c>
      <c r="S392" s="2"/>
    </row>
    <row r="393" spans="1:19" x14ac:dyDescent="0.25">
      <c r="A393" s="51" t="str">
        <f>IF(C393&lt;&gt;"",COUNTIF($C$13:C393,C393)=1,"")</f>
        <v/>
      </c>
      <c r="B393" s="32"/>
      <c r="C393" s="57"/>
      <c r="D393" s="61" t="str">
        <f ca="1">IF(C393="","",VLOOKUP(C393,OFFSET(Elements!$B$7:$C$7,0,0,COUNTA(Elements!$B:$C)-1),2,FALSE))</f>
        <v/>
      </c>
      <c r="E393" s="53"/>
      <c r="F393" s="29" t="str">
        <f t="shared" si="10"/>
        <v/>
      </c>
      <c r="G393" s="30" t="str">
        <f t="shared" si="11"/>
        <v/>
      </c>
      <c r="H393" s="57"/>
      <c r="I393" s="59" t="str">
        <f>_xlfn.IFS($H393="","",$H393="Total","",TRUE,VLOOKUP($H393,Elements!$B$19:$L$28,2,FALSE))</f>
        <v/>
      </c>
      <c r="J393" s="31" t="str">
        <f>_xlfn.IFS($H393="","",$H393="Total","",TRUE,VLOOKUP($H393,Elements!$B$19:$L$28,3,FALSE))</f>
        <v/>
      </c>
      <c r="K393" s="31" t="str">
        <f>_xlfn.IFS($H393="","",$H393="Total",SUMIF(INDEX($K$12:$K392,),"&gt;0"),TRUE,VLOOKUP($H393,Elements!$B$19:$L$28,4,FALSE))</f>
        <v/>
      </c>
      <c r="L393" s="31" t="str">
        <f>_xlfn.IFS($H393="","",$H393="Total",SUMIF(INDEX($L$12:$L392,),"&gt;0"),TRUE,VLOOKUP($H393,Elements!$B$19:$L$28,5,FALSE))</f>
        <v/>
      </c>
      <c r="M393" s="31" t="str">
        <f>_xlfn.IFS($H393="","",$H393="Total",SUMIF(INDEX($M$12:$M392,),"&gt;0"),TRUE,VLOOKUP($H393,Elements!$B$19:$L$28,6,FALSE))</f>
        <v/>
      </c>
      <c r="N393" s="31" t="str">
        <f>_xlfn.IFS($H393="","",$H393="Total",SUMIF(INDEX($N$12:$N392,),"&gt;0"),TRUE,VLOOKUP($H393,Elements!$B$19:$L$28,7,FALSE))</f>
        <v/>
      </c>
      <c r="O393" s="31" t="str">
        <f>_xlfn.IFS($H393="","",$H393="Total",SUMIF(INDEX($O$12:$O392,),"&gt;0"),TRUE,VLOOKUP($H393,Elements!$B$19:$L$28,8,FALSE))</f>
        <v/>
      </c>
      <c r="P393" s="31" t="str">
        <f>_xlfn.IFS($H393="","",$H393="Total",SUMIF(INDEX($P$12:$P392,),"&gt;0"),TRUE,VLOOKUP($H393,Elements!$B$19:$L$28,9,FALSE))</f>
        <v/>
      </c>
      <c r="Q393" s="31" t="str">
        <f>_xlfn.IFS($H393="","",$H393="Total",SUMIF(INDEX($Q$12:$Q392,),"&gt;0"),TRUE,VLOOKUP($H393,Elements!$B$19:$L$28,10,FALSE))</f>
        <v/>
      </c>
      <c r="R393" s="49" t="str">
        <f>_xlfn.IFS($H393="","",$H393="Total",SUMIF(INDEX($R$12:$R392,),"&gt;0"),TRUE,VLOOKUP($H393,Elements!$B$19:$L$28,11,FALSE))</f>
        <v/>
      </c>
      <c r="S393" s="2"/>
    </row>
    <row r="394" spans="1:19" x14ac:dyDescent="0.25">
      <c r="A394" s="51" t="str">
        <f>IF(C394&lt;&gt;"",COUNTIF($C$13:C394,C394)=1,"")</f>
        <v/>
      </c>
      <c r="B394" s="32"/>
      <c r="C394" s="57"/>
      <c r="D394" s="61" t="str">
        <f ca="1">IF(C394="","",VLOOKUP(C394,OFFSET(Elements!$B$7:$C$7,0,0,COUNTA(Elements!$B:$C)-1),2,FALSE))</f>
        <v/>
      </c>
      <c r="E394" s="53"/>
      <c r="F394" s="29" t="str">
        <f t="shared" si="10"/>
        <v/>
      </c>
      <c r="G394" s="30" t="str">
        <f t="shared" si="11"/>
        <v/>
      </c>
      <c r="H394" s="57"/>
      <c r="I394" s="59" t="str">
        <f>_xlfn.IFS($H394="","",$H394="Total","",TRUE,VLOOKUP($H394,Elements!$B$19:$L$28,2,FALSE))</f>
        <v/>
      </c>
      <c r="J394" s="31" t="str">
        <f>_xlfn.IFS($H394="","",$H394="Total","",TRUE,VLOOKUP($H394,Elements!$B$19:$L$28,3,FALSE))</f>
        <v/>
      </c>
      <c r="K394" s="31" t="str">
        <f>_xlfn.IFS($H394="","",$H394="Total",SUMIF(INDEX($K$12:$K393,),"&gt;0"),TRUE,VLOOKUP($H394,Elements!$B$19:$L$28,4,FALSE))</f>
        <v/>
      </c>
      <c r="L394" s="31" t="str">
        <f>_xlfn.IFS($H394="","",$H394="Total",SUMIF(INDEX($L$12:$L393,),"&gt;0"),TRUE,VLOOKUP($H394,Elements!$B$19:$L$28,5,FALSE))</f>
        <v/>
      </c>
      <c r="M394" s="31" t="str">
        <f>_xlfn.IFS($H394="","",$H394="Total",SUMIF(INDEX($M$12:$M393,),"&gt;0"),TRUE,VLOOKUP($H394,Elements!$B$19:$L$28,6,FALSE))</f>
        <v/>
      </c>
      <c r="N394" s="31" t="str">
        <f>_xlfn.IFS($H394="","",$H394="Total",SUMIF(INDEX($N$12:$N393,),"&gt;0"),TRUE,VLOOKUP($H394,Elements!$B$19:$L$28,7,FALSE))</f>
        <v/>
      </c>
      <c r="O394" s="31" t="str">
        <f>_xlfn.IFS($H394="","",$H394="Total",SUMIF(INDEX($O$12:$O393,),"&gt;0"),TRUE,VLOOKUP($H394,Elements!$B$19:$L$28,8,FALSE))</f>
        <v/>
      </c>
      <c r="P394" s="31" t="str">
        <f>_xlfn.IFS($H394="","",$H394="Total",SUMIF(INDEX($P$12:$P393,),"&gt;0"),TRUE,VLOOKUP($H394,Elements!$B$19:$L$28,9,FALSE))</f>
        <v/>
      </c>
      <c r="Q394" s="31" t="str">
        <f>_xlfn.IFS($H394="","",$H394="Total",SUMIF(INDEX($Q$12:$Q393,),"&gt;0"),TRUE,VLOOKUP($H394,Elements!$B$19:$L$28,10,FALSE))</f>
        <v/>
      </c>
      <c r="R394" s="49" t="str">
        <f>_xlfn.IFS($H394="","",$H394="Total",SUMIF(INDEX($R$12:$R393,),"&gt;0"),TRUE,VLOOKUP($H394,Elements!$B$19:$L$28,11,FALSE))</f>
        <v/>
      </c>
      <c r="S394" s="2"/>
    </row>
    <row r="395" spans="1:19" x14ac:dyDescent="0.25">
      <c r="A395" s="51" t="str">
        <f>IF(C395&lt;&gt;"",COUNTIF($C$13:C395,C395)=1,"")</f>
        <v/>
      </c>
      <c r="B395" s="32"/>
      <c r="C395" s="57"/>
      <c r="D395" s="61" t="str">
        <f ca="1">IF(C395="","",VLOOKUP(C395,OFFSET(Elements!$B$7:$C$7,0,0,COUNTA(Elements!$B:$C)-1),2,FALSE))</f>
        <v/>
      </c>
      <c r="E395" s="53"/>
      <c r="F395" s="29" t="str">
        <f t="shared" si="10"/>
        <v/>
      </c>
      <c r="G395" s="30" t="str">
        <f t="shared" si="11"/>
        <v/>
      </c>
      <c r="H395" s="57"/>
      <c r="I395" s="59" t="str">
        <f>_xlfn.IFS($H395="","",$H395="Total","",TRUE,VLOOKUP($H395,Elements!$B$19:$L$28,2,FALSE))</f>
        <v/>
      </c>
      <c r="J395" s="31" t="str">
        <f>_xlfn.IFS($H395="","",$H395="Total","",TRUE,VLOOKUP($H395,Elements!$B$19:$L$28,3,FALSE))</f>
        <v/>
      </c>
      <c r="K395" s="31" t="str">
        <f>_xlfn.IFS($H395="","",$H395="Total",SUMIF(INDEX($K$12:$K394,),"&gt;0"),TRUE,VLOOKUP($H395,Elements!$B$19:$L$28,4,FALSE))</f>
        <v/>
      </c>
      <c r="L395" s="31" t="str">
        <f>_xlfn.IFS($H395="","",$H395="Total",SUMIF(INDEX($L$12:$L394,),"&gt;0"),TRUE,VLOOKUP($H395,Elements!$B$19:$L$28,5,FALSE))</f>
        <v/>
      </c>
      <c r="M395" s="31" t="str">
        <f>_xlfn.IFS($H395="","",$H395="Total",SUMIF(INDEX($M$12:$M394,),"&gt;0"),TRUE,VLOOKUP($H395,Elements!$B$19:$L$28,6,FALSE))</f>
        <v/>
      </c>
      <c r="N395" s="31" t="str">
        <f>_xlfn.IFS($H395="","",$H395="Total",SUMIF(INDEX($N$12:$N394,),"&gt;0"),TRUE,VLOOKUP($H395,Elements!$B$19:$L$28,7,FALSE))</f>
        <v/>
      </c>
      <c r="O395" s="31" t="str">
        <f>_xlfn.IFS($H395="","",$H395="Total",SUMIF(INDEX($O$12:$O394,),"&gt;0"),TRUE,VLOOKUP($H395,Elements!$B$19:$L$28,8,FALSE))</f>
        <v/>
      </c>
      <c r="P395" s="31" t="str">
        <f>_xlfn.IFS($H395="","",$H395="Total",SUMIF(INDEX($P$12:$P394,),"&gt;0"),TRUE,VLOOKUP($H395,Elements!$B$19:$L$28,9,FALSE))</f>
        <v/>
      </c>
      <c r="Q395" s="31" t="str">
        <f>_xlfn.IFS($H395="","",$H395="Total",SUMIF(INDEX($Q$12:$Q394,),"&gt;0"),TRUE,VLOOKUP($H395,Elements!$B$19:$L$28,10,FALSE))</f>
        <v/>
      </c>
      <c r="R395" s="49" t="str">
        <f>_xlfn.IFS($H395="","",$H395="Total",SUMIF(INDEX($R$12:$R394,),"&gt;0"),TRUE,VLOOKUP($H395,Elements!$B$19:$L$28,11,FALSE))</f>
        <v/>
      </c>
      <c r="S395" s="2"/>
    </row>
    <row r="396" spans="1:19" x14ac:dyDescent="0.25">
      <c r="A396" s="51" t="str">
        <f>IF(C396&lt;&gt;"",COUNTIF($C$13:C396,C396)=1,"")</f>
        <v/>
      </c>
      <c r="B396" s="32"/>
      <c r="C396" s="56"/>
      <c r="D396" s="61" t="str">
        <f ca="1">IF(C396="","",VLOOKUP(C396,OFFSET(Elements!$B$7:$C$7,0,0,COUNTA(Elements!$B:$C)-1),2,FALSE))</f>
        <v/>
      </c>
      <c r="E396" s="53"/>
      <c r="F396" s="29" t="str">
        <f t="shared" si="10"/>
        <v/>
      </c>
      <c r="G396" s="30" t="str">
        <f t="shared" si="11"/>
        <v/>
      </c>
      <c r="H396" s="57"/>
      <c r="I396" s="59" t="str">
        <f>_xlfn.IFS($H396="","",$H396="Total","",TRUE,VLOOKUP($H396,Elements!$B$19:$L$28,2,FALSE))</f>
        <v/>
      </c>
      <c r="J396" s="31" t="str">
        <f>_xlfn.IFS($H396="","",$H396="Total","",TRUE,VLOOKUP($H396,Elements!$B$19:$L$28,3,FALSE))</f>
        <v/>
      </c>
      <c r="K396" s="31" t="str">
        <f>_xlfn.IFS($H396="","",$H396="Total",SUMIF(INDEX($K$12:$K395,),"&gt;0"),TRUE,VLOOKUP($H396,Elements!$B$19:$L$28,4,FALSE))</f>
        <v/>
      </c>
      <c r="L396" s="31" t="str">
        <f>_xlfn.IFS($H396="","",$H396="Total",SUMIF(INDEX($L$12:$L395,),"&gt;0"),TRUE,VLOOKUP($H396,Elements!$B$19:$L$28,5,FALSE))</f>
        <v/>
      </c>
      <c r="M396" s="31" t="str">
        <f>_xlfn.IFS($H396="","",$H396="Total",SUMIF(INDEX($M$12:$M395,),"&gt;0"),TRUE,VLOOKUP($H396,Elements!$B$19:$L$28,6,FALSE))</f>
        <v/>
      </c>
      <c r="N396" s="31" t="str">
        <f>_xlfn.IFS($H396="","",$H396="Total",SUMIF(INDEX($N$12:$N395,),"&gt;0"),TRUE,VLOOKUP($H396,Elements!$B$19:$L$28,7,FALSE))</f>
        <v/>
      </c>
      <c r="O396" s="31" t="str">
        <f>_xlfn.IFS($H396="","",$H396="Total",SUMIF(INDEX($O$12:$O395,),"&gt;0"),TRUE,VLOOKUP($H396,Elements!$B$19:$L$28,8,FALSE))</f>
        <v/>
      </c>
      <c r="P396" s="31" t="str">
        <f>_xlfn.IFS($H396="","",$H396="Total",SUMIF(INDEX($P$12:$P395,),"&gt;0"),TRUE,VLOOKUP($H396,Elements!$B$19:$L$28,9,FALSE))</f>
        <v/>
      </c>
      <c r="Q396" s="31" t="str">
        <f>_xlfn.IFS($H396="","",$H396="Total",SUMIF(INDEX($Q$12:$Q395,),"&gt;0"),TRUE,VLOOKUP($H396,Elements!$B$19:$L$28,10,FALSE))</f>
        <v/>
      </c>
      <c r="R396" s="49" t="str">
        <f>_xlfn.IFS($H396="","",$H396="Total",SUMIF(INDEX($R$12:$R395,),"&gt;0"),TRUE,VLOOKUP($H396,Elements!$B$19:$L$28,11,FALSE))</f>
        <v/>
      </c>
      <c r="S396" s="2"/>
    </row>
    <row r="397" spans="1:19" x14ac:dyDescent="0.25">
      <c r="A397" s="51" t="str">
        <f>IF(C397&lt;&gt;"",COUNTIF($C$13:C397,C397)=1,"")</f>
        <v/>
      </c>
      <c r="B397" s="32"/>
      <c r="C397" s="57"/>
      <c r="D397" s="61" t="str">
        <f ca="1">IF(C397="","",VLOOKUP(C397,OFFSET(Elements!$B$7:$C$7,0,0,COUNTA(Elements!$B:$C)-1),2,FALSE))</f>
        <v/>
      </c>
      <c r="E397" s="53"/>
      <c r="F397" s="29" t="str">
        <f t="shared" si="10"/>
        <v/>
      </c>
      <c r="G397" s="30" t="str">
        <f t="shared" si="11"/>
        <v/>
      </c>
      <c r="H397" s="57"/>
      <c r="I397" s="59" t="str">
        <f>_xlfn.IFS($H397="","",$H397="Total","",TRUE,VLOOKUP($H397,Elements!$B$19:$L$28,2,FALSE))</f>
        <v/>
      </c>
      <c r="J397" s="31" t="str">
        <f>_xlfn.IFS($H397="","",$H397="Total","",TRUE,VLOOKUP($H397,Elements!$B$19:$L$28,3,FALSE))</f>
        <v/>
      </c>
      <c r="K397" s="31" t="str">
        <f>_xlfn.IFS($H397="","",$H397="Total",SUMIF(INDEX($K$12:$K396,),"&gt;0"),TRUE,VLOOKUP($H397,Elements!$B$19:$L$28,4,FALSE))</f>
        <v/>
      </c>
      <c r="L397" s="31" t="str">
        <f>_xlfn.IFS($H397="","",$H397="Total",SUMIF(INDEX($L$12:$L396,),"&gt;0"),TRUE,VLOOKUP($H397,Elements!$B$19:$L$28,5,FALSE))</f>
        <v/>
      </c>
      <c r="M397" s="31" t="str">
        <f>_xlfn.IFS($H397="","",$H397="Total",SUMIF(INDEX($M$12:$M396,),"&gt;0"),TRUE,VLOOKUP($H397,Elements!$B$19:$L$28,6,FALSE))</f>
        <v/>
      </c>
      <c r="N397" s="31" t="str">
        <f>_xlfn.IFS($H397="","",$H397="Total",SUMIF(INDEX($N$12:$N396,),"&gt;0"),TRUE,VLOOKUP($H397,Elements!$B$19:$L$28,7,FALSE))</f>
        <v/>
      </c>
      <c r="O397" s="31" t="str">
        <f>_xlfn.IFS($H397="","",$H397="Total",SUMIF(INDEX($O$12:$O396,),"&gt;0"),TRUE,VLOOKUP($H397,Elements!$B$19:$L$28,8,FALSE))</f>
        <v/>
      </c>
      <c r="P397" s="31" t="str">
        <f>_xlfn.IFS($H397="","",$H397="Total",SUMIF(INDEX($P$12:$P396,),"&gt;0"),TRUE,VLOOKUP($H397,Elements!$B$19:$L$28,9,FALSE))</f>
        <v/>
      </c>
      <c r="Q397" s="31" t="str">
        <f>_xlfn.IFS($H397="","",$H397="Total",SUMIF(INDEX($Q$12:$Q396,),"&gt;0"),TRUE,VLOOKUP($H397,Elements!$B$19:$L$28,10,FALSE))</f>
        <v/>
      </c>
      <c r="R397" s="49" t="str">
        <f>_xlfn.IFS($H397="","",$H397="Total",SUMIF(INDEX($R$12:$R396,),"&gt;0"),TRUE,VLOOKUP($H397,Elements!$B$19:$L$28,11,FALSE))</f>
        <v/>
      </c>
      <c r="S397" s="2"/>
    </row>
    <row r="398" spans="1:19" x14ac:dyDescent="0.25">
      <c r="A398" s="51" t="str">
        <f>IF(C398&lt;&gt;"",COUNTIF($C$13:C398,C398)=1,"")</f>
        <v/>
      </c>
      <c r="B398" s="32"/>
      <c r="C398" s="57"/>
      <c r="D398" s="61" t="str">
        <f ca="1">IF(C398="","",VLOOKUP(C398,OFFSET(Elements!$B$7:$C$7,0,0,COUNTA(Elements!$B:$C)-1),2,FALSE))</f>
        <v/>
      </c>
      <c r="E398" s="53"/>
      <c r="F398" s="29" t="str">
        <f t="shared" ref="F398:F461" si="12">IF(H398="Total",R398,"")</f>
        <v/>
      </c>
      <c r="G398" s="30" t="str">
        <f t="shared" ref="G398:G461" si="13">IF(H398="Total",R398*E398,"")</f>
        <v/>
      </c>
      <c r="H398" s="57"/>
      <c r="I398" s="59" t="str">
        <f>_xlfn.IFS($H398="","",$H398="Total","",TRUE,VLOOKUP($H398,Elements!$B$19:$L$28,2,FALSE))</f>
        <v/>
      </c>
      <c r="J398" s="31" t="str">
        <f>_xlfn.IFS($H398="","",$H398="Total","",TRUE,VLOOKUP($H398,Elements!$B$19:$L$28,3,FALSE))</f>
        <v/>
      </c>
      <c r="K398" s="31" t="str">
        <f>_xlfn.IFS($H398="","",$H398="Total",SUMIF(INDEX($K$12:$K397,),"&gt;0"),TRUE,VLOOKUP($H398,Elements!$B$19:$L$28,4,FALSE))</f>
        <v/>
      </c>
      <c r="L398" s="31" t="str">
        <f>_xlfn.IFS($H398="","",$H398="Total",SUMIF(INDEX($L$12:$L397,),"&gt;0"),TRUE,VLOOKUP($H398,Elements!$B$19:$L$28,5,FALSE))</f>
        <v/>
      </c>
      <c r="M398" s="31" t="str">
        <f>_xlfn.IFS($H398="","",$H398="Total",SUMIF(INDEX($M$12:$M397,),"&gt;0"),TRUE,VLOOKUP($H398,Elements!$B$19:$L$28,6,FALSE))</f>
        <v/>
      </c>
      <c r="N398" s="31" t="str">
        <f>_xlfn.IFS($H398="","",$H398="Total",SUMIF(INDEX($N$12:$N397,),"&gt;0"),TRUE,VLOOKUP($H398,Elements!$B$19:$L$28,7,FALSE))</f>
        <v/>
      </c>
      <c r="O398" s="31" t="str">
        <f>_xlfn.IFS($H398="","",$H398="Total",SUMIF(INDEX($O$12:$O397,),"&gt;0"),TRUE,VLOOKUP($H398,Elements!$B$19:$L$28,8,FALSE))</f>
        <v/>
      </c>
      <c r="P398" s="31" t="str">
        <f>_xlfn.IFS($H398="","",$H398="Total",SUMIF(INDEX($P$12:$P397,),"&gt;0"),TRUE,VLOOKUP($H398,Elements!$B$19:$L$28,9,FALSE))</f>
        <v/>
      </c>
      <c r="Q398" s="31" t="str">
        <f>_xlfn.IFS($H398="","",$H398="Total",SUMIF(INDEX($Q$12:$Q397,),"&gt;0"),TRUE,VLOOKUP($H398,Elements!$B$19:$L$28,10,FALSE))</f>
        <v/>
      </c>
      <c r="R398" s="49" t="str">
        <f>_xlfn.IFS($H398="","",$H398="Total",SUMIF(INDEX($R$12:$R397,),"&gt;0"),TRUE,VLOOKUP($H398,Elements!$B$19:$L$28,11,FALSE))</f>
        <v/>
      </c>
      <c r="S398" s="2"/>
    </row>
    <row r="399" spans="1:19" x14ac:dyDescent="0.25">
      <c r="A399" s="51" t="str">
        <f>IF(C399&lt;&gt;"",COUNTIF($C$13:C399,C399)=1,"")</f>
        <v/>
      </c>
      <c r="B399" s="32"/>
      <c r="C399" s="57"/>
      <c r="D399" s="61" t="str">
        <f ca="1">IF(C399="","",VLOOKUP(C399,OFFSET(Elements!$B$7:$C$7,0,0,COUNTA(Elements!$B:$C)-1),2,FALSE))</f>
        <v/>
      </c>
      <c r="E399" s="53"/>
      <c r="F399" s="29" t="str">
        <f t="shared" si="12"/>
        <v/>
      </c>
      <c r="G399" s="30" t="str">
        <f t="shared" si="13"/>
        <v/>
      </c>
      <c r="H399" s="57"/>
      <c r="I399" s="59" t="str">
        <f>_xlfn.IFS($H399="","",$H399="Total","",TRUE,VLOOKUP($H399,Elements!$B$19:$L$28,2,FALSE))</f>
        <v/>
      </c>
      <c r="J399" s="31" t="str">
        <f>_xlfn.IFS($H399="","",$H399="Total","",TRUE,VLOOKUP($H399,Elements!$B$19:$L$28,3,FALSE))</f>
        <v/>
      </c>
      <c r="K399" s="31" t="str">
        <f>_xlfn.IFS($H399="","",$H399="Total",SUMIF(INDEX($K$12:$K398,),"&gt;0"),TRUE,VLOOKUP($H399,Elements!$B$19:$L$28,4,FALSE))</f>
        <v/>
      </c>
      <c r="L399" s="31" t="str">
        <f>_xlfn.IFS($H399="","",$H399="Total",SUMIF(INDEX($L$12:$L398,),"&gt;0"),TRUE,VLOOKUP($H399,Elements!$B$19:$L$28,5,FALSE))</f>
        <v/>
      </c>
      <c r="M399" s="31" t="str">
        <f>_xlfn.IFS($H399="","",$H399="Total",SUMIF(INDEX($M$12:$M398,),"&gt;0"),TRUE,VLOOKUP($H399,Elements!$B$19:$L$28,6,FALSE))</f>
        <v/>
      </c>
      <c r="N399" s="31" t="str">
        <f>_xlfn.IFS($H399="","",$H399="Total",SUMIF(INDEX($N$12:$N398,),"&gt;0"),TRUE,VLOOKUP($H399,Elements!$B$19:$L$28,7,FALSE))</f>
        <v/>
      </c>
      <c r="O399" s="31" t="str">
        <f>_xlfn.IFS($H399="","",$H399="Total",SUMIF(INDEX($O$12:$O398,),"&gt;0"),TRUE,VLOOKUP($H399,Elements!$B$19:$L$28,8,FALSE))</f>
        <v/>
      </c>
      <c r="P399" s="31" t="str">
        <f>_xlfn.IFS($H399="","",$H399="Total",SUMIF(INDEX($P$12:$P398,),"&gt;0"),TRUE,VLOOKUP($H399,Elements!$B$19:$L$28,9,FALSE))</f>
        <v/>
      </c>
      <c r="Q399" s="31" t="str">
        <f>_xlfn.IFS($H399="","",$H399="Total",SUMIF(INDEX($Q$12:$Q398,),"&gt;0"),TRUE,VLOOKUP($H399,Elements!$B$19:$L$28,10,FALSE))</f>
        <v/>
      </c>
      <c r="R399" s="49" t="str">
        <f>_xlfn.IFS($H399="","",$H399="Total",SUMIF(INDEX($R$12:$R398,),"&gt;0"),TRUE,VLOOKUP($H399,Elements!$B$19:$L$28,11,FALSE))</f>
        <v/>
      </c>
      <c r="S399" s="2"/>
    </row>
    <row r="400" spans="1:19" x14ac:dyDescent="0.25">
      <c r="A400" s="51" t="str">
        <f>IF(C400&lt;&gt;"",COUNTIF($C$13:C400,C400)=1,"")</f>
        <v/>
      </c>
      <c r="B400" s="32"/>
      <c r="C400" s="57"/>
      <c r="D400" s="61" t="str">
        <f ca="1">IF(C400="","",VLOOKUP(C400,OFFSET(Elements!$B$7:$C$7,0,0,COUNTA(Elements!$B:$C)-1),2,FALSE))</f>
        <v/>
      </c>
      <c r="E400" s="53"/>
      <c r="F400" s="29" t="str">
        <f t="shared" si="12"/>
        <v/>
      </c>
      <c r="G400" s="30" t="str">
        <f t="shared" si="13"/>
        <v/>
      </c>
      <c r="H400" s="57"/>
      <c r="I400" s="59" t="str">
        <f>_xlfn.IFS($H400="","",$H400="Total","",TRUE,VLOOKUP($H400,Elements!$B$19:$L$28,2,FALSE))</f>
        <v/>
      </c>
      <c r="J400" s="31" t="str">
        <f>_xlfn.IFS($H400="","",$H400="Total","",TRUE,VLOOKUP($H400,Elements!$B$19:$L$28,3,FALSE))</f>
        <v/>
      </c>
      <c r="K400" s="31" t="str">
        <f>_xlfn.IFS($H400="","",$H400="Total",SUMIF(INDEX($K$12:$K399,),"&gt;0"),TRUE,VLOOKUP($H400,Elements!$B$19:$L$28,4,FALSE))</f>
        <v/>
      </c>
      <c r="L400" s="31" t="str">
        <f>_xlfn.IFS($H400="","",$H400="Total",SUMIF(INDEX($L$12:$L399,),"&gt;0"),TRUE,VLOOKUP($H400,Elements!$B$19:$L$28,5,FALSE))</f>
        <v/>
      </c>
      <c r="M400" s="31" t="str">
        <f>_xlfn.IFS($H400="","",$H400="Total",SUMIF(INDEX($M$12:$M399,),"&gt;0"),TRUE,VLOOKUP($H400,Elements!$B$19:$L$28,6,FALSE))</f>
        <v/>
      </c>
      <c r="N400" s="31" t="str">
        <f>_xlfn.IFS($H400="","",$H400="Total",SUMIF(INDEX($N$12:$N399,),"&gt;0"),TRUE,VLOOKUP($H400,Elements!$B$19:$L$28,7,FALSE))</f>
        <v/>
      </c>
      <c r="O400" s="31" t="str">
        <f>_xlfn.IFS($H400="","",$H400="Total",SUMIF(INDEX($O$12:$O399,),"&gt;0"),TRUE,VLOOKUP($H400,Elements!$B$19:$L$28,8,FALSE))</f>
        <v/>
      </c>
      <c r="P400" s="31" t="str">
        <f>_xlfn.IFS($H400="","",$H400="Total",SUMIF(INDEX($P$12:$P399,),"&gt;0"),TRUE,VLOOKUP($H400,Elements!$B$19:$L$28,9,FALSE))</f>
        <v/>
      </c>
      <c r="Q400" s="31" t="str">
        <f>_xlfn.IFS($H400="","",$H400="Total",SUMIF(INDEX($Q$12:$Q399,),"&gt;0"),TRUE,VLOOKUP($H400,Elements!$B$19:$L$28,10,FALSE))</f>
        <v/>
      </c>
      <c r="R400" s="49" t="str">
        <f>_xlfn.IFS($H400="","",$H400="Total",SUMIF(INDEX($R$12:$R399,),"&gt;0"),TRUE,VLOOKUP($H400,Elements!$B$19:$L$28,11,FALSE))</f>
        <v/>
      </c>
      <c r="S400" s="2"/>
    </row>
    <row r="401" spans="1:19" x14ac:dyDescent="0.25">
      <c r="A401" s="51" t="str">
        <f>IF(C401&lt;&gt;"",COUNTIF($C$13:C401,C401)=1,"")</f>
        <v/>
      </c>
      <c r="B401" s="32"/>
      <c r="C401" s="57"/>
      <c r="D401" s="61" t="str">
        <f ca="1">IF(C401="","",VLOOKUP(C401,OFFSET(Elements!$B$7:$C$7,0,0,COUNTA(Elements!$B:$C)-1),2,FALSE))</f>
        <v/>
      </c>
      <c r="E401" s="53"/>
      <c r="F401" s="29" t="str">
        <f t="shared" si="12"/>
        <v/>
      </c>
      <c r="G401" s="30" t="str">
        <f t="shared" si="13"/>
        <v/>
      </c>
      <c r="H401" s="57"/>
      <c r="I401" s="59" t="str">
        <f>_xlfn.IFS($H401="","",$H401="Total","",TRUE,VLOOKUP($H401,Elements!$B$19:$L$28,2,FALSE))</f>
        <v/>
      </c>
      <c r="J401" s="31" t="str">
        <f>_xlfn.IFS($H401="","",$H401="Total","",TRUE,VLOOKUP($H401,Elements!$B$19:$L$28,3,FALSE))</f>
        <v/>
      </c>
      <c r="K401" s="31" t="str">
        <f>_xlfn.IFS($H401="","",$H401="Total",SUMIF(INDEX($K$12:$K400,),"&gt;0"),TRUE,VLOOKUP($H401,Elements!$B$19:$L$28,4,FALSE))</f>
        <v/>
      </c>
      <c r="L401" s="31" t="str">
        <f>_xlfn.IFS($H401="","",$H401="Total",SUMIF(INDEX($L$12:$L400,),"&gt;0"),TRUE,VLOOKUP($H401,Elements!$B$19:$L$28,5,FALSE))</f>
        <v/>
      </c>
      <c r="M401" s="31" t="str">
        <f>_xlfn.IFS($H401="","",$H401="Total",SUMIF(INDEX($M$12:$M400,),"&gt;0"),TRUE,VLOOKUP($H401,Elements!$B$19:$L$28,6,FALSE))</f>
        <v/>
      </c>
      <c r="N401" s="31" t="str">
        <f>_xlfn.IFS($H401="","",$H401="Total",SUMIF(INDEX($N$12:$N400,),"&gt;0"),TRUE,VLOOKUP($H401,Elements!$B$19:$L$28,7,FALSE))</f>
        <v/>
      </c>
      <c r="O401" s="31" t="str">
        <f>_xlfn.IFS($H401="","",$H401="Total",SUMIF(INDEX($O$12:$O400,),"&gt;0"),TRUE,VLOOKUP($H401,Elements!$B$19:$L$28,8,FALSE))</f>
        <v/>
      </c>
      <c r="P401" s="31" t="str">
        <f>_xlfn.IFS($H401="","",$H401="Total",SUMIF(INDEX($P$12:$P400,),"&gt;0"),TRUE,VLOOKUP($H401,Elements!$B$19:$L$28,9,FALSE))</f>
        <v/>
      </c>
      <c r="Q401" s="31" t="str">
        <f>_xlfn.IFS($H401="","",$H401="Total",SUMIF(INDEX($Q$12:$Q400,),"&gt;0"),TRUE,VLOOKUP($H401,Elements!$B$19:$L$28,10,FALSE))</f>
        <v/>
      </c>
      <c r="R401" s="49" t="str">
        <f>_xlfn.IFS($H401="","",$H401="Total",SUMIF(INDEX($R$12:$R400,),"&gt;0"),TRUE,VLOOKUP($H401,Elements!$B$19:$L$28,11,FALSE))</f>
        <v/>
      </c>
      <c r="S401" s="2"/>
    </row>
    <row r="402" spans="1:19" x14ac:dyDescent="0.25">
      <c r="A402" s="51" t="str">
        <f>IF(C402&lt;&gt;"",COUNTIF($C$13:C402,C402)=1,"")</f>
        <v/>
      </c>
      <c r="B402" s="32"/>
      <c r="C402" s="57"/>
      <c r="D402" s="61" t="str">
        <f ca="1">IF(C402="","",VLOOKUP(C402,OFFSET(Elements!$B$7:$C$7,0,0,COUNTA(Elements!$B:$C)-1),2,FALSE))</f>
        <v/>
      </c>
      <c r="E402" s="53"/>
      <c r="F402" s="29" t="str">
        <f t="shared" si="12"/>
        <v/>
      </c>
      <c r="G402" s="30" t="str">
        <f t="shared" si="13"/>
        <v/>
      </c>
      <c r="H402" s="57"/>
      <c r="I402" s="59" t="str">
        <f>_xlfn.IFS($H402="","",$H402="Total","",TRUE,VLOOKUP($H402,Elements!$B$19:$L$28,2,FALSE))</f>
        <v/>
      </c>
      <c r="J402" s="31" t="str">
        <f>_xlfn.IFS($H402="","",$H402="Total","",TRUE,VLOOKUP($H402,Elements!$B$19:$L$28,3,FALSE))</f>
        <v/>
      </c>
      <c r="K402" s="31" t="str">
        <f>_xlfn.IFS($H402="","",$H402="Total",SUMIF(INDEX($K$12:$K401,),"&gt;0"),TRUE,VLOOKUP($H402,Elements!$B$19:$L$28,4,FALSE))</f>
        <v/>
      </c>
      <c r="L402" s="31" t="str">
        <f>_xlfn.IFS($H402="","",$H402="Total",SUMIF(INDEX($L$12:$L401,),"&gt;0"),TRUE,VLOOKUP($H402,Elements!$B$19:$L$28,5,FALSE))</f>
        <v/>
      </c>
      <c r="M402" s="31" t="str">
        <f>_xlfn.IFS($H402="","",$H402="Total",SUMIF(INDEX($M$12:$M401,),"&gt;0"),TRUE,VLOOKUP($H402,Elements!$B$19:$L$28,6,FALSE))</f>
        <v/>
      </c>
      <c r="N402" s="31" t="str">
        <f>_xlfn.IFS($H402="","",$H402="Total",SUMIF(INDEX($N$12:$N401,),"&gt;0"),TRUE,VLOOKUP($H402,Elements!$B$19:$L$28,7,FALSE))</f>
        <v/>
      </c>
      <c r="O402" s="31" t="str">
        <f>_xlfn.IFS($H402="","",$H402="Total",SUMIF(INDEX($O$12:$O401,),"&gt;0"),TRUE,VLOOKUP($H402,Elements!$B$19:$L$28,8,FALSE))</f>
        <v/>
      </c>
      <c r="P402" s="31" t="str">
        <f>_xlfn.IFS($H402="","",$H402="Total",SUMIF(INDEX($P$12:$P401,),"&gt;0"),TRUE,VLOOKUP($H402,Elements!$B$19:$L$28,9,FALSE))</f>
        <v/>
      </c>
      <c r="Q402" s="31" t="str">
        <f>_xlfn.IFS($H402="","",$H402="Total",SUMIF(INDEX($Q$12:$Q401,),"&gt;0"),TRUE,VLOOKUP($H402,Elements!$B$19:$L$28,10,FALSE))</f>
        <v/>
      </c>
      <c r="R402" s="49" t="str">
        <f>_xlfn.IFS($H402="","",$H402="Total",SUMIF(INDEX($R$12:$R401,),"&gt;0"),TRUE,VLOOKUP($H402,Elements!$B$19:$L$28,11,FALSE))</f>
        <v/>
      </c>
      <c r="S402" s="2"/>
    </row>
    <row r="403" spans="1:19" x14ac:dyDescent="0.25">
      <c r="A403" s="51" t="str">
        <f>IF(C403&lt;&gt;"",COUNTIF($C$13:C403,C403)=1,"")</f>
        <v/>
      </c>
      <c r="B403" s="32"/>
      <c r="C403" s="57"/>
      <c r="D403" s="61" t="str">
        <f ca="1">IF(C403="","",VLOOKUP(C403,OFFSET(Elements!$B$7:$C$7,0,0,COUNTA(Elements!$B:$C)-1),2,FALSE))</f>
        <v/>
      </c>
      <c r="E403" s="53"/>
      <c r="F403" s="29" t="str">
        <f t="shared" si="12"/>
        <v/>
      </c>
      <c r="G403" s="30" t="str">
        <f t="shared" si="13"/>
        <v/>
      </c>
      <c r="H403" s="57"/>
      <c r="I403" s="59" t="str">
        <f>_xlfn.IFS($H403="","",$H403="Total","",TRUE,VLOOKUP($H403,Elements!$B$19:$L$28,2,FALSE))</f>
        <v/>
      </c>
      <c r="J403" s="31" t="str">
        <f>_xlfn.IFS($H403="","",$H403="Total","",TRUE,VLOOKUP($H403,Elements!$B$19:$L$28,3,FALSE))</f>
        <v/>
      </c>
      <c r="K403" s="31" t="str">
        <f>_xlfn.IFS($H403="","",$H403="Total",SUMIF(INDEX($K$12:$K402,),"&gt;0"),TRUE,VLOOKUP($H403,Elements!$B$19:$L$28,4,FALSE))</f>
        <v/>
      </c>
      <c r="L403" s="31" t="str">
        <f>_xlfn.IFS($H403="","",$H403="Total",SUMIF(INDEX($L$12:$L402,),"&gt;0"),TRUE,VLOOKUP($H403,Elements!$B$19:$L$28,5,FALSE))</f>
        <v/>
      </c>
      <c r="M403" s="31" t="str">
        <f>_xlfn.IFS($H403="","",$H403="Total",SUMIF(INDEX($M$12:$M402,),"&gt;0"),TRUE,VLOOKUP($H403,Elements!$B$19:$L$28,6,FALSE))</f>
        <v/>
      </c>
      <c r="N403" s="31" t="str">
        <f>_xlfn.IFS($H403="","",$H403="Total",SUMIF(INDEX($N$12:$N402,),"&gt;0"),TRUE,VLOOKUP($H403,Elements!$B$19:$L$28,7,FALSE))</f>
        <v/>
      </c>
      <c r="O403" s="31" t="str">
        <f>_xlfn.IFS($H403="","",$H403="Total",SUMIF(INDEX($O$12:$O402,),"&gt;0"),TRUE,VLOOKUP($H403,Elements!$B$19:$L$28,8,FALSE))</f>
        <v/>
      </c>
      <c r="P403" s="31" t="str">
        <f>_xlfn.IFS($H403="","",$H403="Total",SUMIF(INDEX($P$12:$P402,),"&gt;0"),TRUE,VLOOKUP($H403,Elements!$B$19:$L$28,9,FALSE))</f>
        <v/>
      </c>
      <c r="Q403" s="31" t="str">
        <f>_xlfn.IFS($H403="","",$H403="Total",SUMIF(INDEX($Q$12:$Q402,),"&gt;0"),TRUE,VLOOKUP($H403,Elements!$B$19:$L$28,10,FALSE))</f>
        <v/>
      </c>
      <c r="R403" s="49" t="str">
        <f>_xlfn.IFS($H403="","",$H403="Total",SUMIF(INDEX($R$12:$R402,),"&gt;0"),TRUE,VLOOKUP($H403,Elements!$B$19:$L$28,11,FALSE))</f>
        <v/>
      </c>
      <c r="S403" s="2"/>
    </row>
    <row r="404" spans="1:19" x14ac:dyDescent="0.25">
      <c r="A404" s="51" t="str">
        <f>IF(C404&lt;&gt;"",COUNTIF($C$13:C404,C404)=1,"")</f>
        <v/>
      </c>
      <c r="B404" s="32"/>
      <c r="C404" s="56"/>
      <c r="D404" s="61" t="str">
        <f ca="1">IF(C404="","",VLOOKUP(C404,OFFSET(Elements!$B$7:$C$7,0,0,COUNTA(Elements!$B:$C)-1),2,FALSE))</f>
        <v/>
      </c>
      <c r="E404" s="53"/>
      <c r="F404" s="29" t="str">
        <f t="shared" si="12"/>
        <v/>
      </c>
      <c r="G404" s="30" t="str">
        <f t="shared" si="13"/>
        <v/>
      </c>
      <c r="H404" s="57"/>
      <c r="I404" s="59" t="str">
        <f>_xlfn.IFS($H404="","",$H404="Total","",TRUE,VLOOKUP($H404,Elements!$B$19:$L$28,2,FALSE))</f>
        <v/>
      </c>
      <c r="J404" s="31" t="str">
        <f>_xlfn.IFS($H404="","",$H404="Total","",TRUE,VLOOKUP($H404,Elements!$B$19:$L$28,3,FALSE))</f>
        <v/>
      </c>
      <c r="K404" s="31" t="str">
        <f>_xlfn.IFS($H404="","",$H404="Total",SUMIF(INDEX($K$12:$K403,),"&gt;0"),TRUE,VLOOKUP($H404,Elements!$B$19:$L$28,4,FALSE))</f>
        <v/>
      </c>
      <c r="L404" s="31" t="str">
        <f>_xlfn.IFS($H404="","",$H404="Total",SUMIF(INDEX($L$12:$L403,),"&gt;0"),TRUE,VLOOKUP($H404,Elements!$B$19:$L$28,5,FALSE))</f>
        <v/>
      </c>
      <c r="M404" s="31" t="str">
        <f>_xlfn.IFS($H404="","",$H404="Total",SUMIF(INDEX($M$12:$M403,),"&gt;0"),TRUE,VLOOKUP($H404,Elements!$B$19:$L$28,6,FALSE))</f>
        <v/>
      </c>
      <c r="N404" s="31" t="str">
        <f>_xlfn.IFS($H404="","",$H404="Total",SUMIF(INDEX($N$12:$N403,),"&gt;0"),TRUE,VLOOKUP($H404,Elements!$B$19:$L$28,7,FALSE))</f>
        <v/>
      </c>
      <c r="O404" s="31" t="str">
        <f>_xlfn.IFS($H404="","",$H404="Total",SUMIF(INDEX($O$12:$O403,),"&gt;0"),TRUE,VLOOKUP($H404,Elements!$B$19:$L$28,8,FALSE))</f>
        <v/>
      </c>
      <c r="P404" s="31" t="str">
        <f>_xlfn.IFS($H404="","",$H404="Total",SUMIF(INDEX($P$12:$P403,),"&gt;0"),TRUE,VLOOKUP($H404,Elements!$B$19:$L$28,9,FALSE))</f>
        <v/>
      </c>
      <c r="Q404" s="31" t="str">
        <f>_xlfn.IFS($H404="","",$H404="Total",SUMIF(INDEX($Q$12:$Q403,),"&gt;0"),TRUE,VLOOKUP($H404,Elements!$B$19:$L$28,10,FALSE))</f>
        <v/>
      </c>
      <c r="R404" s="49" t="str">
        <f>_xlfn.IFS($H404="","",$H404="Total",SUMIF(INDEX($R$12:$R403,),"&gt;0"),TRUE,VLOOKUP($H404,Elements!$B$19:$L$28,11,FALSE))</f>
        <v/>
      </c>
      <c r="S404" s="2"/>
    </row>
    <row r="405" spans="1:19" x14ac:dyDescent="0.25">
      <c r="A405" s="51" t="str">
        <f>IF(C405&lt;&gt;"",COUNTIF($C$13:C405,C405)=1,"")</f>
        <v/>
      </c>
      <c r="B405" s="32"/>
      <c r="C405" s="57"/>
      <c r="D405" s="61" t="str">
        <f ca="1">IF(C405="","",VLOOKUP(C405,OFFSET(Elements!$B$7:$C$7,0,0,COUNTA(Elements!$B:$C)-1),2,FALSE))</f>
        <v/>
      </c>
      <c r="E405" s="53"/>
      <c r="F405" s="29" t="str">
        <f t="shared" si="12"/>
        <v/>
      </c>
      <c r="G405" s="30" t="str">
        <f t="shared" si="13"/>
        <v/>
      </c>
      <c r="H405" s="57"/>
      <c r="I405" s="59" t="str">
        <f>_xlfn.IFS($H405="","",$H405="Total","",TRUE,VLOOKUP($H405,Elements!$B$19:$L$28,2,FALSE))</f>
        <v/>
      </c>
      <c r="J405" s="31" t="str">
        <f>_xlfn.IFS($H405="","",$H405="Total","",TRUE,VLOOKUP($H405,Elements!$B$19:$L$28,3,FALSE))</f>
        <v/>
      </c>
      <c r="K405" s="31" t="str">
        <f>_xlfn.IFS($H405="","",$H405="Total",SUMIF(INDEX($K$12:$K404,),"&gt;0"),TRUE,VLOOKUP($H405,Elements!$B$19:$L$28,4,FALSE))</f>
        <v/>
      </c>
      <c r="L405" s="31" t="str">
        <f>_xlfn.IFS($H405="","",$H405="Total",SUMIF(INDEX($L$12:$L404,),"&gt;0"),TRUE,VLOOKUP($H405,Elements!$B$19:$L$28,5,FALSE))</f>
        <v/>
      </c>
      <c r="M405" s="31" t="str">
        <f>_xlfn.IFS($H405="","",$H405="Total",SUMIF(INDEX($M$12:$M404,),"&gt;0"),TRUE,VLOOKUP($H405,Elements!$B$19:$L$28,6,FALSE))</f>
        <v/>
      </c>
      <c r="N405" s="31" t="str">
        <f>_xlfn.IFS($H405="","",$H405="Total",SUMIF(INDEX($N$12:$N404,),"&gt;0"),TRUE,VLOOKUP($H405,Elements!$B$19:$L$28,7,FALSE))</f>
        <v/>
      </c>
      <c r="O405" s="31" t="str">
        <f>_xlfn.IFS($H405="","",$H405="Total",SUMIF(INDEX($O$12:$O404,),"&gt;0"),TRUE,VLOOKUP($H405,Elements!$B$19:$L$28,8,FALSE))</f>
        <v/>
      </c>
      <c r="P405" s="31" t="str">
        <f>_xlfn.IFS($H405="","",$H405="Total",SUMIF(INDEX($P$12:$P404,),"&gt;0"),TRUE,VLOOKUP($H405,Elements!$B$19:$L$28,9,FALSE))</f>
        <v/>
      </c>
      <c r="Q405" s="31" t="str">
        <f>_xlfn.IFS($H405="","",$H405="Total",SUMIF(INDEX($Q$12:$Q404,),"&gt;0"),TRUE,VLOOKUP($H405,Elements!$B$19:$L$28,10,FALSE))</f>
        <v/>
      </c>
      <c r="R405" s="49" t="str">
        <f>_xlfn.IFS($H405="","",$H405="Total",SUMIF(INDEX($R$12:$R404,),"&gt;0"),TRUE,VLOOKUP($H405,Elements!$B$19:$L$28,11,FALSE))</f>
        <v/>
      </c>
      <c r="S405" s="2"/>
    </row>
    <row r="406" spans="1:19" x14ac:dyDescent="0.25">
      <c r="A406" s="51" t="str">
        <f>IF(C406&lt;&gt;"",COUNTIF($C$13:C406,C406)=1,"")</f>
        <v/>
      </c>
      <c r="B406" s="32"/>
      <c r="C406" s="57"/>
      <c r="D406" s="61" t="str">
        <f ca="1">IF(C406="","",VLOOKUP(C406,OFFSET(Elements!$B$7:$C$7,0,0,COUNTA(Elements!$B:$C)-1),2,FALSE))</f>
        <v/>
      </c>
      <c r="E406" s="53"/>
      <c r="F406" s="29" t="str">
        <f t="shared" si="12"/>
        <v/>
      </c>
      <c r="G406" s="30" t="str">
        <f t="shared" si="13"/>
        <v/>
      </c>
      <c r="H406" s="57"/>
      <c r="I406" s="59" t="str">
        <f>_xlfn.IFS($H406="","",$H406="Total","",TRUE,VLOOKUP($H406,Elements!$B$19:$L$28,2,FALSE))</f>
        <v/>
      </c>
      <c r="J406" s="31" t="str">
        <f>_xlfn.IFS($H406="","",$H406="Total","",TRUE,VLOOKUP($H406,Elements!$B$19:$L$28,3,FALSE))</f>
        <v/>
      </c>
      <c r="K406" s="31" t="str">
        <f>_xlfn.IFS($H406="","",$H406="Total",SUMIF(INDEX($K$12:$K405,),"&gt;0"),TRUE,VLOOKUP($H406,Elements!$B$19:$L$28,4,FALSE))</f>
        <v/>
      </c>
      <c r="L406" s="31" t="str">
        <f>_xlfn.IFS($H406="","",$H406="Total",SUMIF(INDEX($L$12:$L405,),"&gt;0"),TRUE,VLOOKUP($H406,Elements!$B$19:$L$28,5,FALSE))</f>
        <v/>
      </c>
      <c r="M406" s="31" t="str">
        <f>_xlfn.IFS($H406="","",$H406="Total",SUMIF(INDEX($M$12:$M405,),"&gt;0"),TRUE,VLOOKUP($H406,Elements!$B$19:$L$28,6,FALSE))</f>
        <v/>
      </c>
      <c r="N406" s="31" t="str">
        <f>_xlfn.IFS($H406="","",$H406="Total",SUMIF(INDEX($N$12:$N405,),"&gt;0"),TRUE,VLOOKUP($H406,Elements!$B$19:$L$28,7,FALSE))</f>
        <v/>
      </c>
      <c r="O406" s="31" t="str">
        <f>_xlfn.IFS($H406="","",$H406="Total",SUMIF(INDEX($O$12:$O405,),"&gt;0"),TRUE,VLOOKUP($H406,Elements!$B$19:$L$28,8,FALSE))</f>
        <v/>
      </c>
      <c r="P406" s="31" t="str">
        <f>_xlfn.IFS($H406="","",$H406="Total",SUMIF(INDEX($P$12:$P405,),"&gt;0"),TRUE,VLOOKUP($H406,Elements!$B$19:$L$28,9,FALSE))</f>
        <v/>
      </c>
      <c r="Q406" s="31" t="str">
        <f>_xlfn.IFS($H406="","",$H406="Total",SUMIF(INDEX($Q$12:$Q405,),"&gt;0"),TRUE,VLOOKUP($H406,Elements!$B$19:$L$28,10,FALSE))</f>
        <v/>
      </c>
      <c r="R406" s="49" t="str">
        <f>_xlfn.IFS($H406="","",$H406="Total",SUMIF(INDEX($R$12:$R405,),"&gt;0"),TRUE,VLOOKUP($H406,Elements!$B$19:$L$28,11,FALSE))</f>
        <v/>
      </c>
      <c r="S406" s="2"/>
    </row>
    <row r="407" spans="1:19" x14ac:dyDescent="0.25">
      <c r="A407" s="51" t="str">
        <f>IF(C407&lt;&gt;"",COUNTIF($C$13:C407,C407)=1,"")</f>
        <v/>
      </c>
      <c r="B407" s="32"/>
      <c r="C407" s="57"/>
      <c r="D407" s="61" t="str">
        <f ca="1">IF(C407="","",VLOOKUP(C407,OFFSET(Elements!$B$7:$C$7,0,0,COUNTA(Elements!$B:$C)-1),2,FALSE))</f>
        <v/>
      </c>
      <c r="E407" s="53"/>
      <c r="F407" s="29" t="str">
        <f t="shared" si="12"/>
        <v/>
      </c>
      <c r="G407" s="30" t="str">
        <f t="shared" si="13"/>
        <v/>
      </c>
      <c r="H407" s="57"/>
      <c r="I407" s="59" t="str">
        <f>_xlfn.IFS($H407="","",$H407="Total","",TRUE,VLOOKUP($H407,Elements!$B$19:$L$28,2,FALSE))</f>
        <v/>
      </c>
      <c r="J407" s="31" t="str">
        <f>_xlfn.IFS($H407="","",$H407="Total","",TRUE,VLOOKUP($H407,Elements!$B$19:$L$28,3,FALSE))</f>
        <v/>
      </c>
      <c r="K407" s="31" t="str">
        <f>_xlfn.IFS($H407="","",$H407="Total",SUMIF(INDEX($K$12:$K406,),"&gt;0"),TRUE,VLOOKUP($H407,Elements!$B$19:$L$28,4,FALSE))</f>
        <v/>
      </c>
      <c r="L407" s="31" t="str">
        <f>_xlfn.IFS($H407="","",$H407="Total",SUMIF(INDEX($L$12:$L406,),"&gt;0"),TRUE,VLOOKUP($H407,Elements!$B$19:$L$28,5,FALSE))</f>
        <v/>
      </c>
      <c r="M407" s="31" t="str">
        <f>_xlfn.IFS($H407="","",$H407="Total",SUMIF(INDEX($M$12:$M406,),"&gt;0"),TRUE,VLOOKUP($H407,Elements!$B$19:$L$28,6,FALSE))</f>
        <v/>
      </c>
      <c r="N407" s="31" t="str">
        <f>_xlfn.IFS($H407="","",$H407="Total",SUMIF(INDEX($N$12:$N406,),"&gt;0"),TRUE,VLOOKUP($H407,Elements!$B$19:$L$28,7,FALSE))</f>
        <v/>
      </c>
      <c r="O407" s="31" t="str">
        <f>_xlfn.IFS($H407="","",$H407="Total",SUMIF(INDEX($O$12:$O406,),"&gt;0"),TRUE,VLOOKUP($H407,Elements!$B$19:$L$28,8,FALSE))</f>
        <v/>
      </c>
      <c r="P407" s="31" t="str">
        <f>_xlfn.IFS($H407="","",$H407="Total",SUMIF(INDEX($P$12:$P406,),"&gt;0"),TRUE,VLOOKUP($H407,Elements!$B$19:$L$28,9,FALSE))</f>
        <v/>
      </c>
      <c r="Q407" s="31" t="str">
        <f>_xlfn.IFS($H407="","",$H407="Total",SUMIF(INDEX($Q$12:$Q406,),"&gt;0"),TRUE,VLOOKUP($H407,Elements!$B$19:$L$28,10,FALSE))</f>
        <v/>
      </c>
      <c r="R407" s="49" t="str">
        <f>_xlfn.IFS($H407="","",$H407="Total",SUMIF(INDEX($R$12:$R406,),"&gt;0"),TRUE,VLOOKUP($H407,Elements!$B$19:$L$28,11,FALSE))</f>
        <v/>
      </c>
      <c r="S407" s="2"/>
    </row>
    <row r="408" spans="1:19" x14ac:dyDescent="0.25">
      <c r="A408" s="51" t="str">
        <f>IF(C408&lt;&gt;"",COUNTIF($C$13:C408,C408)=1,"")</f>
        <v/>
      </c>
      <c r="B408" s="32"/>
      <c r="C408" s="57"/>
      <c r="D408" s="61" t="str">
        <f ca="1">IF(C408="","",VLOOKUP(C408,OFFSET(Elements!$B$7:$C$7,0,0,COUNTA(Elements!$B:$C)-1),2,FALSE))</f>
        <v/>
      </c>
      <c r="E408" s="53"/>
      <c r="F408" s="29" t="str">
        <f t="shared" si="12"/>
        <v/>
      </c>
      <c r="G408" s="30" t="str">
        <f t="shared" si="13"/>
        <v/>
      </c>
      <c r="H408" s="57"/>
      <c r="I408" s="59" t="str">
        <f>_xlfn.IFS($H408="","",$H408="Total","",TRUE,VLOOKUP($H408,Elements!$B$19:$L$28,2,FALSE))</f>
        <v/>
      </c>
      <c r="J408" s="31" t="str">
        <f>_xlfn.IFS($H408="","",$H408="Total","",TRUE,VLOOKUP($H408,Elements!$B$19:$L$28,3,FALSE))</f>
        <v/>
      </c>
      <c r="K408" s="31" t="str">
        <f>_xlfn.IFS($H408="","",$H408="Total",SUMIF(INDEX($K$12:$K407,),"&gt;0"),TRUE,VLOOKUP($H408,Elements!$B$19:$L$28,4,FALSE))</f>
        <v/>
      </c>
      <c r="L408" s="31" t="str">
        <f>_xlfn.IFS($H408="","",$H408="Total",SUMIF(INDEX($L$12:$L407,),"&gt;0"),TRUE,VLOOKUP($H408,Elements!$B$19:$L$28,5,FALSE))</f>
        <v/>
      </c>
      <c r="M408" s="31" t="str">
        <f>_xlfn.IFS($H408="","",$H408="Total",SUMIF(INDEX($M$12:$M407,),"&gt;0"),TRUE,VLOOKUP($H408,Elements!$B$19:$L$28,6,FALSE))</f>
        <v/>
      </c>
      <c r="N408" s="31" t="str">
        <f>_xlfn.IFS($H408="","",$H408="Total",SUMIF(INDEX($N$12:$N407,),"&gt;0"),TRUE,VLOOKUP($H408,Elements!$B$19:$L$28,7,FALSE))</f>
        <v/>
      </c>
      <c r="O408" s="31" t="str">
        <f>_xlfn.IFS($H408="","",$H408="Total",SUMIF(INDEX($O$12:$O407,),"&gt;0"),TRUE,VLOOKUP($H408,Elements!$B$19:$L$28,8,FALSE))</f>
        <v/>
      </c>
      <c r="P408" s="31" t="str">
        <f>_xlfn.IFS($H408="","",$H408="Total",SUMIF(INDEX($P$12:$P407,),"&gt;0"),TRUE,VLOOKUP($H408,Elements!$B$19:$L$28,9,FALSE))</f>
        <v/>
      </c>
      <c r="Q408" s="31" t="str">
        <f>_xlfn.IFS($H408="","",$H408="Total",SUMIF(INDEX($Q$12:$Q407,),"&gt;0"),TRUE,VLOOKUP($H408,Elements!$B$19:$L$28,10,FALSE))</f>
        <v/>
      </c>
      <c r="R408" s="49" t="str">
        <f>_xlfn.IFS($H408="","",$H408="Total",SUMIF(INDEX($R$12:$R407,),"&gt;0"),TRUE,VLOOKUP($H408,Elements!$B$19:$L$28,11,FALSE))</f>
        <v/>
      </c>
      <c r="S408" s="2"/>
    </row>
    <row r="409" spans="1:19" x14ac:dyDescent="0.25">
      <c r="A409" s="51" t="str">
        <f>IF(C409&lt;&gt;"",COUNTIF($C$13:C409,C409)=1,"")</f>
        <v/>
      </c>
      <c r="B409" s="32"/>
      <c r="C409" s="57"/>
      <c r="D409" s="61" t="str">
        <f ca="1">IF(C409="","",VLOOKUP(C409,OFFSET(Elements!$B$7:$C$7,0,0,COUNTA(Elements!$B:$C)-1),2,FALSE))</f>
        <v/>
      </c>
      <c r="E409" s="53"/>
      <c r="F409" s="29" t="str">
        <f t="shared" si="12"/>
        <v/>
      </c>
      <c r="G409" s="30" t="str">
        <f t="shared" si="13"/>
        <v/>
      </c>
      <c r="H409" s="57"/>
      <c r="I409" s="59" t="str">
        <f>_xlfn.IFS($H409="","",$H409="Total","",TRUE,VLOOKUP($H409,Elements!$B$19:$L$28,2,FALSE))</f>
        <v/>
      </c>
      <c r="J409" s="31" t="str">
        <f>_xlfn.IFS($H409="","",$H409="Total","",TRUE,VLOOKUP($H409,Elements!$B$19:$L$28,3,FALSE))</f>
        <v/>
      </c>
      <c r="K409" s="31" t="str">
        <f>_xlfn.IFS($H409="","",$H409="Total",SUMIF(INDEX($K$12:$K408,),"&gt;0"),TRUE,VLOOKUP($H409,Elements!$B$19:$L$28,4,FALSE))</f>
        <v/>
      </c>
      <c r="L409" s="31" t="str">
        <f>_xlfn.IFS($H409="","",$H409="Total",SUMIF(INDEX($L$12:$L408,),"&gt;0"),TRUE,VLOOKUP($H409,Elements!$B$19:$L$28,5,FALSE))</f>
        <v/>
      </c>
      <c r="M409" s="31" t="str">
        <f>_xlfn.IFS($H409="","",$H409="Total",SUMIF(INDEX($M$12:$M408,),"&gt;0"),TRUE,VLOOKUP($H409,Elements!$B$19:$L$28,6,FALSE))</f>
        <v/>
      </c>
      <c r="N409" s="31" t="str">
        <f>_xlfn.IFS($H409="","",$H409="Total",SUMIF(INDEX($N$12:$N408,),"&gt;0"),TRUE,VLOOKUP($H409,Elements!$B$19:$L$28,7,FALSE))</f>
        <v/>
      </c>
      <c r="O409" s="31" t="str">
        <f>_xlfn.IFS($H409="","",$H409="Total",SUMIF(INDEX($O$12:$O408,),"&gt;0"),TRUE,VLOOKUP($H409,Elements!$B$19:$L$28,8,FALSE))</f>
        <v/>
      </c>
      <c r="P409" s="31" t="str">
        <f>_xlfn.IFS($H409="","",$H409="Total",SUMIF(INDEX($P$12:$P408,),"&gt;0"),TRUE,VLOOKUP($H409,Elements!$B$19:$L$28,9,FALSE))</f>
        <v/>
      </c>
      <c r="Q409" s="31" t="str">
        <f>_xlfn.IFS($H409="","",$H409="Total",SUMIF(INDEX($Q$12:$Q408,),"&gt;0"),TRUE,VLOOKUP($H409,Elements!$B$19:$L$28,10,FALSE))</f>
        <v/>
      </c>
      <c r="R409" s="49" t="str">
        <f>_xlfn.IFS($H409="","",$H409="Total",SUMIF(INDEX($R$12:$R408,),"&gt;0"),TRUE,VLOOKUP($H409,Elements!$B$19:$L$28,11,FALSE))</f>
        <v/>
      </c>
      <c r="S409" s="2"/>
    </row>
    <row r="410" spans="1:19" x14ac:dyDescent="0.25">
      <c r="A410" s="51" t="str">
        <f>IF(C410&lt;&gt;"",COUNTIF($C$13:C410,C410)=1,"")</f>
        <v/>
      </c>
      <c r="B410" s="32"/>
      <c r="C410" s="57"/>
      <c r="D410" s="61" t="str">
        <f ca="1">IF(C410="","",VLOOKUP(C410,OFFSET(Elements!$B$7:$C$7,0,0,COUNTA(Elements!$B:$C)-1),2,FALSE))</f>
        <v/>
      </c>
      <c r="E410" s="53"/>
      <c r="F410" s="29" t="str">
        <f t="shared" si="12"/>
        <v/>
      </c>
      <c r="G410" s="30" t="str">
        <f t="shared" si="13"/>
        <v/>
      </c>
      <c r="H410" s="57"/>
      <c r="I410" s="59" t="str">
        <f>_xlfn.IFS($H410="","",$H410="Total","",TRUE,VLOOKUP($H410,Elements!$B$19:$L$28,2,FALSE))</f>
        <v/>
      </c>
      <c r="J410" s="31" t="str">
        <f>_xlfn.IFS($H410="","",$H410="Total","",TRUE,VLOOKUP($H410,Elements!$B$19:$L$28,3,FALSE))</f>
        <v/>
      </c>
      <c r="K410" s="31" t="str">
        <f>_xlfn.IFS($H410="","",$H410="Total",SUMIF(INDEX($K$12:$K409,),"&gt;0"),TRUE,VLOOKUP($H410,Elements!$B$19:$L$28,4,FALSE))</f>
        <v/>
      </c>
      <c r="L410" s="31" t="str">
        <f>_xlfn.IFS($H410="","",$H410="Total",SUMIF(INDEX($L$12:$L409,),"&gt;0"),TRUE,VLOOKUP($H410,Elements!$B$19:$L$28,5,FALSE))</f>
        <v/>
      </c>
      <c r="M410" s="31" t="str">
        <f>_xlfn.IFS($H410="","",$H410="Total",SUMIF(INDEX($M$12:$M409,),"&gt;0"),TRUE,VLOOKUP($H410,Elements!$B$19:$L$28,6,FALSE))</f>
        <v/>
      </c>
      <c r="N410" s="31" t="str">
        <f>_xlfn.IFS($H410="","",$H410="Total",SUMIF(INDEX($N$12:$N409,),"&gt;0"),TRUE,VLOOKUP($H410,Elements!$B$19:$L$28,7,FALSE))</f>
        <v/>
      </c>
      <c r="O410" s="31" t="str">
        <f>_xlfn.IFS($H410="","",$H410="Total",SUMIF(INDEX($O$12:$O409,),"&gt;0"),TRUE,VLOOKUP($H410,Elements!$B$19:$L$28,8,FALSE))</f>
        <v/>
      </c>
      <c r="P410" s="31" t="str">
        <f>_xlfn.IFS($H410="","",$H410="Total",SUMIF(INDEX($P$12:$P409,),"&gt;0"),TRUE,VLOOKUP($H410,Elements!$B$19:$L$28,9,FALSE))</f>
        <v/>
      </c>
      <c r="Q410" s="31" t="str">
        <f>_xlfn.IFS($H410="","",$H410="Total",SUMIF(INDEX($Q$12:$Q409,),"&gt;0"),TRUE,VLOOKUP($H410,Elements!$B$19:$L$28,10,FALSE))</f>
        <v/>
      </c>
      <c r="R410" s="49" t="str">
        <f>_xlfn.IFS($H410="","",$H410="Total",SUMIF(INDEX($R$12:$R409,),"&gt;0"),TRUE,VLOOKUP($H410,Elements!$B$19:$L$28,11,FALSE))</f>
        <v/>
      </c>
      <c r="S410" s="2"/>
    </row>
    <row r="411" spans="1:19" x14ac:dyDescent="0.25">
      <c r="A411" s="51" t="str">
        <f>IF(C411&lt;&gt;"",COUNTIF($C$13:C411,C411)=1,"")</f>
        <v/>
      </c>
      <c r="B411" s="32"/>
      <c r="C411" s="57"/>
      <c r="D411" s="61" t="str">
        <f ca="1">IF(C411="","",VLOOKUP(C411,OFFSET(Elements!$B$7:$C$7,0,0,COUNTA(Elements!$B:$C)-1),2,FALSE))</f>
        <v/>
      </c>
      <c r="E411" s="53"/>
      <c r="F411" s="29" t="str">
        <f t="shared" si="12"/>
        <v/>
      </c>
      <c r="G411" s="30" t="str">
        <f t="shared" si="13"/>
        <v/>
      </c>
      <c r="H411" s="57"/>
      <c r="I411" s="59" t="str">
        <f>_xlfn.IFS($H411="","",$H411="Total","",TRUE,VLOOKUP($H411,Elements!$B$19:$L$28,2,FALSE))</f>
        <v/>
      </c>
      <c r="J411" s="31" t="str">
        <f>_xlfn.IFS($H411="","",$H411="Total","",TRUE,VLOOKUP($H411,Elements!$B$19:$L$28,3,FALSE))</f>
        <v/>
      </c>
      <c r="K411" s="31" t="str">
        <f>_xlfn.IFS($H411="","",$H411="Total",SUMIF(INDEX($K$12:$K410,),"&gt;0"),TRUE,VLOOKUP($H411,Elements!$B$19:$L$28,4,FALSE))</f>
        <v/>
      </c>
      <c r="L411" s="31" t="str">
        <f>_xlfn.IFS($H411="","",$H411="Total",SUMIF(INDEX($L$12:$L410,),"&gt;0"),TRUE,VLOOKUP($H411,Elements!$B$19:$L$28,5,FALSE))</f>
        <v/>
      </c>
      <c r="M411" s="31" t="str">
        <f>_xlfn.IFS($H411="","",$H411="Total",SUMIF(INDEX($M$12:$M410,),"&gt;0"),TRUE,VLOOKUP($H411,Elements!$B$19:$L$28,6,FALSE))</f>
        <v/>
      </c>
      <c r="N411" s="31" t="str">
        <f>_xlfn.IFS($H411="","",$H411="Total",SUMIF(INDEX($N$12:$N410,),"&gt;0"),TRUE,VLOOKUP($H411,Elements!$B$19:$L$28,7,FALSE))</f>
        <v/>
      </c>
      <c r="O411" s="31" t="str">
        <f>_xlfn.IFS($H411="","",$H411="Total",SUMIF(INDEX($O$12:$O410,),"&gt;0"),TRUE,VLOOKUP($H411,Elements!$B$19:$L$28,8,FALSE))</f>
        <v/>
      </c>
      <c r="P411" s="31" t="str">
        <f>_xlfn.IFS($H411="","",$H411="Total",SUMIF(INDEX($P$12:$P410,),"&gt;0"),TRUE,VLOOKUP($H411,Elements!$B$19:$L$28,9,FALSE))</f>
        <v/>
      </c>
      <c r="Q411" s="31" t="str">
        <f>_xlfn.IFS($H411="","",$H411="Total",SUMIF(INDEX($Q$12:$Q410,),"&gt;0"),TRUE,VLOOKUP($H411,Elements!$B$19:$L$28,10,FALSE))</f>
        <v/>
      </c>
      <c r="R411" s="49" t="str">
        <f>_xlfn.IFS($H411="","",$H411="Total",SUMIF(INDEX($R$12:$R410,),"&gt;0"),TRUE,VLOOKUP($H411,Elements!$B$19:$L$28,11,FALSE))</f>
        <v/>
      </c>
      <c r="S411" s="2"/>
    </row>
    <row r="412" spans="1:19" x14ac:dyDescent="0.25">
      <c r="A412" s="51" t="str">
        <f>IF(C412&lt;&gt;"",COUNTIF($C$13:C412,C412)=1,"")</f>
        <v/>
      </c>
      <c r="B412" s="32"/>
      <c r="C412" s="56"/>
      <c r="D412" s="61" t="str">
        <f ca="1">IF(C412="","",VLOOKUP(C412,OFFSET(Elements!$B$7:$C$7,0,0,COUNTA(Elements!$B:$C)-1),2,FALSE))</f>
        <v/>
      </c>
      <c r="E412" s="53"/>
      <c r="F412" s="29" t="str">
        <f t="shared" si="12"/>
        <v/>
      </c>
      <c r="G412" s="30" t="str">
        <f t="shared" si="13"/>
        <v/>
      </c>
      <c r="H412" s="57"/>
      <c r="I412" s="59" t="str">
        <f>_xlfn.IFS($H412="","",$H412="Total","",TRUE,VLOOKUP($H412,Elements!$B$19:$L$28,2,FALSE))</f>
        <v/>
      </c>
      <c r="J412" s="31" t="str">
        <f>_xlfn.IFS($H412="","",$H412="Total","",TRUE,VLOOKUP($H412,Elements!$B$19:$L$28,3,FALSE))</f>
        <v/>
      </c>
      <c r="K412" s="31" t="str">
        <f>_xlfn.IFS($H412="","",$H412="Total",SUMIF(INDEX($K$12:$K411,),"&gt;0"),TRUE,VLOOKUP($H412,Elements!$B$19:$L$28,4,FALSE))</f>
        <v/>
      </c>
      <c r="L412" s="31" t="str">
        <f>_xlfn.IFS($H412="","",$H412="Total",SUMIF(INDEX($L$12:$L411,),"&gt;0"),TRUE,VLOOKUP($H412,Elements!$B$19:$L$28,5,FALSE))</f>
        <v/>
      </c>
      <c r="M412" s="31" t="str">
        <f>_xlfn.IFS($H412="","",$H412="Total",SUMIF(INDEX($M$12:$M411,),"&gt;0"),TRUE,VLOOKUP($H412,Elements!$B$19:$L$28,6,FALSE))</f>
        <v/>
      </c>
      <c r="N412" s="31" t="str">
        <f>_xlfn.IFS($H412="","",$H412="Total",SUMIF(INDEX($N$12:$N411,),"&gt;0"),TRUE,VLOOKUP($H412,Elements!$B$19:$L$28,7,FALSE))</f>
        <v/>
      </c>
      <c r="O412" s="31" t="str">
        <f>_xlfn.IFS($H412="","",$H412="Total",SUMIF(INDEX($O$12:$O411,),"&gt;0"),TRUE,VLOOKUP($H412,Elements!$B$19:$L$28,8,FALSE))</f>
        <v/>
      </c>
      <c r="P412" s="31" t="str">
        <f>_xlfn.IFS($H412="","",$H412="Total",SUMIF(INDEX($P$12:$P411,),"&gt;0"),TRUE,VLOOKUP($H412,Elements!$B$19:$L$28,9,FALSE))</f>
        <v/>
      </c>
      <c r="Q412" s="31" t="str">
        <f>_xlfn.IFS($H412="","",$H412="Total",SUMIF(INDEX($Q$12:$Q411,),"&gt;0"),TRUE,VLOOKUP($H412,Elements!$B$19:$L$28,10,FALSE))</f>
        <v/>
      </c>
      <c r="R412" s="49" t="str">
        <f>_xlfn.IFS($H412="","",$H412="Total",SUMIF(INDEX($R$12:$R411,),"&gt;0"),TRUE,VLOOKUP($H412,Elements!$B$19:$L$28,11,FALSE))</f>
        <v/>
      </c>
      <c r="S412" s="2"/>
    </row>
    <row r="413" spans="1:19" x14ac:dyDescent="0.25">
      <c r="A413" s="51" t="str">
        <f>IF(C413&lt;&gt;"",COUNTIF($C$13:C413,C413)=1,"")</f>
        <v/>
      </c>
      <c r="B413" s="32"/>
      <c r="C413" s="57"/>
      <c r="D413" s="61" t="str">
        <f ca="1">IF(C413="","",VLOOKUP(C413,OFFSET(Elements!$B$7:$C$7,0,0,COUNTA(Elements!$B:$C)-1),2,FALSE))</f>
        <v/>
      </c>
      <c r="E413" s="53"/>
      <c r="F413" s="29" t="str">
        <f t="shared" si="12"/>
        <v/>
      </c>
      <c r="G413" s="30" t="str">
        <f t="shared" si="13"/>
        <v/>
      </c>
      <c r="H413" s="57"/>
      <c r="I413" s="59" t="str">
        <f>_xlfn.IFS($H413="","",$H413="Total","",TRUE,VLOOKUP($H413,Elements!$B$19:$L$28,2,FALSE))</f>
        <v/>
      </c>
      <c r="J413" s="31" t="str">
        <f>_xlfn.IFS($H413="","",$H413="Total","",TRUE,VLOOKUP($H413,Elements!$B$19:$L$28,3,FALSE))</f>
        <v/>
      </c>
      <c r="K413" s="31" t="str">
        <f>_xlfn.IFS($H413="","",$H413="Total",SUMIF(INDEX($K$12:$K412,),"&gt;0"),TRUE,VLOOKUP($H413,Elements!$B$19:$L$28,4,FALSE))</f>
        <v/>
      </c>
      <c r="L413" s="31" t="str">
        <f>_xlfn.IFS($H413="","",$H413="Total",SUMIF(INDEX($L$12:$L412,),"&gt;0"),TRUE,VLOOKUP($H413,Elements!$B$19:$L$28,5,FALSE))</f>
        <v/>
      </c>
      <c r="M413" s="31" t="str">
        <f>_xlfn.IFS($H413="","",$H413="Total",SUMIF(INDEX($M$12:$M412,),"&gt;0"),TRUE,VLOOKUP($H413,Elements!$B$19:$L$28,6,FALSE))</f>
        <v/>
      </c>
      <c r="N413" s="31" t="str">
        <f>_xlfn.IFS($H413="","",$H413="Total",SUMIF(INDEX($N$12:$N412,),"&gt;0"),TRUE,VLOOKUP($H413,Elements!$B$19:$L$28,7,FALSE))</f>
        <v/>
      </c>
      <c r="O413" s="31" t="str">
        <f>_xlfn.IFS($H413="","",$H413="Total",SUMIF(INDEX($O$12:$O412,),"&gt;0"),TRUE,VLOOKUP($H413,Elements!$B$19:$L$28,8,FALSE))</f>
        <v/>
      </c>
      <c r="P413" s="31" t="str">
        <f>_xlfn.IFS($H413="","",$H413="Total",SUMIF(INDEX($P$12:$P412,),"&gt;0"),TRUE,VLOOKUP($H413,Elements!$B$19:$L$28,9,FALSE))</f>
        <v/>
      </c>
      <c r="Q413" s="31" t="str">
        <f>_xlfn.IFS($H413="","",$H413="Total",SUMIF(INDEX($Q$12:$Q412,),"&gt;0"),TRUE,VLOOKUP($H413,Elements!$B$19:$L$28,10,FALSE))</f>
        <v/>
      </c>
      <c r="R413" s="49" t="str">
        <f>_xlfn.IFS($H413="","",$H413="Total",SUMIF(INDEX($R$12:$R412,),"&gt;0"),TRUE,VLOOKUP($H413,Elements!$B$19:$L$28,11,FALSE))</f>
        <v/>
      </c>
      <c r="S413" s="2"/>
    </row>
    <row r="414" spans="1:19" x14ac:dyDescent="0.25">
      <c r="A414" s="51" t="str">
        <f>IF(C414&lt;&gt;"",COUNTIF($C$13:C414,C414)=1,"")</f>
        <v/>
      </c>
      <c r="B414" s="32"/>
      <c r="C414" s="57"/>
      <c r="D414" s="61" t="str">
        <f ca="1">IF(C414="","",VLOOKUP(C414,OFFSET(Elements!$B$7:$C$7,0,0,COUNTA(Elements!$B:$C)-1),2,FALSE))</f>
        <v/>
      </c>
      <c r="E414" s="53"/>
      <c r="F414" s="29" t="str">
        <f t="shared" si="12"/>
        <v/>
      </c>
      <c r="G414" s="30" t="str">
        <f t="shared" si="13"/>
        <v/>
      </c>
      <c r="H414" s="57"/>
      <c r="I414" s="59" t="str">
        <f>_xlfn.IFS($H414="","",$H414="Total","",TRUE,VLOOKUP($H414,Elements!$B$19:$L$28,2,FALSE))</f>
        <v/>
      </c>
      <c r="J414" s="31" t="str">
        <f>_xlfn.IFS($H414="","",$H414="Total","",TRUE,VLOOKUP($H414,Elements!$B$19:$L$28,3,FALSE))</f>
        <v/>
      </c>
      <c r="K414" s="31" t="str">
        <f>_xlfn.IFS($H414="","",$H414="Total",SUMIF(INDEX($K$12:$K413,),"&gt;0"),TRUE,VLOOKUP($H414,Elements!$B$19:$L$28,4,FALSE))</f>
        <v/>
      </c>
      <c r="L414" s="31" t="str">
        <f>_xlfn.IFS($H414="","",$H414="Total",SUMIF(INDEX($L$12:$L413,),"&gt;0"),TRUE,VLOOKUP($H414,Elements!$B$19:$L$28,5,FALSE))</f>
        <v/>
      </c>
      <c r="M414" s="31" t="str">
        <f>_xlfn.IFS($H414="","",$H414="Total",SUMIF(INDEX($M$12:$M413,),"&gt;0"),TRUE,VLOOKUP($H414,Elements!$B$19:$L$28,6,FALSE))</f>
        <v/>
      </c>
      <c r="N414" s="31" t="str">
        <f>_xlfn.IFS($H414="","",$H414="Total",SUMIF(INDEX($N$12:$N413,),"&gt;0"),TRUE,VLOOKUP($H414,Elements!$B$19:$L$28,7,FALSE))</f>
        <v/>
      </c>
      <c r="O414" s="31" t="str">
        <f>_xlfn.IFS($H414="","",$H414="Total",SUMIF(INDEX($O$12:$O413,),"&gt;0"),TRUE,VLOOKUP($H414,Elements!$B$19:$L$28,8,FALSE))</f>
        <v/>
      </c>
      <c r="P414" s="31" t="str">
        <f>_xlfn.IFS($H414="","",$H414="Total",SUMIF(INDEX($P$12:$P413,),"&gt;0"),TRUE,VLOOKUP($H414,Elements!$B$19:$L$28,9,FALSE))</f>
        <v/>
      </c>
      <c r="Q414" s="31" t="str">
        <f>_xlfn.IFS($H414="","",$H414="Total",SUMIF(INDEX($Q$12:$Q413,),"&gt;0"),TRUE,VLOOKUP($H414,Elements!$B$19:$L$28,10,FALSE))</f>
        <v/>
      </c>
      <c r="R414" s="49" t="str">
        <f>_xlfn.IFS($H414="","",$H414="Total",SUMIF(INDEX($R$12:$R413,),"&gt;0"),TRUE,VLOOKUP($H414,Elements!$B$19:$L$28,11,FALSE))</f>
        <v/>
      </c>
      <c r="S414" s="2"/>
    </row>
    <row r="415" spans="1:19" x14ac:dyDescent="0.25">
      <c r="A415" s="51" t="str">
        <f>IF(C415&lt;&gt;"",COUNTIF($C$13:C415,C415)=1,"")</f>
        <v/>
      </c>
      <c r="B415" s="32"/>
      <c r="C415" s="57"/>
      <c r="D415" s="61" t="str">
        <f ca="1">IF(C415="","",VLOOKUP(C415,OFFSET(Elements!$B$7:$C$7,0,0,COUNTA(Elements!$B:$C)-1),2,FALSE))</f>
        <v/>
      </c>
      <c r="E415" s="53"/>
      <c r="F415" s="29" t="str">
        <f t="shared" si="12"/>
        <v/>
      </c>
      <c r="G415" s="30" t="str">
        <f t="shared" si="13"/>
        <v/>
      </c>
      <c r="H415" s="57"/>
      <c r="I415" s="59" t="str">
        <f>_xlfn.IFS($H415="","",$H415="Total","",TRUE,VLOOKUP($H415,Elements!$B$19:$L$28,2,FALSE))</f>
        <v/>
      </c>
      <c r="J415" s="31" t="str">
        <f>_xlfn.IFS($H415="","",$H415="Total","",TRUE,VLOOKUP($H415,Elements!$B$19:$L$28,3,FALSE))</f>
        <v/>
      </c>
      <c r="K415" s="31" t="str">
        <f>_xlfn.IFS($H415="","",$H415="Total",SUMIF(INDEX($K$12:$K414,),"&gt;0"),TRUE,VLOOKUP($H415,Elements!$B$19:$L$28,4,FALSE))</f>
        <v/>
      </c>
      <c r="L415" s="31" t="str">
        <f>_xlfn.IFS($H415="","",$H415="Total",SUMIF(INDEX($L$12:$L414,),"&gt;0"),TRUE,VLOOKUP($H415,Elements!$B$19:$L$28,5,FALSE))</f>
        <v/>
      </c>
      <c r="M415" s="31" t="str">
        <f>_xlfn.IFS($H415="","",$H415="Total",SUMIF(INDEX($M$12:$M414,),"&gt;0"),TRUE,VLOOKUP($H415,Elements!$B$19:$L$28,6,FALSE))</f>
        <v/>
      </c>
      <c r="N415" s="31" t="str">
        <f>_xlfn.IFS($H415="","",$H415="Total",SUMIF(INDEX($N$12:$N414,),"&gt;0"),TRUE,VLOOKUP($H415,Elements!$B$19:$L$28,7,FALSE))</f>
        <v/>
      </c>
      <c r="O415" s="31" t="str">
        <f>_xlfn.IFS($H415="","",$H415="Total",SUMIF(INDEX($O$12:$O414,),"&gt;0"),TRUE,VLOOKUP($H415,Elements!$B$19:$L$28,8,FALSE))</f>
        <v/>
      </c>
      <c r="P415" s="31" t="str">
        <f>_xlfn.IFS($H415="","",$H415="Total",SUMIF(INDEX($P$12:$P414,),"&gt;0"),TRUE,VLOOKUP($H415,Elements!$B$19:$L$28,9,FALSE))</f>
        <v/>
      </c>
      <c r="Q415" s="31" t="str">
        <f>_xlfn.IFS($H415="","",$H415="Total",SUMIF(INDEX($Q$12:$Q414,),"&gt;0"),TRUE,VLOOKUP($H415,Elements!$B$19:$L$28,10,FALSE))</f>
        <v/>
      </c>
      <c r="R415" s="49" t="str">
        <f>_xlfn.IFS($H415="","",$H415="Total",SUMIF(INDEX($R$12:$R414,),"&gt;0"),TRUE,VLOOKUP($H415,Elements!$B$19:$L$28,11,FALSE))</f>
        <v/>
      </c>
      <c r="S415" s="2"/>
    </row>
    <row r="416" spans="1:19" x14ac:dyDescent="0.25">
      <c r="A416" s="51" t="str">
        <f>IF(C416&lt;&gt;"",COUNTIF($C$13:C416,C416)=1,"")</f>
        <v/>
      </c>
      <c r="B416" s="32"/>
      <c r="C416" s="57"/>
      <c r="D416" s="61" t="str">
        <f ca="1">IF(C416="","",VLOOKUP(C416,OFFSET(Elements!$B$7:$C$7,0,0,COUNTA(Elements!$B:$C)-1),2,FALSE))</f>
        <v/>
      </c>
      <c r="E416" s="53"/>
      <c r="F416" s="29" t="str">
        <f t="shared" si="12"/>
        <v/>
      </c>
      <c r="G416" s="30" t="str">
        <f t="shared" si="13"/>
        <v/>
      </c>
      <c r="H416" s="57"/>
      <c r="I416" s="59" t="str">
        <f>_xlfn.IFS($H416="","",$H416="Total","",TRUE,VLOOKUP($H416,Elements!$B$19:$L$28,2,FALSE))</f>
        <v/>
      </c>
      <c r="J416" s="31" t="str">
        <f>_xlfn.IFS($H416="","",$H416="Total","",TRUE,VLOOKUP($H416,Elements!$B$19:$L$28,3,FALSE))</f>
        <v/>
      </c>
      <c r="K416" s="31" t="str">
        <f>_xlfn.IFS($H416="","",$H416="Total",SUMIF(INDEX($K$12:$K415,),"&gt;0"),TRUE,VLOOKUP($H416,Elements!$B$19:$L$28,4,FALSE))</f>
        <v/>
      </c>
      <c r="L416" s="31" t="str">
        <f>_xlfn.IFS($H416="","",$H416="Total",SUMIF(INDEX($L$12:$L415,),"&gt;0"),TRUE,VLOOKUP($H416,Elements!$B$19:$L$28,5,FALSE))</f>
        <v/>
      </c>
      <c r="M416" s="31" t="str">
        <f>_xlfn.IFS($H416="","",$H416="Total",SUMIF(INDEX($M$12:$M415,),"&gt;0"),TRUE,VLOOKUP($H416,Elements!$B$19:$L$28,6,FALSE))</f>
        <v/>
      </c>
      <c r="N416" s="31" t="str">
        <f>_xlfn.IFS($H416="","",$H416="Total",SUMIF(INDEX($N$12:$N415,),"&gt;0"),TRUE,VLOOKUP($H416,Elements!$B$19:$L$28,7,FALSE))</f>
        <v/>
      </c>
      <c r="O416" s="31" t="str">
        <f>_xlfn.IFS($H416="","",$H416="Total",SUMIF(INDEX($O$12:$O415,),"&gt;0"),TRUE,VLOOKUP($H416,Elements!$B$19:$L$28,8,FALSE))</f>
        <v/>
      </c>
      <c r="P416" s="31" t="str">
        <f>_xlfn.IFS($H416="","",$H416="Total",SUMIF(INDEX($P$12:$P415,),"&gt;0"),TRUE,VLOOKUP($H416,Elements!$B$19:$L$28,9,FALSE))</f>
        <v/>
      </c>
      <c r="Q416" s="31" t="str">
        <f>_xlfn.IFS($H416="","",$H416="Total",SUMIF(INDEX($Q$12:$Q415,),"&gt;0"),TRUE,VLOOKUP($H416,Elements!$B$19:$L$28,10,FALSE))</f>
        <v/>
      </c>
      <c r="R416" s="49" t="str">
        <f>_xlfn.IFS($H416="","",$H416="Total",SUMIF(INDEX($R$12:$R415,),"&gt;0"),TRUE,VLOOKUP($H416,Elements!$B$19:$L$28,11,FALSE))</f>
        <v/>
      </c>
      <c r="S416" s="2"/>
    </row>
    <row r="417" spans="1:19" x14ac:dyDescent="0.25">
      <c r="A417" s="51" t="str">
        <f>IF(C417&lt;&gt;"",COUNTIF($C$13:C417,C417)=1,"")</f>
        <v/>
      </c>
      <c r="B417" s="32"/>
      <c r="C417" s="57"/>
      <c r="D417" s="61" t="str">
        <f ca="1">IF(C417="","",VLOOKUP(C417,OFFSET(Elements!$B$7:$C$7,0,0,COUNTA(Elements!$B:$C)-1),2,FALSE))</f>
        <v/>
      </c>
      <c r="E417" s="53"/>
      <c r="F417" s="29" t="str">
        <f t="shared" si="12"/>
        <v/>
      </c>
      <c r="G417" s="30" t="str">
        <f t="shared" si="13"/>
        <v/>
      </c>
      <c r="H417" s="57"/>
      <c r="I417" s="59" t="str">
        <f>_xlfn.IFS($H417="","",$H417="Total","",TRUE,VLOOKUP($H417,Elements!$B$19:$L$28,2,FALSE))</f>
        <v/>
      </c>
      <c r="J417" s="31" t="str">
        <f>_xlfn.IFS($H417="","",$H417="Total","",TRUE,VLOOKUP($H417,Elements!$B$19:$L$28,3,FALSE))</f>
        <v/>
      </c>
      <c r="K417" s="31" t="str">
        <f>_xlfn.IFS($H417="","",$H417="Total",SUMIF(INDEX($K$12:$K416,),"&gt;0"),TRUE,VLOOKUP($H417,Elements!$B$19:$L$28,4,FALSE))</f>
        <v/>
      </c>
      <c r="L417" s="31" t="str">
        <f>_xlfn.IFS($H417="","",$H417="Total",SUMIF(INDEX($L$12:$L416,),"&gt;0"),TRUE,VLOOKUP($H417,Elements!$B$19:$L$28,5,FALSE))</f>
        <v/>
      </c>
      <c r="M417" s="31" t="str">
        <f>_xlfn.IFS($H417="","",$H417="Total",SUMIF(INDEX($M$12:$M416,),"&gt;0"),TRUE,VLOOKUP($H417,Elements!$B$19:$L$28,6,FALSE))</f>
        <v/>
      </c>
      <c r="N417" s="31" t="str">
        <f>_xlfn.IFS($H417="","",$H417="Total",SUMIF(INDEX($N$12:$N416,),"&gt;0"),TRUE,VLOOKUP($H417,Elements!$B$19:$L$28,7,FALSE))</f>
        <v/>
      </c>
      <c r="O417" s="31" t="str">
        <f>_xlfn.IFS($H417="","",$H417="Total",SUMIF(INDEX($O$12:$O416,),"&gt;0"),TRUE,VLOOKUP($H417,Elements!$B$19:$L$28,8,FALSE))</f>
        <v/>
      </c>
      <c r="P417" s="31" t="str">
        <f>_xlfn.IFS($H417="","",$H417="Total",SUMIF(INDEX($P$12:$P416,),"&gt;0"),TRUE,VLOOKUP($H417,Elements!$B$19:$L$28,9,FALSE))</f>
        <v/>
      </c>
      <c r="Q417" s="31" t="str">
        <f>_xlfn.IFS($H417="","",$H417="Total",SUMIF(INDEX($Q$12:$Q416,),"&gt;0"),TRUE,VLOOKUP($H417,Elements!$B$19:$L$28,10,FALSE))</f>
        <v/>
      </c>
      <c r="R417" s="49" t="str">
        <f>_xlfn.IFS($H417="","",$H417="Total",SUMIF(INDEX($R$12:$R416,),"&gt;0"),TRUE,VLOOKUP($H417,Elements!$B$19:$L$28,11,FALSE))</f>
        <v/>
      </c>
      <c r="S417" s="2"/>
    </row>
    <row r="418" spans="1:19" x14ac:dyDescent="0.25">
      <c r="A418" s="51" t="str">
        <f>IF(C418&lt;&gt;"",COUNTIF($C$13:C418,C418)=1,"")</f>
        <v/>
      </c>
      <c r="B418" s="32"/>
      <c r="C418" s="57"/>
      <c r="D418" s="61" t="str">
        <f ca="1">IF(C418="","",VLOOKUP(C418,OFFSET(Elements!$B$7:$C$7,0,0,COUNTA(Elements!$B:$C)-1),2,FALSE))</f>
        <v/>
      </c>
      <c r="E418" s="53"/>
      <c r="F418" s="29" t="str">
        <f t="shared" si="12"/>
        <v/>
      </c>
      <c r="G418" s="30" t="str">
        <f t="shared" si="13"/>
        <v/>
      </c>
      <c r="H418" s="57"/>
      <c r="I418" s="59" t="str">
        <f>_xlfn.IFS($H418="","",$H418="Total","",TRUE,VLOOKUP($H418,Elements!$B$19:$L$28,2,FALSE))</f>
        <v/>
      </c>
      <c r="J418" s="31" t="str">
        <f>_xlfn.IFS($H418="","",$H418="Total","",TRUE,VLOOKUP($H418,Elements!$B$19:$L$28,3,FALSE))</f>
        <v/>
      </c>
      <c r="K418" s="31" t="str">
        <f>_xlfn.IFS($H418="","",$H418="Total",SUMIF(INDEX($K$12:$K417,),"&gt;0"),TRUE,VLOOKUP($H418,Elements!$B$19:$L$28,4,FALSE))</f>
        <v/>
      </c>
      <c r="L418" s="31" t="str">
        <f>_xlfn.IFS($H418="","",$H418="Total",SUMIF(INDEX($L$12:$L417,),"&gt;0"),TRUE,VLOOKUP($H418,Elements!$B$19:$L$28,5,FALSE))</f>
        <v/>
      </c>
      <c r="M418" s="31" t="str">
        <f>_xlfn.IFS($H418="","",$H418="Total",SUMIF(INDEX($M$12:$M417,),"&gt;0"),TRUE,VLOOKUP($H418,Elements!$B$19:$L$28,6,FALSE))</f>
        <v/>
      </c>
      <c r="N418" s="31" t="str">
        <f>_xlfn.IFS($H418="","",$H418="Total",SUMIF(INDEX($N$12:$N417,),"&gt;0"),TRUE,VLOOKUP($H418,Elements!$B$19:$L$28,7,FALSE))</f>
        <v/>
      </c>
      <c r="O418" s="31" t="str">
        <f>_xlfn.IFS($H418="","",$H418="Total",SUMIF(INDEX($O$12:$O417,),"&gt;0"),TRUE,VLOOKUP($H418,Elements!$B$19:$L$28,8,FALSE))</f>
        <v/>
      </c>
      <c r="P418" s="31" t="str">
        <f>_xlfn.IFS($H418="","",$H418="Total",SUMIF(INDEX($P$12:$P417,),"&gt;0"),TRUE,VLOOKUP($H418,Elements!$B$19:$L$28,9,FALSE))</f>
        <v/>
      </c>
      <c r="Q418" s="31" t="str">
        <f>_xlfn.IFS($H418="","",$H418="Total",SUMIF(INDEX($Q$12:$Q417,),"&gt;0"),TRUE,VLOOKUP($H418,Elements!$B$19:$L$28,10,FALSE))</f>
        <v/>
      </c>
      <c r="R418" s="49" t="str">
        <f>_xlfn.IFS($H418="","",$H418="Total",SUMIF(INDEX($R$12:$R417,),"&gt;0"),TRUE,VLOOKUP($H418,Elements!$B$19:$L$28,11,FALSE))</f>
        <v/>
      </c>
      <c r="S418" s="2"/>
    </row>
    <row r="419" spans="1:19" x14ac:dyDescent="0.25">
      <c r="A419" s="51" t="str">
        <f>IF(C419&lt;&gt;"",COUNTIF($C$13:C419,C419)=1,"")</f>
        <v/>
      </c>
      <c r="B419" s="32"/>
      <c r="C419" s="57"/>
      <c r="D419" s="61" t="str">
        <f ca="1">IF(C419="","",VLOOKUP(C419,OFFSET(Elements!$B$7:$C$7,0,0,COUNTA(Elements!$B:$C)-1),2,FALSE))</f>
        <v/>
      </c>
      <c r="E419" s="53"/>
      <c r="F419" s="29" t="str">
        <f t="shared" si="12"/>
        <v/>
      </c>
      <c r="G419" s="30" t="str">
        <f t="shared" si="13"/>
        <v/>
      </c>
      <c r="H419" s="57"/>
      <c r="I419" s="59" t="str">
        <f>_xlfn.IFS($H419="","",$H419="Total","",TRUE,VLOOKUP($H419,Elements!$B$19:$L$28,2,FALSE))</f>
        <v/>
      </c>
      <c r="J419" s="31" t="str">
        <f>_xlfn.IFS($H419="","",$H419="Total","",TRUE,VLOOKUP($H419,Elements!$B$19:$L$28,3,FALSE))</f>
        <v/>
      </c>
      <c r="K419" s="31" t="str">
        <f>_xlfn.IFS($H419="","",$H419="Total",SUMIF(INDEX($K$12:$K418,),"&gt;0"),TRUE,VLOOKUP($H419,Elements!$B$19:$L$28,4,FALSE))</f>
        <v/>
      </c>
      <c r="L419" s="31" t="str">
        <f>_xlfn.IFS($H419="","",$H419="Total",SUMIF(INDEX($L$12:$L418,),"&gt;0"),TRUE,VLOOKUP($H419,Elements!$B$19:$L$28,5,FALSE))</f>
        <v/>
      </c>
      <c r="M419" s="31" t="str">
        <f>_xlfn.IFS($H419="","",$H419="Total",SUMIF(INDEX($M$12:$M418,),"&gt;0"),TRUE,VLOOKUP($H419,Elements!$B$19:$L$28,6,FALSE))</f>
        <v/>
      </c>
      <c r="N419" s="31" t="str">
        <f>_xlfn.IFS($H419="","",$H419="Total",SUMIF(INDEX($N$12:$N418,),"&gt;0"),TRUE,VLOOKUP($H419,Elements!$B$19:$L$28,7,FALSE))</f>
        <v/>
      </c>
      <c r="O419" s="31" t="str">
        <f>_xlfn.IFS($H419="","",$H419="Total",SUMIF(INDEX($O$12:$O418,),"&gt;0"),TRUE,VLOOKUP($H419,Elements!$B$19:$L$28,8,FALSE))</f>
        <v/>
      </c>
      <c r="P419" s="31" t="str">
        <f>_xlfn.IFS($H419="","",$H419="Total",SUMIF(INDEX($P$12:$P418,),"&gt;0"),TRUE,VLOOKUP($H419,Elements!$B$19:$L$28,9,FALSE))</f>
        <v/>
      </c>
      <c r="Q419" s="31" t="str">
        <f>_xlfn.IFS($H419="","",$H419="Total",SUMIF(INDEX($Q$12:$Q418,),"&gt;0"),TRUE,VLOOKUP($H419,Elements!$B$19:$L$28,10,FALSE))</f>
        <v/>
      </c>
      <c r="R419" s="49" t="str">
        <f>_xlfn.IFS($H419="","",$H419="Total",SUMIF(INDEX($R$12:$R418,),"&gt;0"),TRUE,VLOOKUP($H419,Elements!$B$19:$L$28,11,FALSE))</f>
        <v/>
      </c>
      <c r="S419" s="2"/>
    </row>
    <row r="420" spans="1:19" x14ac:dyDescent="0.25">
      <c r="A420" s="51" t="str">
        <f>IF(C420&lt;&gt;"",COUNTIF($C$13:C420,C420)=1,"")</f>
        <v/>
      </c>
      <c r="B420" s="32"/>
      <c r="C420" s="56"/>
      <c r="D420" s="61" t="str">
        <f ca="1">IF(C420="","",VLOOKUP(C420,OFFSET(Elements!$B$7:$C$7,0,0,COUNTA(Elements!$B:$C)-1),2,FALSE))</f>
        <v/>
      </c>
      <c r="E420" s="53"/>
      <c r="F420" s="29" t="str">
        <f t="shared" si="12"/>
        <v/>
      </c>
      <c r="G420" s="30" t="str">
        <f t="shared" si="13"/>
        <v/>
      </c>
      <c r="H420" s="57"/>
      <c r="I420" s="59" t="str">
        <f>_xlfn.IFS($H420="","",$H420="Total","",TRUE,VLOOKUP($H420,Elements!$B$19:$L$28,2,FALSE))</f>
        <v/>
      </c>
      <c r="J420" s="31" t="str">
        <f>_xlfn.IFS($H420="","",$H420="Total","",TRUE,VLOOKUP($H420,Elements!$B$19:$L$28,3,FALSE))</f>
        <v/>
      </c>
      <c r="K420" s="31" t="str">
        <f>_xlfn.IFS($H420="","",$H420="Total",SUMIF(INDEX($K$12:$K419,),"&gt;0"),TRUE,VLOOKUP($H420,Elements!$B$19:$L$28,4,FALSE))</f>
        <v/>
      </c>
      <c r="L420" s="31" t="str">
        <f>_xlfn.IFS($H420="","",$H420="Total",SUMIF(INDEX($L$12:$L419,),"&gt;0"),TRUE,VLOOKUP($H420,Elements!$B$19:$L$28,5,FALSE))</f>
        <v/>
      </c>
      <c r="M420" s="31" t="str">
        <f>_xlfn.IFS($H420="","",$H420="Total",SUMIF(INDEX($M$12:$M419,),"&gt;0"),TRUE,VLOOKUP($H420,Elements!$B$19:$L$28,6,FALSE))</f>
        <v/>
      </c>
      <c r="N420" s="31" t="str">
        <f>_xlfn.IFS($H420="","",$H420="Total",SUMIF(INDEX($N$12:$N419,),"&gt;0"),TRUE,VLOOKUP($H420,Elements!$B$19:$L$28,7,FALSE))</f>
        <v/>
      </c>
      <c r="O420" s="31" t="str">
        <f>_xlfn.IFS($H420="","",$H420="Total",SUMIF(INDEX($O$12:$O419,),"&gt;0"),TRUE,VLOOKUP($H420,Elements!$B$19:$L$28,8,FALSE))</f>
        <v/>
      </c>
      <c r="P420" s="31" t="str">
        <f>_xlfn.IFS($H420="","",$H420="Total",SUMIF(INDEX($P$12:$P419,),"&gt;0"),TRUE,VLOOKUP($H420,Elements!$B$19:$L$28,9,FALSE))</f>
        <v/>
      </c>
      <c r="Q420" s="31" t="str">
        <f>_xlfn.IFS($H420="","",$H420="Total",SUMIF(INDEX($Q$12:$Q419,),"&gt;0"),TRUE,VLOOKUP($H420,Elements!$B$19:$L$28,10,FALSE))</f>
        <v/>
      </c>
      <c r="R420" s="49" t="str">
        <f>_xlfn.IFS($H420="","",$H420="Total",SUMIF(INDEX($R$12:$R419,),"&gt;0"),TRUE,VLOOKUP($H420,Elements!$B$19:$L$28,11,FALSE))</f>
        <v/>
      </c>
      <c r="S420" s="2"/>
    </row>
    <row r="421" spans="1:19" x14ac:dyDescent="0.25">
      <c r="A421" s="51" t="str">
        <f>IF(C421&lt;&gt;"",COUNTIF($C$13:C421,C421)=1,"")</f>
        <v/>
      </c>
      <c r="B421" s="32"/>
      <c r="C421" s="57"/>
      <c r="D421" s="61" t="str">
        <f ca="1">IF(C421="","",VLOOKUP(C421,OFFSET(Elements!$B$7:$C$7,0,0,COUNTA(Elements!$B:$C)-1),2,FALSE))</f>
        <v/>
      </c>
      <c r="E421" s="53"/>
      <c r="F421" s="29" t="str">
        <f t="shared" si="12"/>
        <v/>
      </c>
      <c r="G421" s="30" t="str">
        <f t="shared" si="13"/>
        <v/>
      </c>
      <c r="H421" s="57"/>
      <c r="I421" s="59" t="str">
        <f>_xlfn.IFS($H421="","",$H421="Total","",TRUE,VLOOKUP($H421,Elements!$B$19:$L$28,2,FALSE))</f>
        <v/>
      </c>
      <c r="J421" s="31" t="str">
        <f>_xlfn.IFS($H421="","",$H421="Total","",TRUE,VLOOKUP($H421,Elements!$B$19:$L$28,3,FALSE))</f>
        <v/>
      </c>
      <c r="K421" s="31" t="str">
        <f>_xlfn.IFS($H421="","",$H421="Total",SUMIF(INDEX($K$12:$K420,),"&gt;0"),TRUE,VLOOKUP($H421,Elements!$B$19:$L$28,4,FALSE))</f>
        <v/>
      </c>
      <c r="L421" s="31" t="str">
        <f>_xlfn.IFS($H421="","",$H421="Total",SUMIF(INDEX($L$12:$L420,),"&gt;0"),TRUE,VLOOKUP($H421,Elements!$B$19:$L$28,5,FALSE))</f>
        <v/>
      </c>
      <c r="M421" s="31" t="str">
        <f>_xlfn.IFS($H421="","",$H421="Total",SUMIF(INDEX($M$12:$M420,),"&gt;0"),TRUE,VLOOKUP($H421,Elements!$B$19:$L$28,6,FALSE))</f>
        <v/>
      </c>
      <c r="N421" s="31" t="str">
        <f>_xlfn.IFS($H421="","",$H421="Total",SUMIF(INDEX($N$12:$N420,),"&gt;0"),TRUE,VLOOKUP($H421,Elements!$B$19:$L$28,7,FALSE))</f>
        <v/>
      </c>
      <c r="O421" s="31" t="str">
        <f>_xlfn.IFS($H421="","",$H421="Total",SUMIF(INDEX($O$12:$O420,),"&gt;0"),TRUE,VLOOKUP($H421,Elements!$B$19:$L$28,8,FALSE))</f>
        <v/>
      </c>
      <c r="P421" s="31" t="str">
        <f>_xlfn.IFS($H421="","",$H421="Total",SUMIF(INDEX($P$12:$P420,),"&gt;0"),TRUE,VLOOKUP($H421,Elements!$B$19:$L$28,9,FALSE))</f>
        <v/>
      </c>
      <c r="Q421" s="31" t="str">
        <f>_xlfn.IFS($H421="","",$H421="Total",SUMIF(INDEX($Q$12:$Q420,),"&gt;0"),TRUE,VLOOKUP($H421,Elements!$B$19:$L$28,10,FALSE))</f>
        <v/>
      </c>
      <c r="R421" s="49" t="str">
        <f>_xlfn.IFS($H421="","",$H421="Total",SUMIF(INDEX($R$12:$R420,),"&gt;0"),TRUE,VLOOKUP($H421,Elements!$B$19:$L$28,11,FALSE))</f>
        <v/>
      </c>
      <c r="S421" s="2"/>
    </row>
    <row r="422" spans="1:19" x14ac:dyDescent="0.25">
      <c r="A422" s="51" t="str">
        <f>IF(C422&lt;&gt;"",COUNTIF($C$13:C422,C422)=1,"")</f>
        <v/>
      </c>
      <c r="B422" s="32"/>
      <c r="C422" s="57"/>
      <c r="D422" s="61" t="str">
        <f ca="1">IF(C422="","",VLOOKUP(C422,OFFSET(Elements!$B$7:$C$7,0,0,COUNTA(Elements!$B:$C)-1),2,FALSE))</f>
        <v/>
      </c>
      <c r="E422" s="53"/>
      <c r="F422" s="29" t="str">
        <f t="shared" si="12"/>
        <v/>
      </c>
      <c r="G422" s="30" t="str">
        <f t="shared" si="13"/>
        <v/>
      </c>
      <c r="H422" s="57"/>
      <c r="I422" s="59" t="str">
        <f>_xlfn.IFS($H422="","",$H422="Total","",TRUE,VLOOKUP($H422,Elements!$B$19:$L$28,2,FALSE))</f>
        <v/>
      </c>
      <c r="J422" s="31" t="str">
        <f>_xlfn.IFS($H422="","",$H422="Total","",TRUE,VLOOKUP($H422,Elements!$B$19:$L$28,3,FALSE))</f>
        <v/>
      </c>
      <c r="K422" s="31" t="str">
        <f>_xlfn.IFS($H422="","",$H422="Total",SUMIF(INDEX($K$12:$K421,),"&gt;0"),TRUE,VLOOKUP($H422,Elements!$B$19:$L$28,4,FALSE))</f>
        <v/>
      </c>
      <c r="L422" s="31" t="str">
        <f>_xlfn.IFS($H422="","",$H422="Total",SUMIF(INDEX($L$12:$L421,),"&gt;0"),TRUE,VLOOKUP($H422,Elements!$B$19:$L$28,5,FALSE))</f>
        <v/>
      </c>
      <c r="M422" s="31" t="str">
        <f>_xlfn.IFS($H422="","",$H422="Total",SUMIF(INDEX($M$12:$M421,),"&gt;0"),TRUE,VLOOKUP($H422,Elements!$B$19:$L$28,6,FALSE))</f>
        <v/>
      </c>
      <c r="N422" s="31" t="str">
        <f>_xlfn.IFS($H422="","",$H422="Total",SUMIF(INDEX($N$12:$N421,),"&gt;0"),TRUE,VLOOKUP($H422,Elements!$B$19:$L$28,7,FALSE))</f>
        <v/>
      </c>
      <c r="O422" s="31" t="str">
        <f>_xlfn.IFS($H422="","",$H422="Total",SUMIF(INDEX($O$12:$O421,),"&gt;0"),TRUE,VLOOKUP($H422,Elements!$B$19:$L$28,8,FALSE))</f>
        <v/>
      </c>
      <c r="P422" s="31" t="str">
        <f>_xlfn.IFS($H422="","",$H422="Total",SUMIF(INDEX($P$12:$P421,),"&gt;0"),TRUE,VLOOKUP($H422,Elements!$B$19:$L$28,9,FALSE))</f>
        <v/>
      </c>
      <c r="Q422" s="31" t="str">
        <f>_xlfn.IFS($H422="","",$H422="Total",SUMIF(INDEX($Q$12:$Q421,),"&gt;0"),TRUE,VLOOKUP($H422,Elements!$B$19:$L$28,10,FALSE))</f>
        <v/>
      </c>
      <c r="R422" s="49" t="str">
        <f>_xlfn.IFS($H422="","",$H422="Total",SUMIF(INDEX($R$12:$R421,),"&gt;0"),TRUE,VLOOKUP($H422,Elements!$B$19:$L$28,11,FALSE))</f>
        <v/>
      </c>
      <c r="S422" s="2"/>
    </row>
    <row r="423" spans="1:19" x14ac:dyDescent="0.25">
      <c r="A423" s="51" t="str">
        <f>IF(C423&lt;&gt;"",COUNTIF($C$13:C423,C423)=1,"")</f>
        <v/>
      </c>
      <c r="B423" s="32"/>
      <c r="C423" s="57"/>
      <c r="D423" s="61" t="str">
        <f ca="1">IF(C423="","",VLOOKUP(C423,OFFSET(Elements!$B$7:$C$7,0,0,COUNTA(Elements!$B:$C)-1),2,FALSE))</f>
        <v/>
      </c>
      <c r="E423" s="53"/>
      <c r="F423" s="29" t="str">
        <f t="shared" si="12"/>
        <v/>
      </c>
      <c r="G423" s="30" t="str">
        <f t="shared" si="13"/>
        <v/>
      </c>
      <c r="H423" s="57"/>
      <c r="I423" s="59" t="str">
        <f>_xlfn.IFS($H423="","",$H423="Total","",TRUE,VLOOKUP($H423,Elements!$B$19:$L$28,2,FALSE))</f>
        <v/>
      </c>
      <c r="J423" s="31" t="str">
        <f>_xlfn.IFS($H423="","",$H423="Total","",TRUE,VLOOKUP($H423,Elements!$B$19:$L$28,3,FALSE))</f>
        <v/>
      </c>
      <c r="K423" s="31" t="str">
        <f>_xlfn.IFS($H423="","",$H423="Total",SUMIF(INDEX($K$12:$K422,),"&gt;0"),TRUE,VLOOKUP($H423,Elements!$B$19:$L$28,4,FALSE))</f>
        <v/>
      </c>
      <c r="L423" s="31" t="str">
        <f>_xlfn.IFS($H423="","",$H423="Total",SUMIF(INDEX($L$12:$L422,),"&gt;0"),TRUE,VLOOKUP($H423,Elements!$B$19:$L$28,5,FALSE))</f>
        <v/>
      </c>
      <c r="M423" s="31" t="str">
        <f>_xlfn.IFS($H423="","",$H423="Total",SUMIF(INDEX($M$12:$M422,),"&gt;0"),TRUE,VLOOKUP($H423,Elements!$B$19:$L$28,6,FALSE))</f>
        <v/>
      </c>
      <c r="N423" s="31" t="str">
        <f>_xlfn.IFS($H423="","",$H423="Total",SUMIF(INDEX($N$12:$N422,),"&gt;0"),TRUE,VLOOKUP($H423,Elements!$B$19:$L$28,7,FALSE))</f>
        <v/>
      </c>
      <c r="O423" s="31" t="str">
        <f>_xlfn.IFS($H423="","",$H423="Total",SUMIF(INDEX($O$12:$O422,),"&gt;0"),TRUE,VLOOKUP($H423,Elements!$B$19:$L$28,8,FALSE))</f>
        <v/>
      </c>
      <c r="P423" s="31" t="str">
        <f>_xlfn.IFS($H423="","",$H423="Total",SUMIF(INDEX($P$12:$P422,),"&gt;0"),TRUE,VLOOKUP($H423,Elements!$B$19:$L$28,9,FALSE))</f>
        <v/>
      </c>
      <c r="Q423" s="31" t="str">
        <f>_xlfn.IFS($H423="","",$H423="Total",SUMIF(INDEX($Q$12:$Q422,),"&gt;0"),TRUE,VLOOKUP($H423,Elements!$B$19:$L$28,10,FALSE))</f>
        <v/>
      </c>
      <c r="R423" s="49" t="str">
        <f>_xlfn.IFS($H423="","",$H423="Total",SUMIF(INDEX($R$12:$R422,),"&gt;0"),TRUE,VLOOKUP($H423,Elements!$B$19:$L$28,11,FALSE))</f>
        <v/>
      </c>
      <c r="S423" s="2"/>
    </row>
    <row r="424" spans="1:19" x14ac:dyDescent="0.25">
      <c r="A424" s="51" t="str">
        <f>IF(C424&lt;&gt;"",COUNTIF($C$13:C424,C424)=1,"")</f>
        <v/>
      </c>
      <c r="B424" s="32"/>
      <c r="C424" s="57"/>
      <c r="D424" s="61" t="str">
        <f ca="1">IF(C424="","",VLOOKUP(C424,OFFSET(Elements!$B$7:$C$7,0,0,COUNTA(Elements!$B:$C)-1),2,FALSE))</f>
        <v/>
      </c>
      <c r="E424" s="53"/>
      <c r="F424" s="29" t="str">
        <f t="shared" si="12"/>
        <v/>
      </c>
      <c r="G424" s="30" t="str">
        <f t="shared" si="13"/>
        <v/>
      </c>
      <c r="H424" s="57"/>
      <c r="I424" s="59" t="str">
        <f>_xlfn.IFS($H424="","",$H424="Total","",TRUE,VLOOKUP($H424,Elements!$B$19:$L$28,2,FALSE))</f>
        <v/>
      </c>
      <c r="J424" s="31" t="str">
        <f>_xlfn.IFS($H424="","",$H424="Total","",TRUE,VLOOKUP($H424,Elements!$B$19:$L$28,3,FALSE))</f>
        <v/>
      </c>
      <c r="K424" s="31" t="str">
        <f>_xlfn.IFS($H424="","",$H424="Total",SUMIF(INDEX($K$12:$K423,),"&gt;0"),TRUE,VLOOKUP($H424,Elements!$B$19:$L$28,4,FALSE))</f>
        <v/>
      </c>
      <c r="L424" s="31" t="str">
        <f>_xlfn.IFS($H424="","",$H424="Total",SUMIF(INDEX($L$12:$L423,),"&gt;0"),TRUE,VLOOKUP($H424,Elements!$B$19:$L$28,5,FALSE))</f>
        <v/>
      </c>
      <c r="M424" s="31" t="str">
        <f>_xlfn.IFS($H424="","",$H424="Total",SUMIF(INDEX($M$12:$M423,),"&gt;0"),TRUE,VLOOKUP($H424,Elements!$B$19:$L$28,6,FALSE))</f>
        <v/>
      </c>
      <c r="N424" s="31" t="str">
        <f>_xlfn.IFS($H424="","",$H424="Total",SUMIF(INDEX($N$12:$N423,),"&gt;0"),TRUE,VLOOKUP($H424,Elements!$B$19:$L$28,7,FALSE))</f>
        <v/>
      </c>
      <c r="O424" s="31" t="str">
        <f>_xlfn.IFS($H424="","",$H424="Total",SUMIF(INDEX($O$12:$O423,),"&gt;0"),TRUE,VLOOKUP($H424,Elements!$B$19:$L$28,8,FALSE))</f>
        <v/>
      </c>
      <c r="P424" s="31" t="str">
        <f>_xlfn.IFS($H424="","",$H424="Total",SUMIF(INDEX($P$12:$P423,),"&gt;0"),TRUE,VLOOKUP($H424,Elements!$B$19:$L$28,9,FALSE))</f>
        <v/>
      </c>
      <c r="Q424" s="31" t="str">
        <f>_xlfn.IFS($H424="","",$H424="Total",SUMIF(INDEX($Q$12:$Q423,),"&gt;0"),TRUE,VLOOKUP($H424,Elements!$B$19:$L$28,10,FALSE))</f>
        <v/>
      </c>
      <c r="R424" s="49" t="str">
        <f>_xlfn.IFS($H424="","",$H424="Total",SUMIF(INDEX($R$12:$R423,),"&gt;0"),TRUE,VLOOKUP($H424,Elements!$B$19:$L$28,11,FALSE))</f>
        <v/>
      </c>
      <c r="S424" s="2"/>
    </row>
    <row r="425" spans="1:19" x14ac:dyDescent="0.25">
      <c r="A425" s="51" t="str">
        <f>IF(C425&lt;&gt;"",COUNTIF($C$13:C425,C425)=1,"")</f>
        <v/>
      </c>
      <c r="B425" s="32"/>
      <c r="C425" s="57"/>
      <c r="D425" s="61" t="str">
        <f ca="1">IF(C425="","",VLOOKUP(C425,OFFSET(Elements!$B$7:$C$7,0,0,COUNTA(Elements!$B:$C)-1),2,FALSE))</f>
        <v/>
      </c>
      <c r="E425" s="53"/>
      <c r="F425" s="29" t="str">
        <f t="shared" si="12"/>
        <v/>
      </c>
      <c r="G425" s="30" t="str">
        <f t="shared" si="13"/>
        <v/>
      </c>
      <c r="H425" s="57"/>
      <c r="I425" s="59" t="str">
        <f>_xlfn.IFS($H425="","",$H425="Total","",TRUE,VLOOKUP($H425,Elements!$B$19:$L$28,2,FALSE))</f>
        <v/>
      </c>
      <c r="J425" s="31" t="str">
        <f>_xlfn.IFS($H425="","",$H425="Total","",TRUE,VLOOKUP($H425,Elements!$B$19:$L$28,3,FALSE))</f>
        <v/>
      </c>
      <c r="K425" s="31" t="str">
        <f>_xlfn.IFS($H425="","",$H425="Total",SUMIF(INDEX($K$12:$K424,),"&gt;0"),TRUE,VLOOKUP($H425,Elements!$B$19:$L$28,4,FALSE))</f>
        <v/>
      </c>
      <c r="L425" s="31" t="str">
        <f>_xlfn.IFS($H425="","",$H425="Total",SUMIF(INDEX($L$12:$L424,),"&gt;0"),TRUE,VLOOKUP($H425,Elements!$B$19:$L$28,5,FALSE))</f>
        <v/>
      </c>
      <c r="M425" s="31" t="str">
        <f>_xlfn.IFS($H425="","",$H425="Total",SUMIF(INDEX($M$12:$M424,),"&gt;0"),TRUE,VLOOKUP($H425,Elements!$B$19:$L$28,6,FALSE))</f>
        <v/>
      </c>
      <c r="N425" s="31" t="str">
        <f>_xlfn.IFS($H425="","",$H425="Total",SUMIF(INDEX($N$12:$N424,),"&gt;0"),TRUE,VLOOKUP($H425,Elements!$B$19:$L$28,7,FALSE))</f>
        <v/>
      </c>
      <c r="O425" s="31" t="str">
        <f>_xlfn.IFS($H425="","",$H425="Total",SUMIF(INDEX($O$12:$O424,),"&gt;0"),TRUE,VLOOKUP($H425,Elements!$B$19:$L$28,8,FALSE))</f>
        <v/>
      </c>
      <c r="P425" s="31" t="str">
        <f>_xlfn.IFS($H425="","",$H425="Total",SUMIF(INDEX($P$12:$P424,),"&gt;0"),TRUE,VLOOKUP($H425,Elements!$B$19:$L$28,9,FALSE))</f>
        <v/>
      </c>
      <c r="Q425" s="31" t="str">
        <f>_xlfn.IFS($H425="","",$H425="Total",SUMIF(INDEX($Q$12:$Q424,),"&gt;0"),TRUE,VLOOKUP($H425,Elements!$B$19:$L$28,10,FALSE))</f>
        <v/>
      </c>
      <c r="R425" s="49" t="str">
        <f>_xlfn.IFS($H425="","",$H425="Total",SUMIF(INDEX($R$12:$R424,),"&gt;0"),TRUE,VLOOKUP($H425,Elements!$B$19:$L$28,11,FALSE))</f>
        <v/>
      </c>
      <c r="S425" s="2"/>
    </row>
    <row r="426" spans="1:19" x14ac:dyDescent="0.25">
      <c r="A426" s="51" t="str">
        <f>IF(C426&lt;&gt;"",COUNTIF($C$13:C426,C426)=1,"")</f>
        <v/>
      </c>
      <c r="B426" s="32"/>
      <c r="C426" s="57"/>
      <c r="D426" s="61" t="str">
        <f ca="1">IF(C426="","",VLOOKUP(C426,OFFSET(Elements!$B$7:$C$7,0,0,COUNTA(Elements!$B:$C)-1),2,FALSE))</f>
        <v/>
      </c>
      <c r="E426" s="53"/>
      <c r="F426" s="29" t="str">
        <f t="shared" si="12"/>
        <v/>
      </c>
      <c r="G426" s="30" t="str">
        <f t="shared" si="13"/>
        <v/>
      </c>
      <c r="H426" s="57"/>
      <c r="I426" s="59" t="str">
        <f>_xlfn.IFS($H426="","",$H426="Total","",TRUE,VLOOKUP($H426,Elements!$B$19:$L$28,2,FALSE))</f>
        <v/>
      </c>
      <c r="J426" s="31" t="str">
        <f>_xlfn.IFS($H426="","",$H426="Total","",TRUE,VLOOKUP($H426,Elements!$B$19:$L$28,3,FALSE))</f>
        <v/>
      </c>
      <c r="K426" s="31" t="str">
        <f>_xlfn.IFS($H426="","",$H426="Total",SUMIF(INDEX($K$12:$K425,),"&gt;0"),TRUE,VLOOKUP($H426,Elements!$B$19:$L$28,4,FALSE))</f>
        <v/>
      </c>
      <c r="L426" s="31" t="str">
        <f>_xlfn.IFS($H426="","",$H426="Total",SUMIF(INDEX($L$12:$L425,),"&gt;0"),TRUE,VLOOKUP($H426,Elements!$B$19:$L$28,5,FALSE))</f>
        <v/>
      </c>
      <c r="M426" s="31" t="str">
        <f>_xlfn.IFS($H426="","",$H426="Total",SUMIF(INDEX($M$12:$M425,),"&gt;0"),TRUE,VLOOKUP($H426,Elements!$B$19:$L$28,6,FALSE))</f>
        <v/>
      </c>
      <c r="N426" s="31" t="str">
        <f>_xlfn.IFS($H426="","",$H426="Total",SUMIF(INDEX($N$12:$N425,),"&gt;0"),TRUE,VLOOKUP($H426,Elements!$B$19:$L$28,7,FALSE))</f>
        <v/>
      </c>
      <c r="O426" s="31" t="str">
        <f>_xlfn.IFS($H426="","",$H426="Total",SUMIF(INDEX($O$12:$O425,),"&gt;0"),TRUE,VLOOKUP($H426,Elements!$B$19:$L$28,8,FALSE))</f>
        <v/>
      </c>
      <c r="P426" s="31" t="str">
        <f>_xlfn.IFS($H426="","",$H426="Total",SUMIF(INDEX($P$12:$P425,),"&gt;0"),TRUE,VLOOKUP($H426,Elements!$B$19:$L$28,9,FALSE))</f>
        <v/>
      </c>
      <c r="Q426" s="31" t="str">
        <f>_xlfn.IFS($H426="","",$H426="Total",SUMIF(INDEX($Q$12:$Q425,),"&gt;0"),TRUE,VLOOKUP($H426,Elements!$B$19:$L$28,10,FALSE))</f>
        <v/>
      </c>
      <c r="R426" s="49" t="str">
        <f>_xlfn.IFS($H426="","",$H426="Total",SUMIF(INDEX($R$12:$R425,),"&gt;0"),TRUE,VLOOKUP($H426,Elements!$B$19:$L$28,11,FALSE))</f>
        <v/>
      </c>
      <c r="S426" s="2"/>
    </row>
    <row r="427" spans="1:19" x14ac:dyDescent="0.25">
      <c r="A427" s="51" t="str">
        <f>IF(C427&lt;&gt;"",COUNTIF($C$13:C427,C427)=1,"")</f>
        <v/>
      </c>
      <c r="B427" s="32"/>
      <c r="C427" s="57"/>
      <c r="D427" s="61" t="str">
        <f ca="1">IF(C427="","",VLOOKUP(C427,OFFSET(Elements!$B$7:$C$7,0,0,COUNTA(Elements!$B:$C)-1),2,FALSE))</f>
        <v/>
      </c>
      <c r="E427" s="53"/>
      <c r="F427" s="29" t="str">
        <f t="shared" si="12"/>
        <v/>
      </c>
      <c r="G427" s="30" t="str">
        <f t="shared" si="13"/>
        <v/>
      </c>
      <c r="H427" s="57"/>
      <c r="I427" s="59" t="str">
        <f>_xlfn.IFS($H427="","",$H427="Total","",TRUE,VLOOKUP($H427,Elements!$B$19:$L$28,2,FALSE))</f>
        <v/>
      </c>
      <c r="J427" s="31" t="str">
        <f>_xlfn.IFS($H427="","",$H427="Total","",TRUE,VLOOKUP($H427,Elements!$B$19:$L$28,3,FALSE))</f>
        <v/>
      </c>
      <c r="K427" s="31" t="str">
        <f>_xlfn.IFS($H427="","",$H427="Total",SUMIF(INDEX($K$12:$K426,),"&gt;0"),TRUE,VLOOKUP($H427,Elements!$B$19:$L$28,4,FALSE))</f>
        <v/>
      </c>
      <c r="L427" s="31" t="str">
        <f>_xlfn.IFS($H427="","",$H427="Total",SUMIF(INDEX($L$12:$L426,),"&gt;0"),TRUE,VLOOKUP($H427,Elements!$B$19:$L$28,5,FALSE))</f>
        <v/>
      </c>
      <c r="M427" s="31" t="str">
        <f>_xlfn.IFS($H427="","",$H427="Total",SUMIF(INDEX($M$12:$M426,),"&gt;0"),TRUE,VLOOKUP($H427,Elements!$B$19:$L$28,6,FALSE))</f>
        <v/>
      </c>
      <c r="N427" s="31" t="str">
        <f>_xlfn.IFS($H427="","",$H427="Total",SUMIF(INDEX($N$12:$N426,),"&gt;0"),TRUE,VLOOKUP($H427,Elements!$B$19:$L$28,7,FALSE))</f>
        <v/>
      </c>
      <c r="O427" s="31" t="str">
        <f>_xlfn.IFS($H427="","",$H427="Total",SUMIF(INDEX($O$12:$O426,),"&gt;0"),TRUE,VLOOKUP($H427,Elements!$B$19:$L$28,8,FALSE))</f>
        <v/>
      </c>
      <c r="P427" s="31" t="str">
        <f>_xlfn.IFS($H427="","",$H427="Total",SUMIF(INDEX($P$12:$P426,),"&gt;0"),TRUE,VLOOKUP($H427,Elements!$B$19:$L$28,9,FALSE))</f>
        <v/>
      </c>
      <c r="Q427" s="31" t="str">
        <f>_xlfn.IFS($H427="","",$H427="Total",SUMIF(INDEX($Q$12:$Q426,),"&gt;0"),TRUE,VLOOKUP($H427,Elements!$B$19:$L$28,10,FALSE))</f>
        <v/>
      </c>
      <c r="R427" s="49" t="str">
        <f>_xlfn.IFS($H427="","",$H427="Total",SUMIF(INDEX($R$12:$R426,),"&gt;0"),TRUE,VLOOKUP($H427,Elements!$B$19:$L$28,11,FALSE))</f>
        <v/>
      </c>
      <c r="S427" s="2"/>
    </row>
    <row r="428" spans="1:19" x14ac:dyDescent="0.25">
      <c r="A428" s="51" t="str">
        <f>IF(C428&lt;&gt;"",COUNTIF($C$13:C428,C428)=1,"")</f>
        <v/>
      </c>
      <c r="B428" s="32"/>
      <c r="C428" s="56"/>
      <c r="D428" s="61" t="str">
        <f ca="1">IF(C428="","",VLOOKUP(C428,OFFSET(Elements!$B$7:$C$7,0,0,COUNTA(Elements!$B:$C)-1),2,FALSE))</f>
        <v/>
      </c>
      <c r="E428" s="53"/>
      <c r="F428" s="29" t="str">
        <f t="shared" si="12"/>
        <v/>
      </c>
      <c r="G428" s="30" t="str">
        <f t="shared" si="13"/>
        <v/>
      </c>
      <c r="H428" s="57"/>
      <c r="I428" s="59" t="str">
        <f>_xlfn.IFS($H428="","",$H428="Total","",TRUE,VLOOKUP($H428,Elements!$B$19:$L$28,2,FALSE))</f>
        <v/>
      </c>
      <c r="J428" s="31" t="str">
        <f>_xlfn.IFS($H428="","",$H428="Total","",TRUE,VLOOKUP($H428,Elements!$B$19:$L$28,3,FALSE))</f>
        <v/>
      </c>
      <c r="K428" s="31" t="str">
        <f>_xlfn.IFS($H428="","",$H428="Total",SUMIF(INDEX($K$12:$K427,),"&gt;0"),TRUE,VLOOKUP($H428,Elements!$B$19:$L$28,4,FALSE))</f>
        <v/>
      </c>
      <c r="L428" s="31" t="str">
        <f>_xlfn.IFS($H428="","",$H428="Total",SUMIF(INDEX($L$12:$L427,),"&gt;0"),TRUE,VLOOKUP($H428,Elements!$B$19:$L$28,5,FALSE))</f>
        <v/>
      </c>
      <c r="M428" s="31" t="str">
        <f>_xlfn.IFS($H428="","",$H428="Total",SUMIF(INDEX($M$12:$M427,),"&gt;0"),TRUE,VLOOKUP($H428,Elements!$B$19:$L$28,6,FALSE))</f>
        <v/>
      </c>
      <c r="N428" s="31" t="str">
        <f>_xlfn.IFS($H428="","",$H428="Total",SUMIF(INDEX($N$12:$N427,),"&gt;0"),TRUE,VLOOKUP($H428,Elements!$B$19:$L$28,7,FALSE))</f>
        <v/>
      </c>
      <c r="O428" s="31" t="str">
        <f>_xlfn.IFS($H428="","",$H428="Total",SUMIF(INDEX($O$12:$O427,),"&gt;0"),TRUE,VLOOKUP($H428,Elements!$B$19:$L$28,8,FALSE))</f>
        <v/>
      </c>
      <c r="P428" s="31" t="str">
        <f>_xlfn.IFS($H428="","",$H428="Total",SUMIF(INDEX($P$12:$P427,),"&gt;0"),TRUE,VLOOKUP($H428,Elements!$B$19:$L$28,9,FALSE))</f>
        <v/>
      </c>
      <c r="Q428" s="31" t="str">
        <f>_xlfn.IFS($H428="","",$H428="Total",SUMIF(INDEX($Q$12:$Q427,),"&gt;0"),TRUE,VLOOKUP($H428,Elements!$B$19:$L$28,10,FALSE))</f>
        <v/>
      </c>
      <c r="R428" s="49" t="str">
        <f>_xlfn.IFS($H428="","",$H428="Total",SUMIF(INDEX($R$12:$R427,),"&gt;0"),TRUE,VLOOKUP($H428,Elements!$B$19:$L$28,11,FALSE))</f>
        <v/>
      </c>
      <c r="S428" s="2"/>
    </row>
    <row r="429" spans="1:19" x14ac:dyDescent="0.25">
      <c r="A429" s="51" t="str">
        <f>IF(C429&lt;&gt;"",COUNTIF($C$13:C429,C429)=1,"")</f>
        <v/>
      </c>
      <c r="B429" s="32"/>
      <c r="C429" s="57"/>
      <c r="D429" s="61" t="str">
        <f ca="1">IF(C429="","",VLOOKUP(C429,OFFSET(Elements!$B$7:$C$7,0,0,COUNTA(Elements!$B:$C)-1),2,FALSE))</f>
        <v/>
      </c>
      <c r="E429" s="53"/>
      <c r="F429" s="29" t="str">
        <f t="shared" si="12"/>
        <v/>
      </c>
      <c r="G429" s="30" t="str">
        <f t="shared" si="13"/>
        <v/>
      </c>
      <c r="H429" s="57"/>
      <c r="I429" s="59" t="str">
        <f>_xlfn.IFS($H429="","",$H429="Total","",TRUE,VLOOKUP($H429,Elements!$B$19:$L$28,2,FALSE))</f>
        <v/>
      </c>
      <c r="J429" s="31" t="str">
        <f>_xlfn.IFS($H429="","",$H429="Total","",TRUE,VLOOKUP($H429,Elements!$B$19:$L$28,3,FALSE))</f>
        <v/>
      </c>
      <c r="K429" s="31" t="str">
        <f>_xlfn.IFS($H429="","",$H429="Total",SUMIF(INDEX($K$12:$K428,),"&gt;0"),TRUE,VLOOKUP($H429,Elements!$B$19:$L$28,4,FALSE))</f>
        <v/>
      </c>
      <c r="L429" s="31" t="str">
        <f>_xlfn.IFS($H429="","",$H429="Total",SUMIF(INDEX($L$12:$L428,),"&gt;0"),TRUE,VLOOKUP($H429,Elements!$B$19:$L$28,5,FALSE))</f>
        <v/>
      </c>
      <c r="M429" s="31" t="str">
        <f>_xlfn.IFS($H429="","",$H429="Total",SUMIF(INDEX($M$12:$M428,),"&gt;0"),TRUE,VLOOKUP($H429,Elements!$B$19:$L$28,6,FALSE))</f>
        <v/>
      </c>
      <c r="N429" s="31" t="str">
        <f>_xlfn.IFS($H429="","",$H429="Total",SUMIF(INDEX($N$12:$N428,),"&gt;0"),TRUE,VLOOKUP($H429,Elements!$B$19:$L$28,7,FALSE))</f>
        <v/>
      </c>
      <c r="O429" s="31" t="str">
        <f>_xlfn.IFS($H429="","",$H429="Total",SUMIF(INDEX($O$12:$O428,),"&gt;0"),TRUE,VLOOKUP($H429,Elements!$B$19:$L$28,8,FALSE))</f>
        <v/>
      </c>
      <c r="P429" s="31" t="str">
        <f>_xlfn.IFS($H429="","",$H429="Total",SUMIF(INDEX($P$12:$P428,),"&gt;0"),TRUE,VLOOKUP($H429,Elements!$B$19:$L$28,9,FALSE))</f>
        <v/>
      </c>
      <c r="Q429" s="31" t="str">
        <f>_xlfn.IFS($H429="","",$H429="Total",SUMIF(INDEX($Q$12:$Q428,),"&gt;0"),TRUE,VLOOKUP($H429,Elements!$B$19:$L$28,10,FALSE))</f>
        <v/>
      </c>
      <c r="R429" s="49" t="str">
        <f>_xlfn.IFS($H429="","",$H429="Total",SUMIF(INDEX($R$12:$R428,),"&gt;0"),TRUE,VLOOKUP($H429,Elements!$B$19:$L$28,11,FALSE))</f>
        <v/>
      </c>
      <c r="S429" s="2"/>
    </row>
    <row r="430" spans="1:19" x14ac:dyDescent="0.25">
      <c r="A430" s="51" t="str">
        <f>IF(C430&lt;&gt;"",COUNTIF($C$13:C430,C430)=1,"")</f>
        <v/>
      </c>
      <c r="B430" s="32"/>
      <c r="C430" s="57"/>
      <c r="D430" s="61" t="str">
        <f ca="1">IF(C430="","",VLOOKUP(C430,OFFSET(Elements!$B$7:$C$7,0,0,COUNTA(Elements!$B:$C)-1),2,FALSE))</f>
        <v/>
      </c>
      <c r="E430" s="53"/>
      <c r="F430" s="29" t="str">
        <f t="shared" si="12"/>
        <v/>
      </c>
      <c r="G430" s="30" t="str">
        <f t="shared" si="13"/>
        <v/>
      </c>
      <c r="H430" s="57"/>
      <c r="I430" s="59" t="str">
        <f>_xlfn.IFS($H430="","",$H430="Total","",TRUE,VLOOKUP($H430,Elements!$B$19:$L$28,2,FALSE))</f>
        <v/>
      </c>
      <c r="J430" s="31" t="str">
        <f>_xlfn.IFS($H430="","",$H430="Total","",TRUE,VLOOKUP($H430,Elements!$B$19:$L$28,3,FALSE))</f>
        <v/>
      </c>
      <c r="K430" s="31" t="str">
        <f>_xlfn.IFS($H430="","",$H430="Total",SUMIF(INDEX($K$12:$K429,),"&gt;0"),TRUE,VLOOKUP($H430,Elements!$B$19:$L$28,4,FALSE))</f>
        <v/>
      </c>
      <c r="L430" s="31" t="str">
        <f>_xlfn.IFS($H430="","",$H430="Total",SUMIF(INDEX($L$12:$L429,),"&gt;0"),TRUE,VLOOKUP($H430,Elements!$B$19:$L$28,5,FALSE))</f>
        <v/>
      </c>
      <c r="M430" s="31" t="str">
        <f>_xlfn.IFS($H430="","",$H430="Total",SUMIF(INDEX($M$12:$M429,),"&gt;0"),TRUE,VLOOKUP($H430,Elements!$B$19:$L$28,6,FALSE))</f>
        <v/>
      </c>
      <c r="N430" s="31" t="str">
        <f>_xlfn.IFS($H430="","",$H430="Total",SUMIF(INDEX($N$12:$N429,),"&gt;0"),TRUE,VLOOKUP($H430,Elements!$B$19:$L$28,7,FALSE))</f>
        <v/>
      </c>
      <c r="O430" s="31" t="str">
        <f>_xlfn.IFS($H430="","",$H430="Total",SUMIF(INDEX($O$12:$O429,),"&gt;0"),TRUE,VLOOKUP($H430,Elements!$B$19:$L$28,8,FALSE))</f>
        <v/>
      </c>
      <c r="P430" s="31" t="str">
        <f>_xlfn.IFS($H430="","",$H430="Total",SUMIF(INDEX($P$12:$P429,),"&gt;0"),TRUE,VLOOKUP($H430,Elements!$B$19:$L$28,9,FALSE))</f>
        <v/>
      </c>
      <c r="Q430" s="31" t="str">
        <f>_xlfn.IFS($H430="","",$H430="Total",SUMIF(INDEX($Q$12:$Q429,),"&gt;0"),TRUE,VLOOKUP($H430,Elements!$B$19:$L$28,10,FALSE))</f>
        <v/>
      </c>
      <c r="R430" s="49" t="str">
        <f>_xlfn.IFS($H430="","",$H430="Total",SUMIF(INDEX($R$12:$R429,),"&gt;0"),TRUE,VLOOKUP($H430,Elements!$B$19:$L$28,11,FALSE))</f>
        <v/>
      </c>
      <c r="S430" s="2"/>
    </row>
    <row r="431" spans="1:19" x14ac:dyDescent="0.25">
      <c r="A431" s="51" t="str">
        <f>IF(C431&lt;&gt;"",COUNTIF($C$13:C431,C431)=1,"")</f>
        <v/>
      </c>
      <c r="B431" s="32"/>
      <c r="C431" s="57"/>
      <c r="D431" s="61" t="str">
        <f ca="1">IF(C431="","",VLOOKUP(C431,OFFSET(Elements!$B$7:$C$7,0,0,COUNTA(Elements!$B:$C)-1),2,FALSE))</f>
        <v/>
      </c>
      <c r="E431" s="53"/>
      <c r="F431" s="29" t="str">
        <f t="shared" si="12"/>
        <v/>
      </c>
      <c r="G431" s="30" t="str">
        <f t="shared" si="13"/>
        <v/>
      </c>
      <c r="H431" s="57"/>
      <c r="I431" s="59" t="str">
        <f>_xlfn.IFS($H431="","",$H431="Total","",TRUE,VLOOKUP($H431,Elements!$B$19:$L$28,2,FALSE))</f>
        <v/>
      </c>
      <c r="J431" s="31" t="str">
        <f>_xlfn.IFS($H431="","",$H431="Total","",TRUE,VLOOKUP($H431,Elements!$B$19:$L$28,3,FALSE))</f>
        <v/>
      </c>
      <c r="K431" s="31" t="str">
        <f>_xlfn.IFS($H431="","",$H431="Total",SUMIF(INDEX($K$12:$K430,),"&gt;0"),TRUE,VLOOKUP($H431,Elements!$B$19:$L$28,4,FALSE))</f>
        <v/>
      </c>
      <c r="L431" s="31" t="str">
        <f>_xlfn.IFS($H431="","",$H431="Total",SUMIF(INDEX($L$12:$L430,),"&gt;0"),TRUE,VLOOKUP($H431,Elements!$B$19:$L$28,5,FALSE))</f>
        <v/>
      </c>
      <c r="M431" s="31" t="str">
        <f>_xlfn.IFS($H431="","",$H431="Total",SUMIF(INDEX($M$12:$M430,),"&gt;0"),TRUE,VLOOKUP($H431,Elements!$B$19:$L$28,6,FALSE))</f>
        <v/>
      </c>
      <c r="N431" s="31" t="str">
        <f>_xlfn.IFS($H431="","",$H431="Total",SUMIF(INDEX($N$12:$N430,),"&gt;0"),TRUE,VLOOKUP($H431,Elements!$B$19:$L$28,7,FALSE))</f>
        <v/>
      </c>
      <c r="O431" s="31" t="str">
        <f>_xlfn.IFS($H431="","",$H431="Total",SUMIF(INDEX($O$12:$O430,),"&gt;0"),TRUE,VLOOKUP($H431,Elements!$B$19:$L$28,8,FALSE))</f>
        <v/>
      </c>
      <c r="P431" s="31" t="str">
        <f>_xlfn.IFS($H431="","",$H431="Total",SUMIF(INDEX($P$12:$P430,),"&gt;0"),TRUE,VLOOKUP($H431,Elements!$B$19:$L$28,9,FALSE))</f>
        <v/>
      </c>
      <c r="Q431" s="31" t="str">
        <f>_xlfn.IFS($H431="","",$H431="Total",SUMIF(INDEX($Q$12:$Q430,),"&gt;0"),TRUE,VLOOKUP($H431,Elements!$B$19:$L$28,10,FALSE))</f>
        <v/>
      </c>
      <c r="R431" s="49" t="str">
        <f>_xlfn.IFS($H431="","",$H431="Total",SUMIF(INDEX($R$12:$R430,),"&gt;0"),TRUE,VLOOKUP($H431,Elements!$B$19:$L$28,11,FALSE))</f>
        <v/>
      </c>
      <c r="S431" s="2"/>
    </row>
    <row r="432" spans="1:19" x14ac:dyDescent="0.25">
      <c r="A432" s="51" t="str">
        <f>IF(C432&lt;&gt;"",COUNTIF($C$13:C432,C432)=1,"")</f>
        <v/>
      </c>
      <c r="B432" s="32"/>
      <c r="C432" s="57"/>
      <c r="D432" s="61" t="str">
        <f ca="1">IF(C432="","",VLOOKUP(C432,OFFSET(Elements!$B$7:$C$7,0,0,COUNTA(Elements!$B:$C)-1),2,FALSE))</f>
        <v/>
      </c>
      <c r="E432" s="53"/>
      <c r="F432" s="29" t="str">
        <f t="shared" si="12"/>
        <v/>
      </c>
      <c r="G432" s="30" t="str">
        <f t="shared" si="13"/>
        <v/>
      </c>
      <c r="H432" s="57"/>
      <c r="I432" s="59" t="str">
        <f>_xlfn.IFS($H432="","",$H432="Total","",TRUE,VLOOKUP($H432,Elements!$B$19:$L$28,2,FALSE))</f>
        <v/>
      </c>
      <c r="J432" s="31" t="str">
        <f>_xlfn.IFS($H432="","",$H432="Total","",TRUE,VLOOKUP($H432,Elements!$B$19:$L$28,3,FALSE))</f>
        <v/>
      </c>
      <c r="K432" s="31" t="str">
        <f>_xlfn.IFS($H432="","",$H432="Total",SUMIF(INDEX($K$12:$K431,),"&gt;0"),TRUE,VLOOKUP($H432,Elements!$B$19:$L$28,4,FALSE))</f>
        <v/>
      </c>
      <c r="L432" s="31" t="str">
        <f>_xlfn.IFS($H432="","",$H432="Total",SUMIF(INDEX($L$12:$L431,),"&gt;0"),TRUE,VLOOKUP($H432,Elements!$B$19:$L$28,5,FALSE))</f>
        <v/>
      </c>
      <c r="M432" s="31" t="str">
        <f>_xlfn.IFS($H432="","",$H432="Total",SUMIF(INDEX($M$12:$M431,),"&gt;0"),TRUE,VLOOKUP($H432,Elements!$B$19:$L$28,6,FALSE))</f>
        <v/>
      </c>
      <c r="N432" s="31" t="str">
        <f>_xlfn.IFS($H432="","",$H432="Total",SUMIF(INDEX($N$12:$N431,),"&gt;0"),TRUE,VLOOKUP($H432,Elements!$B$19:$L$28,7,FALSE))</f>
        <v/>
      </c>
      <c r="O432" s="31" t="str">
        <f>_xlfn.IFS($H432="","",$H432="Total",SUMIF(INDEX($O$12:$O431,),"&gt;0"),TRUE,VLOOKUP($H432,Elements!$B$19:$L$28,8,FALSE))</f>
        <v/>
      </c>
      <c r="P432" s="31" t="str">
        <f>_xlfn.IFS($H432="","",$H432="Total",SUMIF(INDEX($P$12:$P431,),"&gt;0"),TRUE,VLOOKUP($H432,Elements!$B$19:$L$28,9,FALSE))</f>
        <v/>
      </c>
      <c r="Q432" s="31" t="str">
        <f>_xlfn.IFS($H432="","",$H432="Total",SUMIF(INDEX($Q$12:$Q431,),"&gt;0"),TRUE,VLOOKUP($H432,Elements!$B$19:$L$28,10,FALSE))</f>
        <v/>
      </c>
      <c r="R432" s="49" t="str">
        <f>_xlfn.IFS($H432="","",$H432="Total",SUMIF(INDEX($R$12:$R431,),"&gt;0"),TRUE,VLOOKUP($H432,Elements!$B$19:$L$28,11,FALSE))</f>
        <v/>
      </c>
      <c r="S432" s="2"/>
    </row>
    <row r="433" spans="1:19" x14ac:dyDescent="0.25">
      <c r="A433" s="51" t="str">
        <f>IF(C433&lt;&gt;"",COUNTIF($C$13:C433,C433)=1,"")</f>
        <v/>
      </c>
      <c r="B433" s="32"/>
      <c r="C433" s="57"/>
      <c r="D433" s="61" t="str">
        <f ca="1">IF(C433="","",VLOOKUP(C433,OFFSET(Elements!$B$7:$C$7,0,0,COUNTA(Elements!$B:$C)-1),2,FALSE))</f>
        <v/>
      </c>
      <c r="E433" s="53"/>
      <c r="F433" s="29" t="str">
        <f t="shared" si="12"/>
        <v/>
      </c>
      <c r="G433" s="30" t="str">
        <f t="shared" si="13"/>
        <v/>
      </c>
      <c r="H433" s="57"/>
      <c r="I433" s="59" t="str">
        <f>_xlfn.IFS($H433="","",$H433="Total","",TRUE,VLOOKUP($H433,Elements!$B$19:$L$28,2,FALSE))</f>
        <v/>
      </c>
      <c r="J433" s="31" t="str">
        <f>_xlfn.IFS($H433="","",$H433="Total","",TRUE,VLOOKUP($H433,Elements!$B$19:$L$28,3,FALSE))</f>
        <v/>
      </c>
      <c r="K433" s="31" t="str">
        <f>_xlfn.IFS($H433="","",$H433="Total",SUMIF(INDEX($K$12:$K432,),"&gt;0"),TRUE,VLOOKUP($H433,Elements!$B$19:$L$28,4,FALSE))</f>
        <v/>
      </c>
      <c r="L433" s="31" t="str">
        <f>_xlfn.IFS($H433="","",$H433="Total",SUMIF(INDEX($L$12:$L432,),"&gt;0"),TRUE,VLOOKUP($H433,Elements!$B$19:$L$28,5,FALSE))</f>
        <v/>
      </c>
      <c r="M433" s="31" t="str">
        <f>_xlfn.IFS($H433="","",$H433="Total",SUMIF(INDEX($M$12:$M432,),"&gt;0"),TRUE,VLOOKUP($H433,Elements!$B$19:$L$28,6,FALSE))</f>
        <v/>
      </c>
      <c r="N433" s="31" t="str">
        <f>_xlfn.IFS($H433="","",$H433="Total",SUMIF(INDEX($N$12:$N432,),"&gt;0"),TRUE,VLOOKUP($H433,Elements!$B$19:$L$28,7,FALSE))</f>
        <v/>
      </c>
      <c r="O433" s="31" t="str">
        <f>_xlfn.IFS($H433="","",$H433="Total",SUMIF(INDEX($O$12:$O432,),"&gt;0"),TRUE,VLOOKUP($H433,Elements!$B$19:$L$28,8,FALSE))</f>
        <v/>
      </c>
      <c r="P433" s="31" t="str">
        <f>_xlfn.IFS($H433="","",$H433="Total",SUMIF(INDEX($P$12:$P432,),"&gt;0"),TRUE,VLOOKUP($H433,Elements!$B$19:$L$28,9,FALSE))</f>
        <v/>
      </c>
      <c r="Q433" s="31" t="str">
        <f>_xlfn.IFS($H433="","",$H433="Total",SUMIF(INDEX($Q$12:$Q432,),"&gt;0"),TRUE,VLOOKUP($H433,Elements!$B$19:$L$28,10,FALSE))</f>
        <v/>
      </c>
      <c r="R433" s="49" t="str">
        <f>_xlfn.IFS($H433="","",$H433="Total",SUMIF(INDEX($R$12:$R432,),"&gt;0"),TRUE,VLOOKUP($H433,Elements!$B$19:$L$28,11,FALSE))</f>
        <v/>
      </c>
      <c r="S433" s="2"/>
    </row>
    <row r="434" spans="1:19" x14ac:dyDescent="0.25">
      <c r="A434" s="51" t="str">
        <f>IF(C434&lt;&gt;"",COUNTIF($C$13:C434,C434)=1,"")</f>
        <v/>
      </c>
      <c r="B434" s="32"/>
      <c r="C434" s="57"/>
      <c r="D434" s="61" t="str">
        <f ca="1">IF(C434="","",VLOOKUP(C434,OFFSET(Elements!$B$7:$C$7,0,0,COUNTA(Elements!$B:$C)-1),2,FALSE))</f>
        <v/>
      </c>
      <c r="E434" s="53"/>
      <c r="F434" s="29" t="str">
        <f t="shared" si="12"/>
        <v/>
      </c>
      <c r="G434" s="30" t="str">
        <f t="shared" si="13"/>
        <v/>
      </c>
      <c r="H434" s="57"/>
      <c r="I434" s="59" t="str">
        <f>_xlfn.IFS($H434="","",$H434="Total","",TRUE,VLOOKUP($H434,Elements!$B$19:$L$28,2,FALSE))</f>
        <v/>
      </c>
      <c r="J434" s="31" t="str">
        <f>_xlfn.IFS($H434="","",$H434="Total","",TRUE,VLOOKUP($H434,Elements!$B$19:$L$28,3,FALSE))</f>
        <v/>
      </c>
      <c r="K434" s="31" t="str">
        <f>_xlfn.IFS($H434="","",$H434="Total",SUMIF(INDEX($K$12:$K433,),"&gt;0"),TRUE,VLOOKUP($H434,Elements!$B$19:$L$28,4,FALSE))</f>
        <v/>
      </c>
      <c r="L434" s="31" t="str">
        <f>_xlfn.IFS($H434="","",$H434="Total",SUMIF(INDEX($L$12:$L433,),"&gt;0"),TRUE,VLOOKUP($H434,Elements!$B$19:$L$28,5,FALSE))</f>
        <v/>
      </c>
      <c r="M434" s="31" t="str">
        <f>_xlfn.IFS($H434="","",$H434="Total",SUMIF(INDEX($M$12:$M433,),"&gt;0"),TRUE,VLOOKUP($H434,Elements!$B$19:$L$28,6,FALSE))</f>
        <v/>
      </c>
      <c r="N434" s="31" t="str">
        <f>_xlfn.IFS($H434="","",$H434="Total",SUMIF(INDEX($N$12:$N433,),"&gt;0"),TRUE,VLOOKUP($H434,Elements!$B$19:$L$28,7,FALSE))</f>
        <v/>
      </c>
      <c r="O434" s="31" t="str">
        <f>_xlfn.IFS($H434="","",$H434="Total",SUMIF(INDEX($O$12:$O433,),"&gt;0"),TRUE,VLOOKUP($H434,Elements!$B$19:$L$28,8,FALSE))</f>
        <v/>
      </c>
      <c r="P434" s="31" t="str">
        <f>_xlfn.IFS($H434="","",$H434="Total",SUMIF(INDEX($P$12:$P433,),"&gt;0"),TRUE,VLOOKUP($H434,Elements!$B$19:$L$28,9,FALSE))</f>
        <v/>
      </c>
      <c r="Q434" s="31" t="str">
        <f>_xlfn.IFS($H434="","",$H434="Total",SUMIF(INDEX($Q$12:$Q433,),"&gt;0"),TRUE,VLOOKUP($H434,Elements!$B$19:$L$28,10,FALSE))</f>
        <v/>
      </c>
      <c r="R434" s="49" t="str">
        <f>_xlfn.IFS($H434="","",$H434="Total",SUMIF(INDEX($R$12:$R433,),"&gt;0"),TRUE,VLOOKUP($H434,Elements!$B$19:$L$28,11,FALSE))</f>
        <v/>
      </c>
      <c r="S434" s="2"/>
    </row>
    <row r="435" spans="1:19" x14ac:dyDescent="0.25">
      <c r="A435" s="51" t="str">
        <f>IF(C435&lt;&gt;"",COUNTIF($C$13:C435,C435)=1,"")</f>
        <v/>
      </c>
      <c r="B435" s="32"/>
      <c r="C435" s="57"/>
      <c r="D435" s="61" t="str">
        <f ca="1">IF(C435="","",VLOOKUP(C435,OFFSET(Elements!$B$7:$C$7,0,0,COUNTA(Elements!$B:$C)-1),2,FALSE))</f>
        <v/>
      </c>
      <c r="E435" s="53"/>
      <c r="F435" s="29" t="str">
        <f t="shared" si="12"/>
        <v/>
      </c>
      <c r="G435" s="30" t="str">
        <f t="shared" si="13"/>
        <v/>
      </c>
      <c r="H435" s="57"/>
      <c r="I435" s="59" t="str">
        <f>_xlfn.IFS($H435="","",$H435="Total","",TRUE,VLOOKUP($H435,Elements!$B$19:$L$28,2,FALSE))</f>
        <v/>
      </c>
      <c r="J435" s="31" t="str">
        <f>_xlfn.IFS($H435="","",$H435="Total","",TRUE,VLOOKUP($H435,Elements!$B$19:$L$28,3,FALSE))</f>
        <v/>
      </c>
      <c r="K435" s="31" t="str">
        <f>_xlfn.IFS($H435="","",$H435="Total",SUMIF(INDEX($K$12:$K434,),"&gt;0"),TRUE,VLOOKUP($H435,Elements!$B$19:$L$28,4,FALSE))</f>
        <v/>
      </c>
      <c r="L435" s="31" t="str">
        <f>_xlfn.IFS($H435="","",$H435="Total",SUMIF(INDEX($L$12:$L434,),"&gt;0"),TRUE,VLOOKUP($H435,Elements!$B$19:$L$28,5,FALSE))</f>
        <v/>
      </c>
      <c r="M435" s="31" t="str">
        <f>_xlfn.IFS($H435="","",$H435="Total",SUMIF(INDEX($M$12:$M434,),"&gt;0"),TRUE,VLOOKUP($H435,Elements!$B$19:$L$28,6,FALSE))</f>
        <v/>
      </c>
      <c r="N435" s="31" t="str">
        <f>_xlfn.IFS($H435="","",$H435="Total",SUMIF(INDEX($N$12:$N434,),"&gt;0"),TRUE,VLOOKUP($H435,Elements!$B$19:$L$28,7,FALSE))</f>
        <v/>
      </c>
      <c r="O435" s="31" t="str">
        <f>_xlfn.IFS($H435="","",$H435="Total",SUMIF(INDEX($O$12:$O434,),"&gt;0"),TRUE,VLOOKUP($H435,Elements!$B$19:$L$28,8,FALSE))</f>
        <v/>
      </c>
      <c r="P435" s="31" t="str">
        <f>_xlfn.IFS($H435="","",$H435="Total",SUMIF(INDEX($P$12:$P434,),"&gt;0"),TRUE,VLOOKUP($H435,Elements!$B$19:$L$28,9,FALSE))</f>
        <v/>
      </c>
      <c r="Q435" s="31" t="str">
        <f>_xlfn.IFS($H435="","",$H435="Total",SUMIF(INDEX($Q$12:$Q434,),"&gt;0"),TRUE,VLOOKUP($H435,Elements!$B$19:$L$28,10,FALSE))</f>
        <v/>
      </c>
      <c r="R435" s="49" t="str">
        <f>_xlfn.IFS($H435="","",$H435="Total",SUMIF(INDEX($R$12:$R434,),"&gt;0"),TRUE,VLOOKUP($H435,Elements!$B$19:$L$28,11,FALSE))</f>
        <v/>
      </c>
      <c r="S435" s="2"/>
    </row>
    <row r="436" spans="1:19" x14ac:dyDescent="0.25">
      <c r="A436" s="51" t="str">
        <f>IF(C436&lt;&gt;"",COUNTIF($C$13:C436,C436)=1,"")</f>
        <v/>
      </c>
      <c r="B436" s="32"/>
      <c r="C436" s="56"/>
      <c r="D436" s="61" t="str">
        <f ca="1">IF(C436="","",VLOOKUP(C436,OFFSET(Elements!$B$7:$C$7,0,0,COUNTA(Elements!$B:$C)-1),2,FALSE))</f>
        <v/>
      </c>
      <c r="E436" s="53"/>
      <c r="F436" s="29" t="str">
        <f t="shared" si="12"/>
        <v/>
      </c>
      <c r="G436" s="30" t="str">
        <f t="shared" si="13"/>
        <v/>
      </c>
      <c r="H436" s="57"/>
      <c r="I436" s="59" t="str">
        <f>_xlfn.IFS($H436="","",$H436="Total","",TRUE,VLOOKUP($H436,Elements!$B$19:$L$28,2,FALSE))</f>
        <v/>
      </c>
      <c r="J436" s="31" t="str">
        <f>_xlfn.IFS($H436="","",$H436="Total","",TRUE,VLOOKUP($H436,Elements!$B$19:$L$28,3,FALSE))</f>
        <v/>
      </c>
      <c r="K436" s="31" t="str">
        <f>_xlfn.IFS($H436="","",$H436="Total",SUMIF(INDEX($K$12:$K435,),"&gt;0"),TRUE,VLOOKUP($H436,Elements!$B$19:$L$28,4,FALSE))</f>
        <v/>
      </c>
      <c r="L436" s="31" t="str">
        <f>_xlfn.IFS($H436="","",$H436="Total",SUMIF(INDEX($L$12:$L435,),"&gt;0"),TRUE,VLOOKUP($H436,Elements!$B$19:$L$28,5,FALSE))</f>
        <v/>
      </c>
      <c r="M436" s="31" t="str">
        <f>_xlfn.IFS($H436="","",$H436="Total",SUMIF(INDEX($M$12:$M435,),"&gt;0"),TRUE,VLOOKUP($H436,Elements!$B$19:$L$28,6,FALSE))</f>
        <v/>
      </c>
      <c r="N436" s="31" t="str">
        <f>_xlfn.IFS($H436="","",$H436="Total",SUMIF(INDEX($N$12:$N435,),"&gt;0"),TRUE,VLOOKUP($H436,Elements!$B$19:$L$28,7,FALSE))</f>
        <v/>
      </c>
      <c r="O436" s="31" t="str">
        <f>_xlfn.IFS($H436="","",$H436="Total",SUMIF(INDEX($O$12:$O435,),"&gt;0"),TRUE,VLOOKUP($H436,Elements!$B$19:$L$28,8,FALSE))</f>
        <v/>
      </c>
      <c r="P436" s="31" t="str">
        <f>_xlfn.IFS($H436="","",$H436="Total",SUMIF(INDEX($P$12:$P435,),"&gt;0"),TRUE,VLOOKUP($H436,Elements!$B$19:$L$28,9,FALSE))</f>
        <v/>
      </c>
      <c r="Q436" s="31" t="str">
        <f>_xlfn.IFS($H436="","",$H436="Total",SUMIF(INDEX($Q$12:$Q435,),"&gt;0"),TRUE,VLOOKUP($H436,Elements!$B$19:$L$28,10,FALSE))</f>
        <v/>
      </c>
      <c r="R436" s="49" t="str">
        <f>_xlfn.IFS($H436="","",$H436="Total",SUMIF(INDEX($R$12:$R435,),"&gt;0"),TRUE,VLOOKUP($H436,Elements!$B$19:$L$28,11,FALSE))</f>
        <v/>
      </c>
      <c r="S436" s="2"/>
    </row>
    <row r="437" spans="1:19" x14ac:dyDescent="0.25">
      <c r="A437" s="51" t="str">
        <f>IF(C437&lt;&gt;"",COUNTIF($C$13:C437,C437)=1,"")</f>
        <v/>
      </c>
      <c r="B437" s="32"/>
      <c r="C437" s="57"/>
      <c r="D437" s="61" t="str">
        <f ca="1">IF(C437="","",VLOOKUP(C437,OFFSET(#REF!,0,0,COUNTA(#REF!)-1),2,FALSE))</f>
        <v/>
      </c>
      <c r="E437" s="53"/>
      <c r="F437" s="29" t="str">
        <f t="shared" si="12"/>
        <v/>
      </c>
      <c r="G437" s="30" t="str">
        <f t="shared" si="13"/>
        <v/>
      </c>
      <c r="H437" s="57"/>
      <c r="I437" s="59" t="str">
        <f>_xlfn.IFS($H437="","",$H437="Total","",TRUE,VLOOKUP($H437,Elements!$B$19:$L$28,2,FALSE))</f>
        <v/>
      </c>
      <c r="J437" s="31" t="str">
        <f>_xlfn.IFS($H437="","",$H437="Total","",TRUE,VLOOKUP($H437,Elements!$B$19:$L$28,3,FALSE))</f>
        <v/>
      </c>
      <c r="K437" s="31" t="str">
        <f>_xlfn.IFS($H437="","",$H437="Total",SUMIF(INDEX($K$12:$K436,),"&gt;0"),TRUE,VLOOKUP($H437,Elements!$B$19:$L$28,4,FALSE))</f>
        <v/>
      </c>
      <c r="L437" s="31" t="str">
        <f>_xlfn.IFS($H437="","",$H437="Total",SUMIF(INDEX($L$12:$L436,),"&gt;0"),TRUE,VLOOKUP($H437,Elements!$B$19:$L$28,5,FALSE))</f>
        <v/>
      </c>
      <c r="M437" s="31" t="str">
        <f>_xlfn.IFS($H437="","",$H437="Total",SUMIF(INDEX($M$12:$M436,),"&gt;0"),TRUE,VLOOKUP($H437,Elements!$B$19:$L$28,6,FALSE))</f>
        <v/>
      </c>
      <c r="N437" s="31" t="str">
        <f>_xlfn.IFS($H437="","",$H437="Total",SUMIF(INDEX($N$12:$N436,),"&gt;0"),TRUE,VLOOKUP($H437,Elements!$B$19:$L$28,7,FALSE))</f>
        <v/>
      </c>
      <c r="O437" s="31" t="str">
        <f>_xlfn.IFS($H437="","",$H437="Total",SUMIF(INDEX($O$12:$O436,),"&gt;0"),TRUE,VLOOKUP($H437,Elements!$B$19:$L$28,8,FALSE))</f>
        <v/>
      </c>
      <c r="P437" s="31" t="str">
        <f>_xlfn.IFS($H437="","",$H437="Total",SUMIF(INDEX($P$12:$P436,),"&gt;0"),TRUE,VLOOKUP($H437,Elements!$B$19:$L$28,9,FALSE))</f>
        <v/>
      </c>
      <c r="Q437" s="31" t="str">
        <f>_xlfn.IFS($H437="","",$H437="Total",SUMIF(INDEX($Q$12:$Q436,),"&gt;0"),TRUE,VLOOKUP($H437,Elements!$B$19:$L$28,10,FALSE))</f>
        <v/>
      </c>
      <c r="R437" s="49" t="str">
        <f>_xlfn.IFS($H437="","",$H437="Total",SUMIF(INDEX($R$12:$R436,),"&gt;0"),TRUE,VLOOKUP($H437,Elements!$B$19:$L$28,11,FALSE))</f>
        <v/>
      </c>
      <c r="S437" s="2"/>
    </row>
    <row r="438" spans="1:19" x14ac:dyDescent="0.25">
      <c r="A438" s="51" t="str">
        <f>IF(C438&lt;&gt;"",COUNTIF($C$13:C438,C438)=1,"")</f>
        <v/>
      </c>
      <c r="C438" s="54"/>
      <c r="D438" s="50" t="str">
        <f ca="1">IF(C438="","",VLOOKUP(C438,OFFSET(#REF!,0,0,COUNTA(#REF!)-1),2,FALSE))</f>
        <v/>
      </c>
      <c r="E438" s="54"/>
      <c r="F438" s="29" t="str">
        <f t="shared" si="12"/>
        <v/>
      </c>
      <c r="G438" s="30" t="str">
        <f t="shared" si="13"/>
        <v/>
      </c>
      <c r="H438" s="54"/>
      <c r="I438" s="59" t="str">
        <f>_xlfn.IFS($H438="","",$H438="Total","",TRUE,VLOOKUP($H438,Elements!$B$19:$L$28,2,FALSE))</f>
        <v/>
      </c>
      <c r="J438" s="31" t="str">
        <f>_xlfn.IFS($H438="","",$H438="Total","",TRUE,VLOOKUP($H438,Elements!$B$19:$L$28,3,FALSE))</f>
        <v/>
      </c>
      <c r="K438" s="31" t="str">
        <f>_xlfn.IFS($H438="","",$H438="Total",SUMIF(INDEX($K$12:$K437,),"&gt;0"),TRUE,VLOOKUP($H438,Elements!$B$19:$L$28,4,FALSE))</f>
        <v/>
      </c>
      <c r="L438" s="31" t="str">
        <f>_xlfn.IFS($H438="","",$H438="Total",SUMIF(INDEX($L$12:$L437,),"&gt;0"),TRUE,VLOOKUP($H438,Elements!$B$19:$L$28,5,FALSE))</f>
        <v/>
      </c>
      <c r="M438" s="31" t="str">
        <f>_xlfn.IFS($H438="","",$H438="Total",SUMIF(INDEX($M$12:$M437,),"&gt;0"),TRUE,VLOOKUP($H438,Elements!$B$19:$L$28,6,FALSE))</f>
        <v/>
      </c>
      <c r="N438" s="31" t="str">
        <f>_xlfn.IFS($H438="","",$H438="Total",SUMIF(INDEX($N$12:$N437,),"&gt;0"),TRUE,VLOOKUP($H438,Elements!$B$19:$L$28,7,FALSE))</f>
        <v/>
      </c>
      <c r="O438" s="31" t="str">
        <f>_xlfn.IFS($H438="","",$H438="Total",SUMIF(INDEX($O$12:$O437,),"&gt;0"),TRUE,VLOOKUP($H438,Elements!$B$19:$L$28,8,FALSE))</f>
        <v/>
      </c>
      <c r="P438" s="31" t="str">
        <f>_xlfn.IFS($H438="","",$H438="Total",SUMIF(INDEX($P$12:$P437,),"&gt;0"),TRUE,VLOOKUP($H438,Elements!$B$19:$L$28,9,FALSE))</f>
        <v/>
      </c>
      <c r="Q438" s="31" t="str">
        <f>_xlfn.IFS($H438="","",$H438="Total",SUMIF(INDEX($Q$12:$Q437,),"&gt;0"),TRUE,VLOOKUP($H438,Elements!$B$19:$L$28,10,FALSE))</f>
        <v/>
      </c>
      <c r="R438" s="49" t="str">
        <f>_xlfn.IFS($H438="","",$H438="Total",SUMIF(INDEX($R$12:$R437,),"&gt;0"),TRUE,VLOOKUP($H438,Elements!$B$19:$L$28,11,FALSE))</f>
        <v/>
      </c>
      <c r="S438" s="2"/>
    </row>
    <row r="439" spans="1:19" x14ac:dyDescent="0.25">
      <c r="A439" s="51" t="str">
        <f>IF(C439&lt;&gt;"",COUNTIF($C$13:C439,C439)=1,"")</f>
        <v/>
      </c>
      <c r="C439" s="54"/>
      <c r="D439" s="50" t="str">
        <f ca="1">IF(C439="","",VLOOKUP(C439,OFFSET(#REF!,0,0,COUNTA(#REF!)-1),2,FALSE))</f>
        <v/>
      </c>
      <c r="E439" s="54"/>
      <c r="F439" s="29" t="str">
        <f t="shared" si="12"/>
        <v/>
      </c>
      <c r="G439" s="30" t="str">
        <f t="shared" si="13"/>
        <v/>
      </c>
      <c r="H439" s="54"/>
      <c r="I439" s="59" t="str">
        <f>_xlfn.IFS($H439="","",$H439="Total","",TRUE,VLOOKUP($H439,Elements!$B$19:$L$28,2,FALSE))</f>
        <v/>
      </c>
      <c r="J439" s="31" t="str">
        <f>_xlfn.IFS($H439="","",$H439="Total","",TRUE,VLOOKUP($H439,Elements!$B$19:$L$28,3,FALSE))</f>
        <v/>
      </c>
      <c r="K439" s="31" t="str">
        <f>_xlfn.IFS($H439="","",$H439="Total",SUMIF(INDEX($K$12:$K438,),"&gt;0"),TRUE,VLOOKUP($H439,Elements!$B$19:$L$28,4,FALSE))</f>
        <v/>
      </c>
      <c r="L439" s="31" t="str">
        <f>_xlfn.IFS($H439="","",$H439="Total",SUMIF(INDEX($L$12:$L438,),"&gt;0"),TRUE,VLOOKUP($H439,Elements!$B$19:$L$28,5,FALSE))</f>
        <v/>
      </c>
      <c r="M439" s="31" t="str">
        <f>_xlfn.IFS($H439="","",$H439="Total",SUMIF(INDEX($M$12:$M438,),"&gt;0"),TRUE,VLOOKUP($H439,Elements!$B$19:$L$28,6,FALSE))</f>
        <v/>
      </c>
      <c r="N439" s="31" t="str">
        <f>_xlfn.IFS($H439="","",$H439="Total",SUMIF(INDEX($N$12:$N438,),"&gt;0"),TRUE,VLOOKUP($H439,Elements!$B$19:$L$28,7,FALSE))</f>
        <v/>
      </c>
      <c r="O439" s="31" t="str">
        <f>_xlfn.IFS($H439="","",$H439="Total",SUMIF(INDEX($O$12:$O438,),"&gt;0"),TRUE,VLOOKUP($H439,Elements!$B$19:$L$28,8,FALSE))</f>
        <v/>
      </c>
      <c r="P439" s="31" t="str">
        <f>_xlfn.IFS($H439="","",$H439="Total",SUMIF(INDEX($P$12:$P438,),"&gt;0"),TRUE,VLOOKUP($H439,Elements!$B$19:$L$28,9,FALSE))</f>
        <v/>
      </c>
      <c r="Q439" s="31" t="str">
        <f>_xlfn.IFS($H439="","",$H439="Total",SUMIF(INDEX($Q$12:$Q438,),"&gt;0"),TRUE,VLOOKUP($H439,Elements!$B$19:$L$28,10,FALSE))</f>
        <v/>
      </c>
      <c r="R439" s="49" t="str">
        <f>_xlfn.IFS($H439="","",$H439="Total",SUMIF(INDEX($R$12:$R438,),"&gt;0"),TRUE,VLOOKUP($H439,Elements!$B$19:$L$28,11,FALSE))</f>
        <v/>
      </c>
      <c r="S439" s="2"/>
    </row>
    <row r="440" spans="1:19" x14ac:dyDescent="0.25">
      <c r="A440" s="51" t="str">
        <f>IF(C440&lt;&gt;"",COUNTIF($C$13:C440,C440)=1,"")</f>
        <v/>
      </c>
      <c r="C440" s="54"/>
      <c r="D440" s="50" t="str">
        <f ca="1">IF(C440="","",VLOOKUP(C440,OFFSET(#REF!,0,0,COUNTA(#REF!)-1),2,FALSE))</f>
        <v/>
      </c>
      <c r="E440" s="54"/>
      <c r="F440" s="29" t="str">
        <f t="shared" si="12"/>
        <v/>
      </c>
      <c r="G440" s="30" t="str">
        <f t="shared" si="13"/>
        <v/>
      </c>
      <c r="H440" s="54"/>
      <c r="I440" s="59" t="str">
        <f>_xlfn.IFS($H440="","",$H440="Total","",TRUE,VLOOKUP($H440,Elements!$B$19:$L$28,2,FALSE))</f>
        <v/>
      </c>
      <c r="J440" s="31" t="str">
        <f>_xlfn.IFS($H440="","",$H440="Total","",TRUE,VLOOKUP($H440,Elements!$B$19:$L$28,3,FALSE))</f>
        <v/>
      </c>
      <c r="K440" s="31" t="str">
        <f>_xlfn.IFS($H440="","",$H440="Total",SUMIF(INDEX($K$12:$K439,),"&gt;0"),TRUE,VLOOKUP($H440,Elements!$B$19:$L$28,4,FALSE))</f>
        <v/>
      </c>
      <c r="L440" s="31" t="str">
        <f>_xlfn.IFS($H440="","",$H440="Total",SUMIF(INDEX($L$12:$L439,),"&gt;0"),TRUE,VLOOKUP($H440,Elements!$B$19:$L$28,5,FALSE))</f>
        <v/>
      </c>
      <c r="M440" s="31" t="str">
        <f>_xlfn.IFS($H440="","",$H440="Total",SUMIF(INDEX($M$12:$M439,),"&gt;0"),TRUE,VLOOKUP($H440,Elements!$B$19:$L$28,6,FALSE))</f>
        <v/>
      </c>
      <c r="N440" s="31" t="str">
        <f>_xlfn.IFS($H440="","",$H440="Total",SUMIF(INDEX($N$12:$N439,),"&gt;0"),TRUE,VLOOKUP($H440,Elements!$B$19:$L$28,7,FALSE))</f>
        <v/>
      </c>
      <c r="O440" s="31" t="str">
        <f>_xlfn.IFS($H440="","",$H440="Total",SUMIF(INDEX($O$12:$O439,),"&gt;0"),TRUE,VLOOKUP($H440,Elements!$B$19:$L$28,8,FALSE))</f>
        <v/>
      </c>
      <c r="P440" s="31" t="str">
        <f>_xlfn.IFS($H440="","",$H440="Total",SUMIF(INDEX($P$12:$P439,),"&gt;0"),TRUE,VLOOKUP($H440,Elements!$B$19:$L$28,9,FALSE))</f>
        <v/>
      </c>
      <c r="Q440" s="31" t="str">
        <f>_xlfn.IFS($H440="","",$H440="Total",SUMIF(INDEX($Q$12:$Q439,),"&gt;0"),TRUE,VLOOKUP($H440,Elements!$B$19:$L$28,10,FALSE))</f>
        <v/>
      </c>
      <c r="R440" s="49" t="str">
        <f>_xlfn.IFS($H440="","",$H440="Total",SUMIF(INDEX($R$12:$R439,),"&gt;0"),TRUE,VLOOKUP($H440,Elements!$B$19:$L$28,11,FALSE))</f>
        <v/>
      </c>
      <c r="S440" s="2"/>
    </row>
    <row r="441" spans="1:19" x14ac:dyDescent="0.25">
      <c r="A441" s="51" t="str">
        <f>IF(C441&lt;&gt;"",COUNTIF($C$13:C441,C441)=1,"")</f>
        <v/>
      </c>
      <c r="C441" s="54"/>
      <c r="D441" s="50" t="str">
        <f ca="1">IF(C441="","",VLOOKUP(C441,OFFSET(#REF!,0,0,COUNTA(#REF!)-1),2,FALSE))</f>
        <v/>
      </c>
      <c r="E441" s="54"/>
      <c r="F441" s="29" t="str">
        <f t="shared" si="12"/>
        <v/>
      </c>
      <c r="G441" s="30" t="str">
        <f t="shared" si="13"/>
        <v/>
      </c>
      <c r="H441" s="54"/>
      <c r="I441" s="59" t="str">
        <f>_xlfn.IFS($H441="","",$H441="Total","",TRUE,VLOOKUP($H441,Elements!$B$19:$L$28,2,FALSE))</f>
        <v/>
      </c>
      <c r="J441" s="31" t="str">
        <f>_xlfn.IFS($H441="","",$H441="Total","",TRUE,VLOOKUP($H441,Elements!$B$19:$L$28,3,FALSE))</f>
        <v/>
      </c>
      <c r="K441" s="31" t="str">
        <f>_xlfn.IFS($H441="","",$H441="Total",SUMIF(INDEX($K$12:$K440,),"&gt;0"),TRUE,VLOOKUP($H441,Elements!$B$19:$L$28,4,FALSE))</f>
        <v/>
      </c>
      <c r="L441" s="31" t="str">
        <f>_xlfn.IFS($H441="","",$H441="Total",SUMIF(INDEX($L$12:$L440,),"&gt;0"),TRUE,VLOOKUP($H441,Elements!$B$19:$L$28,5,FALSE))</f>
        <v/>
      </c>
      <c r="M441" s="31" t="str">
        <f>_xlfn.IFS($H441="","",$H441="Total",SUMIF(INDEX($M$12:$M440,),"&gt;0"),TRUE,VLOOKUP($H441,Elements!$B$19:$L$28,6,FALSE))</f>
        <v/>
      </c>
      <c r="N441" s="31" t="str">
        <f>_xlfn.IFS($H441="","",$H441="Total",SUMIF(INDEX($N$12:$N440,),"&gt;0"),TRUE,VLOOKUP($H441,Elements!$B$19:$L$28,7,FALSE))</f>
        <v/>
      </c>
      <c r="O441" s="31" t="str">
        <f>_xlfn.IFS($H441="","",$H441="Total",SUMIF(INDEX($O$12:$O440,),"&gt;0"),TRUE,VLOOKUP($H441,Elements!$B$19:$L$28,8,FALSE))</f>
        <v/>
      </c>
      <c r="P441" s="31" t="str">
        <f>_xlfn.IFS($H441="","",$H441="Total",SUMIF(INDEX($P$12:$P440,),"&gt;0"),TRUE,VLOOKUP($H441,Elements!$B$19:$L$28,9,FALSE))</f>
        <v/>
      </c>
      <c r="Q441" s="31" t="str">
        <f>_xlfn.IFS($H441="","",$H441="Total",SUMIF(INDEX($Q$12:$Q440,),"&gt;0"),TRUE,VLOOKUP($H441,Elements!$B$19:$L$28,10,FALSE))</f>
        <v/>
      </c>
      <c r="R441" s="49" t="str">
        <f>_xlfn.IFS($H441="","",$H441="Total",SUMIF(INDEX($R$12:$R440,),"&gt;0"),TRUE,VLOOKUP($H441,Elements!$B$19:$L$28,11,FALSE))</f>
        <v/>
      </c>
      <c r="S441" s="2"/>
    </row>
    <row r="442" spans="1:19" x14ac:dyDescent="0.25">
      <c r="A442" s="51" t="str">
        <f>IF(C442&lt;&gt;"",COUNTIF($C$13:C442,C442)=1,"")</f>
        <v/>
      </c>
      <c r="C442" s="54"/>
      <c r="D442" s="50" t="str">
        <f ca="1">IF(C442="","",VLOOKUP(C442,OFFSET(#REF!,0,0,COUNTA(#REF!)-1),2,FALSE))</f>
        <v/>
      </c>
      <c r="E442" s="54"/>
      <c r="F442" s="29" t="str">
        <f t="shared" si="12"/>
        <v/>
      </c>
      <c r="G442" s="30" t="str">
        <f t="shared" si="13"/>
        <v/>
      </c>
      <c r="H442" s="54"/>
      <c r="I442" s="59" t="str">
        <f>_xlfn.IFS($H442="","",$H442="Total","",TRUE,VLOOKUP($H442,Elements!$B$19:$L$28,2,FALSE))</f>
        <v/>
      </c>
      <c r="J442" s="31" t="str">
        <f>_xlfn.IFS($H442="","",$H442="Total","",TRUE,VLOOKUP($H442,Elements!$B$19:$L$28,3,FALSE))</f>
        <v/>
      </c>
      <c r="K442" s="31" t="str">
        <f>_xlfn.IFS($H442="","",$H442="Total",SUMIF(INDEX($K$12:$K441,),"&gt;0"),TRUE,VLOOKUP($H442,Elements!$B$19:$L$28,4,FALSE))</f>
        <v/>
      </c>
      <c r="L442" s="31" t="str">
        <f>_xlfn.IFS($H442="","",$H442="Total",SUMIF(INDEX($L$12:$L441,),"&gt;0"),TRUE,VLOOKUP($H442,Elements!$B$19:$L$28,5,FALSE))</f>
        <v/>
      </c>
      <c r="M442" s="31" t="str">
        <f>_xlfn.IFS($H442="","",$H442="Total",SUMIF(INDEX($M$12:$M441,),"&gt;0"),TRUE,VLOOKUP($H442,Elements!$B$19:$L$28,6,FALSE))</f>
        <v/>
      </c>
      <c r="N442" s="31" t="str">
        <f>_xlfn.IFS($H442="","",$H442="Total",SUMIF(INDEX($N$12:$N441,),"&gt;0"),TRUE,VLOOKUP($H442,Elements!$B$19:$L$28,7,FALSE))</f>
        <v/>
      </c>
      <c r="O442" s="31" t="str">
        <f>_xlfn.IFS($H442="","",$H442="Total",SUMIF(INDEX($O$12:$O441,),"&gt;0"),TRUE,VLOOKUP($H442,Elements!$B$19:$L$28,8,FALSE))</f>
        <v/>
      </c>
      <c r="P442" s="31" t="str">
        <f>_xlfn.IFS($H442="","",$H442="Total",SUMIF(INDEX($P$12:$P441,),"&gt;0"),TRUE,VLOOKUP($H442,Elements!$B$19:$L$28,9,FALSE))</f>
        <v/>
      </c>
      <c r="Q442" s="31" t="str">
        <f>_xlfn.IFS($H442="","",$H442="Total",SUMIF(INDEX($Q$12:$Q441,),"&gt;0"),TRUE,VLOOKUP($H442,Elements!$B$19:$L$28,10,FALSE))</f>
        <v/>
      </c>
      <c r="R442" s="49" t="str">
        <f>_xlfn.IFS($H442="","",$H442="Total",SUMIF(INDEX($R$12:$R441,),"&gt;0"),TRUE,VLOOKUP($H442,Elements!$B$19:$L$28,11,FALSE))</f>
        <v/>
      </c>
      <c r="S442" s="2"/>
    </row>
    <row r="443" spans="1:19" x14ac:dyDescent="0.25">
      <c r="A443" s="51" t="str">
        <f>IF(C443&lt;&gt;"",COUNTIF($C$13:C443,C443)=1,"")</f>
        <v/>
      </c>
      <c r="C443" s="54"/>
      <c r="D443" s="50" t="str">
        <f ca="1">IF(C443="","",VLOOKUP(C443,OFFSET(#REF!,0,0,COUNTA(#REF!)-1),2,FALSE))</f>
        <v/>
      </c>
      <c r="E443" s="54"/>
      <c r="F443" s="29" t="str">
        <f t="shared" si="12"/>
        <v/>
      </c>
      <c r="G443" s="30" t="str">
        <f t="shared" si="13"/>
        <v/>
      </c>
      <c r="H443" s="54"/>
      <c r="I443" s="59" t="str">
        <f>_xlfn.IFS($H443="","",$H443="Total","",TRUE,VLOOKUP($H443,Elements!$B$19:$L$28,2,FALSE))</f>
        <v/>
      </c>
      <c r="J443" s="31" t="str">
        <f>_xlfn.IFS($H443="","",$H443="Total","",TRUE,VLOOKUP($H443,Elements!$B$19:$L$28,3,FALSE))</f>
        <v/>
      </c>
      <c r="K443" s="31" t="str">
        <f>_xlfn.IFS($H443="","",$H443="Total",SUMIF(INDEX($K$12:$K442,),"&gt;0"),TRUE,VLOOKUP($H443,Elements!$B$19:$L$28,4,FALSE))</f>
        <v/>
      </c>
      <c r="L443" s="31" t="str">
        <f>_xlfn.IFS($H443="","",$H443="Total",SUMIF(INDEX($L$12:$L442,),"&gt;0"),TRUE,VLOOKUP($H443,Elements!$B$19:$L$28,5,FALSE))</f>
        <v/>
      </c>
      <c r="M443" s="31" t="str">
        <f>_xlfn.IFS($H443="","",$H443="Total",SUMIF(INDEX($M$12:$M442,),"&gt;0"),TRUE,VLOOKUP($H443,Elements!$B$19:$L$28,6,FALSE))</f>
        <v/>
      </c>
      <c r="N443" s="31" t="str">
        <f>_xlfn.IFS($H443="","",$H443="Total",SUMIF(INDEX($N$12:$N442,),"&gt;0"),TRUE,VLOOKUP($H443,Elements!$B$19:$L$28,7,FALSE))</f>
        <v/>
      </c>
      <c r="O443" s="31" t="str">
        <f>_xlfn.IFS($H443="","",$H443="Total",SUMIF(INDEX($O$12:$O442,),"&gt;0"),TRUE,VLOOKUP($H443,Elements!$B$19:$L$28,8,FALSE))</f>
        <v/>
      </c>
      <c r="P443" s="31" t="str">
        <f>_xlfn.IFS($H443="","",$H443="Total",SUMIF(INDEX($P$12:$P442,),"&gt;0"),TRUE,VLOOKUP($H443,Elements!$B$19:$L$28,9,FALSE))</f>
        <v/>
      </c>
      <c r="Q443" s="31" t="str">
        <f>_xlfn.IFS($H443="","",$H443="Total",SUMIF(INDEX($Q$12:$Q442,),"&gt;0"),TRUE,VLOOKUP($H443,Elements!$B$19:$L$28,10,FALSE))</f>
        <v/>
      </c>
      <c r="R443" s="49" t="str">
        <f>_xlfn.IFS($H443="","",$H443="Total",SUMIF(INDEX($R$12:$R442,),"&gt;0"),TRUE,VLOOKUP($H443,Elements!$B$19:$L$28,11,FALSE))</f>
        <v/>
      </c>
      <c r="S443" s="2"/>
    </row>
    <row r="444" spans="1:19" x14ac:dyDescent="0.25">
      <c r="A444" s="51" t="str">
        <f>IF(C444&lt;&gt;"",COUNTIF($C$13:C444,C444)=1,"")</f>
        <v/>
      </c>
      <c r="C444" s="54"/>
      <c r="D444" s="50" t="str">
        <f ca="1">IF(C444="","",VLOOKUP(C444,OFFSET(#REF!,0,0,COUNTA(#REF!)-1),2,FALSE))</f>
        <v/>
      </c>
      <c r="E444" s="54"/>
      <c r="F444" s="29" t="str">
        <f t="shared" si="12"/>
        <v/>
      </c>
      <c r="G444" s="30" t="str">
        <f t="shared" si="13"/>
        <v/>
      </c>
      <c r="H444" s="54"/>
      <c r="I444" s="59" t="str">
        <f>_xlfn.IFS($H444="","",$H444="Total","",TRUE,VLOOKUP($H444,Elements!$B$19:$L$28,2,FALSE))</f>
        <v/>
      </c>
      <c r="J444" s="31" t="str">
        <f>_xlfn.IFS($H444="","",$H444="Total","",TRUE,VLOOKUP($H444,Elements!$B$19:$L$28,3,FALSE))</f>
        <v/>
      </c>
      <c r="K444" s="31" t="str">
        <f>_xlfn.IFS($H444="","",$H444="Total",SUMIF(INDEX($K$12:$K443,),"&gt;0"),TRUE,VLOOKUP($H444,Elements!$B$19:$L$28,4,FALSE))</f>
        <v/>
      </c>
      <c r="L444" s="31" t="str">
        <f>_xlfn.IFS($H444="","",$H444="Total",SUMIF(INDEX($L$12:$L443,),"&gt;0"),TRUE,VLOOKUP($H444,Elements!$B$19:$L$28,5,FALSE))</f>
        <v/>
      </c>
      <c r="M444" s="31" t="str">
        <f>_xlfn.IFS($H444="","",$H444="Total",SUMIF(INDEX($M$12:$M443,),"&gt;0"),TRUE,VLOOKUP($H444,Elements!$B$19:$L$28,6,FALSE))</f>
        <v/>
      </c>
      <c r="N444" s="31" t="str">
        <f>_xlfn.IFS($H444="","",$H444="Total",SUMIF(INDEX($N$12:$N443,),"&gt;0"),TRUE,VLOOKUP($H444,Elements!$B$19:$L$28,7,FALSE))</f>
        <v/>
      </c>
      <c r="O444" s="31" t="str">
        <f>_xlfn.IFS($H444="","",$H444="Total",SUMIF(INDEX($O$12:$O443,),"&gt;0"),TRUE,VLOOKUP($H444,Elements!$B$19:$L$28,8,FALSE))</f>
        <v/>
      </c>
      <c r="P444" s="31" t="str">
        <f>_xlfn.IFS($H444="","",$H444="Total",SUMIF(INDEX($P$12:$P443,),"&gt;0"),TRUE,VLOOKUP($H444,Elements!$B$19:$L$28,9,FALSE))</f>
        <v/>
      </c>
      <c r="Q444" s="31" t="str">
        <f>_xlfn.IFS($H444="","",$H444="Total",SUMIF(INDEX($Q$12:$Q443,),"&gt;0"),TRUE,VLOOKUP($H444,Elements!$B$19:$L$28,10,FALSE))</f>
        <v/>
      </c>
      <c r="R444" s="49" t="str">
        <f>_xlfn.IFS($H444="","",$H444="Total",SUMIF(INDEX($R$12:$R443,),"&gt;0"),TRUE,VLOOKUP($H444,Elements!$B$19:$L$28,11,FALSE))</f>
        <v/>
      </c>
      <c r="S444" s="2"/>
    </row>
    <row r="445" spans="1:19" x14ac:dyDescent="0.25">
      <c r="A445" s="51" t="str">
        <f>IF(C445&lt;&gt;"",COUNTIF($C$13:C445,C445)=1,"")</f>
        <v/>
      </c>
      <c r="C445" s="54"/>
      <c r="D445" s="50" t="str">
        <f ca="1">IF(C445="","",VLOOKUP(C445,OFFSET(#REF!,0,0,COUNTA(#REF!)-1),2,FALSE))</f>
        <v/>
      </c>
      <c r="E445" s="54"/>
      <c r="F445" s="29" t="str">
        <f t="shared" si="12"/>
        <v/>
      </c>
      <c r="G445" s="30" t="str">
        <f t="shared" si="13"/>
        <v/>
      </c>
      <c r="H445" s="54"/>
      <c r="I445" s="59" t="str">
        <f>_xlfn.IFS($H445="","",$H445="Total","",TRUE,VLOOKUP($H445,Elements!$B$19:$L$28,2,FALSE))</f>
        <v/>
      </c>
      <c r="J445" s="31" t="str">
        <f>_xlfn.IFS($H445="","",$H445="Total","",TRUE,VLOOKUP($H445,Elements!$B$19:$L$28,3,FALSE))</f>
        <v/>
      </c>
      <c r="K445" s="31" t="str">
        <f>_xlfn.IFS($H445="","",$H445="Total",SUMIF(INDEX($K$12:$K444,),"&gt;0"),TRUE,VLOOKUP($H445,Elements!$B$19:$L$28,4,FALSE))</f>
        <v/>
      </c>
      <c r="L445" s="31" t="str">
        <f>_xlfn.IFS($H445="","",$H445="Total",SUMIF(INDEX($L$12:$L444,),"&gt;0"),TRUE,VLOOKUP($H445,Elements!$B$19:$L$28,5,FALSE))</f>
        <v/>
      </c>
      <c r="M445" s="31" t="str">
        <f>_xlfn.IFS($H445="","",$H445="Total",SUMIF(INDEX($M$12:$M444,),"&gt;0"),TRUE,VLOOKUP($H445,Elements!$B$19:$L$28,6,FALSE))</f>
        <v/>
      </c>
      <c r="N445" s="31" t="str">
        <f>_xlfn.IFS($H445="","",$H445="Total",SUMIF(INDEX($N$12:$N444,),"&gt;0"),TRUE,VLOOKUP($H445,Elements!$B$19:$L$28,7,FALSE))</f>
        <v/>
      </c>
      <c r="O445" s="31" t="str">
        <f>_xlfn.IFS($H445="","",$H445="Total",SUMIF(INDEX($O$12:$O444,),"&gt;0"),TRUE,VLOOKUP($H445,Elements!$B$19:$L$28,8,FALSE))</f>
        <v/>
      </c>
      <c r="P445" s="31" t="str">
        <f>_xlfn.IFS($H445="","",$H445="Total",SUMIF(INDEX($P$12:$P444,),"&gt;0"),TRUE,VLOOKUP($H445,Elements!$B$19:$L$28,9,FALSE))</f>
        <v/>
      </c>
      <c r="Q445" s="31" t="str">
        <f>_xlfn.IFS($H445="","",$H445="Total",SUMIF(INDEX($Q$12:$Q444,),"&gt;0"),TRUE,VLOOKUP($H445,Elements!$B$19:$L$28,10,FALSE))</f>
        <v/>
      </c>
      <c r="R445" s="49" t="str">
        <f>_xlfn.IFS($H445="","",$H445="Total",SUMIF(INDEX($R$12:$R444,),"&gt;0"),TRUE,VLOOKUP($H445,Elements!$B$19:$L$28,11,FALSE))</f>
        <v/>
      </c>
      <c r="S445" s="2"/>
    </row>
    <row r="446" spans="1:19" x14ac:dyDescent="0.25">
      <c r="A446" s="51" t="str">
        <f>IF(C446&lt;&gt;"",COUNTIF($C$13:C446,C446)=1,"")</f>
        <v/>
      </c>
      <c r="C446" s="54"/>
      <c r="D446" s="50" t="str">
        <f ca="1">IF(C446="","",VLOOKUP(C446,OFFSET(#REF!,0,0,COUNTA(#REF!)-1),2,FALSE))</f>
        <v/>
      </c>
      <c r="E446" s="54"/>
      <c r="F446" s="29" t="str">
        <f t="shared" si="12"/>
        <v/>
      </c>
      <c r="G446" s="30" t="str">
        <f t="shared" si="13"/>
        <v/>
      </c>
      <c r="H446" s="54"/>
      <c r="I446" s="59" t="str">
        <f>_xlfn.IFS($H446="","",$H446="Total","",TRUE,VLOOKUP($H446,Elements!$B$19:$L$28,2,FALSE))</f>
        <v/>
      </c>
      <c r="J446" s="31" t="str">
        <f>_xlfn.IFS($H446="","",$H446="Total","",TRUE,VLOOKUP($H446,Elements!$B$19:$L$28,3,FALSE))</f>
        <v/>
      </c>
      <c r="K446" s="31" t="str">
        <f>_xlfn.IFS($H446="","",$H446="Total",SUMIF(INDEX($K$12:$K445,),"&gt;0"),TRUE,VLOOKUP($H446,Elements!$B$19:$L$28,4,FALSE))</f>
        <v/>
      </c>
      <c r="L446" s="31" t="str">
        <f>_xlfn.IFS($H446="","",$H446="Total",SUMIF(INDEX($L$12:$L445,),"&gt;0"),TRUE,VLOOKUP($H446,Elements!$B$19:$L$28,5,FALSE))</f>
        <v/>
      </c>
      <c r="M446" s="31" t="str">
        <f>_xlfn.IFS($H446="","",$H446="Total",SUMIF(INDEX($M$12:$M445,),"&gt;0"),TRUE,VLOOKUP($H446,Elements!$B$19:$L$28,6,FALSE))</f>
        <v/>
      </c>
      <c r="N446" s="31" t="str">
        <f>_xlfn.IFS($H446="","",$H446="Total",SUMIF(INDEX($N$12:$N445,),"&gt;0"),TRUE,VLOOKUP($H446,Elements!$B$19:$L$28,7,FALSE))</f>
        <v/>
      </c>
      <c r="O446" s="31" t="str">
        <f>_xlfn.IFS($H446="","",$H446="Total",SUMIF(INDEX($O$12:$O445,),"&gt;0"),TRUE,VLOOKUP($H446,Elements!$B$19:$L$28,8,FALSE))</f>
        <v/>
      </c>
      <c r="P446" s="31" t="str">
        <f>_xlfn.IFS($H446="","",$H446="Total",SUMIF(INDEX($P$12:$P445,),"&gt;0"),TRUE,VLOOKUP($H446,Elements!$B$19:$L$28,9,FALSE))</f>
        <v/>
      </c>
      <c r="Q446" s="31" t="str">
        <f>_xlfn.IFS($H446="","",$H446="Total",SUMIF(INDEX($Q$12:$Q445,),"&gt;0"),TRUE,VLOOKUP($H446,Elements!$B$19:$L$28,10,FALSE))</f>
        <v/>
      </c>
      <c r="R446" s="49" t="str">
        <f>_xlfn.IFS($H446="","",$H446="Total",SUMIF(INDEX($R$12:$R445,),"&gt;0"),TRUE,VLOOKUP($H446,Elements!$B$19:$L$28,11,FALSE))</f>
        <v/>
      </c>
      <c r="S446" s="2"/>
    </row>
    <row r="447" spans="1:19" x14ac:dyDescent="0.25">
      <c r="A447" s="51" t="str">
        <f>IF(C447&lt;&gt;"",COUNTIF($C$13:C447,C447)=1,"")</f>
        <v/>
      </c>
      <c r="C447" s="54"/>
      <c r="D447" s="50" t="str">
        <f ca="1">IF(C447="","",VLOOKUP(C447,OFFSET(#REF!,0,0,COUNTA(#REF!)-1),2,FALSE))</f>
        <v/>
      </c>
      <c r="E447" s="54"/>
      <c r="F447" s="29" t="str">
        <f t="shared" si="12"/>
        <v/>
      </c>
      <c r="G447" s="30" t="str">
        <f t="shared" si="13"/>
        <v/>
      </c>
      <c r="H447" s="54"/>
      <c r="I447" s="59" t="str">
        <f>_xlfn.IFS($H447="","",$H447="Total","",TRUE,VLOOKUP($H447,Elements!$B$19:$L$28,2,FALSE))</f>
        <v/>
      </c>
      <c r="J447" s="31" t="str">
        <f>_xlfn.IFS($H447="","",$H447="Total","",TRUE,VLOOKUP($H447,Elements!$B$19:$L$28,3,FALSE))</f>
        <v/>
      </c>
      <c r="K447" s="31" t="str">
        <f>_xlfn.IFS($H447="","",$H447="Total",SUMIF(INDEX($K$12:$K446,),"&gt;0"),TRUE,VLOOKUP($H447,Elements!$B$19:$L$28,4,FALSE))</f>
        <v/>
      </c>
      <c r="L447" s="31" t="str">
        <f>_xlfn.IFS($H447="","",$H447="Total",SUMIF(INDEX($L$12:$L446,),"&gt;0"),TRUE,VLOOKUP($H447,Elements!$B$19:$L$28,5,FALSE))</f>
        <v/>
      </c>
      <c r="M447" s="31" t="str">
        <f>_xlfn.IFS($H447="","",$H447="Total",SUMIF(INDEX($M$12:$M446,),"&gt;0"),TRUE,VLOOKUP($H447,Elements!$B$19:$L$28,6,FALSE))</f>
        <v/>
      </c>
      <c r="N447" s="31" t="str">
        <f>_xlfn.IFS($H447="","",$H447="Total",SUMIF(INDEX($N$12:$N446,),"&gt;0"),TRUE,VLOOKUP($H447,Elements!$B$19:$L$28,7,FALSE))</f>
        <v/>
      </c>
      <c r="O447" s="31" t="str">
        <f>_xlfn.IFS($H447="","",$H447="Total",SUMIF(INDEX($O$12:$O446,),"&gt;0"),TRUE,VLOOKUP($H447,Elements!$B$19:$L$28,8,FALSE))</f>
        <v/>
      </c>
      <c r="P447" s="31" t="str">
        <f>_xlfn.IFS($H447="","",$H447="Total",SUMIF(INDEX($P$12:$P446,),"&gt;0"),TRUE,VLOOKUP($H447,Elements!$B$19:$L$28,9,FALSE))</f>
        <v/>
      </c>
      <c r="Q447" s="31" t="str">
        <f>_xlfn.IFS($H447="","",$H447="Total",SUMIF(INDEX($Q$12:$Q446,),"&gt;0"),TRUE,VLOOKUP($H447,Elements!$B$19:$L$28,10,FALSE))</f>
        <v/>
      </c>
      <c r="R447" s="49" t="str">
        <f>_xlfn.IFS($H447="","",$H447="Total",SUMIF(INDEX($R$12:$R446,),"&gt;0"),TRUE,VLOOKUP($H447,Elements!$B$19:$L$28,11,FALSE))</f>
        <v/>
      </c>
      <c r="S447" s="2"/>
    </row>
    <row r="448" spans="1:19" x14ac:dyDescent="0.25">
      <c r="A448" s="51" t="str">
        <f>IF(C448&lt;&gt;"",COUNTIF($C$13:C448,C448)=1,"")</f>
        <v/>
      </c>
      <c r="C448" s="54"/>
      <c r="D448" s="50" t="str">
        <f ca="1">IF(C448="","",VLOOKUP(C448,OFFSET(#REF!,0,0,COUNTA(#REF!)-1),2,FALSE))</f>
        <v/>
      </c>
      <c r="E448" s="54"/>
      <c r="F448" s="29" t="str">
        <f t="shared" si="12"/>
        <v/>
      </c>
      <c r="G448" s="30" t="str">
        <f t="shared" si="13"/>
        <v/>
      </c>
      <c r="H448" s="54"/>
      <c r="I448" s="59" t="str">
        <f>_xlfn.IFS($H448="","",$H448="Total","",TRUE,VLOOKUP($H448,Elements!$B$19:$L$28,2,FALSE))</f>
        <v/>
      </c>
      <c r="J448" s="31" t="str">
        <f>_xlfn.IFS($H448="","",$H448="Total","",TRUE,VLOOKUP($H448,Elements!$B$19:$L$28,3,FALSE))</f>
        <v/>
      </c>
      <c r="K448" s="31" t="str">
        <f>_xlfn.IFS($H448="","",$H448="Total",SUMIF(INDEX($K$12:$K447,),"&gt;0"),TRUE,VLOOKUP($H448,Elements!$B$19:$L$28,4,FALSE))</f>
        <v/>
      </c>
      <c r="L448" s="31" t="str">
        <f>_xlfn.IFS($H448="","",$H448="Total",SUMIF(INDEX($L$12:$L447,),"&gt;0"),TRUE,VLOOKUP($H448,Elements!$B$19:$L$28,5,FALSE))</f>
        <v/>
      </c>
      <c r="M448" s="31" t="str">
        <f>_xlfn.IFS($H448="","",$H448="Total",SUMIF(INDEX($M$12:$M447,),"&gt;0"),TRUE,VLOOKUP($H448,Elements!$B$19:$L$28,6,FALSE))</f>
        <v/>
      </c>
      <c r="N448" s="31" t="str">
        <f>_xlfn.IFS($H448="","",$H448="Total",SUMIF(INDEX($N$12:$N447,),"&gt;0"),TRUE,VLOOKUP($H448,Elements!$B$19:$L$28,7,FALSE))</f>
        <v/>
      </c>
      <c r="O448" s="31" t="str">
        <f>_xlfn.IFS($H448="","",$H448="Total",SUMIF(INDEX($O$12:$O447,),"&gt;0"),TRUE,VLOOKUP($H448,Elements!$B$19:$L$28,8,FALSE))</f>
        <v/>
      </c>
      <c r="P448" s="31" t="str">
        <f>_xlfn.IFS($H448="","",$H448="Total",SUMIF(INDEX($P$12:$P447,),"&gt;0"),TRUE,VLOOKUP($H448,Elements!$B$19:$L$28,9,FALSE))</f>
        <v/>
      </c>
      <c r="Q448" s="31" t="str">
        <f>_xlfn.IFS($H448="","",$H448="Total",SUMIF(INDEX($Q$12:$Q447,),"&gt;0"),TRUE,VLOOKUP($H448,Elements!$B$19:$L$28,10,FALSE))</f>
        <v/>
      </c>
      <c r="R448" s="49" t="str">
        <f>_xlfn.IFS($H448="","",$H448="Total",SUMIF(INDEX($R$12:$R447,),"&gt;0"),TRUE,VLOOKUP($H448,Elements!$B$19:$L$28,11,FALSE))</f>
        <v/>
      </c>
      <c r="S448" s="2"/>
    </row>
    <row r="449" spans="1:19" x14ac:dyDescent="0.25">
      <c r="A449" s="51" t="str">
        <f>IF(C449&lt;&gt;"",COUNTIF($C$13:C449,C449)=1,"")</f>
        <v/>
      </c>
      <c r="C449" s="54"/>
      <c r="D449" s="50" t="str">
        <f ca="1">IF(C449="","",VLOOKUP(C449,OFFSET(#REF!,0,0,COUNTA(#REF!)-1),2,FALSE))</f>
        <v/>
      </c>
      <c r="E449" s="54"/>
      <c r="F449" s="29" t="str">
        <f t="shared" si="12"/>
        <v/>
      </c>
      <c r="G449" s="30" t="str">
        <f t="shared" si="13"/>
        <v/>
      </c>
      <c r="H449" s="54"/>
      <c r="I449" s="59" t="str">
        <f>_xlfn.IFS($H449="","",$H449="Total","",TRUE,VLOOKUP($H449,Elements!$B$19:$L$28,2,FALSE))</f>
        <v/>
      </c>
      <c r="J449" s="31" t="str">
        <f>_xlfn.IFS($H449="","",$H449="Total","",TRUE,VLOOKUP($H449,Elements!$B$19:$L$28,3,FALSE))</f>
        <v/>
      </c>
      <c r="K449" s="31" t="str">
        <f>_xlfn.IFS($H449="","",$H449="Total",SUMIF(INDEX($K$12:$K448,),"&gt;0"),TRUE,VLOOKUP($H449,Elements!$B$19:$L$28,4,FALSE))</f>
        <v/>
      </c>
      <c r="L449" s="31" t="str">
        <f>_xlfn.IFS($H449="","",$H449="Total",SUMIF(INDEX($L$12:$L448,),"&gt;0"),TRUE,VLOOKUP($H449,Elements!$B$19:$L$28,5,FALSE))</f>
        <v/>
      </c>
      <c r="M449" s="31" t="str">
        <f>_xlfn.IFS($H449="","",$H449="Total",SUMIF(INDEX($M$12:$M448,),"&gt;0"),TRUE,VLOOKUP($H449,Elements!$B$19:$L$28,6,FALSE))</f>
        <v/>
      </c>
      <c r="N449" s="31" t="str">
        <f>_xlfn.IFS($H449="","",$H449="Total",SUMIF(INDEX($N$12:$N448,),"&gt;0"),TRUE,VLOOKUP($H449,Elements!$B$19:$L$28,7,FALSE))</f>
        <v/>
      </c>
      <c r="O449" s="31" t="str">
        <f>_xlfn.IFS($H449="","",$H449="Total",SUMIF(INDEX($O$12:$O448,),"&gt;0"),TRUE,VLOOKUP($H449,Elements!$B$19:$L$28,8,FALSE))</f>
        <v/>
      </c>
      <c r="P449" s="31" t="str">
        <f>_xlfn.IFS($H449="","",$H449="Total",SUMIF(INDEX($P$12:$P448,),"&gt;0"),TRUE,VLOOKUP($H449,Elements!$B$19:$L$28,9,FALSE))</f>
        <v/>
      </c>
      <c r="Q449" s="31" t="str">
        <f>_xlfn.IFS($H449="","",$H449="Total",SUMIF(INDEX($Q$12:$Q448,),"&gt;0"),TRUE,VLOOKUP($H449,Elements!$B$19:$L$28,10,FALSE))</f>
        <v/>
      </c>
      <c r="R449" s="49" t="str">
        <f>_xlfn.IFS($H449="","",$H449="Total",SUMIF(INDEX($R$12:$R448,),"&gt;0"),TRUE,VLOOKUP($H449,Elements!$B$19:$L$28,11,FALSE))</f>
        <v/>
      </c>
      <c r="S449" s="2"/>
    </row>
    <row r="450" spans="1:19" x14ac:dyDescent="0.25">
      <c r="A450" s="51" t="str">
        <f>IF(C450&lt;&gt;"",COUNTIF($C$13:C450,C450)=1,"")</f>
        <v/>
      </c>
      <c r="C450" s="54"/>
      <c r="D450" s="50" t="str">
        <f ca="1">IF(C450="","",VLOOKUP(C450,OFFSET(#REF!,0,0,COUNTA(#REF!)-1),2,FALSE))</f>
        <v/>
      </c>
      <c r="E450" s="54"/>
      <c r="F450" s="29" t="str">
        <f t="shared" si="12"/>
        <v/>
      </c>
      <c r="G450" s="30" t="str">
        <f t="shared" si="13"/>
        <v/>
      </c>
      <c r="H450" s="54"/>
      <c r="I450" s="59" t="str">
        <f>_xlfn.IFS($H450="","",$H450="Total","",TRUE,VLOOKUP($H450,Elements!$B$19:$L$28,2,FALSE))</f>
        <v/>
      </c>
      <c r="J450" s="31" t="str">
        <f>_xlfn.IFS($H450="","",$H450="Total","",TRUE,VLOOKUP($H450,Elements!$B$19:$L$28,3,FALSE))</f>
        <v/>
      </c>
      <c r="K450" s="31" t="str">
        <f>_xlfn.IFS($H450="","",$H450="Total",SUMIF(INDEX($K$12:$K449,),"&gt;0"),TRUE,VLOOKUP($H450,Elements!$B$19:$L$28,4,FALSE))</f>
        <v/>
      </c>
      <c r="L450" s="31" t="str">
        <f>_xlfn.IFS($H450="","",$H450="Total",SUMIF(INDEX($L$12:$L449,),"&gt;0"),TRUE,VLOOKUP($H450,Elements!$B$19:$L$28,5,FALSE))</f>
        <v/>
      </c>
      <c r="M450" s="31" t="str">
        <f>_xlfn.IFS($H450="","",$H450="Total",SUMIF(INDEX($M$12:$M449,),"&gt;0"),TRUE,VLOOKUP($H450,Elements!$B$19:$L$28,6,FALSE))</f>
        <v/>
      </c>
      <c r="N450" s="31" t="str">
        <f>_xlfn.IFS($H450="","",$H450="Total",SUMIF(INDEX($N$12:$N449,),"&gt;0"),TRUE,VLOOKUP($H450,Elements!$B$19:$L$28,7,FALSE))</f>
        <v/>
      </c>
      <c r="O450" s="31" t="str">
        <f>_xlfn.IFS($H450="","",$H450="Total",SUMIF(INDEX($O$12:$O449,),"&gt;0"),TRUE,VLOOKUP($H450,Elements!$B$19:$L$28,8,FALSE))</f>
        <v/>
      </c>
      <c r="P450" s="31" t="str">
        <f>_xlfn.IFS($H450="","",$H450="Total",SUMIF(INDEX($P$12:$P449,),"&gt;0"),TRUE,VLOOKUP($H450,Elements!$B$19:$L$28,9,FALSE))</f>
        <v/>
      </c>
      <c r="Q450" s="31" t="str">
        <f>_xlfn.IFS($H450="","",$H450="Total",SUMIF(INDEX($Q$12:$Q449,),"&gt;0"),TRUE,VLOOKUP($H450,Elements!$B$19:$L$28,10,FALSE))</f>
        <v/>
      </c>
      <c r="R450" s="49" t="str">
        <f>_xlfn.IFS($H450="","",$H450="Total",SUMIF(INDEX($R$12:$R449,),"&gt;0"),TRUE,VLOOKUP($H450,Elements!$B$19:$L$28,11,FALSE))</f>
        <v/>
      </c>
      <c r="S450" s="2"/>
    </row>
    <row r="451" spans="1:19" x14ac:dyDescent="0.25">
      <c r="A451" s="51" t="str">
        <f>IF(C451&lt;&gt;"",COUNTIF($C$13:C451,C451)=1,"")</f>
        <v/>
      </c>
      <c r="C451" s="54"/>
      <c r="D451" s="50" t="str">
        <f ca="1">IF(C451="","",VLOOKUP(C451,OFFSET(#REF!,0,0,COUNTA(#REF!)-1),2,FALSE))</f>
        <v/>
      </c>
      <c r="E451" s="54"/>
      <c r="F451" s="29" t="str">
        <f t="shared" si="12"/>
        <v/>
      </c>
      <c r="G451" s="30" t="str">
        <f t="shared" si="13"/>
        <v/>
      </c>
      <c r="H451" s="54"/>
      <c r="I451" s="59" t="str">
        <f>_xlfn.IFS($H451="","",$H451="Total","",TRUE,VLOOKUP($H451,Elements!$B$19:$L$28,2,FALSE))</f>
        <v/>
      </c>
      <c r="J451" s="31" t="str">
        <f>_xlfn.IFS($H451="","",$H451="Total","",TRUE,VLOOKUP($H451,Elements!$B$19:$L$28,3,FALSE))</f>
        <v/>
      </c>
      <c r="K451" s="31" t="str">
        <f>_xlfn.IFS($H451="","",$H451="Total",SUMIF(INDEX($K$12:$K450,),"&gt;0"),TRUE,VLOOKUP($H451,Elements!$B$19:$L$28,4,FALSE))</f>
        <v/>
      </c>
      <c r="L451" s="31" t="str">
        <f>_xlfn.IFS($H451="","",$H451="Total",SUMIF(INDEX($L$12:$L450,),"&gt;0"),TRUE,VLOOKUP($H451,Elements!$B$19:$L$28,5,FALSE))</f>
        <v/>
      </c>
      <c r="M451" s="31" t="str">
        <f>_xlfn.IFS($H451="","",$H451="Total",SUMIF(INDEX($M$12:$M450,),"&gt;0"),TRUE,VLOOKUP($H451,Elements!$B$19:$L$28,6,FALSE))</f>
        <v/>
      </c>
      <c r="N451" s="31" t="str">
        <f>_xlfn.IFS($H451="","",$H451="Total",SUMIF(INDEX($N$12:$N450,),"&gt;0"),TRUE,VLOOKUP($H451,Elements!$B$19:$L$28,7,FALSE))</f>
        <v/>
      </c>
      <c r="O451" s="31" t="str">
        <f>_xlfn.IFS($H451="","",$H451="Total",SUMIF(INDEX($O$12:$O450,),"&gt;0"),TRUE,VLOOKUP($H451,Elements!$B$19:$L$28,8,FALSE))</f>
        <v/>
      </c>
      <c r="P451" s="31" t="str">
        <f>_xlfn.IFS($H451="","",$H451="Total",SUMIF(INDEX($P$12:$P450,),"&gt;0"),TRUE,VLOOKUP($H451,Elements!$B$19:$L$28,9,FALSE))</f>
        <v/>
      </c>
      <c r="Q451" s="31" t="str">
        <f>_xlfn.IFS($H451="","",$H451="Total",SUMIF(INDEX($Q$12:$Q450,),"&gt;0"),TRUE,VLOOKUP($H451,Elements!$B$19:$L$28,10,FALSE))</f>
        <v/>
      </c>
      <c r="R451" s="49" t="str">
        <f>_xlfn.IFS($H451="","",$H451="Total",SUMIF(INDEX($R$12:$R450,),"&gt;0"),TRUE,VLOOKUP($H451,Elements!$B$19:$L$28,11,FALSE))</f>
        <v/>
      </c>
      <c r="S451" s="2"/>
    </row>
    <row r="452" spans="1:19" x14ac:dyDescent="0.25">
      <c r="A452" s="51" t="str">
        <f>IF(C452&lt;&gt;"",COUNTIF($C$13:C452,C452)=1,"")</f>
        <v/>
      </c>
      <c r="C452" s="54"/>
      <c r="D452" s="50" t="str">
        <f ca="1">IF(C452="","",VLOOKUP(C452,OFFSET(#REF!,0,0,COUNTA(#REF!)-1),2,FALSE))</f>
        <v/>
      </c>
      <c r="E452" s="54"/>
      <c r="F452" s="29" t="str">
        <f t="shared" si="12"/>
        <v/>
      </c>
      <c r="G452" s="30" t="str">
        <f t="shared" si="13"/>
        <v/>
      </c>
      <c r="H452" s="54"/>
      <c r="I452" s="59" t="str">
        <f>_xlfn.IFS($H452="","",$H452="Total","",TRUE,VLOOKUP($H452,Elements!$B$19:$L$28,2,FALSE))</f>
        <v/>
      </c>
      <c r="J452" s="31" t="str">
        <f>_xlfn.IFS($H452="","",$H452="Total","",TRUE,VLOOKUP($H452,Elements!$B$19:$L$28,3,FALSE))</f>
        <v/>
      </c>
      <c r="K452" s="31" t="str">
        <f>_xlfn.IFS($H452="","",$H452="Total",SUMIF(INDEX($K$12:$K451,),"&gt;0"),TRUE,VLOOKUP($H452,Elements!$B$19:$L$28,4,FALSE))</f>
        <v/>
      </c>
      <c r="L452" s="31" t="str">
        <f>_xlfn.IFS($H452="","",$H452="Total",SUMIF(INDEX($L$12:$L451,),"&gt;0"),TRUE,VLOOKUP($H452,Elements!$B$19:$L$28,5,FALSE))</f>
        <v/>
      </c>
      <c r="M452" s="31" t="str">
        <f>_xlfn.IFS($H452="","",$H452="Total",SUMIF(INDEX($M$12:$M451,),"&gt;0"),TRUE,VLOOKUP($H452,Elements!$B$19:$L$28,6,FALSE))</f>
        <v/>
      </c>
      <c r="N452" s="31" t="str">
        <f>_xlfn.IFS($H452="","",$H452="Total",SUMIF(INDEX($N$12:$N451,),"&gt;0"),TRUE,VLOOKUP($H452,Elements!$B$19:$L$28,7,FALSE))</f>
        <v/>
      </c>
      <c r="O452" s="31" t="str">
        <f>_xlfn.IFS($H452="","",$H452="Total",SUMIF(INDEX($O$12:$O451,),"&gt;0"),TRUE,VLOOKUP($H452,Elements!$B$19:$L$28,8,FALSE))</f>
        <v/>
      </c>
      <c r="P452" s="31" t="str">
        <f>_xlfn.IFS($H452="","",$H452="Total",SUMIF(INDEX($P$12:$P451,),"&gt;0"),TRUE,VLOOKUP($H452,Elements!$B$19:$L$28,9,FALSE))</f>
        <v/>
      </c>
      <c r="Q452" s="31" t="str">
        <f>_xlfn.IFS($H452="","",$H452="Total",SUMIF(INDEX($Q$12:$Q451,),"&gt;0"),TRUE,VLOOKUP($H452,Elements!$B$19:$L$28,10,FALSE))</f>
        <v/>
      </c>
      <c r="R452" s="49" t="str">
        <f>_xlfn.IFS($H452="","",$H452="Total",SUMIF(INDEX($R$12:$R451,),"&gt;0"),TRUE,VLOOKUP($H452,Elements!$B$19:$L$28,11,FALSE))</f>
        <v/>
      </c>
      <c r="S452" s="2"/>
    </row>
    <row r="453" spans="1:19" x14ac:dyDescent="0.25">
      <c r="A453" s="51" t="str">
        <f>IF(C453&lt;&gt;"",COUNTIF($C$13:C453,C453)=1,"")</f>
        <v/>
      </c>
      <c r="C453" s="54"/>
      <c r="D453" s="50" t="str">
        <f ca="1">IF(C453="","",VLOOKUP(C453,OFFSET(#REF!,0,0,COUNTA(#REF!)-1),2,FALSE))</f>
        <v/>
      </c>
      <c r="E453" s="54"/>
      <c r="F453" s="29" t="str">
        <f t="shared" si="12"/>
        <v/>
      </c>
      <c r="G453" s="30" t="str">
        <f t="shared" si="13"/>
        <v/>
      </c>
      <c r="H453" s="54"/>
      <c r="I453" s="59" t="str">
        <f>_xlfn.IFS($H453="","",$H453="Total","",TRUE,VLOOKUP($H453,Elements!$B$19:$L$28,2,FALSE))</f>
        <v/>
      </c>
      <c r="J453" s="31" t="str">
        <f>_xlfn.IFS($H453="","",$H453="Total","",TRUE,VLOOKUP($H453,Elements!$B$19:$L$28,3,FALSE))</f>
        <v/>
      </c>
      <c r="K453" s="31" t="str">
        <f>_xlfn.IFS($H453="","",$H453="Total",SUMIF(INDEX($K$12:$K452,),"&gt;0"),TRUE,VLOOKUP($H453,Elements!$B$19:$L$28,4,FALSE))</f>
        <v/>
      </c>
      <c r="L453" s="31" t="str">
        <f>_xlfn.IFS($H453="","",$H453="Total",SUMIF(INDEX($L$12:$L452,),"&gt;0"),TRUE,VLOOKUP($H453,Elements!$B$19:$L$28,5,FALSE))</f>
        <v/>
      </c>
      <c r="M453" s="31" t="str">
        <f>_xlfn.IFS($H453="","",$H453="Total",SUMIF(INDEX($M$12:$M452,),"&gt;0"),TRUE,VLOOKUP($H453,Elements!$B$19:$L$28,6,FALSE))</f>
        <v/>
      </c>
      <c r="N453" s="31" t="str">
        <f>_xlfn.IFS($H453="","",$H453="Total",SUMIF(INDEX($N$12:$N452,),"&gt;0"),TRUE,VLOOKUP($H453,Elements!$B$19:$L$28,7,FALSE))</f>
        <v/>
      </c>
      <c r="O453" s="31" t="str">
        <f>_xlfn.IFS($H453="","",$H453="Total",SUMIF(INDEX($O$12:$O452,),"&gt;0"),TRUE,VLOOKUP($H453,Elements!$B$19:$L$28,8,FALSE))</f>
        <v/>
      </c>
      <c r="P453" s="31" t="str">
        <f>_xlfn.IFS($H453="","",$H453="Total",SUMIF(INDEX($P$12:$P452,),"&gt;0"),TRUE,VLOOKUP($H453,Elements!$B$19:$L$28,9,FALSE))</f>
        <v/>
      </c>
      <c r="Q453" s="31" t="str">
        <f>_xlfn.IFS($H453="","",$H453="Total",SUMIF(INDEX($Q$12:$Q452,),"&gt;0"),TRUE,VLOOKUP($H453,Elements!$B$19:$L$28,10,FALSE))</f>
        <v/>
      </c>
      <c r="R453" s="49" t="str">
        <f>_xlfn.IFS($H453="","",$H453="Total",SUMIF(INDEX($R$12:$R452,),"&gt;0"),TRUE,VLOOKUP($H453,Elements!$B$19:$L$28,11,FALSE))</f>
        <v/>
      </c>
      <c r="S453" s="2"/>
    </row>
    <row r="454" spans="1:19" x14ac:dyDescent="0.25">
      <c r="A454" s="51" t="str">
        <f>IF(C454&lt;&gt;"",COUNTIF($C$13:C454,C454)=1,"")</f>
        <v/>
      </c>
      <c r="C454" s="54"/>
      <c r="D454" s="50" t="str">
        <f ca="1">IF(C454="","",VLOOKUP(C454,OFFSET(#REF!,0,0,COUNTA(#REF!)-1),2,FALSE))</f>
        <v/>
      </c>
      <c r="E454" s="54"/>
      <c r="F454" s="29" t="str">
        <f t="shared" si="12"/>
        <v/>
      </c>
      <c r="G454" s="30" t="str">
        <f t="shared" si="13"/>
        <v/>
      </c>
      <c r="H454" s="54"/>
      <c r="I454" s="59" t="str">
        <f>_xlfn.IFS($H454="","",$H454="Total","",TRUE,VLOOKUP($H454,Elements!$B$19:$L$28,2,FALSE))</f>
        <v/>
      </c>
      <c r="J454" s="31" t="str">
        <f>_xlfn.IFS($H454="","",$H454="Total","",TRUE,VLOOKUP($H454,Elements!$B$19:$L$28,3,FALSE))</f>
        <v/>
      </c>
      <c r="K454" s="31" t="str">
        <f>_xlfn.IFS($H454="","",$H454="Total",SUMIF(INDEX($K$12:$K453,),"&gt;0"),TRUE,VLOOKUP($H454,Elements!$B$19:$L$28,4,FALSE))</f>
        <v/>
      </c>
      <c r="L454" s="31" t="str">
        <f>_xlfn.IFS($H454="","",$H454="Total",SUMIF(INDEX($L$12:$L453,),"&gt;0"),TRUE,VLOOKUP($H454,Elements!$B$19:$L$28,5,FALSE))</f>
        <v/>
      </c>
      <c r="M454" s="31" t="str">
        <f>_xlfn.IFS($H454="","",$H454="Total",SUMIF(INDEX($M$12:$M453,),"&gt;0"),TRUE,VLOOKUP($H454,Elements!$B$19:$L$28,6,FALSE))</f>
        <v/>
      </c>
      <c r="N454" s="31" t="str">
        <f>_xlfn.IFS($H454="","",$H454="Total",SUMIF(INDEX($N$12:$N453,),"&gt;0"),TRUE,VLOOKUP($H454,Elements!$B$19:$L$28,7,FALSE))</f>
        <v/>
      </c>
      <c r="O454" s="31" t="str">
        <f>_xlfn.IFS($H454="","",$H454="Total",SUMIF(INDEX($O$12:$O453,),"&gt;0"),TRUE,VLOOKUP($H454,Elements!$B$19:$L$28,8,FALSE))</f>
        <v/>
      </c>
      <c r="P454" s="31" t="str">
        <f>_xlfn.IFS($H454="","",$H454="Total",SUMIF(INDEX($P$12:$P453,),"&gt;0"),TRUE,VLOOKUP($H454,Elements!$B$19:$L$28,9,FALSE))</f>
        <v/>
      </c>
      <c r="Q454" s="31" t="str">
        <f>_xlfn.IFS($H454="","",$H454="Total",SUMIF(INDEX($Q$12:$Q453,),"&gt;0"),TRUE,VLOOKUP($H454,Elements!$B$19:$L$28,10,FALSE))</f>
        <v/>
      </c>
      <c r="R454" s="49" t="str">
        <f>_xlfn.IFS($H454="","",$H454="Total",SUMIF(INDEX($R$12:$R453,),"&gt;0"),TRUE,VLOOKUP($H454,Elements!$B$19:$L$28,11,FALSE))</f>
        <v/>
      </c>
      <c r="S454" s="2"/>
    </row>
    <row r="455" spans="1:19" x14ac:dyDescent="0.25">
      <c r="A455" s="51" t="str">
        <f>IF(C455&lt;&gt;"",COUNTIF($C$13:C455,C455)=1,"")</f>
        <v/>
      </c>
      <c r="C455" s="54"/>
      <c r="D455" s="50" t="str">
        <f ca="1">IF(C455="","",VLOOKUP(C455,OFFSET(#REF!,0,0,COUNTA(#REF!)-1),2,FALSE))</f>
        <v/>
      </c>
      <c r="E455" s="54"/>
      <c r="F455" s="29" t="str">
        <f t="shared" si="12"/>
        <v/>
      </c>
      <c r="G455" s="30" t="str">
        <f t="shared" si="13"/>
        <v/>
      </c>
      <c r="H455" s="54"/>
      <c r="I455" s="59" t="str">
        <f>_xlfn.IFS($H455="","",$H455="Total","",TRUE,VLOOKUP($H455,Elements!$B$19:$L$28,2,FALSE))</f>
        <v/>
      </c>
      <c r="J455" s="31" t="str">
        <f>_xlfn.IFS($H455="","",$H455="Total","",TRUE,VLOOKUP($H455,Elements!$B$19:$L$28,3,FALSE))</f>
        <v/>
      </c>
      <c r="K455" s="31" t="str">
        <f>_xlfn.IFS($H455="","",$H455="Total",SUMIF(INDEX($K$12:$K454,),"&gt;0"),TRUE,VLOOKUP($H455,Elements!$B$19:$L$28,4,FALSE))</f>
        <v/>
      </c>
      <c r="L455" s="31" t="str">
        <f>_xlfn.IFS($H455="","",$H455="Total",SUMIF(INDEX($L$12:$L454,),"&gt;0"),TRUE,VLOOKUP($H455,Elements!$B$19:$L$28,5,FALSE))</f>
        <v/>
      </c>
      <c r="M455" s="31" t="str">
        <f>_xlfn.IFS($H455="","",$H455="Total",SUMIF(INDEX($M$12:$M454,),"&gt;0"),TRUE,VLOOKUP($H455,Elements!$B$19:$L$28,6,FALSE))</f>
        <v/>
      </c>
      <c r="N455" s="31" t="str">
        <f>_xlfn.IFS($H455="","",$H455="Total",SUMIF(INDEX($N$12:$N454,),"&gt;0"),TRUE,VLOOKUP($H455,Elements!$B$19:$L$28,7,FALSE))</f>
        <v/>
      </c>
      <c r="O455" s="31" t="str">
        <f>_xlfn.IFS($H455="","",$H455="Total",SUMIF(INDEX($O$12:$O454,),"&gt;0"),TRUE,VLOOKUP($H455,Elements!$B$19:$L$28,8,FALSE))</f>
        <v/>
      </c>
      <c r="P455" s="31" t="str">
        <f>_xlfn.IFS($H455="","",$H455="Total",SUMIF(INDEX($P$12:$P454,),"&gt;0"),TRUE,VLOOKUP($H455,Elements!$B$19:$L$28,9,FALSE))</f>
        <v/>
      </c>
      <c r="Q455" s="31" t="str">
        <f>_xlfn.IFS($H455="","",$H455="Total",SUMIF(INDEX($Q$12:$Q454,),"&gt;0"),TRUE,VLOOKUP($H455,Elements!$B$19:$L$28,10,FALSE))</f>
        <v/>
      </c>
      <c r="R455" s="49" t="str">
        <f>_xlfn.IFS($H455="","",$H455="Total",SUMIF(INDEX($R$12:$R454,),"&gt;0"),TRUE,VLOOKUP($H455,Elements!$B$19:$L$28,11,FALSE))</f>
        <v/>
      </c>
      <c r="S455" s="2"/>
    </row>
    <row r="456" spans="1:19" x14ac:dyDescent="0.25">
      <c r="A456" s="51" t="str">
        <f>IF(C456&lt;&gt;"",COUNTIF($C$13:C456,C456)=1,"")</f>
        <v/>
      </c>
      <c r="C456" s="54"/>
      <c r="D456" s="50" t="str">
        <f ca="1">IF(C456="","",VLOOKUP(C456,OFFSET(#REF!,0,0,COUNTA(#REF!)-1),2,FALSE))</f>
        <v/>
      </c>
      <c r="E456" s="54"/>
      <c r="F456" s="29" t="str">
        <f t="shared" si="12"/>
        <v/>
      </c>
      <c r="G456" s="30" t="str">
        <f t="shared" si="13"/>
        <v/>
      </c>
      <c r="H456" s="54"/>
      <c r="I456" s="59" t="str">
        <f>_xlfn.IFS($H456="","",$H456="Total","",TRUE,VLOOKUP($H456,Elements!$B$19:$L$28,2,FALSE))</f>
        <v/>
      </c>
      <c r="J456" s="31" t="str">
        <f>_xlfn.IFS($H456="","",$H456="Total","",TRUE,VLOOKUP($H456,Elements!$B$19:$L$28,3,FALSE))</f>
        <v/>
      </c>
      <c r="K456" s="31" t="str">
        <f>_xlfn.IFS($H456="","",$H456="Total",SUMIF(INDEX($K$12:$K455,),"&gt;0"),TRUE,VLOOKUP($H456,Elements!$B$19:$L$28,4,FALSE))</f>
        <v/>
      </c>
      <c r="L456" s="31" t="str">
        <f>_xlfn.IFS($H456="","",$H456="Total",SUMIF(INDEX($L$12:$L455,),"&gt;0"),TRUE,VLOOKUP($H456,Elements!$B$19:$L$28,5,FALSE))</f>
        <v/>
      </c>
      <c r="M456" s="31" t="str">
        <f>_xlfn.IFS($H456="","",$H456="Total",SUMIF(INDEX($M$12:$M455,),"&gt;0"),TRUE,VLOOKUP($H456,Elements!$B$19:$L$28,6,FALSE))</f>
        <v/>
      </c>
      <c r="N456" s="31" t="str">
        <f>_xlfn.IFS($H456="","",$H456="Total",SUMIF(INDEX($N$12:$N455,),"&gt;0"),TRUE,VLOOKUP($H456,Elements!$B$19:$L$28,7,FALSE))</f>
        <v/>
      </c>
      <c r="O456" s="31" t="str">
        <f>_xlfn.IFS($H456="","",$H456="Total",SUMIF(INDEX($O$12:$O455,),"&gt;0"),TRUE,VLOOKUP($H456,Elements!$B$19:$L$28,8,FALSE))</f>
        <v/>
      </c>
      <c r="P456" s="31" t="str">
        <f>_xlfn.IFS($H456="","",$H456="Total",SUMIF(INDEX($P$12:$P455,),"&gt;0"),TRUE,VLOOKUP($H456,Elements!$B$19:$L$28,9,FALSE))</f>
        <v/>
      </c>
      <c r="Q456" s="31" t="str">
        <f>_xlfn.IFS($H456="","",$H456="Total",SUMIF(INDEX($Q$12:$Q455,),"&gt;0"),TRUE,VLOOKUP($H456,Elements!$B$19:$L$28,10,FALSE))</f>
        <v/>
      </c>
      <c r="R456" s="49" t="str">
        <f>_xlfn.IFS($H456="","",$H456="Total",SUMIF(INDEX($R$12:$R455,),"&gt;0"),TRUE,VLOOKUP($H456,Elements!$B$19:$L$28,11,FALSE))</f>
        <v/>
      </c>
      <c r="S456" s="2"/>
    </row>
    <row r="457" spans="1:19" x14ac:dyDescent="0.25">
      <c r="A457" s="51" t="str">
        <f>IF(C457&lt;&gt;"",COUNTIF($C$13:C457,C457)=1,"")</f>
        <v/>
      </c>
      <c r="C457" s="54"/>
      <c r="D457" s="50" t="str">
        <f ca="1">IF(C457="","",VLOOKUP(C457,OFFSET(#REF!,0,0,COUNTA(#REF!)-1),2,FALSE))</f>
        <v/>
      </c>
      <c r="E457" s="54"/>
      <c r="F457" s="29" t="str">
        <f t="shared" si="12"/>
        <v/>
      </c>
      <c r="G457" s="30" t="str">
        <f t="shared" si="13"/>
        <v/>
      </c>
      <c r="H457" s="54"/>
      <c r="I457" s="59" t="str">
        <f>_xlfn.IFS($H457="","",$H457="Total","",TRUE,VLOOKUP($H457,Elements!$B$19:$L$28,2,FALSE))</f>
        <v/>
      </c>
      <c r="J457" s="31" t="str">
        <f>_xlfn.IFS($H457="","",$H457="Total","",TRUE,VLOOKUP($H457,Elements!$B$19:$L$28,3,FALSE))</f>
        <v/>
      </c>
      <c r="K457" s="31" t="str">
        <f>_xlfn.IFS($H457="","",$H457="Total",SUMIF(INDEX($K$12:$K456,),"&gt;0"),TRUE,VLOOKUP($H457,Elements!$B$19:$L$28,4,FALSE))</f>
        <v/>
      </c>
      <c r="L457" s="31" t="str">
        <f>_xlfn.IFS($H457="","",$H457="Total",SUMIF(INDEX($L$12:$L456,),"&gt;0"),TRUE,VLOOKUP($H457,Elements!$B$19:$L$28,5,FALSE))</f>
        <v/>
      </c>
      <c r="M457" s="31" t="str">
        <f>_xlfn.IFS($H457="","",$H457="Total",SUMIF(INDEX($M$12:$M456,),"&gt;0"),TRUE,VLOOKUP($H457,Elements!$B$19:$L$28,6,FALSE))</f>
        <v/>
      </c>
      <c r="N457" s="31" t="str">
        <f>_xlfn.IFS($H457="","",$H457="Total",SUMIF(INDEX($N$12:$N456,),"&gt;0"),TRUE,VLOOKUP($H457,Elements!$B$19:$L$28,7,FALSE))</f>
        <v/>
      </c>
      <c r="O457" s="31" t="str">
        <f>_xlfn.IFS($H457="","",$H457="Total",SUMIF(INDEX($O$12:$O456,),"&gt;0"),TRUE,VLOOKUP($H457,Elements!$B$19:$L$28,8,FALSE))</f>
        <v/>
      </c>
      <c r="P457" s="31" t="str">
        <f>_xlfn.IFS($H457="","",$H457="Total",SUMIF(INDEX($P$12:$P456,),"&gt;0"),TRUE,VLOOKUP($H457,Elements!$B$19:$L$28,9,FALSE))</f>
        <v/>
      </c>
      <c r="Q457" s="31" t="str">
        <f>_xlfn.IFS($H457="","",$H457="Total",SUMIF(INDEX($Q$12:$Q456,),"&gt;0"),TRUE,VLOOKUP($H457,Elements!$B$19:$L$28,10,FALSE))</f>
        <v/>
      </c>
      <c r="R457" s="49" t="str">
        <f>_xlfn.IFS($H457="","",$H457="Total",SUMIF(INDEX($R$12:$R456,),"&gt;0"),TRUE,VLOOKUP($H457,Elements!$B$19:$L$28,11,FALSE))</f>
        <v/>
      </c>
      <c r="S457" s="2"/>
    </row>
    <row r="458" spans="1:19" x14ac:dyDescent="0.25">
      <c r="A458" s="51" t="str">
        <f>IF(C458&lt;&gt;"",COUNTIF($C$13:C458,C458)=1,"")</f>
        <v/>
      </c>
      <c r="C458" s="54"/>
      <c r="D458" s="50" t="str">
        <f ca="1">IF(C458="","",VLOOKUP(C458,OFFSET(#REF!,0,0,COUNTA(#REF!)-1),2,FALSE))</f>
        <v/>
      </c>
      <c r="E458" s="54"/>
      <c r="F458" s="29" t="str">
        <f t="shared" si="12"/>
        <v/>
      </c>
      <c r="G458" s="30" t="str">
        <f t="shared" si="13"/>
        <v/>
      </c>
      <c r="H458" s="54"/>
      <c r="I458" s="59" t="str">
        <f>_xlfn.IFS($H458="","",$H458="Total","",TRUE,VLOOKUP($H458,Elements!$B$19:$L$28,2,FALSE))</f>
        <v/>
      </c>
      <c r="J458" s="31" t="str">
        <f>_xlfn.IFS($H458="","",$H458="Total","",TRUE,VLOOKUP($H458,Elements!$B$19:$L$28,3,FALSE))</f>
        <v/>
      </c>
      <c r="K458" s="31" t="str">
        <f>_xlfn.IFS($H458="","",$H458="Total",SUMIF(INDEX($K$12:$K457,),"&gt;0"),TRUE,VLOOKUP($H458,Elements!$B$19:$L$28,4,FALSE))</f>
        <v/>
      </c>
      <c r="L458" s="31" t="str">
        <f>_xlfn.IFS($H458="","",$H458="Total",SUMIF(INDEX($L$12:$L457,),"&gt;0"),TRUE,VLOOKUP($H458,Elements!$B$19:$L$28,5,FALSE))</f>
        <v/>
      </c>
      <c r="M458" s="31" t="str">
        <f>_xlfn.IFS($H458="","",$H458="Total",SUMIF(INDEX($M$12:$M457,),"&gt;0"),TRUE,VLOOKUP($H458,Elements!$B$19:$L$28,6,FALSE))</f>
        <v/>
      </c>
      <c r="N458" s="31" t="str">
        <f>_xlfn.IFS($H458="","",$H458="Total",SUMIF(INDEX($N$12:$N457,),"&gt;0"),TRUE,VLOOKUP($H458,Elements!$B$19:$L$28,7,FALSE))</f>
        <v/>
      </c>
      <c r="O458" s="31" t="str">
        <f>_xlfn.IFS($H458="","",$H458="Total",SUMIF(INDEX($O$12:$O457,),"&gt;0"),TRUE,VLOOKUP($H458,Elements!$B$19:$L$28,8,FALSE))</f>
        <v/>
      </c>
      <c r="P458" s="31" t="str">
        <f>_xlfn.IFS($H458="","",$H458="Total",SUMIF(INDEX($P$12:$P457,),"&gt;0"),TRUE,VLOOKUP($H458,Elements!$B$19:$L$28,9,FALSE))</f>
        <v/>
      </c>
      <c r="Q458" s="31" t="str">
        <f>_xlfn.IFS($H458="","",$H458="Total",SUMIF(INDEX($Q$12:$Q457,),"&gt;0"),TRUE,VLOOKUP($H458,Elements!$B$19:$L$28,10,FALSE))</f>
        <v/>
      </c>
      <c r="R458" s="49" t="str">
        <f>_xlfn.IFS($H458="","",$H458="Total",SUMIF(INDEX($R$12:$R457,),"&gt;0"),TRUE,VLOOKUP($H458,Elements!$B$19:$L$28,11,FALSE))</f>
        <v/>
      </c>
      <c r="S458" s="2"/>
    </row>
    <row r="459" spans="1:19" x14ac:dyDescent="0.25">
      <c r="A459" s="51" t="str">
        <f>IF(C459&lt;&gt;"",COUNTIF($C$13:C459,C459)=1,"")</f>
        <v/>
      </c>
      <c r="C459" s="54"/>
      <c r="D459" s="50" t="str">
        <f ca="1">IF(C459="","",VLOOKUP(C459,OFFSET(#REF!,0,0,COUNTA(#REF!)-1),2,FALSE))</f>
        <v/>
      </c>
      <c r="E459" s="54"/>
      <c r="F459" s="29" t="str">
        <f t="shared" si="12"/>
        <v/>
      </c>
      <c r="G459" s="30" t="str">
        <f t="shared" si="13"/>
        <v/>
      </c>
      <c r="H459" s="54"/>
      <c r="I459" s="59" t="str">
        <f>_xlfn.IFS($H459="","",$H459="Total","",TRUE,VLOOKUP($H459,Elements!$B$19:$L$28,2,FALSE))</f>
        <v/>
      </c>
      <c r="J459" s="31" t="str">
        <f>_xlfn.IFS($H459="","",$H459="Total","",TRUE,VLOOKUP($H459,Elements!$B$19:$L$28,3,FALSE))</f>
        <v/>
      </c>
      <c r="K459" s="31" t="str">
        <f>_xlfn.IFS($H459="","",$H459="Total",SUMIF(INDEX($K$12:$K458,),"&gt;0"),TRUE,VLOOKUP($H459,Elements!$B$19:$L$28,4,FALSE))</f>
        <v/>
      </c>
      <c r="L459" s="31" t="str">
        <f>_xlfn.IFS($H459="","",$H459="Total",SUMIF(INDEX($L$12:$L458,),"&gt;0"),TRUE,VLOOKUP($H459,Elements!$B$19:$L$28,5,FALSE))</f>
        <v/>
      </c>
      <c r="M459" s="31" t="str">
        <f>_xlfn.IFS($H459="","",$H459="Total",SUMIF(INDEX($M$12:$M458,),"&gt;0"),TRUE,VLOOKUP($H459,Elements!$B$19:$L$28,6,FALSE))</f>
        <v/>
      </c>
      <c r="N459" s="31" t="str">
        <f>_xlfn.IFS($H459="","",$H459="Total",SUMIF(INDEX($N$12:$N458,),"&gt;0"),TRUE,VLOOKUP($H459,Elements!$B$19:$L$28,7,FALSE))</f>
        <v/>
      </c>
      <c r="O459" s="31" t="str">
        <f>_xlfn.IFS($H459="","",$H459="Total",SUMIF(INDEX($O$12:$O458,),"&gt;0"),TRUE,VLOOKUP($H459,Elements!$B$19:$L$28,8,FALSE))</f>
        <v/>
      </c>
      <c r="P459" s="31" t="str">
        <f>_xlfn.IFS($H459="","",$H459="Total",SUMIF(INDEX($P$12:$P458,),"&gt;0"),TRUE,VLOOKUP($H459,Elements!$B$19:$L$28,9,FALSE))</f>
        <v/>
      </c>
      <c r="Q459" s="31" t="str">
        <f>_xlfn.IFS($H459="","",$H459="Total",SUMIF(INDEX($Q$12:$Q458,),"&gt;0"),TRUE,VLOOKUP($H459,Elements!$B$19:$L$28,10,FALSE))</f>
        <v/>
      </c>
      <c r="R459" s="49" t="str">
        <f>_xlfn.IFS($H459="","",$H459="Total",SUMIF(INDEX($R$12:$R458,),"&gt;0"),TRUE,VLOOKUP($H459,Elements!$B$19:$L$28,11,FALSE))</f>
        <v/>
      </c>
      <c r="S459" s="2"/>
    </row>
    <row r="460" spans="1:19" x14ac:dyDescent="0.25">
      <c r="A460" s="51" t="str">
        <f>IF(C460&lt;&gt;"",COUNTIF($C$13:C460,C460)=1,"")</f>
        <v/>
      </c>
      <c r="C460" s="54"/>
      <c r="D460" s="50" t="str">
        <f ca="1">IF(C460="","",VLOOKUP(C460,OFFSET(#REF!,0,0,COUNTA(#REF!)-1),2,FALSE))</f>
        <v/>
      </c>
      <c r="E460" s="54"/>
      <c r="F460" s="29" t="str">
        <f t="shared" si="12"/>
        <v/>
      </c>
      <c r="G460" s="30" t="str">
        <f t="shared" si="13"/>
        <v/>
      </c>
      <c r="H460" s="54"/>
      <c r="I460" s="59" t="str">
        <f>_xlfn.IFS($H460="","",$H460="Total","",TRUE,VLOOKUP($H460,Elements!$B$19:$L$28,2,FALSE))</f>
        <v/>
      </c>
      <c r="J460" s="31" t="str">
        <f>_xlfn.IFS($H460="","",$H460="Total","",TRUE,VLOOKUP($H460,Elements!$B$19:$L$28,3,FALSE))</f>
        <v/>
      </c>
      <c r="K460" s="31" t="str">
        <f>_xlfn.IFS($H460="","",$H460="Total",SUMIF(INDEX($K$12:$K459,),"&gt;0"),TRUE,VLOOKUP($H460,Elements!$B$19:$L$28,4,FALSE))</f>
        <v/>
      </c>
      <c r="L460" s="31" t="str">
        <f>_xlfn.IFS($H460="","",$H460="Total",SUMIF(INDEX($L$12:$L459,),"&gt;0"),TRUE,VLOOKUP($H460,Elements!$B$19:$L$28,5,FALSE))</f>
        <v/>
      </c>
      <c r="M460" s="31" t="str">
        <f>_xlfn.IFS($H460="","",$H460="Total",SUMIF(INDEX($M$12:$M459,),"&gt;0"),TRUE,VLOOKUP($H460,Elements!$B$19:$L$28,6,FALSE))</f>
        <v/>
      </c>
      <c r="N460" s="31" t="str">
        <f>_xlfn.IFS($H460="","",$H460="Total",SUMIF(INDEX($N$12:$N459,),"&gt;0"),TRUE,VLOOKUP($H460,Elements!$B$19:$L$28,7,FALSE))</f>
        <v/>
      </c>
      <c r="O460" s="31" t="str">
        <f>_xlfn.IFS($H460="","",$H460="Total",SUMIF(INDEX($O$12:$O459,),"&gt;0"),TRUE,VLOOKUP($H460,Elements!$B$19:$L$28,8,FALSE))</f>
        <v/>
      </c>
      <c r="P460" s="31" t="str">
        <f>_xlfn.IFS($H460="","",$H460="Total",SUMIF(INDEX($P$12:$P459,),"&gt;0"),TRUE,VLOOKUP($H460,Elements!$B$19:$L$28,9,FALSE))</f>
        <v/>
      </c>
      <c r="Q460" s="31" t="str">
        <f>_xlfn.IFS($H460="","",$H460="Total",SUMIF(INDEX($Q$12:$Q459,),"&gt;0"),TRUE,VLOOKUP($H460,Elements!$B$19:$L$28,10,FALSE))</f>
        <v/>
      </c>
      <c r="R460" s="49" t="str">
        <f>_xlfn.IFS($H460="","",$H460="Total",SUMIF(INDEX($R$12:$R459,),"&gt;0"),TRUE,VLOOKUP($H460,Elements!$B$19:$L$28,11,FALSE))</f>
        <v/>
      </c>
      <c r="S460" s="2"/>
    </row>
    <row r="461" spans="1:19" x14ac:dyDescent="0.25">
      <c r="A461" s="51" t="str">
        <f>IF(C461&lt;&gt;"",COUNTIF($C$13:C461,C461)=1,"")</f>
        <v/>
      </c>
      <c r="C461" s="54"/>
      <c r="D461" s="50" t="str">
        <f ca="1">IF(C461="","",VLOOKUP(C461,OFFSET(#REF!,0,0,COUNTA(#REF!)-1),2,FALSE))</f>
        <v/>
      </c>
      <c r="E461" s="54"/>
      <c r="F461" s="29" t="str">
        <f t="shared" si="12"/>
        <v/>
      </c>
      <c r="G461" s="30" t="str">
        <f t="shared" si="13"/>
        <v/>
      </c>
      <c r="H461" s="54"/>
      <c r="I461" s="59" t="str">
        <f>_xlfn.IFS($H461="","",$H461="Total","",TRUE,VLOOKUP($H461,Elements!$B$19:$L$28,2,FALSE))</f>
        <v/>
      </c>
      <c r="J461" s="31" t="str">
        <f>_xlfn.IFS($H461="","",$H461="Total","",TRUE,VLOOKUP($H461,Elements!$B$19:$L$28,3,FALSE))</f>
        <v/>
      </c>
      <c r="K461" s="31" t="str">
        <f>_xlfn.IFS($H461="","",$H461="Total",SUMIF(INDEX($K$12:$K460,),"&gt;0"),TRUE,VLOOKUP($H461,Elements!$B$19:$L$28,4,FALSE))</f>
        <v/>
      </c>
      <c r="L461" s="31" t="str">
        <f>_xlfn.IFS($H461="","",$H461="Total",SUMIF(INDEX($L$12:$L460,),"&gt;0"),TRUE,VLOOKUP($H461,Elements!$B$19:$L$28,5,FALSE))</f>
        <v/>
      </c>
      <c r="M461" s="31" t="str">
        <f>_xlfn.IFS($H461="","",$H461="Total",SUMIF(INDEX($M$12:$M460,),"&gt;0"),TRUE,VLOOKUP($H461,Elements!$B$19:$L$28,6,FALSE))</f>
        <v/>
      </c>
      <c r="N461" s="31" t="str">
        <f>_xlfn.IFS($H461="","",$H461="Total",SUMIF(INDEX($N$12:$N460,),"&gt;0"),TRUE,VLOOKUP($H461,Elements!$B$19:$L$28,7,FALSE))</f>
        <v/>
      </c>
      <c r="O461" s="31" t="str">
        <f>_xlfn.IFS($H461="","",$H461="Total",SUMIF(INDEX($O$12:$O460,),"&gt;0"),TRUE,VLOOKUP($H461,Elements!$B$19:$L$28,8,FALSE))</f>
        <v/>
      </c>
      <c r="P461" s="31" t="str">
        <f>_xlfn.IFS($H461="","",$H461="Total",SUMIF(INDEX($P$12:$P460,),"&gt;0"),TRUE,VLOOKUP($H461,Elements!$B$19:$L$28,9,FALSE))</f>
        <v/>
      </c>
      <c r="Q461" s="31" t="str">
        <f>_xlfn.IFS($H461="","",$H461="Total",SUMIF(INDEX($Q$12:$Q460,),"&gt;0"),TRUE,VLOOKUP($H461,Elements!$B$19:$L$28,10,FALSE))</f>
        <v/>
      </c>
      <c r="R461" s="49" t="str">
        <f>_xlfn.IFS($H461="","",$H461="Total",SUMIF(INDEX($R$12:$R460,),"&gt;0"),TRUE,VLOOKUP($H461,Elements!$B$19:$L$28,11,FALSE))</f>
        <v/>
      </c>
      <c r="S461" s="2"/>
    </row>
    <row r="462" spans="1:19" x14ac:dyDescent="0.25">
      <c r="A462" s="51" t="str">
        <f>IF(C462&lt;&gt;"",COUNTIF($C$13:C462,C462)=1,"")</f>
        <v/>
      </c>
      <c r="C462" s="54"/>
      <c r="D462" s="50" t="str">
        <f ca="1">IF(C462="","",VLOOKUP(C462,OFFSET(#REF!,0,0,COUNTA(#REF!)-1),2,FALSE))</f>
        <v/>
      </c>
      <c r="E462" s="54"/>
      <c r="F462" s="29" t="str">
        <f t="shared" ref="F462:F525" si="14">IF(H462="Total",R462,"")</f>
        <v/>
      </c>
      <c r="G462" s="30" t="str">
        <f t="shared" ref="G462:G525" si="15">IF(H462="Total",R462*E462,"")</f>
        <v/>
      </c>
      <c r="H462" s="54"/>
      <c r="I462" s="59" t="str">
        <f>_xlfn.IFS($H462="","",$H462="Total","",TRUE,VLOOKUP($H462,Elements!$B$19:$L$28,2,FALSE))</f>
        <v/>
      </c>
      <c r="J462" s="31" t="str">
        <f>_xlfn.IFS($H462="","",$H462="Total","",TRUE,VLOOKUP($H462,Elements!$B$19:$L$28,3,FALSE))</f>
        <v/>
      </c>
      <c r="K462" s="31" t="str">
        <f>_xlfn.IFS($H462="","",$H462="Total",SUMIF(INDEX($K$12:$K461,),"&gt;0"),TRUE,VLOOKUP($H462,Elements!$B$19:$L$28,4,FALSE))</f>
        <v/>
      </c>
      <c r="L462" s="31" t="str">
        <f>_xlfn.IFS($H462="","",$H462="Total",SUMIF(INDEX($L$12:$L461,),"&gt;0"),TRUE,VLOOKUP($H462,Elements!$B$19:$L$28,5,FALSE))</f>
        <v/>
      </c>
      <c r="M462" s="31" t="str">
        <f>_xlfn.IFS($H462="","",$H462="Total",SUMIF(INDEX($M$12:$M461,),"&gt;0"),TRUE,VLOOKUP($H462,Elements!$B$19:$L$28,6,FALSE))</f>
        <v/>
      </c>
      <c r="N462" s="31" t="str">
        <f>_xlfn.IFS($H462="","",$H462="Total",SUMIF(INDEX($N$12:$N461,),"&gt;0"),TRUE,VLOOKUP($H462,Elements!$B$19:$L$28,7,FALSE))</f>
        <v/>
      </c>
      <c r="O462" s="31" t="str">
        <f>_xlfn.IFS($H462="","",$H462="Total",SUMIF(INDEX($O$12:$O461,),"&gt;0"),TRUE,VLOOKUP($H462,Elements!$B$19:$L$28,8,FALSE))</f>
        <v/>
      </c>
      <c r="P462" s="31" t="str">
        <f>_xlfn.IFS($H462="","",$H462="Total",SUMIF(INDEX($P$12:$P461,),"&gt;0"),TRUE,VLOOKUP($H462,Elements!$B$19:$L$28,9,FALSE))</f>
        <v/>
      </c>
      <c r="Q462" s="31" t="str">
        <f>_xlfn.IFS($H462="","",$H462="Total",SUMIF(INDEX($Q$12:$Q461,),"&gt;0"),TRUE,VLOOKUP($H462,Elements!$B$19:$L$28,10,FALSE))</f>
        <v/>
      </c>
      <c r="R462" s="49" t="str">
        <f>_xlfn.IFS($H462="","",$H462="Total",SUMIF(INDEX($R$12:$R461,),"&gt;0"),TRUE,VLOOKUP($H462,Elements!$B$19:$L$28,11,FALSE))</f>
        <v/>
      </c>
      <c r="S462" s="2"/>
    </row>
    <row r="463" spans="1:19" x14ac:dyDescent="0.25">
      <c r="A463" s="51" t="str">
        <f>IF(C463&lt;&gt;"",COUNTIF($C$13:C463,C463)=1,"")</f>
        <v/>
      </c>
      <c r="C463" s="54"/>
      <c r="D463" s="50" t="str">
        <f ca="1">IF(C463="","",VLOOKUP(C463,OFFSET(#REF!,0,0,COUNTA(#REF!)-1),2,FALSE))</f>
        <v/>
      </c>
      <c r="E463" s="54"/>
      <c r="F463" s="29" t="str">
        <f t="shared" si="14"/>
        <v/>
      </c>
      <c r="G463" s="30" t="str">
        <f t="shared" si="15"/>
        <v/>
      </c>
      <c r="H463" s="54"/>
      <c r="I463" s="59" t="str">
        <f>_xlfn.IFS($H463="","",$H463="Total","",TRUE,VLOOKUP($H463,Elements!$B$19:$L$28,2,FALSE))</f>
        <v/>
      </c>
      <c r="J463" s="31" t="str">
        <f>_xlfn.IFS($H463="","",$H463="Total","",TRUE,VLOOKUP($H463,Elements!$B$19:$L$28,3,FALSE))</f>
        <v/>
      </c>
      <c r="K463" s="31" t="str">
        <f>_xlfn.IFS($H463="","",$H463="Total",SUMIF(INDEX($K$12:$K462,),"&gt;0"),TRUE,VLOOKUP($H463,Elements!$B$19:$L$28,4,FALSE))</f>
        <v/>
      </c>
      <c r="L463" s="31" t="str">
        <f>_xlfn.IFS($H463="","",$H463="Total",SUMIF(INDEX($L$12:$L462,),"&gt;0"),TRUE,VLOOKUP($H463,Elements!$B$19:$L$28,5,FALSE))</f>
        <v/>
      </c>
      <c r="M463" s="31" t="str">
        <f>_xlfn.IFS($H463="","",$H463="Total",SUMIF(INDEX($M$12:$M462,),"&gt;0"),TRUE,VLOOKUP($H463,Elements!$B$19:$L$28,6,FALSE))</f>
        <v/>
      </c>
      <c r="N463" s="31" t="str">
        <f>_xlfn.IFS($H463="","",$H463="Total",SUMIF(INDEX($N$12:$N462,),"&gt;0"),TRUE,VLOOKUP($H463,Elements!$B$19:$L$28,7,FALSE))</f>
        <v/>
      </c>
      <c r="O463" s="31" t="str">
        <f>_xlfn.IFS($H463="","",$H463="Total",SUMIF(INDEX($O$12:$O462,),"&gt;0"),TRUE,VLOOKUP($H463,Elements!$B$19:$L$28,8,FALSE))</f>
        <v/>
      </c>
      <c r="P463" s="31" t="str">
        <f>_xlfn.IFS($H463="","",$H463="Total",SUMIF(INDEX($P$12:$P462,),"&gt;0"),TRUE,VLOOKUP($H463,Elements!$B$19:$L$28,9,FALSE))</f>
        <v/>
      </c>
      <c r="Q463" s="31" t="str">
        <f>_xlfn.IFS($H463="","",$H463="Total",SUMIF(INDEX($Q$12:$Q462,),"&gt;0"),TRUE,VLOOKUP($H463,Elements!$B$19:$L$28,10,FALSE))</f>
        <v/>
      </c>
      <c r="R463" s="49" t="str">
        <f>_xlfn.IFS($H463="","",$H463="Total",SUMIF(INDEX($R$12:$R462,),"&gt;0"),TRUE,VLOOKUP($H463,Elements!$B$19:$L$28,11,FALSE))</f>
        <v/>
      </c>
      <c r="S463" s="2"/>
    </row>
    <row r="464" spans="1:19" x14ac:dyDescent="0.25">
      <c r="A464" s="51" t="str">
        <f>IF(C464&lt;&gt;"",COUNTIF($C$13:C464,C464)=1,"")</f>
        <v/>
      </c>
      <c r="C464" s="54"/>
      <c r="D464" s="50" t="str">
        <f ca="1">IF(C464="","",VLOOKUP(C464,OFFSET(#REF!,0,0,COUNTA(#REF!)-1),2,FALSE))</f>
        <v/>
      </c>
      <c r="E464" s="54"/>
      <c r="F464" s="29" t="str">
        <f t="shared" si="14"/>
        <v/>
      </c>
      <c r="G464" s="30" t="str">
        <f t="shared" si="15"/>
        <v/>
      </c>
      <c r="H464" s="54"/>
      <c r="I464" s="59" t="str">
        <f>_xlfn.IFS($H464="","",$H464="Total","",TRUE,VLOOKUP($H464,Elements!$B$19:$L$28,2,FALSE))</f>
        <v/>
      </c>
      <c r="J464" s="31" t="str">
        <f>_xlfn.IFS($H464="","",$H464="Total","",TRUE,VLOOKUP($H464,Elements!$B$19:$L$28,3,FALSE))</f>
        <v/>
      </c>
      <c r="K464" s="31" t="str">
        <f>_xlfn.IFS($H464="","",$H464="Total",SUMIF(INDEX($K$12:$K463,),"&gt;0"),TRUE,VLOOKUP($H464,Elements!$B$19:$L$28,4,FALSE))</f>
        <v/>
      </c>
      <c r="L464" s="31" t="str">
        <f>_xlfn.IFS($H464="","",$H464="Total",SUMIF(INDEX($L$12:$L463,),"&gt;0"),TRUE,VLOOKUP($H464,Elements!$B$19:$L$28,5,FALSE))</f>
        <v/>
      </c>
      <c r="M464" s="31" t="str">
        <f>_xlfn.IFS($H464="","",$H464="Total",SUMIF(INDEX($M$12:$M463,),"&gt;0"),TRUE,VLOOKUP($H464,Elements!$B$19:$L$28,6,FALSE))</f>
        <v/>
      </c>
      <c r="N464" s="31" t="str">
        <f>_xlfn.IFS($H464="","",$H464="Total",SUMIF(INDEX($N$12:$N463,),"&gt;0"),TRUE,VLOOKUP($H464,Elements!$B$19:$L$28,7,FALSE))</f>
        <v/>
      </c>
      <c r="O464" s="31" t="str">
        <f>_xlfn.IFS($H464="","",$H464="Total",SUMIF(INDEX($O$12:$O463,),"&gt;0"),TRUE,VLOOKUP($H464,Elements!$B$19:$L$28,8,FALSE))</f>
        <v/>
      </c>
      <c r="P464" s="31" t="str">
        <f>_xlfn.IFS($H464="","",$H464="Total",SUMIF(INDEX($P$12:$P463,),"&gt;0"),TRUE,VLOOKUP($H464,Elements!$B$19:$L$28,9,FALSE))</f>
        <v/>
      </c>
      <c r="Q464" s="31" t="str">
        <f>_xlfn.IFS($H464="","",$H464="Total",SUMIF(INDEX($Q$12:$Q463,),"&gt;0"),TRUE,VLOOKUP($H464,Elements!$B$19:$L$28,10,FALSE))</f>
        <v/>
      </c>
      <c r="R464" s="49" t="str">
        <f>_xlfn.IFS($H464="","",$H464="Total",SUMIF(INDEX($R$12:$R463,),"&gt;0"),TRUE,VLOOKUP($H464,Elements!$B$19:$L$28,11,FALSE))</f>
        <v/>
      </c>
      <c r="S464" s="2"/>
    </row>
    <row r="465" spans="1:19" x14ac:dyDescent="0.25">
      <c r="A465" s="51" t="str">
        <f>IF(C465&lt;&gt;"",COUNTIF($C$13:C465,C465)=1,"")</f>
        <v/>
      </c>
      <c r="C465" s="54"/>
      <c r="D465" s="50" t="str">
        <f ca="1">IF(C465="","",VLOOKUP(C465,OFFSET(#REF!,0,0,COUNTA(#REF!)-1),2,FALSE))</f>
        <v/>
      </c>
      <c r="E465" s="54"/>
      <c r="F465" s="29" t="str">
        <f t="shared" si="14"/>
        <v/>
      </c>
      <c r="G465" s="30" t="str">
        <f t="shared" si="15"/>
        <v/>
      </c>
      <c r="H465" s="54"/>
      <c r="I465" s="59" t="str">
        <f>_xlfn.IFS($H465="","",$H465="Total","",TRUE,VLOOKUP($H465,Elements!$B$19:$L$28,2,FALSE))</f>
        <v/>
      </c>
      <c r="J465" s="31" t="str">
        <f>_xlfn.IFS($H465="","",$H465="Total","",TRUE,VLOOKUP($H465,Elements!$B$19:$L$28,3,FALSE))</f>
        <v/>
      </c>
      <c r="K465" s="31" t="str">
        <f>_xlfn.IFS($H465="","",$H465="Total",SUMIF(INDEX($K$12:$K464,),"&gt;0"),TRUE,VLOOKUP($H465,Elements!$B$19:$L$28,4,FALSE))</f>
        <v/>
      </c>
      <c r="L465" s="31" t="str">
        <f>_xlfn.IFS($H465="","",$H465="Total",SUMIF(INDEX($L$12:$L464,),"&gt;0"),TRUE,VLOOKUP($H465,Elements!$B$19:$L$28,5,FALSE))</f>
        <v/>
      </c>
      <c r="M465" s="31" t="str">
        <f>_xlfn.IFS($H465="","",$H465="Total",SUMIF(INDEX($M$12:$M464,),"&gt;0"),TRUE,VLOOKUP($H465,Elements!$B$19:$L$28,6,FALSE))</f>
        <v/>
      </c>
      <c r="N465" s="31" t="str">
        <f>_xlfn.IFS($H465="","",$H465="Total",SUMIF(INDEX($N$12:$N464,),"&gt;0"),TRUE,VLOOKUP($H465,Elements!$B$19:$L$28,7,FALSE))</f>
        <v/>
      </c>
      <c r="O465" s="31" t="str">
        <f>_xlfn.IFS($H465="","",$H465="Total",SUMIF(INDEX($O$12:$O464,),"&gt;0"),TRUE,VLOOKUP($H465,Elements!$B$19:$L$28,8,FALSE))</f>
        <v/>
      </c>
      <c r="P465" s="31" t="str">
        <f>_xlfn.IFS($H465="","",$H465="Total",SUMIF(INDEX($P$12:$P464,),"&gt;0"),TRUE,VLOOKUP($H465,Elements!$B$19:$L$28,9,FALSE))</f>
        <v/>
      </c>
      <c r="Q465" s="31" t="str">
        <f>_xlfn.IFS($H465="","",$H465="Total",SUMIF(INDEX($Q$12:$Q464,),"&gt;0"),TRUE,VLOOKUP($H465,Elements!$B$19:$L$28,10,FALSE))</f>
        <v/>
      </c>
      <c r="R465" s="49" t="str">
        <f>_xlfn.IFS($H465="","",$H465="Total",SUMIF(INDEX($R$12:$R464,),"&gt;0"),TRUE,VLOOKUP($H465,Elements!$B$19:$L$28,11,FALSE))</f>
        <v/>
      </c>
      <c r="S465" s="2"/>
    </row>
    <row r="466" spans="1:19" x14ac:dyDescent="0.25">
      <c r="A466" s="51" t="str">
        <f>IF(C466&lt;&gt;"",COUNTIF($C$13:C466,C466)=1,"")</f>
        <v/>
      </c>
      <c r="C466" s="54"/>
      <c r="D466" s="50" t="str">
        <f ca="1">IF(C466="","",VLOOKUP(C466,OFFSET(#REF!,0,0,COUNTA(#REF!)-1),2,FALSE))</f>
        <v/>
      </c>
      <c r="E466" s="54"/>
      <c r="F466" s="29" t="str">
        <f t="shared" si="14"/>
        <v/>
      </c>
      <c r="G466" s="30" t="str">
        <f t="shared" si="15"/>
        <v/>
      </c>
      <c r="H466" s="54"/>
      <c r="I466" s="59" t="str">
        <f>_xlfn.IFS($H466="","",$H466="Total","",TRUE,VLOOKUP($H466,Elements!$B$19:$L$28,2,FALSE))</f>
        <v/>
      </c>
      <c r="J466" s="31" t="str">
        <f>_xlfn.IFS($H466="","",$H466="Total","",TRUE,VLOOKUP($H466,Elements!$B$19:$L$28,3,FALSE))</f>
        <v/>
      </c>
      <c r="K466" s="31" t="str">
        <f>_xlfn.IFS($H466="","",$H466="Total",SUMIF(INDEX($K$12:$K465,),"&gt;0"),TRUE,VLOOKUP($H466,Elements!$B$19:$L$28,4,FALSE))</f>
        <v/>
      </c>
      <c r="L466" s="31" t="str">
        <f>_xlfn.IFS($H466="","",$H466="Total",SUMIF(INDEX($L$12:$L465,),"&gt;0"),TRUE,VLOOKUP($H466,Elements!$B$19:$L$28,5,FALSE))</f>
        <v/>
      </c>
      <c r="M466" s="31" t="str">
        <f>_xlfn.IFS($H466="","",$H466="Total",SUMIF(INDEX($M$12:$M465,),"&gt;0"),TRUE,VLOOKUP($H466,Elements!$B$19:$L$28,6,FALSE))</f>
        <v/>
      </c>
      <c r="N466" s="31" t="str">
        <f>_xlfn.IFS($H466="","",$H466="Total",SUMIF(INDEX($N$12:$N465,),"&gt;0"),TRUE,VLOOKUP($H466,Elements!$B$19:$L$28,7,FALSE))</f>
        <v/>
      </c>
      <c r="O466" s="31" t="str">
        <f>_xlfn.IFS($H466="","",$H466="Total",SUMIF(INDEX($O$12:$O465,),"&gt;0"),TRUE,VLOOKUP($H466,Elements!$B$19:$L$28,8,FALSE))</f>
        <v/>
      </c>
      <c r="P466" s="31" t="str">
        <f>_xlfn.IFS($H466="","",$H466="Total",SUMIF(INDEX($P$12:$P465,),"&gt;0"),TRUE,VLOOKUP($H466,Elements!$B$19:$L$28,9,FALSE))</f>
        <v/>
      </c>
      <c r="Q466" s="31" t="str">
        <f>_xlfn.IFS($H466="","",$H466="Total",SUMIF(INDEX($Q$12:$Q465,),"&gt;0"),TRUE,VLOOKUP($H466,Elements!$B$19:$L$28,10,FALSE))</f>
        <v/>
      </c>
      <c r="R466" s="49" t="str">
        <f>_xlfn.IFS($H466="","",$H466="Total",SUMIF(INDEX($R$12:$R465,),"&gt;0"),TRUE,VLOOKUP($H466,Elements!$B$19:$L$28,11,FALSE))</f>
        <v/>
      </c>
      <c r="S466" s="2"/>
    </row>
    <row r="467" spans="1:19" x14ac:dyDescent="0.25">
      <c r="A467" s="51" t="str">
        <f>IF(C467&lt;&gt;"",COUNTIF($C$13:C467,C467)=1,"")</f>
        <v/>
      </c>
      <c r="C467" s="54"/>
      <c r="D467" s="50" t="str">
        <f ca="1">IF(C467="","",VLOOKUP(C467,OFFSET(#REF!,0,0,COUNTA(#REF!)-1),2,FALSE))</f>
        <v/>
      </c>
      <c r="E467" s="54"/>
      <c r="F467" s="29" t="str">
        <f t="shared" si="14"/>
        <v/>
      </c>
      <c r="G467" s="30" t="str">
        <f t="shared" si="15"/>
        <v/>
      </c>
      <c r="H467" s="54"/>
      <c r="I467" s="59" t="str">
        <f>_xlfn.IFS($H467="","",$H467="Total","",TRUE,VLOOKUP($H467,Elements!$B$19:$L$28,2,FALSE))</f>
        <v/>
      </c>
      <c r="J467" s="31" t="str">
        <f>_xlfn.IFS($H467="","",$H467="Total","",TRUE,VLOOKUP($H467,Elements!$B$19:$L$28,3,FALSE))</f>
        <v/>
      </c>
      <c r="K467" s="31" t="str">
        <f>_xlfn.IFS($H467="","",$H467="Total",SUMIF(INDEX($K$12:$K466,),"&gt;0"),TRUE,VLOOKUP($H467,Elements!$B$19:$L$28,4,FALSE))</f>
        <v/>
      </c>
      <c r="L467" s="31" t="str">
        <f>_xlfn.IFS($H467="","",$H467="Total",SUMIF(INDEX($L$12:$L466,),"&gt;0"),TRUE,VLOOKUP($H467,Elements!$B$19:$L$28,5,FALSE))</f>
        <v/>
      </c>
      <c r="M467" s="31" t="str">
        <f>_xlfn.IFS($H467="","",$H467="Total",SUMIF(INDEX($M$12:$M466,),"&gt;0"),TRUE,VLOOKUP($H467,Elements!$B$19:$L$28,6,FALSE))</f>
        <v/>
      </c>
      <c r="N467" s="31" t="str">
        <f>_xlfn.IFS($H467="","",$H467="Total",SUMIF(INDEX($N$12:$N466,),"&gt;0"),TRUE,VLOOKUP($H467,Elements!$B$19:$L$28,7,FALSE))</f>
        <v/>
      </c>
      <c r="O467" s="31" t="str">
        <f>_xlfn.IFS($H467="","",$H467="Total",SUMIF(INDEX($O$12:$O466,),"&gt;0"),TRUE,VLOOKUP($H467,Elements!$B$19:$L$28,8,FALSE))</f>
        <v/>
      </c>
      <c r="P467" s="31" t="str">
        <f>_xlfn.IFS($H467="","",$H467="Total",SUMIF(INDEX($P$12:$P466,),"&gt;0"),TRUE,VLOOKUP($H467,Elements!$B$19:$L$28,9,FALSE))</f>
        <v/>
      </c>
      <c r="Q467" s="31" t="str">
        <f>_xlfn.IFS($H467="","",$H467="Total",SUMIF(INDEX($Q$12:$Q466,),"&gt;0"),TRUE,VLOOKUP($H467,Elements!$B$19:$L$28,10,FALSE))</f>
        <v/>
      </c>
      <c r="R467" s="49" t="str">
        <f>_xlfn.IFS($H467="","",$H467="Total",SUMIF(INDEX($R$12:$R466,),"&gt;0"),TRUE,VLOOKUP($H467,Elements!$B$19:$L$28,11,FALSE))</f>
        <v/>
      </c>
      <c r="S467" s="2"/>
    </row>
    <row r="468" spans="1:19" x14ac:dyDescent="0.25">
      <c r="A468" s="51" t="str">
        <f>IF(C468&lt;&gt;"",COUNTIF($C$13:C468,C468)=1,"")</f>
        <v/>
      </c>
      <c r="C468" s="54"/>
      <c r="D468" s="50" t="str">
        <f ca="1">IF(C468="","",VLOOKUP(C468,OFFSET(#REF!,0,0,COUNTA(#REF!)-1),2,FALSE))</f>
        <v/>
      </c>
      <c r="E468" s="54"/>
      <c r="F468" s="29" t="str">
        <f t="shared" si="14"/>
        <v/>
      </c>
      <c r="G468" s="30" t="str">
        <f t="shared" si="15"/>
        <v/>
      </c>
      <c r="H468" s="54"/>
      <c r="I468" s="59" t="str">
        <f>_xlfn.IFS($H468="","",$H468="Total","",TRUE,VLOOKUP($H468,Elements!$B$19:$L$28,2,FALSE))</f>
        <v/>
      </c>
      <c r="J468" s="31" t="str">
        <f>_xlfn.IFS($H468="","",$H468="Total","",TRUE,VLOOKUP($H468,Elements!$B$19:$L$28,3,FALSE))</f>
        <v/>
      </c>
      <c r="K468" s="31" t="str">
        <f>_xlfn.IFS($H468="","",$H468="Total",SUMIF(INDEX($K$12:$K467,),"&gt;0"),TRUE,VLOOKUP($H468,Elements!$B$19:$L$28,4,FALSE))</f>
        <v/>
      </c>
      <c r="L468" s="31" t="str">
        <f>_xlfn.IFS($H468="","",$H468="Total",SUMIF(INDEX($L$12:$L467,),"&gt;0"),TRUE,VLOOKUP($H468,Elements!$B$19:$L$28,5,FALSE))</f>
        <v/>
      </c>
      <c r="M468" s="31" t="str">
        <f>_xlfn.IFS($H468="","",$H468="Total",SUMIF(INDEX($M$12:$M467,),"&gt;0"),TRUE,VLOOKUP($H468,Elements!$B$19:$L$28,6,FALSE))</f>
        <v/>
      </c>
      <c r="N468" s="31" t="str">
        <f>_xlfn.IFS($H468="","",$H468="Total",SUMIF(INDEX($N$12:$N467,),"&gt;0"),TRUE,VLOOKUP($H468,Elements!$B$19:$L$28,7,FALSE))</f>
        <v/>
      </c>
      <c r="O468" s="31" t="str">
        <f>_xlfn.IFS($H468="","",$H468="Total",SUMIF(INDEX($O$12:$O467,),"&gt;0"),TRUE,VLOOKUP($H468,Elements!$B$19:$L$28,8,FALSE))</f>
        <v/>
      </c>
      <c r="P468" s="31" t="str">
        <f>_xlfn.IFS($H468="","",$H468="Total",SUMIF(INDEX($P$12:$P467,),"&gt;0"),TRUE,VLOOKUP($H468,Elements!$B$19:$L$28,9,FALSE))</f>
        <v/>
      </c>
      <c r="Q468" s="31" t="str">
        <f>_xlfn.IFS($H468="","",$H468="Total",SUMIF(INDEX($Q$12:$Q467,),"&gt;0"),TRUE,VLOOKUP($H468,Elements!$B$19:$L$28,10,FALSE))</f>
        <v/>
      </c>
      <c r="R468" s="49" t="str">
        <f>_xlfn.IFS($H468="","",$H468="Total",SUMIF(INDEX($R$12:$R467,),"&gt;0"),TRUE,VLOOKUP($H468,Elements!$B$19:$L$28,11,FALSE))</f>
        <v/>
      </c>
      <c r="S468" s="2"/>
    </row>
    <row r="469" spans="1:19" x14ac:dyDescent="0.25">
      <c r="A469" s="51" t="str">
        <f>IF(C469&lt;&gt;"",COUNTIF($C$13:C469,C469)=1,"")</f>
        <v/>
      </c>
      <c r="C469" s="54"/>
      <c r="D469" s="50" t="str">
        <f ca="1">IF(C469="","",VLOOKUP(C469,OFFSET(#REF!,0,0,COUNTA(#REF!)-1),2,FALSE))</f>
        <v/>
      </c>
      <c r="E469" s="54"/>
      <c r="F469" s="29" t="str">
        <f t="shared" si="14"/>
        <v/>
      </c>
      <c r="G469" s="30" t="str">
        <f t="shared" si="15"/>
        <v/>
      </c>
      <c r="H469" s="54"/>
      <c r="I469" s="59" t="str">
        <f>_xlfn.IFS($H469="","",$H469="Total","",TRUE,VLOOKUP($H469,Elements!$B$19:$L$28,2,FALSE))</f>
        <v/>
      </c>
      <c r="J469" s="31" t="str">
        <f>_xlfn.IFS($H469="","",$H469="Total","",TRUE,VLOOKUP($H469,Elements!$B$19:$L$28,3,FALSE))</f>
        <v/>
      </c>
      <c r="K469" s="31" t="str">
        <f>_xlfn.IFS($H469="","",$H469="Total",SUMIF(INDEX($K$12:$K468,),"&gt;0"),TRUE,VLOOKUP($H469,Elements!$B$19:$L$28,4,FALSE))</f>
        <v/>
      </c>
      <c r="L469" s="31" t="str">
        <f>_xlfn.IFS($H469="","",$H469="Total",SUMIF(INDEX($L$12:$L468,),"&gt;0"),TRUE,VLOOKUP($H469,Elements!$B$19:$L$28,5,FALSE))</f>
        <v/>
      </c>
      <c r="M469" s="31" t="str">
        <f>_xlfn.IFS($H469="","",$H469="Total",SUMIF(INDEX($M$12:$M468,),"&gt;0"),TRUE,VLOOKUP($H469,Elements!$B$19:$L$28,6,FALSE))</f>
        <v/>
      </c>
      <c r="N469" s="31" t="str">
        <f>_xlfn.IFS($H469="","",$H469="Total",SUMIF(INDEX($N$12:$N468,),"&gt;0"),TRUE,VLOOKUP($H469,Elements!$B$19:$L$28,7,FALSE))</f>
        <v/>
      </c>
      <c r="O469" s="31" t="str">
        <f>_xlfn.IFS($H469="","",$H469="Total",SUMIF(INDEX($O$12:$O468,),"&gt;0"),TRUE,VLOOKUP($H469,Elements!$B$19:$L$28,8,FALSE))</f>
        <v/>
      </c>
      <c r="P469" s="31" t="str">
        <f>_xlfn.IFS($H469="","",$H469="Total",SUMIF(INDEX($P$12:$P468,),"&gt;0"),TRUE,VLOOKUP($H469,Elements!$B$19:$L$28,9,FALSE))</f>
        <v/>
      </c>
      <c r="Q469" s="31" t="str">
        <f>_xlfn.IFS($H469="","",$H469="Total",SUMIF(INDEX($Q$12:$Q468,),"&gt;0"),TRUE,VLOOKUP($H469,Elements!$B$19:$L$28,10,FALSE))</f>
        <v/>
      </c>
      <c r="R469" s="49" t="str">
        <f>_xlfn.IFS($H469="","",$H469="Total",SUMIF(INDEX($R$12:$R468,),"&gt;0"),TRUE,VLOOKUP($H469,Elements!$B$19:$L$28,11,FALSE))</f>
        <v/>
      </c>
      <c r="S469" s="2"/>
    </row>
    <row r="470" spans="1:19" x14ac:dyDescent="0.25">
      <c r="A470" s="51" t="str">
        <f>IF(C470&lt;&gt;"",COUNTIF($C$13:C470,C470)=1,"")</f>
        <v/>
      </c>
      <c r="C470" s="54"/>
      <c r="D470" s="50" t="str">
        <f ca="1">IF(C470="","",VLOOKUP(C470,OFFSET(#REF!,0,0,COUNTA(#REF!)-1),2,FALSE))</f>
        <v/>
      </c>
      <c r="E470" s="54"/>
      <c r="F470" s="29" t="str">
        <f t="shared" si="14"/>
        <v/>
      </c>
      <c r="G470" s="30" t="str">
        <f t="shared" si="15"/>
        <v/>
      </c>
      <c r="H470" s="54"/>
      <c r="I470" s="59" t="str">
        <f>_xlfn.IFS($H470="","",$H470="Total","",TRUE,VLOOKUP($H470,Elements!$B$19:$L$28,2,FALSE))</f>
        <v/>
      </c>
      <c r="J470" s="31" t="str">
        <f>_xlfn.IFS($H470="","",$H470="Total","",TRUE,VLOOKUP($H470,Elements!$B$19:$L$28,3,FALSE))</f>
        <v/>
      </c>
      <c r="K470" s="31" t="str">
        <f>_xlfn.IFS($H470="","",$H470="Total",SUMIF(INDEX($K$12:$K469,),"&gt;0"),TRUE,VLOOKUP($H470,Elements!$B$19:$L$28,4,FALSE))</f>
        <v/>
      </c>
      <c r="L470" s="31" t="str">
        <f>_xlfn.IFS($H470="","",$H470="Total",SUMIF(INDEX($L$12:$L469,),"&gt;0"),TRUE,VLOOKUP($H470,Elements!$B$19:$L$28,5,FALSE))</f>
        <v/>
      </c>
      <c r="M470" s="31" t="str">
        <f>_xlfn.IFS($H470="","",$H470="Total",SUMIF(INDEX($M$12:$M469,),"&gt;0"),TRUE,VLOOKUP($H470,Elements!$B$19:$L$28,6,FALSE))</f>
        <v/>
      </c>
      <c r="N470" s="31" t="str">
        <f>_xlfn.IFS($H470="","",$H470="Total",SUMIF(INDEX($N$12:$N469,),"&gt;0"),TRUE,VLOOKUP($H470,Elements!$B$19:$L$28,7,FALSE))</f>
        <v/>
      </c>
      <c r="O470" s="31" t="str">
        <f>_xlfn.IFS($H470="","",$H470="Total",SUMIF(INDEX($O$12:$O469,),"&gt;0"),TRUE,VLOOKUP($H470,Elements!$B$19:$L$28,8,FALSE))</f>
        <v/>
      </c>
      <c r="P470" s="31" t="str">
        <f>_xlfn.IFS($H470="","",$H470="Total",SUMIF(INDEX($P$12:$P469,),"&gt;0"),TRUE,VLOOKUP($H470,Elements!$B$19:$L$28,9,FALSE))</f>
        <v/>
      </c>
      <c r="Q470" s="31" t="str">
        <f>_xlfn.IFS($H470="","",$H470="Total",SUMIF(INDEX($Q$12:$Q469,),"&gt;0"),TRUE,VLOOKUP($H470,Elements!$B$19:$L$28,10,FALSE))</f>
        <v/>
      </c>
      <c r="R470" s="49" t="str">
        <f>_xlfn.IFS($H470="","",$H470="Total",SUMIF(INDEX($R$12:$R469,),"&gt;0"),TRUE,VLOOKUP($H470,Elements!$B$19:$L$28,11,FALSE))</f>
        <v/>
      </c>
      <c r="S470" s="2"/>
    </row>
    <row r="471" spans="1:19" x14ac:dyDescent="0.25">
      <c r="A471" s="51" t="str">
        <f>IF(C471&lt;&gt;"",COUNTIF($C$13:C471,C471)=1,"")</f>
        <v/>
      </c>
      <c r="C471" s="54"/>
      <c r="D471" s="50" t="str">
        <f ca="1">IF(C471="","",VLOOKUP(C471,OFFSET(#REF!,0,0,COUNTA(#REF!)-1),2,FALSE))</f>
        <v/>
      </c>
      <c r="E471" s="54"/>
      <c r="F471" s="29" t="str">
        <f t="shared" si="14"/>
        <v/>
      </c>
      <c r="G471" s="30" t="str">
        <f t="shared" si="15"/>
        <v/>
      </c>
      <c r="H471" s="54"/>
      <c r="I471" s="59" t="str">
        <f>_xlfn.IFS($H471="","",$H471="Total","",TRUE,VLOOKUP($H471,Elements!$B$19:$L$28,2,FALSE))</f>
        <v/>
      </c>
      <c r="J471" s="31" t="str">
        <f>_xlfn.IFS($H471="","",$H471="Total","",TRUE,VLOOKUP($H471,Elements!$B$19:$L$28,3,FALSE))</f>
        <v/>
      </c>
      <c r="K471" s="31" t="str">
        <f>_xlfn.IFS($H471="","",$H471="Total",SUMIF(INDEX($K$12:$K470,),"&gt;0"),TRUE,VLOOKUP($H471,Elements!$B$19:$L$28,4,FALSE))</f>
        <v/>
      </c>
      <c r="L471" s="31" t="str">
        <f>_xlfn.IFS($H471="","",$H471="Total",SUMIF(INDEX($L$12:$L470,),"&gt;0"),TRUE,VLOOKUP($H471,Elements!$B$19:$L$28,5,FALSE))</f>
        <v/>
      </c>
      <c r="M471" s="31" t="str">
        <f>_xlfn.IFS($H471="","",$H471="Total",SUMIF(INDEX($M$12:$M470,),"&gt;0"),TRUE,VLOOKUP($H471,Elements!$B$19:$L$28,6,FALSE))</f>
        <v/>
      </c>
      <c r="N471" s="31" t="str">
        <f>_xlfn.IFS($H471="","",$H471="Total",SUMIF(INDEX($N$12:$N470,),"&gt;0"),TRUE,VLOOKUP($H471,Elements!$B$19:$L$28,7,FALSE))</f>
        <v/>
      </c>
      <c r="O471" s="31" t="str">
        <f>_xlfn.IFS($H471="","",$H471="Total",SUMIF(INDEX($O$12:$O470,),"&gt;0"),TRUE,VLOOKUP($H471,Elements!$B$19:$L$28,8,FALSE))</f>
        <v/>
      </c>
      <c r="P471" s="31" t="str">
        <f>_xlfn.IFS($H471="","",$H471="Total",SUMIF(INDEX($P$12:$P470,),"&gt;0"),TRUE,VLOOKUP($H471,Elements!$B$19:$L$28,9,FALSE))</f>
        <v/>
      </c>
      <c r="Q471" s="31" t="str">
        <f>_xlfn.IFS($H471="","",$H471="Total",SUMIF(INDEX($Q$12:$Q470,),"&gt;0"),TRUE,VLOOKUP($H471,Elements!$B$19:$L$28,10,FALSE))</f>
        <v/>
      </c>
      <c r="R471" s="49" t="str">
        <f>_xlfn.IFS($H471="","",$H471="Total",SUMIF(INDEX($R$12:$R470,),"&gt;0"),TRUE,VLOOKUP($H471,Elements!$B$19:$L$28,11,FALSE))</f>
        <v/>
      </c>
      <c r="S471" s="2"/>
    </row>
    <row r="472" spans="1:19" x14ac:dyDescent="0.25">
      <c r="A472" s="51" t="str">
        <f>IF(C472&lt;&gt;"",COUNTIF($C$13:C472,C472)=1,"")</f>
        <v/>
      </c>
      <c r="C472" s="54"/>
      <c r="D472" s="50" t="str">
        <f ca="1">IF(C472="","",VLOOKUP(C472,OFFSET(#REF!,0,0,COUNTA(#REF!)-1),2,FALSE))</f>
        <v/>
      </c>
      <c r="E472" s="54"/>
      <c r="F472" s="29" t="str">
        <f t="shared" si="14"/>
        <v/>
      </c>
      <c r="G472" s="30" t="str">
        <f t="shared" si="15"/>
        <v/>
      </c>
      <c r="H472" s="54"/>
      <c r="I472" s="59" t="str">
        <f>_xlfn.IFS($H472="","",$H472="Total","",TRUE,VLOOKUP($H472,Elements!$B$19:$L$28,2,FALSE))</f>
        <v/>
      </c>
      <c r="J472" s="31" t="str">
        <f>_xlfn.IFS($H472="","",$H472="Total","",TRUE,VLOOKUP($H472,Elements!$B$19:$L$28,3,FALSE))</f>
        <v/>
      </c>
      <c r="K472" s="31" t="str">
        <f>_xlfn.IFS($H472="","",$H472="Total",SUMIF(INDEX($K$12:$K471,),"&gt;0"),TRUE,VLOOKUP($H472,Elements!$B$19:$L$28,4,FALSE))</f>
        <v/>
      </c>
      <c r="L472" s="31" t="str">
        <f>_xlfn.IFS($H472="","",$H472="Total",SUMIF(INDEX($L$12:$L471,),"&gt;0"),TRUE,VLOOKUP($H472,Elements!$B$19:$L$28,5,FALSE))</f>
        <v/>
      </c>
      <c r="M472" s="31" t="str">
        <f>_xlfn.IFS($H472="","",$H472="Total",SUMIF(INDEX($M$12:$M471,),"&gt;0"),TRUE,VLOOKUP($H472,Elements!$B$19:$L$28,6,FALSE))</f>
        <v/>
      </c>
      <c r="N472" s="31" t="str">
        <f>_xlfn.IFS($H472="","",$H472="Total",SUMIF(INDEX($N$12:$N471,),"&gt;0"),TRUE,VLOOKUP($H472,Elements!$B$19:$L$28,7,FALSE))</f>
        <v/>
      </c>
      <c r="O472" s="31" t="str">
        <f>_xlfn.IFS($H472="","",$H472="Total",SUMIF(INDEX($O$12:$O471,),"&gt;0"),TRUE,VLOOKUP($H472,Elements!$B$19:$L$28,8,FALSE))</f>
        <v/>
      </c>
      <c r="P472" s="31" t="str">
        <f>_xlfn.IFS($H472="","",$H472="Total",SUMIF(INDEX($P$12:$P471,),"&gt;0"),TRUE,VLOOKUP($H472,Elements!$B$19:$L$28,9,FALSE))</f>
        <v/>
      </c>
      <c r="Q472" s="31" t="str">
        <f>_xlfn.IFS($H472="","",$H472="Total",SUMIF(INDEX($Q$12:$Q471,),"&gt;0"),TRUE,VLOOKUP($H472,Elements!$B$19:$L$28,10,FALSE))</f>
        <v/>
      </c>
      <c r="R472" s="49" t="str">
        <f>_xlfn.IFS($H472="","",$H472="Total",SUMIF(INDEX($R$12:$R471,),"&gt;0"),TRUE,VLOOKUP($H472,Elements!$B$19:$L$28,11,FALSE))</f>
        <v/>
      </c>
      <c r="S472" s="2"/>
    </row>
    <row r="473" spans="1:19" x14ac:dyDescent="0.25">
      <c r="A473" s="51" t="str">
        <f>IF(C473&lt;&gt;"",COUNTIF($C$13:C473,C473)=1,"")</f>
        <v/>
      </c>
      <c r="C473" s="54"/>
      <c r="D473" s="50" t="str">
        <f ca="1">IF(C473="","",VLOOKUP(C473,OFFSET(#REF!,0,0,COUNTA(#REF!)-1),2,FALSE))</f>
        <v/>
      </c>
      <c r="E473" s="54"/>
      <c r="F473" s="29" t="str">
        <f t="shared" si="14"/>
        <v/>
      </c>
      <c r="G473" s="30" t="str">
        <f t="shared" si="15"/>
        <v/>
      </c>
      <c r="H473" s="54"/>
      <c r="I473" s="59" t="str">
        <f>_xlfn.IFS($H473="","",$H473="Total","",TRUE,VLOOKUP($H473,Elements!$B$19:$L$28,2,FALSE))</f>
        <v/>
      </c>
      <c r="J473" s="31" t="str">
        <f>_xlfn.IFS($H473="","",$H473="Total","",TRUE,VLOOKUP($H473,Elements!$B$19:$L$28,3,FALSE))</f>
        <v/>
      </c>
      <c r="K473" s="31" t="str">
        <f>_xlfn.IFS($H473="","",$H473="Total",SUMIF(INDEX($K$12:$K472,),"&gt;0"),TRUE,VLOOKUP($H473,Elements!$B$19:$L$28,4,FALSE))</f>
        <v/>
      </c>
      <c r="L473" s="31" t="str">
        <f>_xlfn.IFS($H473="","",$H473="Total",SUMIF(INDEX($L$12:$L472,),"&gt;0"),TRUE,VLOOKUP($H473,Elements!$B$19:$L$28,5,FALSE))</f>
        <v/>
      </c>
      <c r="M473" s="31" t="str">
        <f>_xlfn.IFS($H473="","",$H473="Total",SUMIF(INDEX($M$12:$M472,),"&gt;0"),TRUE,VLOOKUP($H473,Elements!$B$19:$L$28,6,FALSE))</f>
        <v/>
      </c>
      <c r="N473" s="31" t="str">
        <f>_xlfn.IFS($H473="","",$H473="Total",SUMIF(INDEX($N$12:$N472,),"&gt;0"),TRUE,VLOOKUP($H473,Elements!$B$19:$L$28,7,FALSE))</f>
        <v/>
      </c>
      <c r="O473" s="31" t="str">
        <f>_xlfn.IFS($H473="","",$H473="Total",SUMIF(INDEX($O$12:$O472,),"&gt;0"),TRUE,VLOOKUP($H473,Elements!$B$19:$L$28,8,FALSE))</f>
        <v/>
      </c>
      <c r="P473" s="31" t="str">
        <f>_xlfn.IFS($H473="","",$H473="Total",SUMIF(INDEX($P$12:$P472,),"&gt;0"),TRUE,VLOOKUP($H473,Elements!$B$19:$L$28,9,FALSE))</f>
        <v/>
      </c>
      <c r="Q473" s="31" t="str">
        <f>_xlfn.IFS($H473="","",$H473="Total",SUMIF(INDEX($Q$12:$Q472,),"&gt;0"),TRUE,VLOOKUP($H473,Elements!$B$19:$L$28,10,FALSE))</f>
        <v/>
      </c>
      <c r="R473" s="49" t="str">
        <f>_xlfn.IFS($H473="","",$H473="Total",SUMIF(INDEX($R$12:$R472,),"&gt;0"),TRUE,VLOOKUP($H473,Elements!$B$19:$L$28,11,FALSE))</f>
        <v/>
      </c>
      <c r="S473" s="2"/>
    </row>
    <row r="474" spans="1:19" x14ac:dyDescent="0.25">
      <c r="A474" s="51" t="str">
        <f>IF(C474&lt;&gt;"",COUNTIF($C$13:C474,C474)=1,"")</f>
        <v/>
      </c>
      <c r="C474" s="54"/>
      <c r="D474" s="50" t="str">
        <f ca="1">IF(C474="","",VLOOKUP(C474,OFFSET(#REF!,0,0,COUNTA(#REF!)-1),2,FALSE))</f>
        <v/>
      </c>
      <c r="E474" s="54"/>
      <c r="F474" s="29" t="str">
        <f t="shared" si="14"/>
        <v/>
      </c>
      <c r="G474" s="30" t="str">
        <f t="shared" si="15"/>
        <v/>
      </c>
      <c r="H474" s="54"/>
      <c r="I474" s="59" t="str">
        <f>_xlfn.IFS($H474="","",$H474="Total","",TRUE,VLOOKUP($H474,Elements!$B$19:$L$28,2,FALSE))</f>
        <v/>
      </c>
      <c r="J474" s="31" t="str">
        <f>_xlfn.IFS($H474="","",$H474="Total","",TRUE,VLOOKUP($H474,Elements!$B$19:$L$28,3,FALSE))</f>
        <v/>
      </c>
      <c r="K474" s="31" t="str">
        <f>_xlfn.IFS($H474="","",$H474="Total",SUMIF(INDEX($K$12:$K473,),"&gt;0"),TRUE,VLOOKUP($H474,Elements!$B$19:$L$28,4,FALSE))</f>
        <v/>
      </c>
      <c r="L474" s="31" t="str">
        <f>_xlfn.IFS($H474="","",$H474="Total",SUMIF(INDEX($L$12:$L473,),"&gt;0"),TRUE,VLOOKUP($H474,Elements!$B$19:$L$28,5,FALSE))</f>
        <v/>
      </c>
      <c r="M474" s="31" t="str">
        <f>_xlfn.IFS($H474="","",$H474="Total",SUMIF(INDEX($M$12:$M473,),"&gt;0"),TRUE,VLOOKUP($H474,Elements!$B$19:$L$28,6,FALSE))</f>
        <v/>
      </c>
      <c r="N474" s="31" t="str">
        <f>_xlfn.IFS($H474="","",$H474="Total",SUMIF(INDEX($N$12:$N473,),"&gt;0"),TRUE,VLOOKUP($H474,Elements!$B$19:$L$28,7,FALSE))</f>
        <v/>
      </c>
      <c r="O474" s="31" t="str">
        <f>_xlfn.IFS($H474="","",$H474="Total",SUMIF(INDEX($O$12:$O473,),"&gt;0"),TRUE,VLOOKUP($H474,Elements!$B$19:$L$28,8,FALSE))</f>
        <v/>
      </c>
      <c r="P474" s="31" t="str">
        <f>_xlfn.IFS($H474="","",$H474="Total",SUMIF(INDEX($P$12:$P473,),"&gt;0"),TRUE,VLOOKUP($H474,Elements!$B$19:$L$28,9,FALSE))</f>
        <v/>
      </c>
      <c r="Q474" s="31" t="str">
        <f>_xlfn.IFS($H474="","",$H474="Total",SUMIF(INDEX($Q$12:$Q473,),"&gt;0"),TRUE,VLOOKUP($H474,Elements!$B$19:$L$28,10,FALSE))</f>
        <v/>
      </c>
      <c r="R474" s="49" t="str">
        <f>_xlfn.IFS($H474="","",$H474="Total",SUMIF(INDEX($R$12:$R473,),"&gt;0"),TRUE,VLOOKUP($H474,Elements!$B$19:$L$28,11,FALSE))</f>
        <v/>
      </c>
      <c r="S474" s="2"/>
    </row>
    <row r="475" spans="1:19" x14ac:dyDescent="0.25">
      <c r="A475" s="51" t="str">
        <f>IF(C475&lt;&gt;"",COUNTIF($C$13:C475,C475)=1,"")</f>
        <v/>
      </c>
      <c r="C475" s="54"/>
      <c r="D475" s="50" t="str">
        <f ca="1">IF(C475="","",VLOOKUP(C475,OFFSET(#REF!,0,0,COUNTA(#REF!)-1),2,FALSE))</f>
        <v/>
      </c>
      <c r="E475" s="54"/>
      <c r="F475" s="29" t="str">
        <f t="shared" si="14"/>
        <v/>
      </c>
      <c r="G475" s="30" t="str">
        <f t="shared" si="15"/>
        <v/>
      </c>
      <c r="H475" s="54"/>
      <c r="I475" s="59" t="str">
        <f>_xlfn.IFS($H475="","",$H475="Total","",TRUE,VLOOKUP($H475,Elements!$B$19:$L$28,2,FALSE))</f>
        <v/>
      </c>
      <c r="J475" s="31" t="str">
        <f>_xlfn.IFS($H475="","",$H475="Total","",TRUE,VLOOKUP($H475,Elements!$B$19:$L$28,3,FALSE))</f>
        <v/>
      </c>
      <c r="K475" s="31" t="str">
        <f>_xlfn.IFS($H475="","",$H475="Total",SUMIF(INDEX($K$12:$K474,),"&gt;0"),TRUE,VLOOKUP($H475,Elements!$B$19:$L$28,4,FALSE))</f>
        <v/>
      </c>
      <c r="L475" s="31" t="str">
        <f>_xlfn.IFS($H475="","",$H475="Total",SUMIF(INDEX($L$12:$L474,),"&gt;0"),TRUE,VLOOKUP($H475,Elements!$B$19:$L$28,5,FALSE))</f>
        <v/>
      </c>
      <c r="M475" s="31" t="str">
        <f>_xlfn.IFS($H475="","",$H475="Total",SUMIF(INDEX($M$12:$M474,),"&gt;0"),TRUE,VLOOKUP($H475,Elements!$B$19:$L$28,6,FALSE))</f>
        <v/>
      </c>
      <c r="N475" s="31" t="str">
        <f>_xlfn.IFS($H475="","",$H475="Total",SUMIF(INDEX($N$12:$N474,),"&gt;0"),TRUE,VLOOKUP($H475,Elements!$B$19:$L$28,7,FALSE))</f>
        <v/>
      </c>
      <c r="O475" s="31" t="str">
        <f>_xlfn.IFS($H475="","",$H475="Total",SUMIF(INDEX($O$12:$O474,),"&gt;0"),TRUE,VLOOKUP($H475,Elements!$B$19:$L$28,8,FALSE))</f>
        <v/>
      </c>
      <c r="P475" s="31" t="str">
        <f>_xlfn.IFS($H475="","",$H475="Total",SUMIF(INDEX($P$12:$P474,),"&gt;0"),TRUE,VLOOKUP($H475,Elements!$B$19:$L$28,9,FALSE))</f>
        <v/>
      </c>
      <c r="Q475" s="31" t="str">
        <f>_xlfn.IFS($H475="","",$H475="Total",SUMIF(INDEX($Q$12:$Q474,),"&gt;0"),TRUE,VLOOKUP($H475,Elements!$B$19:$L$28,10,FALSE))</f>
        <v/>
      </c>
      <c r="R475" s="49" t="str">
        <f>_xlfn.IFS($H475="","",$H475="Total",SUMIF(INDEX($R$12:$R474,),"&gt;0"),TRUE,VLOOKUP($H475,Elements!$B$19:$L$28,11,FALSE))</f>
        <v/>
      </c>
      <c r="S475" s="2"/>
    </row>
    <row r="476" spans="1:19" x14ac:dyDescent="0.25">
      <c r="A476" s="51" t="str">
        <f>IF(C476&lt;&gt;"",COUNTIF($C$13:C476,C476)=1,"")</f>
        <v/>
      </c>
      <c r="C476" s="54"/>
      <c r="D476" s="50" t="str">
        <f ca="1">IF(C476="","",VLOOKUP(C476,OFFSET(#REF!,0,0,COUNTA(#REF!)-1),2,FALSE))</f>
        <v/>
      </c>
      <c r="E476" s="54"/>
      <c r="F476" s="29" t="str">
        <f t="shared" si="14"/>
        <v/>
      </c>
      <c r="G476" s="30" t="str">
        <f t="shared" si="15"/>
        <v/>
      </c>
      <c r="H476" s="54"/>
      <c r="I476" s="59" t="str">
        <f>_xlfn.IFS($H476="","",$H476="Total","",TRUE,VLOOKUP($H476,Elements!$B$19:$L$28,2,FALSE))</f>
        <v/>
      </c>
      <c r="J476" s="31" t="str">
        <f>_xlfn.IFS($H476="","",$H476="Total","",TRUE,VLOOKUP($H476,Elements!$B$19:$L$28,3,FALSE))</f>
        <v/>
      </c>
      <c r="K476" s="31" t="str">
        <f>_xlfn.IFS($H476="","",$H476="Total",SUMIF(INDEX($K$12:$K475,),"&gt;0"),TRUE,VLOOKUP($H476,Elements!$B$19:$L$28,4,FALSE))</f>
        <v/>
      </c>
      <c r="L476" s="31" t="str">
        <f>_xlfn.IFS($H476="","",$H476="Total",SUMIF(INDEX($L$12:$L475,),"&gt;0"),TRUE,VLOOKUP($H476,Elements!$B$19:$L$28,5,FALSE))</f>
        <v/>
      </c>
      <c r="M476" s="31" t="str">
        <f>_xlfn.IFS($H476="","",$H476="Total",SUMIF(INDEX($M$12:$M475,),"&gt;0"),TRUE,VLOOKUP($H476,Elements!$B$19:$L$28,6,FALSE))</f>
        <v/>
      </c>
      <c r="N476" s="31" t="str">
        <f>_xlfn.IFS($H476="","",$H476="Total",SUMIF(INDEX($N$12:$N475,),"&gt;0"),TRUE,VLOOKUP($H476,Elements!$B$19:$L$28,7,FALSE))</f>
        <v/>
      </c>
      <c r="O476" s="31" t="str">
        <f>_xlfn.IFS($H476="","",$H476="Total",SUMIF(INDEX($O$12:$O475,),"&gt;0"),TRUE,VLOOKUP($H476,Elements!$B$19:$L$28,8,FALSE))</f>
        <v/>
      </c>
      <c r="P476" s="31" t="str">
        <f>_xlfn.IFS($H476="","",$H476="Total",SUMIF(INDEX($P$12:$P475,),"&gt;0"),TRUE,VLOOKUP($H476,Elements!$B$19:$L$28,9,FALSE))</f>
        <v/>
      </c>
      <c r="Q476" s="31" t="str">
        <f>_xlfn.IFS($H476="","",$H476="Total",SUMIF(INDEX($Q$12:$Q475,),"&gt;0"),TRUE,VLOOKUP($H476,Elements!$B$19:$L$28,10,FALSE))</f>
        <v/>
      </c>
      <c r="R476" s="49" t="str">
        <f>_xlfn.IFS($H476="","",$H476="Total",SUMIF(INDEX($R$12:$R475,),"&gt;0"),TRUE,VLOOKUP($H476,Elements!$B$19:$L$28,11,FALSE))</f>
        <v/>
      </c>
      <c r="S476" s="2"/>
    </row>
    <row r="477" spans="1:19" x14ac:dyDescent="0.25">
      <c r="A477" s="51" t="str">
        <f>IF(C477&lt;&gt;"",COUNTIF($C$13:C477,C477)=1,"")</f>
        <v/>
      </c>
      <c r="C477" s="54"/>
      <c r="D477" s="50" t="str">
        <f ca="1">IF(C477="","",VLOOKUP(C477,OFFSET(#REF!,0,0,COUNTA(#REF!)-1),2,FALSE))</f>
        <v/>
      </c>
      <c r="E477" s="54"/>
      <c r="F477" s="29" t="str">
        <f t="shared" si="14"/>
        <v/>
      </c>
      <c r="G477" s="30" t="str">
        <f t="shared" si="15"/>
        <v/>
      </c>
      <c r="H477" s="54"/>
      <c r="I477" s="59" t="str">
        <f>_xlfn.IFS($H477="","",$H477="Total","",TRUE,VLOOKUP($H477,Elements!$B$19:$L$28,2,FALSE))</f>
        <v/>
      </c>
      <c r="J477" s="31" t="str">
        <f>_xlfn.IFS($H477="","",$H477="Total","",TRUE,VLOOKUP($H477,Elements!$B$19:$L$28,3,FALSE))</f>
        <v/>
      </c>
      <c r="K477" s="31" t="str">
        <f>_xlfn.IFS($H477="","",$H477="Total",SUMIF(INDEX($K$12:$K476,),"&gt;0"),TRUE,VLOOKUP($H477,Elements!$B$19:$L$28,4,FALSE))</f>
        <v/>
      </c>
      <c r="L477" s="31" t="str">
        <f>_xlfn.IFS($H477="","",$H477="Total",SUMIF(INDEX($L$12:$L476,),"&gt;0"),TRUE,VLOOKUP($H477,Elements!$B$19:$L$28,5,FALSE))</f>
        <v/>
      </c>
      <c r="M477" s="31" t="str">
        <f>_xlfn.IFS($H477="","",$H477="Total",SUMIF(INDEX($M$12:$M476,),"&gt;0"),TRUE,VLOOKUP($H477,Elements!$B$19:$L$28,6,FALSE))</f>
        <v/>
      </c>
      <c r="N477" s="31" t="str">
        <f>_xlfn.IFS($H477="","",$H477="Total",SUMIF(INDEX($N$12:$N476,),"&gt;0"),TRUE,VLOOKUP($H477,Elements!$B$19:$L$28,7,FALSE))</f>
        <v/>
      </c>
      <c r="O477" s="31" t="str">
        <f>_xlfn.IFS($H477="","",$H477="Total",SUMIF(INDEX($O$12:$O476,),"&gt;0"),TRUE,VLOOKUP($H477,Elements!$B$19:$L$28,8,FALSE))</f>
        <v/>
      </c>
      <c r="P477" s="31" t="str">
        <f>_xlfn.IFS($H477="","",$H477="Total",SUMIF(INDEX($P$12:$P476,),"&gt;0"),TRUE,VLOOKUP($H477,Elements!$B$19:$L$28,9,FALSE))</f>
        <v/>
      </c>
      <c r="Q477" s="31" t="str">
        <f>_xlfn.IFS($H477="","",$H477="Total",SUMIF(INDEX($Q$12:$Q476,),"&gt;0"),TRUE,VLOOKUP($H477,Elements!$B$19:$L$28,10,FALSE))</f>
        <v/>
      </c>
      <c r="R477" s="49" t="str">
        <f>_xlfn.IFS($H477="","",$H477="Total",SUMIF(INDEX($R$12:$R476,),"&gt;0"),TRUE,VLOOKUP($H477,Elements!$B$19:$L$28,11,FALSE))</f>
        <v/>
      </c>
      <c r="S477" s="2"/>
    </row>
    <row r="478" spans="1:19" x14ac:dyDescent="0.25">
      <c r="A478" s="51" t="str">
        <f>IF(C478&lt;&gt;"",COUNTIF($C$13:C478,C478)=1,"")</f>
        <v/>
      </c>
      <c r="C478" s="54"/>
      <c r="D478" s="50" t="str">
        <f ca="1">IF(C478="","",VLOOKUP(C478,OFFSET(#REF!,0,0,COUNTA(#REF!)-1),2,FALSE))</f>
        <v/>
      </c>
      <c r="E478" s="54"/>
      <c r="F478" s="29" t="str">
        <f t="shared" si="14"/>
        <v/>
      </c>
      <c r="G478" s="30" t="str">
        <f t="shared" si="15"/>
        <v/>
      </c>
      <c r="H478" s="54"/>
      <c r="I478" s="59" t="str">
        <f>_xlfn.IFS($H478="","",$H478="Total","",TRUE,VLOOKUP($H478,Elements!$B$19:$L$28,2,FALSE))</f>
        <v/>
      </c>
      <c r="J478" s="31" t="str">
        <f>_xlfn.IFS($H478="","",$H478="Total","",TRUE,VLOOKUP($H478,Elements!$B$19:$L$28,3,FALSE))</f>
        <v/>
      </c>
      <c r="K478" s="31" t="str">
        <f>_xlfn.IFS($H478="","",$H478="Total",SUMIF(INDEX($K$12:$K477,),"&gt;0"),TRUE,VLOOKUP($H478,Elements!$B$19:$L$28,4,FALSE))</f>
        <v/>
      </c>
      <c r="L478" s="31" t="str">
        <f>_xlfn.IFS($H478="","",$H478="Total",SUMIF(INDEX($L$12:$L477,),"&gt;0"),TRUE,VLOOKUP($H478,Elements!$B$19:$L$28,5,FALSE))</f>
        <v/>
      </c>
      <c r="M478" s="31" t="str">
        <f>_xlfn.IFS($H478="","",$H478="Total",SUMIF(INDEX($M$12:$M477,),"&gt;0"),TRUE,VLOOKUP($H478,Elements!$B$19:$L$28,6,FALSE))</f>
        <v/>
      </c>
      <c r="N478" s="31" t="str">
        <f>_xlfn.IFS($H478="","",$H478="Total",SUMIF(INDEX($N$12:$N477,),"&gt;0"),TRUE,VLOOKUP($H478,Elements!$B$19:$L$28,7,FALSE))</f>
        <v/>
      </c>
      <c r="O478" s="31" t="str">
        <f>_xlfn.IFS($H478="","",$H478="Total",SUMIF(INDEX($O$12:$O477,),"&gt;0"),TRUE,VLOOKUP($H478,Elements!$B$19:$L$28,8,FALSE))</f>
        <v/>
      </c>
      <c r="P478" s="31" t="str">
        <f>_xlfn.IFS($H478="","",$H478="Total",SUMIF(INDEX($P$12:$P477,),"&gt;0"),TRUE,VLOOKUP($H478,Elements!$B$19:$L$28,9,FALSE))</f>
        <v/>
      </c>
      <c r="Q478" s="31" t="str">
        <f>_xlfn.IFS($H478="","",$H478="Total",SUMIF(INDEX($Q$12:$Q477,),"&gt;0"),TRUE,VLOOKUP($H478,Elements!$B$19:$L$28,10,FALSE))</f>
        <v/>
      </c>
      <c r="R478" s="49" t="str">
        <f>_xlfn.IFS($H478="","",$H478="Total",SUMIF(INDEX($R$12:$R477,),"&gt;0"),TRUE,VLOOKUP($H478,Elements!$B$19:$L$28,11,FALSE))</f>
        <v/>
      </c>
      <c r="S478" s="2"/>
    </row>
    <row r="479" spans="1:19" x14ac:dyDescent="0.25">
      <c r="A479" s="51" t="str">
        <f>IF(C479&lt;&gt;"",COUNTIF($C$13:C479,C479)=1,"")</f>
        <v/>
      </c>
      <c r="C479" s="54"/>
      <c r="D479" s="50" t="str">
        <f ca="1">IF(C479="","",VLOOKUP(C479,OFFSET(#REF!,0,0,COUNTA(#REF!)-1),2,FALSE))</f>
        <v/>
      </c>
      <c r="E479" s="54"/>
      <c r="F479" s="29" t="str">
        <f t="shared" si="14"/>
        <v/>
      </c>
      <c r="G479" s="30" t="str">
        <f t="shared" si="15"/>
        <v/>
      </c>
      <c r="H479" s="54"/>
      <c r="I479" s="59" t="str">
        <f>_xlfn.IFS($H479="","",$H479="Total","",TRUE,VLOOKUP($H479,Elements!$B$19:$L$28,2,FALSE))</f>
        <v/>
      </c>
      <c r="J479" s="31" t="str">
        <f>_xlfn.IFS($H479="","",$H479="Total","",TRUE,VLOOKUP($H479,Elements!$B$19:$L$28,3,FALSE))</f>
        <v/>
      </c>
      <c r="K479" s="31" t="str">
        <f>_xlfn.IFS($H479="","",$H479="Total",SUMIF(INDEX($K$12:$K478,),"&gt;0"),TRUE,VLOOKUP($H479,Elements!$B$19:$L$28,4,FALSE))</f>
        <v/>
      </c>
      <c r="L479" s="31" t="str">
        <f>_xlfn.IFS($H479="","",$H479="Total",SUMIF(INDEX($L$12:$L478,),"&gt;0"),TRUE,VLOOKUP($H479,Elements!$B$19:$L$28,5,FALSE))</f>
        <v/>
      </c>
      <c r="M479" s="31" t="str">
        <f>_xlfn.IFS($H479="","",$H479="Total",SUMIF(INDEX($M$12:$M478,),"&gt;0"),TRUE,VLOOKUP($H479,Elements!$B$19:$L$28,6,FALSE))</f>
        <v/>
      </c>
      <c r="N479" s="31" t="str">
        <f>_xlfn.IFS($H479="","",$H479="Total",SUMIF(INDEX($N$12:$N478,),"&gt;0"),TRUE,VLOOKUP($H479,Elements!$B$19:$L$28,7,FALSE))</f>
        <v/>
      </c>
      <c r="O479" s="31" t="str">
        <f>_xlfn.IFS($H479="","",$H479="Total",SUMIF(INDEX($O$12:$O478,),"&gt;0"),TRUE,VLOOKUP($H479,Elements!$B$19:$L$28,8,FALSE))</f>
        <v/>
      </c>
      <c r="P479" s="31" t="str">
        <f>_xlfn.IFS($H479="","",$H479="Total",SUMIF(INDEX($P$12:$P478,),"&gt;0"),TRUE,VLOOKUP($H479,Elements!$B$19:$L$28,9,FALSE))</f>
        <v/>
      </c>
      <c r="Q479" s="31" t="str">
        <f>_xlfn.IFS($H479="","",$H479="Total",SUMIF(INDEX($Q$12:$Q478,),"&gt;0"),TRUE,VLOOKUP($H479,Elements!$B$19:$L$28,10,FALSE))</f>
        <v/>
      </c>
      <c r="R479" s="49" t="str">
        <f>_xlfn.IFS($H479="","",$H479="Total",SUMIF(INDEX($R$12:$R478,),"&gt;0"),TRUE,VLOOKUP($H479,Elements!$B$19:$L$28,11,FALSE))</f>
        <v/>
      </c>
      <c r="S479" s="2"/>
    </row>
    <row r="480" spans="1:19" x14ac:dyDescent="0.25">
      <c r="A480" s="51" t="str">
        <f>IF(C480&lt;&gt;"",COUNTIF($C$13:C480,C480)=1,"")</f>
        <v/>
      </c>
      <c r="C480" s="54"/>
      <c r="D480" s="50" t="str">
        <f ca="1">IF(C480="","",VLOOKUP(C480,OFFSET(#REF!,0,0,COUNTA(#REF!)-1),2,FALSE))</f>
        <v/>
      </c>
      <c r="E480" s="54"/>
      <c r="F480" s="29" t="str">
        <f t="shared" si="14"/>
        <v/>
      </c>
      <c r="G480" s="30" t="str">
        <f t="shared" si="15"/>
        <v/>
      </c>
      <c r="H480" s="54"/>
      <c r="I480" s="59" t="str">
        <f>_xlfn.IFS($H480="","",$H480="Total","",TRUE,VLOOKUP($H480,Elements!$B$19:$L$28,2,FALSE))</f>
        <v/>
      </c>
      <c r="J480" s="31" t="str">
        <f>_xlfn.IFS($H480="","",$H480="Total","",TRUE,VLOOKUP($H480,Elements!$B$19:$L$28,3,FALSE))</f>
        <v/>
      </c>
      <c r="K480" s="31" t="str">
        <f>_xlfn.IFS($H480="","",$H480="Total",SUMIF(INDEX($K$12:$K479,),"&gt;0"),TRUE,VLOOKUP($H480,Elements!$B$19:$L$28,4,FALSE))</f>
        <v/>
      </c>
      <c r="L480" s="31" t="str">
        <f>_xlfn.IFS($H480="","",$H480="Total",SUMIF(INDEX($L$12:$L479,),"&gt;0"),TRUE,VLOOKUP($H480,Elements!$B$19:$L$28,5,FALSE))</f>
        <v/>
      </c>
      <c r="M480" s="31" t="str">
        <f>_xlfn.IFS($H480="","",$H480="Total",SUMIF(INDEX($M$12:$M479,),"&gt;0"),TRUE,VLOOKUP($H480,Elements!$B$19:$L$28,6,FALSE))</f>
        <v/>
      </c>
      <c r="N480" s="31" t="str">
        <f>_xlfn.IFS($H480="","",$H480="Total",SUMIF(INDEX($N$12:$N479,),"&gt;0"),TRUE,VLOOKUP($H480,Elements!$B$19:$L$28,7,FALSE))</f>
        <v/>
      </c>
      <c r="O480" s="31" t="str">
        <f>_xlfn.IFS($H480="","",$H480="Total",SUMIF(INDEX($O$12:$O479,),"&gt;0"),TRUE,VLOOKUP($H480,Elements!$B$19:$L$28,8,FALSE))</f>
        <v/>
      </c>
      <c r="P480" s="31" t="str">
        <f>_xlfn.IFS($H480="","",$H480="Total",SUMIF(INDEX($P$12:$P479,),"&gt;0"),TRUE,VLOOKUP($H480,Elements!$B$19:$L$28,9,FALSE))</f>
        <v/>
      </c>
      <c r="Q480" s="31" t="str">
        <f>_xlfn.IFS($H480="","",$H480="Total",SUMIF(INDEX($Q$12:$Q479,),"&gt;0"),TRUE,VLOOKUP($H480,Elements!$B$19:$L$28,10,FALSE))</f>
        <v/>
      </c>
      <c r="R480" s="49" t="str">
        <f>_xlfn.IFS($H480="","",$H480="Total",SUMIF(INDEX($R$12:$R479,),"&gt;0"),TRUE,VLOOKUP($H480,Elements!$B$19:$L$28,11,FALSE))</f>
        <v/>
      </c>
      <c r="S480" s="2"/>
    </row>
    <row r="481" spans="1:19" x14ac:dyDescent="0.25">
      <c r="A481" s="51" t="str">
        <f>IF(C481&lt;&gt;"",COUNTIF($C$13:C481,C481)=1,"")</f>
        <v/>
      </c>
      <c r="C481" s="54"/>
      <c r="D481" s="50" t="str">
        <f ca="1">IF(C481="","",VLOOKUP(C481,OFFSET(#REF!,0,0,COUNTA(#REF!)-1),2,FALSE))</f>
        <v/>
      </c>
      <c r="E481" s="54"/>
      <c r="F481" s="29" t="str">
        <f t="shared" si="14"/>
        <v/>
      </c>
      <c r="G481" s="30" t="str">
        <f t="shared" si="15"/>
        <v/>
      </c>
      <c r="H481" s="54"/>
      <c r="I481" s="59" t="str">
        <f>_xlfn.IFS($H481="","",$H481="Total","",TRUE,VLOOKUP($H481,Elements!$B$19:$L$28,2,FALSE))</f>
        <v/>
      </c>
      <c r="J481" s="31" t="str">
        <f>_xlfn.IFS($H481="","",$H481="Total","",TRUE,VLOOKUP($H481,Elements!$B$19:$L$28,3,FALSE))</f>
        <v/>
      </c>
      <c r="K481" s="31" t="str">
        <f>_xlfn.IFS($H481="","",$H481="Total",SUMIF(INDEX($K$12:$K480,),"&gt;0"),TRUE,VLOOKUP($H481,Elements!$B$19:$L$28,4,FALSE))</f>
        <v/>
      </c>
      <c r="L481" s="31" t="str">
        <f>_xlfn.IFS($H481="","",$H481="Total",SUMIF(INDEX($L$12:$L480,),"&gt;0"),TRUE,VLOOKUP($H481,Elements!$B$19:$L$28,5,FALSE))</f>
        <v/>
      </c>
      <c r="M481" s="31" t="str">
        <f>_xlfn.IFS($H481="","",$H481="Total",SUMIF(INDEX($M$12:$M480,),"&gt;0"),TRUE,VLOOKUP($H481,Elements!$B$19:$L$28,6,FALSE))</f>
        <v/>
      </c>
      <c r="N481" s="31" t="str">
        <f>_xlfn.IFS($H481="","",$H481="Total",SUMIF(INDEX($N$12:$N480,),"&gt;0"),TRUE,VLOOKUP($H481,Elements!$B$19:$L$28,7,FALSE))</f>
        <v/>
      </c>
      <c r="O481" s="31" t="str">
        <f>_xlfn.IFS($H481="","",$H481="Total",SUMIF(INDEX($O$12:$O480,),"&gt;0"),TRUE,VLOOKUP($H481,Elements!$B$19:$L$28,8,FALSE))</f>
        <v/>
      </c>
      <c r="P481" s="31" t="str">
        <f>_xlfn.IFS($H481="","",$H481="Total",SUMIF(INDEX($P$12:$P480,),"&gt;0"),TRUE,VLOOKUP($H481,Elements!$B$19:$L$28,9,FALSE))</f>
        <v/>
      </c>
      <c r="Q481" s="31" t="str">
        <f>_xlfn.IFS($H481="","",$H481="Total",SUMIF(INDEX($Q$12:$Q480,),"&gt;0"),TRUE,VLOOKUP($H481,Elements!$B$19:$L$28,10,FALSE))</f>
        <v/>
      </c>
      <c r="R481" s="49" t="str">
        <f>_xlfn.IFS($H481="","",$H481="Total",SUMIF(INDEX($R$12:$R480,),"&gt;0"),TRUE,VLOOKUP($H481,Elements!$B$19:$L$28,11,FALSE))</f>
        <v/>
      </c>
      <c r="S481" s="2"/>
    </row>
    <row r="482" spans="1:19" x14ac:dyDescent="0.25">
      <c r="A482" s="51" t="str">
        <f>IF(C482&lt;&gt;"",COUNTIF($C$13:C482,C482)=1,"")</f>
        <v/>
      </c>
      <c r="C482" s="54"/>
      <c r="D482" s="50" t="str">
        <f ca="1">IF(C482="","",VLOOKUP(C482,OFFSET(#REF!,0,0,COUNTA(#REF!)-1),2,FALSE))</f>
        <v/>
      </c>
      <c r="E482" s="54"/>
      <c r="F482" s="29" t="str">
        <f t="shared" si="14"/>
        <v/>
      </c>
      <c r="G482" s="30" t="str">
        <f t="shared" si="15"/>
        <v/>
      </c>
      <c r="H482" s="54"/>
      <c r="I482" s="59" t="str">
        <f>_xlfn.IFS($H482="","",$H482="Total","",TRUE,VLOOKUP($H482,Elements!$B$19:$L$28,2,FALSE))</f>
        <v/>
      </c>
      <c r="J482" s="31" t="str">
        <f>_xlfn.IFS($H482="","",$H482="Total","",TRUE,VLOOKUP($H482,Elements!$B$19:$L$28,3,FALSE))</f>
        <v/>
      </c>
      <c r="K482" s="31" t="str">
        <f>_xlfn.IFS($H482="","",$H482="Total",SUMIF(INDEX($K$12:$K481,),"&gt;0"),TRUE,VLOOKUP($H482,Elements!$B$19:$L$28,4,FALSE))</f>
        <v/>
      </c>
      <c r="L482" s="31" t="str">
        <f>_xlfn.IFS($H482="","",$H482="Total",SUMIF(INDEX($L$12:$L481,),"&gt;0"),TRUE,VLOOKUP($H482,Elements!$B$19:$L$28,5,FALSE))</f>
        <v/>
      </c>
      <c r="M482" s="31" t="str">
        <f>_xlfn.IFS($H482="","",$H482="Total",SUMIF(INDEX($M$12:$M481,),"&gt;0"),TRUE,VLOOKUP($H482,Elements!$B$19:$L$28,6,FALSE))</f>
        <v/>
      </c>
      <c r="N482" s="31" t="str">
        <f>_xlfn.IFS($H482="","",$H482="Total",SUMIF(INDEX($N$12:$N481,),"&gt;0"),TRUE,VLOOKUP($H482,Elements!$B$19:$L$28,7,FALSE))</f>
        <v/>
      </c>
      <c r="O482" s="31" t="str">
        <f>_xlfn.IFS($H482="","",$H482="Total",SUMIF(INDEX($O$12:$O481,),"&gt;0"),TRUE,VLOOKUP($H482,Elements!$B$19:$L$28,8,FALSE))</f>
        <v/>
      </c>
      <c r="P482" s="31" t="str">
        <f>_xlfn.IFS($H482="","",$H482="Total",SUMIF(INDEX($P$12:$P481,),"&gt;0"),TRUE,VLOOKUP($H482,Elements!$B$19:$L$28,9,FALSE))</f>
        <v/>
      </c>
      <c r="Q482" s="31" t="str">
        <f>_xlfn.IFS($H482="","",$H482="Total",SUMIF(INDEX($Q$12:$Q481,),"&gt;0"),TRUE,VLOOKUP($H482,Elements!$B$19:$L$28,10,FALSE))</f>
        <v/>
      </c>
      <c r="R482" s="49" t="str">
        <f>_xlfn.IFS($H482="","",$H482="Total",SUMIF(INDEX($R$12:$R481,),"&gt;0"),TRUE,VLOOKUP($H482,Elements!$B$19:$L$28,11,FALSE))</f>
        <v/>
      </c>
      <c r="S482" s="2"/>
    </row>
    <row r="483" spans="1:19" x14ac:dyDescent="0.25">
      <c r="A483" s="51" t="str">
        <f>IF(C483&lt;&gt;"",COUNTIF($C$13:C483,C483)=1,"")</f>
        <v/>
      </c>
      <c r="C483" s="54"/>
      <c r="D483" s="50" t="str">
        <f ca="1">IF(C483="","",VLOOKUP(C483,OFFSET(#REF!,0,0,COUNTA(#REF!)-1),2,FALSE))</f>
        <v/>
      </c>
      <c r="E483" s="54"/>
      <c r="F483" s="29" t="str">
        <f t="shared" si="14"/>
        <v/>
      </c>
      <c r="G483" s="30" t="str">
        <f t="shared" si="15"/>
        <v/>
      </c>
      <c r="H483" s="54"/>
      <c r="I483" s="59" t="str">
        <f>_xlfn.IFS($H483="","",$H483="Total","",TRUE,VLOOKUP($H483,Elements!$B$19:$L$28,2,FALSE))</f>
        <v/>
      </c>
      <c r="J483" s="31" t="str">
        <f>_xlfn.IFS($H483="","",$H483="Total","",TRUE,VLOOKUP($H483,Elements!$B$19:$L$28,3,FALSE))</f>
        <v/>
      </c>
      <c r="K483" s="31" t="str">
        <f>_xlfn.IFS($H483="","",$H483="Total",SUMIF(INDEX($K$12:$K482,),"&gt;0"),TRUE,VLOOKUP($H483,Elements!$B$19:$L$28,4,FALSE))</f>
        <v/>
      </c>
      <c r="L483" s="31" t="str">
        <f>_xlfn.IFS($H483="","",$H483="Total",SUMIF(INDEX($L$12:$L482,),"&gt;0"),TRUE,VLOOKUP($H483,Elements!$B$19:$L$28,5,FALSE))</f>
        <v/>
      </c>
      <c r="M483" s="31" t="str">
        <f>_xlfn.IFS($H483="","",$H483="Total",SUMIF(INDEX($M$12:$M482,),"&gt;0"),TRUE,VLOOKUP($H483,Elements!$B$19:$L$28,6,FALSE))</f>
        <v/>
      </c>
      <c r="N483" s="31" t="str">
        <f>_xlfn.IFS($H483="","",$H483="Total",SUMIF(INDEX($N$12:$N482,),"&gt;0"),TRUE,VLOOKUP($H483,Elements!$B$19:$L$28,7,FALSE))</f>
        <v/>
      </c>
      <c r="O483" s="31" t="str">
        <f>_xlfn.IFS($H483="","",$H483="Total",SUMIF(INDEX($O$12:$O482,),"&gt;0"),TRUE,VLOOKUP($H483,Elements!$B$19:$L$28,8,FALSE))</f>
        <v/>
      </c>
      <c r="P483" s="31" t="str">
        <f>_xlfn.IFS($H483="","",$H483="Total",SUMIF(INDEX($P$12:$P482,),"&gt;0"),TRUE,VLOOKUP($H483,Elements!$B$19:$L$28,9,FALSE))</f>
        <v/>
      </c>
      <c r="Q483" s="31" t="str">
        <f>_xlfn.IFS($H483="","",$H483="Total",SUMIF(INDEX($Q$12:$Q482,),"&gt;0"),TRUE,VLOOKUP($H483,Elements!$B$19:$L$28,10,FALSE))</f>
        <v/>
      </c>
      <c r="R483" s="49" t="str">
        <f>_xlfn.IFS($H483="","",$H483="Total",SUMIF(INDEX($R$12:$R482,),"&gt;0"),TRUE,VLOOKUP($H483,Elements!$B$19:$L$28,11,FALSE))</f>
        <v/>
      </c>
      <c r="S483" s="2"/>
    </row>
    <row r="484" spans="1:19" x14ac:dyDescent="0.25">
      <c r="A484" s="51" t="str">
        <f>IF(C484&lt;&gt;"",COUNTIF($C$13:C484,C484)=1,"")</f>
        <v/>
      </c>
      <c r="C484" s="54"/>
      <c r="D484" s="50" t="str">
        <f ca="1">IF(C484="","",VLOOKUP(C484,OFFSET(#REF!,0,0,COUNTA(#REF!)-1),2,FALSE))</f>
        <v/>
      </c>
      <c r="E484" s="54"/>
      <c r="F484" s="29" t="str">
        <f t="shared" si="14"/>
        <v/>
      </c>
      <c r="G484" s="30" t="str">
        <f t="shared" si="15"/>
        <v/>
      </c>
      <c r="H484" s="54"/>
      <c r="I484" s="59" t="str">
        <f>_xlfn.IFS($H484="","",$H484="Total","",TRUE,VLOOKUP($H484,Elements!$B$19:$L$28,2,FALSE))</f>
        <v/>
      </c>
      <c r="J484" s="31" t="str">
        <f>_xlfn.IFS($H484="","",$H484="Total","",TRUE,VLOOKUP($H484,Elements!$B$19:$L$28,3,FALSE))</f>
        <v/>
      </c>
      <c r="K484" s="31" t="str">
        <f>_xlfn.IFS($H484="","",$H484="Total",SUMIF(INDEX($K$12:$K483,),"&gt;0"),TRUE,VLOOKUP($H484,Elements!$B$19:$L$28,4,FALSE))</f>
        <v/>
      </c>
      <c r="L484" s="31" t="str">
        <f>_xlfn.IFS($H484="","",$H484="Total",SUMIF(INDEX($L$12:$L483,),"&gt;0"),TRUE,VLOOKUP($H484,Elements!$B$19:$L$28,5,FALSE))</f>
        <v/>
      </c>
      <c r="M484" s="31" t="str">
        <f>_xlfn.IFS($H484="","",$H484="Total",SUMIF(INDEX($M$12:$M483,),"&gt;0"),TRUE,VLOOKUP($H484,Elements!$B$19:$L$28,6,FALSE))</f>
        <v/>
      </c>
      <c r="N484" s="31" t="str">
        <f>_xlfn.IFS($H484="","",$H484="Total",SUMIF(INDEX($N$12:$N483,),"&gt;0"),TRUE,VLOOKUP($H484,Elements!$B$19:$L$28,7,FALSE))</f>
        <v/>
      </c>
      <c r="O484" s="31" t="str">
        <f>_xlfn.IFS($H484="","",$H484="Total",SUMIF(INDEX($O$12:$O483,),"&gt;0"),TRUE,VLOOKUP($H484,Elements!$B$19:$L$28,8,FALSE))</f>
        <v/>
      </c>
      <c r="P484" s="31" t="str">
        <f>_xlfn.IFS($H484="","",$H484="Total",SUMIF(INDEX($P$12:$P483,),"&gt;0"),TRUE,VLOOKUP($H484,Elements!$B$19:$L$28,9,FALSE))</f>
        <v/>
      </c>
      <c r="Q484" s="31" t="str">
        <f>_xlfn.IFS($H484="","",$H484="Total",SUMIF(INDEX($Q$12:$Q483,),"&gt;0"),TRUE,VLOOKUP($H484,Elements!$B$19:$L$28,10,FALSE))</f>
        <v/>
      </c>
      <c r="R484" s="49" t="str">
        <f>_xlfn.IFS($H484="","",$H484="Total",SUMIF(INDEX($R$12:$R483,),"&gt;0"),TRUE,VLOOKUP($H484,Elements!$B$19:$L$28,11,FALSE))</f>
        <v/>
      </c>
      <c r="S484" s="2"/>
    </row>
    <row r="485" spans="1:19" x14ac:dyDescent="0.25">
      <c r="A485" s="51" t="str">
        <f>IF(C485&lt;&gt;"",COUNTIF($C$13:C485,C485)=1,"")</f>
        <v/>
      </c>
      <c r="C485" s="54"/>
      <c r="D485" s="50" t="str">
        <f ca="1">IF(C485="","",VLOOKUP(C485,OFFSET(#REF!,0,0,COUNTA(#REF!)-1),2,FALSE))</f>
        <v/>
      </c>
      <c r="E485" s="54"/>
      <c r="F485" s="29" t="str">
        <f t="shared" si="14"/>
        <v/>
      </c>
      <c r="G485" s="30" t="str">
        <f t="shared" si="15"/>
        <v/>
      </c>
      <c r="H485" s="54"/>
      <c r="I485" s="59" t="str">
        <f>_xlfn.IFS($H485="","",$H485="Total","",TRUE,VLOOKUP($H485,Elements!$B$19:$L$28,2,FALSE))</f>
        <v/>
      </c>
      <c r="J485" s="31" t="str">
        <f>_xlfn.IFS($H485="","",$H485="Total","",TRUE,VLOOKUP($H485,Elements!$B$19:$L$28,3,FALSE))</f>
        <v/>
      </c>
      <c r="K485" s="31" t="str">
        <f>_xlfn.IFS($H485="","",$H485="Total",SUMIF(INDEX($K$12:$K484,),"&gt;0"),TRUE,VLOOKUP($H485,Elements!$B$19:$L$28,4,FALSE))</f>
        <v/>
      </c>
      <c r="L485" s="31" t="str">
        <f>_xlfn.IFS($H485="","",$H485="Total",SUMIF(INDEX($L$12:$L484,),"&gt;0"),TRUE,VLOOKUP($H485,Elements!$B$19:$L$28,5,FALSE))</f>
        <v/>
      </c>
      <c r="M485" s="31" t="str">
        <f>_xlfn.IFS($H485="","",$H485="Total",SUMIF(INDEX($M$12:$M484,),"&gt;0"),TRUE,VLOOKUP($H485,Elements!$B$19:$L$28,6,FALSE))</f>
        <v/>
      </c>
      <c r="N485" s="31" t="str">
        <f>_xlfn.IFS($H485="","",$H485="Total",SUMIF(INDEX($N$12:$N484,),"&gt;0"),TRUE,VLOOKUP($H485,Elements!$B$19:$L$28,7,FALSE))</f>
        <v/>
      </c>
      <c r="O485" s="31" t="str">
        <f>_xlfn.IFS($H485="","",$H485="Total",SUMIF(INDEX($O$12:$O484,),"&gt;0"),TRUE,VLOOKUP($H485,Elements!$B$19:$L$28,8,FALSE))</f>
        <v/>
      </c>
      <c r="P485" s="31" t="str">
        <f>_xlfn.IFS($H485="","",$H485="Total",SUMIF(INDEX($P$12:$P484,),"&gt;0"),TRUE,VLOOKUP($H485,Elements!$B$19:$L$28,9,FALSE))</f>
        <v/>
      </c>
      <c r="Q485" s="31" t="str">
        <f>_xlfn.IFS($H485="","",$H485="Total",SUMIF(INDEX($Q$12:$Q484,),"&gt;0"),TRUE,VLOOKUP($H485,Elements!$B$19:$L$28,10,FALSE))</f>
        <v/>
      </c>
      <c r="R485" s="49" t="str">
        <f>_xlfn.IFS($H485="","",$H485="Total",SUMIF(INDEX($R$12:$R484,),"&gt;0"),TRUE,VLOOKUP($H485,Elements!$B$19:$L$28,11,FALSE))</f>
        <v/>
      </c>
      <c r="S485" s="2"/>
    </row>
    <row r="486" spans="1:19" x14ac:dyDescent="0.25">
      <c r="A486" s="51" t="str">
        <f>IF(C486&lt;&gt;"",COUNTIF($C$13:C486,C486)=1,"")</f>
        <v/>
      </c>
      <c r="C486" s="54"/>
      <c r="D486" s="50" t="str">
        <f ca="1">IF(C486="","",VLOOKUP(C486,OFFSET(#REF!,0,0,COUNTA(#REF!)-1),2,FALSE))</f>
        <v/>
      </c>
      <c r="E486" s="54"/>
      <c r="F486" s="29" t="str">
        <f t="shared" si="14"/>
        <v/>
      </c>
      <c r="G486" s="30" t="str">
        <f t="shared" si="15"/>
        <v/>
      </c>
      <c r="H486" s="54"/>
      <c r="I486" s="59" t="str">
        <f>_xlfn.IFS($H486="","",$H486="Total","",TRUE,VLOOKUP($H486,Elements!$B$19:$L$28,2,FALSE))</f>
        <v/>
      </c>
      <c r="J486" s="31" t="str">
        <f>_xlfn.IFS($H486="","",$H486="Total","",TRUE,VLOOKUP($H486,Elements!$B$19:$L$28,3,FALSE))</f>
        <v/>
      </c>
      <c r="K486" s="31" t="str">
        <f>_xlfn.IFS($H486="","",$H486="Total",SUMIF(INDEX($K$12:$K485,),"&gt;0"),TRUE,VLOOKUP($H486,Elements!$B$19:$L$28,4,FALSE))</f>
        <v/>
      </c>
      <c r="L486" s="31" t="str">
        <f>_xlfn.IFS($H486="","",$H486="Total",SUMIF(INDEX($L$12:$L485,),"&gt;0"),TRUE,VLOOKUP($H486,Elements!$B$19:$L$28,5,FALSE))</f>
        <v/>
      </c>
      <c r="M486" s="31" t="str">
        <f>_xlfn.IFS($H486="","",$H486="Total",SUMIF(INDEX($M$12:$M485,),"&gt;0"),TRUE,VLOOKUP($H486,Elements!$B$19:$L$28,6,FALSE))</f>
        <v/>
      </c>
      <c r="N486" s="31" t="str">
        <f>_xlfn.IFS($H486="","",$H486="Total",SUMIF(INDEX($N$12:$N485,),"&gt;0"),TRUE,VLOOKUP($H486,Elements!$B$19:$L$28,7,FALSE))</f>
        <v/>
      </c>
      <c r="O486" s="31" t="str">
        <f>_xlfn.IFS($H486="","",$H486="Total",SUMIF(INDEX($O$12:$O485,),"&gt;0"),TRUE,VLOOKUP($H486,Elements!$B$19:$L$28,8,FALSE))</f>
        <v/>
      </c>
      <c r="P486" s="31" t="str">
        <f>_xlfn.IFS($H486="","",$H486="Total",SUMIF(INDEX($P$12:$P485,),"&gt;0"),TRUE,VLOOKUP($H486,Elements!$B$19:$L$28,9,FALSE))</f>
        <v/>
      </c>
      <c r="Q486" s="31" t="str">
        <f>_xlfn.IFS($H486="","",$H486="Total",SUMIF(INDEX($Q$12:$Q485,),"&gt;0"),TRUE,VLOOKUP($H486,Elements!$B$19:$L$28,10,FALSE))</f>
        <v/>
      </c>
      <c r="R486" s="49" t="str">
        <f>_xlfn.IFS($H486="","",$H486="Total",SUMIF(INDEX($R$12:$R485,),"&gt;0"),TRUE,VLOOKUP($H486,Elements!$B$19:$L$28,11,FALSE))</f>
        <v/>
      </c>
      <c r="S486" s="2"/>
    </row>
    <row r="487" spans="1:19" x14ac:dyDescent="0.25">
      <c r="A487" s="51" t="str">
        <f>IF(C487&lt;&gt;"",COUNTIF($C$13:C487,C487)=1,"")</f>
        <v/>
      </c>
      <c r="C487" s="54"/>
      <c r="D487" s="50" t="str">
        <f ca="1">IF(C487="","",VLOOKUP(C487,OFFSET(#REF!,0,0,COUNTA(#REF!)-1),2,FALSE))</f>
        <v/>
      </c>
      <c r="E487" s="54"/>
      <c r="F487" s="29" t="str">
        <f t="shared" si="14"/>
        <v/>
      </c>
      <c r="G487" s="30" t="str">
        <f t="shared" si="15"/>
        <v/>
      </c>
      <c r="H487" s="54"/>
      <c r="I487" s="59" t="str">
        <f>_xlfn.IFS($H487="","",$H487="Total","",TRUE,VLOOKUP($H487,Elements!$B$19:$L$28,2,FALSE))</f>
        <v/>
      </c>
      <c r="J487" s="31" t="str">
        <f>_xlfn.IFS($H487="","",$H487="Total","",TRUE,VLOOKUP($H487,Elements!$B$19:$L$28,3,FALSE))</f>
        <v/>
      </c>
      <c r="K487" s="31" t="str">
        <f>_xlfn.IFS($H487="","",$H487="Total",SUMIF(INDEX($K$12:$K486,),"&gt;0"),TRUE,VLOOKUP($H487,Elements!$B$19:$L$28,4,FALSE))</f>
        <v/>
      </c>
      <c r="L487" s="31" t="str">
        <f>_xlfn.IFS($H487="","",$H487="Total",SUMIF(INDEX($L$12:$L486,),"&gt;0"),TRUE,VLOOKUP($H487,Elements!$B$19:$L$28,5,FALSE))</f>
        <v/>
      </c>
      <c r="M487" s="31" t="str">
        <f>_xlfn.IFS($H487="","",$H487="Total",SUMIF(INDEX($M$12:$M486,),"&gt;0"),TRUE,VLOOKUP($H487,Elements!$B$19:$L$28,6,FALSE))</f>
        <v/>
      </c>
      <c r="N487" s="31" t="str">
        <f>_xlfn.IFS($H487="","",$H487="Total",SUMIF(INDEX($N$12:$N486,),"&gt;0"),TRUE,VLOOKUP($H487,Elements!$B$19:$L$28,7,FALSE))</f>
        <v/>
      </c>
      <c r="O487" s="31" t="str">
        <f>_xlfn.IFS($H487="","",$H487="Total",SUMIF(INDEX($O$12:$O486,),"&gt;0"),TRUE,VLOOKUP($H487,Elements!$B$19:$L$28,8,FALSE))</f>
        <v/>
      </c>
      <c r="P487" s="31" t="str">
        <f>_xlfn.IFS($H487="","",$H487="Total",SUMIF(INDEX($P$12:$P486,),"&gt;0"),TRUE,VLOOKUP($H487,Elements!$B$19:$L$28,9,FALSE))</f>
        <v/>
      </c>
      <c r="Q487" s="31" t="str">
        <f>_xlfn.IFS($H487="","",$H487="Total",SUMIF(INDEX($Q$12:$Q486,),"&gt;0"),TRUE,VLOOKUP($H487,Elements!$B$19:$L$28,10,FALSE))</f>
        <v/>
      </c>
      <c r="R487" s="49" t="str">
        <f>_xlfn.IFS($H487="","",$H487="Total",SUMIF(INDEX($R$12:$R486,),"&gt;0"),TRUE,VLOOKUP($H487,Elements!$B$19:$L$28,11,FALSE))</f>
        <v/>
      </c>
      <c r="S487" s="2"/>
    </row>
    <row r="488" spans="1:19" x14ac:dyDescent="0.25">
      <c r="A488" s="51" t="str">
        <f>IF(C488&lt;&gt;"",COUNTIF($C$13:C488,C488)=1,"")</f>
        <v/>
      </c>
      <c r="C488" s="54"/>
      <c r="D488" s="50" t="str">
        <f ca="1">IF(C488="","",VLOOKUP(C488,OFFSET(#REF!,0,0,COUNTA(#REF!)-1),2,FALSE))</f>
        <v/>
      </c>
      <c r="E488" s="54"/>
      <c r="F488" s="29" t="str">
        <f t="shared" si="14"/>
        <v/>
      </c>
      <c r="G488" s="30" t="str">
        <f t="shared" si="15"/>
        <v/>
      </c>
      <c r="H488" s="54"/>
      <c r="I488" s="59" t="str">
        <f>_xlfn.IFS($H488="","",$H488="Total","",TRUE,VLOOKUP($H488,Elements!$B$19:$L$28,2,FALSE))</f>
        <v/>
      </c>
      <c r="J488" s="31" t="str">
        <f>_xlfn.IFS($H488="","",$H488="Total","",TRUE,VLOOKUP($H488,Elements!$B$19:$L$28,3,FALSE))</f>
        <v/>
      </c>
      <c r="K488" s="31" t="str">
        <f>_xlfn.IFS($H488="","",$H488="Total",SUMIF(INDEX($K$12:$K487,),"&gt;0"),TRUE,VLOOKUP($H488,Elements!$B$19:$L$28,4,FALSE))</f>
        <v/>
      </c>
      <c r="L488" s="31" t="str">
        <f>_xlfn.IFS($H488="","",$H488="Total",SUMIF(INDEX($L$12:$L487,),"&gt;0"),TRUE,VLOOKUP($H488,Elements!$B$19:$L$28,5,FALSE))</f>
        <v/>
      </c>
      <c r="M488" s="31" t="str">
        <f>_xlfn.IFS($H488="","",$H488="Total",SUMIF(INDEX($M$12:$M487,),"&gt;0"),TRUE,VLOOKUP($H488,Elements!$B$19:$L$28,6,FALSE))</f>
        <v/>
      </c>
      <c r="N488" s="31" t="str">
        <f>_xlfn.IFS($H488="","",$H488="Total",SUMIF(INDEX($N$12:$N487,),"&gt;0"),TRUE,VLOOKUP($H488,Elements!$B$19:$L$28,7,FALSE))</f>
        <v/>
      </c>
      <c r="O488" s="31" t="str">
        <f>_xlfn.IFS($H488="","",$H488="Total",SUMIF(INDEX($O$12:$O487,),"&gt;0"),TRUE,VLOOKUP($H488,Elements!$B$19:$L$28,8,FALSE))</f>
        <v/>
      </c>
      <c r="P488" s="31" t="str">
        <f>_xlfn.IFS($H488="","",$H488="Total",SUMIF(INDEX($P$12:$P487,),"&gt;0"),TRUE,VLOOKUP($H488,Elements!$B$19:$L$28,9,FALSE))</f>
        <v/>
      </c>
      <c r="Q488" s="31" t="str">
        <f>_xlfn.IFS($H488="","",$H488="Total",SUMIF(INDEX($Q$12:$Q487,),"&gt;0"),TRUE,VLOOKUP($H488,Elements!$B$19:$L$28,10,FALSE))</f>
        <v/>
      </c>
      <c r="R488" s="49" t="str">
        <f>_xlfn.IFS($H488="","",$H488="Total",SUMIF(INDEX($R$12:$R487,),"&gt;0"),TRUE,VLOOKUP($H488,Elements!$B$19:$L$28,11,FALSE))</f>
        <v/>
      </c>
      <c r="S488" s="2"/>
    </row>
    <row r="489" spans="1:19" x14ac:dyDescent="0.25">
      <c r="A489" s="51" t="str">
        <f>IF(C489&lt;&gt;"",COUNTIF($C$13:C489,C489)=1,"")</f>
        <v/>
      </c>
      <c r="C489" s="54"/>
      <c r="D489" s="50" t="str">
        <f ca="1">IF(C489="","",VLOOKUP(C489,OFFSET(#REF!,0,0,COUNTA(#REF!)-1),2,FALSE))</f>
        <v/>
      </c>
      <c r="E489" s="54"/>
      <c r="F489" s="29" t="str">
        <f t="shared" si="14"/>
        <v/>
      </c>
      <c r="G489" s="30" t="str">
        <f t="shared" si="15"/>
        <v/>
      </c>
      <c r="H489" s="54"/>
      <c r="I489" s="59" t="str">
        <f>_xlfn.IFS($H489="","",$H489="Total","",TRUE,VLOOKUP($H489,Elements!$B$19:$L$28,2,FALSE))</f>
        <v/>
      </c>
      <c r="J489" s="31" t="str">
        <f>_xlfn.IFS($H489="","",$H489="Total","",TRUE,VLOOKUP($H489,Elements!$B$19:$L$28,3,FALSE))</f>
        <v/>
      </c>
      <c r="K489" s="31" t="str">
        <f>_xlfn.IFS($H489="","",$H489="Total",SUMIF(INDEX($K$12:$K488,),"&gt;0"),TRUE,VLOOKUP($H489,Elements!$B$19:$L$28,4,FALSE))</f>
        <v/>
      </c>
      <c r="L489" s="31" t="str">
        <f>_xlfn.IFS($H489="","",$H489="Total",SUMIF(INDEX($L$12:$L488,),"&gt;0"),TRUE,VLOOKUP($H489,Elements!$B$19:$L$28,5,FALSE))</f>
        <v/>
      </c>
      <c r="M489" s="31" t="str">
        <f>_xlfn.IFS($H489="","",$H489="Total",SUMIF(INDEX($M$12:$M488,),"&gt;0"),TRUE,VLOOKUP($H489,Elements!$B$19:$L$28,6,FALSE))</f>
        <v/>
      </c>
      <c r="N489" s="31" t="str">
        <f>_xlfn.IFS($H489="","",$H489="Total",SUMIF(INDEX($N$12:$N488,),"&gt;0"),TRUE,VLOOKUP($H489,Elements!$B$19:$L$28,7,FALSE))</f>
        <v/>
      </c>
      <c r="O489" s="31" t="str">
        <f>_xlfn.IFS($H489="","",$H489="Total",SUMIF(INDEX($O$12:$O488,),"&gt;0"),TRUE,VLOOKUP($H489,Elements!$B$19:$L$28,8,FALSE))</f>
        <v/>
      </c>
      <c r="P489" s="31" t="str">
        <f>_xlfn.IFS($H489="","",$H489="Total",SUMIF(INDEX($P$12:$P488,),"&gt;0"),TRUE,VLOOKUP($H489,Elements!$B$19:$L$28,9,FALSE))</f>
        <v/>
      </c>
      <c r="Q489" s="31" t="str">
        <f>_xlfn.IFS($H489="","",$H489="Total",SUMIF(INDEX($Q$12:$Q488,),"&gt;0"),TRUE,VLOOKUP($H489,Elements!$B$19:$L$28,10,FALSE))</f>
        <v/>
      </c>
      <c r="R489" s="49" t="str">
        <f>_xlfn.IFS($H489="","",$H489="Total",SUMIF(INDEX($R$12:$R488,),"&gt;0"),TRUE,VLOOKUP($H489,Elements!$B$19:$L$28,11,FALSE))</f>
        <v/>
      </c>
      <c r="S489" s="2"/>
    </row>
    <row r="490" spans="1:19" x14ac:dyDescent="0.25">
      <c r="A490" s="51" t="str">
        <f>IF(C490&lt;&gt;"",COUNTIF($C$13:C490,C490)=1,"")</f>
        <v/>
      </c>
      <c r="C490" s="54"/>
      <c r="D490" s="50" t="str">
        <f ca="1">IF(C490="","",VLOOKUP(C490,OFFSET(#REF!,0,0,COUNTA(#REF!)-1),2,FALSE))</f>
        <v/>
      </c>
      <c r="E490" s="54"/>
      <c r="F490" s="29" t="str">
        <f t="shared" si="14"/>
        <v/>
      </c>
      <c r="G490" s="30" t="str">
        <f t="shared" si="15"/>
        <v/>
      </c>
      <c r="H490" s="54"/>
      <c r="I490" s="59" t="str">
        <f>_xlfn.IFS($H490="","",$H490="Total","",TRUE,VLOOKUP($H490,Elements!$B$19:$L$28,2,FALSE))</f>
        <v/>
      </c>
      <c r="J490" s="31" t="str">
        <f>_xlfn.IFS($H490="","",$H490="Total","",TRUE,VLOOKUP($H490,Elements!$B$19:$L$28,3,FALSE))</f>
        <v/>
      </c>
      <c r="K490" s="31" t="str">
        <f>_xlfn.IFS($H490="","",$H490="Total",SUMIF(INDEX($K$12:$K489,),"&gt;0"),TRUE,VLOOKUP($H490,Elements!$B$19:$L$28,4,FALSE))</f>
        <v/>
      </c>
      <c r="L490" s="31" t="str">
        <f>_xlfn.IFS($H490="","",$H490="Total",SUMIF(INDEX($L$12:$L489,),"&gt;0"),TRUE,VLOOKUP($H490,Elements!$B$19:$L$28,5,FALSE))</f>
        <v/>
      </c>
      <c r="M490" s="31" t="str">
        <f>_xlfn.IFS($H490="","",$H490="Total",SUMIF(INDEX($M$12:$M489,),"&gt;0"),TRUE,VLOOKUP($H490,Elements!$B$19:$L$28,6,FALSE))</f>
        <v/>
      </c>
      <c r="N490" s="31" t="str">
        <f>_xlfn.IFS($H490="","",$H490="Total",SUMIF(INDEX($N$12:$N489,),"&gt;0"),TRUE,VLOOKUP($H490,Elements!$B$19:$L$28,7,FALSE))</f>
        <v/>
      </c>
      <c r="O490" s="31" t="str">
        <f>_xlfn.IFS($H490="","",$H490="Total",SUMIF(INDEX($O$12:$O489,),"&gt;0"),TRUE,VLOOKUP($H490,Elements!$B$19:$L$28,8,FALSE))</f>
        <v/>
      </c>
      <c r="P490" s="31" t="str">
        <f>_xlfn.IFS($H490="","",$H490="Total",SUMIF(INDEX($P$12:$P489,),"&gt;0"),TRUE,VLOOKUP($H490,Elements!$B$19:$L$28,9,FALSE))</f>
        <v/>
      </c>
      <c r="Q490" s="31" t="str">
        <f>_xlfn.IFS($H490="","",$H490="Total",SUMIF(INDEX($Q$12:$Q489,),"&gt;0"),TRUE,VLOOKUP($H490,Elements!$B$19:$L$28,10,FALSE))</f>
        <v/>
      </c>
      <c r="R490" s="49" t="str">
        <f>_xlfn.IFS($H490="","",$H490="Total",SUMIF(INDEX($R$12:$R489,),"&gt;0"),TRUE,VLOOKUP($H490,Elements!$B$19:$L$28,11,FALSE))</f>
        <v/>
      </c>
      <c r="S490" s="2"/>
    </row>
    <row r="491" spans="1:19" x14ac:dyDescent="0.25">
      <c r="A491" s="51" t="str">
        <f>IF(C491&lt;&gt;"",COUNTIF($C$13:C491,C491)=1,"")</f>
        <v/>
      </c>
      <c r="C491" s="54"/>
      <c r="D491" s="50" t="str">
        <f ca="1">IF(C491="","",VLOOKUP(C491,OFFSET(#REF!,0,0,COUNTA(#REF!)-1),2,FALSE))</f>
        <v/>
      </c>
      <c r="E491" s="54"/>
      <c r="F491" s="29" t="str">
        <f t="shared" si="14"/>
        <v/>
      </c>
      <c r="G491" s="30" t="str">
        <f t="shared" si="15"/>
        <v/>
      </c>
      <c r="H491" s="54"/>
      <c r="I491" s="59" t="str">
        <f>_xlfn.IFS($H491="","",$H491="Total","",TRUE,VLOOKUP($H491,Elements!$B$19:$L$28,2,FALSE))</f>
        <v/>
      </c>
      <c r="J491" s="31" t="str">
        <f>_xlfn.IFS($H491="","",$H491="Total","",TRUE,VLOOKUP($H491,Elements!$B$19:$L$28,3,FALSE))</f>
        <v/>
      </c>
      <c r="K491" s="31" t="str">
        <f>_xlfn.IFS($H491="","",$H491="Total",SUMIF(INDEX($K$12:$K490,),"&gt;0"),TRUE,VLOOKUP($H491,Elements!$B$19:$L$28,4,FALSE))</f>
        <v/>
      </c>
      <c r="L491" s="31" t="str">
        <f>_xlfn.IFS($H491="","",$H491="Total",SUMIF(INDEX($L$12:$L490,),"&gt;0"),TRUE,VLOOKUP($H491,Elements!$B$19:$L$28,5,FALSE))</f>
        <v/>
      </c>
      <c r="M491" s="31" t="str">
        <f>_xlfn.IFS($H491="","",$H491="Total",SUMIF(INDEX($M$12:$M490,),"&gt;0"),TRUE,VLOOKUP($H491,Elements!$B$19:$L$28,6,FALSE))</f>
        <v/>
      </c>
      <c r="N491" s="31" t="str">
        <f>_xlfn.IFS($H491="","",$H491="Total",SUMIF(INDEX($N$12:$N490,),"&gt;0"),TRUE,VLOOKUP($H491,Elements!$B$19:$L$28,7,FALSE))</f>
        <v/>
      </c>
      <c r="O491" s="31" t="str">
        <f>_xlfn.IFS($H491="","",$H491="Total",SUMIF(INDEX($O$12:$O490,),"&gt;0"),TRUE,VLOOKUP($H491,Elements!$B$19:$L$28,8,FALSE))</f>
        <v/>
      </c>
      <c r="P491" s="31" t="str">
        <f>_xlfn.IFS($H491="","",$H491="Total",SUMIF(INDEX($P$12:$P490,),"&gt;0"),TRUE,VLOOKUP($H491,Elements!$B$19:$L$28,9,FALSE))</f>
        <v/>
      </c>
      <c r="Q491" s="31" t="str">
        <f>_xlfn.IFS($H491="","",$H491="Total",SUMIF(INDEX($Q$12:$Q490,),"&gt;0"),TRUE,VLOOKUP($H491,Elements!$B$19:$L$28,10,FALSE))</f>
        <v/>
      </c>
      <c r="R491" s="49" t="str">
        <f>_xlfn.IFS($H491="","",$H491="Total",SUMIF(INDEX($R$12:$R490,),"&gt;0"),TRUE,VLOOKUP($H491,Elements!$B$19:$L$28,11,FALSE))</f>
        <v/>
      </c>
      <c r="S491" s="2"/>
    </row>
    <row r="492" spans="1:19" x14ac:dyDescent="0.25">
      <c r="A492" s="51" t="str">
        <f>IF(C492&lt;&gt;"",COUNTIF($C$13:C492,C492)=1,"")</f>
        <v/>
      </c>
      <c r="C492" s="54"/>
      <c r="D492" s="50" t="str">
        <f ca="1">IF(C492="","",VLOOKUP(C492,OFFSET(#REF!,0,0,COUNTA(#REF!)-1),2,FALSE))</f>
        <v/>
      </c>
      <c r="E492" s="54"/>
      <c r="F492" s="29" t="str">
        <f t="shared" si="14"/>
        <v/>
      </c>
      <c r="G492" s="30" t="str">
        <f t="shared" si="15"/>
        <v/>
      </c>
      <c r="H492" s="54"/>
      <c r="I492" s="59" t="str">
        <f>_xlfn.IFS($H492="","",$H492="Total","",TRUE,VLOOKUP($H492,Elements!$B$19:$L$28,2,FALSE))</f>
        <v/>
      </c>
      <c r="J492" s="31" t="str">
        <f>_xlfn.IFS($H492="","",$H492="Total","",TRUE,VLOOKUP($H492,Elements!$B$19:$L$28,3,FALSE))</f>
        <v/>
      </c>
      <c r="K492" s="31" t="str">
        <f>_xlfn.IFS($H492="","",$H492="Total",SUMIF(INDEX($K$12:$K491,),"&gt;0"),TRUE,VLOOKUP($H492,Elements!$B$19:$L$28,4,FALSE))</f>
        <v/>
      </c>
      <c r="L492" s="31" t="str">
        <f>_xlfn.IFS($H492="","",$H492="Total",SUMIF(INDEX($L$12:$L491,),"&gt;0"),TRUE,VLOOKUP($H492,Elements!$B$19:$L$28,5,FALSE))</f>
        <v/>
      </c>
      <c r="M492" s="31" t="str">
        <f>_xlfn.IFS($H492="","",$H492="Total",SUMIF(INDEX($M$12:$M491,),"&gt;0"),TRUE,VLOOKUP($H492,Elements!$B$19:$L$28,6,FALSE))</f>
        <v/>
      </c>
      <c r="N492" s="31" t="str">
        <f>_xlfn.IFS($H492="","",$H492="Total",SUMIF(INDEX($N$12:$N491,),"&gt;0"),TRUE,VLOOKUP($H492,Elements!$B$19:$L$28,7,FALSE))</f>
        <v/>
      </c>
      <c r="O492" s="31" t="str">
        <f>_xlfn.IFS($H492="","",$H492="Total",SUMIF(INDEX($O$12:$O491,),"&gt;0"),TRUE,VLOOKUP($H492,Elements!$B$19:$L$28,8,FALSE))</f>
        <v/>
      </c>
      <c r="P492" s="31" t="str">
        <f>_xlfn.IFS($H492="","",$H492="Total",SUMIF(INDEX($P$12:$P491,),"&gt;0"),TRUE,VLOOKUP($H492,Elements!$B$19:$L$28,9,FALSE))</f>
        <v/>
      </c>
      <c r="Q492" s="31" t="str">
        <f>_xlfn.IFS($H492="","",$H492="Total",SUMIF(INDEX($Q$12:$Q491,),"&gt;0"),TRUE,VLOOKUP($H492,Elements!$B$19:$L$28,10,FALSE))</f>
        <v/>
      </c>
      <c r="R492" s="49" t="str">
        <f>_xlfn.IFS($H492="","",$H492="Total",SUMIF(INDEX($R$12:$R491,),"&gt;0"),TRUE,VLOOKUP($H492,Elements!$B$19:$L$28,11,FALSE))</f>
        <v/>
      </c>
      <c r="S492" s="2"/>
    </row>
    <row r="493" spans="1:19" x14ac:dyDescent="0.25">
      <c r="A493" s="51" t="str">
        <f>IF(C493&lt;&gt;"",COUNTIF($C$13:C493,C493)=1,"")</f>
        <v/>
      </c>
      <c r="C493" s="54"/>
      <c r="D493" s="50" t="str">
        <f ca="1">IF(C493="","",VLOOKUP(C493,OFFSET(#REF!,0,0,COUNTA(#REF!)-1),2,FALSE))</f>
        <v/>
      </c>
      <c r="E493" s="54"/>
      <c r="F493" s="29" t="str">
        <f t="shared" si="14"/>
        <v/>
      </c>
      <c r="G493" s="30" t="str">
        <f t="shared" si="15"/>
        <v/>
      </c>
      <c r="H493" s="54"/>
      <c r="I493" s="59" t="str">
        <f>_xlfn.IFS($H493="","",$H493="Total","",TRUE,VLOOKUP($H493,Elements!$B$19:$L$28,2,FALSE))</f>
        <v/>
      </c>
      <c r="J493" s="31" t="str">
        <f>_xlfn.IFS($H493="","",$H493="Total","",TRUE,VLOOKUP($H493,Elements!$B$19:$L$28,3,FALSE))</f>
        <v/>
      </c>
      <c r="K493" s="31" t="str">
        <f>_xlfn.IFS($H493="","",$H493="Total",SUMIF(INDEX($K$12:$K492,),"&gt;0"),TRUE,VLOOKUP($H493,Elements!$B$19:$L$28,4,FALSE))</f>
        <v/>
      </c>
      <c r="L493" s="31" t="str">
        <f>_xlfn.IFS($H493="","",$H493="Total",SUMIF(INDEX($L$12:$L492,),"&gt;0"),TRUE,VLOOKUP($H493,Elements!$B$19:$L$28,5,FALSE))</f>
        <v/>
      </c>
      <c r="M493" s="31" t="str">
        <f>_xlfn.IFS($H493="","",$H493="Total",SUMIF(INDEX($M$12:$M492,),"&gt;0"),TRUE,VLOOKUP($H493,Elements!$B$19:$L$28,6,FALSE))</f>
        <v/>
      </c>
      <c r="N493" s="31" t="str">
        <f>_xlfn.IFS($H493="","",$H493="Total",SUMIF(INDEX($N$12:$N492,),"&gt;0"),TRUE,VLOOKUP($H493,Elements!$B$19:$L$28,7,FALSE))</f>
        <v/>
      </c>
      <c r="O493" s="31" t="str">
        <f>_xlfn.IFS($H493="","",$H493="Total",SUMIF(INDEX($O$12:$O492,),"&gt;0"),TRUE,VLOOKUP($H493,Elements!$B$19:$L$28,8,FALSE))</f>
        <v/>
      </c>
      <c r="P493" s="31" t="str">
        <f>_xlfn.IFS($H493="","",$H493="Total",SUMIF(INDEX($P$12:$P492,),"&gt;0"),TRUE,VLOOKUP($H493,Elements!$B$19:$L$28,9,FALSE))</f>
        <v/>
      </c>
      <c r="Q493" s="31" t="str">
        <f>_xlfn.IFS($H493="","",$H493="Total",SUMIF(INDEX($Q$12:$Q492,),"&gt;0"),TRUE,VLOOKUP($H493,Elements!$B$19:$L$28,10,FALSE))</f>
        <v/>
      </c>
      <c r="R493" s="49" t="str">
        <f>_xlfn.IFS($H493="","",$H493="Total",SUMIF(INDEX($R$12:$R492,),"&gt;0"),TRUE,VLOOKUP($H493,Elements!$B$19:$L$28,11,FALSE))</f>
        <v/>
      </c>
      <c r="S493" s="2"/>
    </row>
    <row r="494" spans="1:19" x14ac:dyDescent="0.25">
      <c r="A494" s="51" t="str">
        <f>IF(C494&lt;&gt;"",COUNTIF($C$13:C494,C494)=1,"")</f>
        <v/>
      </c>
      <c r="C494" s="54"/>
      <c r="D494" s="50" t="str">
        <f ca="1">IF(C494="","",VLOOKUP(C494,OFFSET(#REF!,0,0,COUNTA(#REF!)-1),2,FALSE))</f>
        <v/>
      </c>
      <c r="E494" s="54"/>
      <c r="F494" s="29" t="str">
        <f t="shared" si="14"/>
        <v/>
      </c>
      <c r="G494" s="30" t="str">
        <f t="shared" si="15"/>
        <v/>
      </c>
      <c r="H494" s="54"/>
      <c r="I494" s="59" t="str">
        <f>_xlfn.IFS($H494="","",$H494="Total","",TRUE,VLOOKUP($H494,Elements!$B$19:$L$28,2,FALSE))</f>
        <v/>
      </c>
      <c r="J494" s="31" t="str">
        <f>_xlfn.IFS($H494="","",$H494="Total","",TRUE,VLOOKUP($H494,Elements!$B$19:$L$28,3,FALSE))</f>
        <v/>
      </c>
      <c r="K494" s="31" t="str">
        <f>_xlfn.IFS($H494="","",$H494="Total",SUMIF(INDEX($K$12:$K493,),"&gt;0"),TRUE,VLOOKUP($H494,Elements!$B$19:$L$28,4,FALSE))</f>
        <v/>
      </c>
      <c r="L494" s="31" t="str">
        <f>_xlfn.IFS($H494="","",$H494="Total",SUMIF(INDEX($L$12:$L493,),"&gt;0"),TRUE,VLOOKUP($H494,Elements!$B$19:$L$28,5,FALSE))</f>
        <v/>
      </c>
      <c r="M494" s="31" t="str">
        <f>_xlfn.IFS($H494="","",$H494="Total",SUMIF(INDEX($M$12:$M493,),"&gt;0"),TRUE,VLOOKUP($H494,Elements!$B$19:$L$28,6,FALSE))</f>
        <v/>
      </c>
      <c r="N494" s="31" t="str">
        <f>_xlfn.IFS($H494="","",$H494="Total",SUMIF(INDEX($N$12:$N493,),"&gt;0"),TRUE,VLOOKUP($H494,Elements!$B$19:$L$28,7,FALSE))</f>
        <v/>
      </c>
      <c r="O494" s="31" t="str">
        <f>_xlfn.IFS($H494="","",$H494="Total",SUMIF(INDEX($O$12:$O493,),"&gt;0"),TRUE,VLOOKUP($H494,Elements!$B$19:$L$28,8,FALSE))</f>
        <v/>
      </c>
      <c r="P494" s="31" t="str">
        <f>_xlfn.IFS($H494="","",$H494="Total",SUMIF(INDEX($P$12:$P493,),"&gt;0"),TRUE,VLOOKUP($H494,Elements!$B$19:$L$28,9,FALSE))</f>
        <v/>
      </c>
      <c r="Q494" s="31" t="str">
        <f>_xlfn.IFS($H494="","",$H494="Total",SUMIF(INDEX($Q$12:$Q493,),"&gt;0"),TRUE,VLOOKUP($H494,Elements!$B$19:$L$28,10,FALSE))</f>
        <v/>
      </c>
      <c r="R494" s="49" t="str">
        <f>_xlfn.IFS($H494="","",$H494="Total",SUMIF(INDEX($R$12:$R493,),"&gt;0"),TRUE,VLOOKUP($H494,Elements!$B$19:$L$28,11,FALSE))</f>
        <v/>
      </c>
      <c r="S494" s="2"/>
    </row>
    <row r="495" spans="1:19" x14ac:dyDescent="0.25">
      <c r="A495" s="51" t="str">
        <f>IF(C495&lt;&gt;"",COUNTIF($C$13:C495,C495)=1,"")</f>
        <v/>
      </c>
      <c r="C495" s="54"/>
      <c r="D495" s="50" t="str">
        <f ca="1">IF(C495="","",VLOOKUP(C495,OFFSET(#REF!,0,0,COUNTA(#REF!)-1),2,FALSE))</f>
        <v/>
      </c>
      <c r="E495" s="54"/>
      <c r="F495" s="29" t="str">
        <f t="shared" si="14"/>
        <v/>
      </c>
      <c r="G495" s="30" t="str">
        <f t="shared" si="15"/>
        <v/>
      </c>
      <c r="H495" s="54"/>
      <c r="I495" s="59" t="str">
        <f>_xlfn.IFS($H495="","",$H495="Total","",TRUE,VLOOKUP($H495,Elements!$B$19:$L$28,2,FALSE))</f>
        <v/>
      </c>
      <c r="J495" s="31" t="str">
        <f>_xlfn.IFS($H495="","",$H495="Total","",TRUE,VLOOKUP($H495,Elements!$B$19:$L$28,3,FALSE))</f>
        <v/>
      </c>
      <c r="K495" s="31" t="str">
        <f>_xlfn.IFS($H495="","",$H495="Total",SUMIF(INDEX($K$12:$K494,),"&gt;0"),TRUE,VLOOKUP($H495,Elements!$B$19:$L$28,4,FALSE))</f>
        <v/>
      </c>
      <c r="L495" s="31" t="str">
        <f>_xlfn.IFS($H495="","",$H495="Total",SUMIF(INDEX($L$12:$L494,),"&gt;0"),TRUE,VLOOKUP($H495,Elements!$B$19:$L$28,5,FALSE))</f>
        <v/>
      </c>
      <c r="M495" s="31" t="str">
        <f>_xlfn.IFS($H495="","",$H495="Total",SUMIF(INDEX($M$12:$M494,),"&gt;0"),TRUE,VLOOKUP($H495,Elements!$B$19:$L$28,6,FALSE))</f>
        <v/>
      </c>
      <c r="N495" s="31" t="str">
        <f>_xlfn.IFS($H495="","",$H495="Total",SUMIF(INDEX($N$12:$N494,),"&gt;0"),TRUE,VLOOKUP($H495,Elements!$B$19:$L$28,7,FALSE))</f>
        <v/>
      </c>
      <c r="O495" s="31" t="str">
        <f>_xlfn.IFS($H495="","",$H495="Total",SUMIF(INDEX($O$12:$O494,),"&gt;0"),TRUE,VLOOKUP($H495,Elements!$B$19:$L$28,8,FALSE))</f>
        <v/>
      </c>
      <c r="P495" s="31" t="str">
        <f>_xlfn.IFS($H495="","",$H495="Total",SUMIF(INDEX($P$12:$P494,),"&gt;0"),TRUE,VLOOKUP($H495,Elements!$B$19:$L$28,9,FALSE))</f>
        <v/>
      </c>
      <c r="Q495" s="31" t="str">
        <f>_xlfn.IFS($H495="","",$H495="Total",SUMIF(INDEX($Q$12:$Q494,),"&gt;0"),TRUE,VLOOKUP($H495,Elements!$B$19:$L$28,10,FALSE))</f>
        <v/>
      </c>
      <c r="R495" s="49" t="str">
        <f>_xlfn.IFS($H495="","",$H495="Total",SUMIF(INDEX($R$12:$R494,),"&gt;0"),TRUE,VLOOKUP($H495,Elements!$B$19:$L$28,11,FALSE))</f>
        <v/>
      </c>
      <c r="S495" s="2"/>
    </row>
    <row r="496" spans="1:19" x14ac:dyDescent="0.25">
      <c r="A496" s="51" t="str">
        <f>IF(C496&lt;&gt;"",COUNTIF($C$13:C496,C496)=1,"")</f>
        <v/>
      </c>
      <c r="C496" s="54"/>
      <c r="D496" s="50" t="str">
        <f ca="1">IF(C496="","",VLOOKUP(C496,OFFSET(#REF!,0,0,COUNTA(#REF!)-1),2,FALSE))</f>
        <v/>
      </c>
      <c r="E496" s="54"/>
      <c r="F496" s="29" t="str">
        <f t="shared" si="14"/>
        <v/>
      </c>
      <c r="G496" s="30" t="str">
        <f t="shared" si="15"/>
        <v/>
      </c>
      <c r="H496" s="54"/>
      <c r="I496" s="59" t="str">
        <f>_xlfn.IFS($H496="","",$H496="Total","",TRUE,VLOOKUP($H496,Elements!$B$19:$L$28,2,FALSE))</f>
        <v/>
      </c>
      <c r="J496" s="31" t="str">
        <f>_xlfn.IFS($H496="","",$H496="Total","",TRUE,VLOOKUP($H496,Elements!$B$19:$L$28,3,FALSE))</f>
        <v/>
      </c>
      <c r="K496" s="31" t="str">
        <f>_xlfn.IFS($H496="","",$H496="Total",SUMIF(INDEX($K$12:$K495,),"&gt;0"),TRUE,VLOOKUP($H496,Elements!$B$19:$L$28,4,FALSE))</f>
        <v/>
      </c>
      <c r="L496" s="31" t="str">
        <f>_xlfn.IFS($H496="","",$H496="Total",SUMIF(INDEX($L$12:$L495,),"&gt;0"),TRUE,VLOOKUP($H496,Elements!$B$19:$L$28,5,FALSE))</f>
        <v/>
      </c>
      <c r="M496" s="31" t="str">
        <f>_xlfn.IFS($H496="","",$H496="Total",SUMIF(INDEX($M$12:$M495,),"&gt;0"),TRUE,VLOOKUP($H496,Elements!$B$19:$L$28,6,FALSE))</f>
        <v/>
      </c>
      <c r="N496" s="31" t="str">
        <f>_xlfn.IFS($H496="","",$H496="Total",SUMIF(INDEX($N$12:$N495,),"&gt;0"),TRUE,VLOOKUP($H496,Elements!$B$19:$L$28,7,FALSE))</f>
        <v/>
      </c>
      <c r="O496" s="31" t="str">
        <f>_xlfn.IFS($H496="","",$H496="Total",SUMIF(INDEX($O$12:$O495,),"&gt;0"),TRUE,VLOOKUP($H496,Elements!$B$19:$L$28,8,FALSE))</f>
        <v/>
      </c>
      <c r="P496" s="31" t="str">
        <f>_xlfn.IFS($H496="","",$H496="Total",SUMIF(INDEX($P$12:$P495,),"&gt;0"),TRUE,VLOOKUP($H496,Elements!$B$19:$L$28,9,FALSE))</f>
        <v/>
      </c>
      <c r="Q496" s="31" t="str">
        <f>_xlfn.IFS($H496="","",$H496="Total",SUMIF(INDEX($Q$12:$Q495,),"&gt;0"),TRUE,VLOOKUP($H496,Elements!$B$19:$L$28,10,FALSE))</f>
        <v/>
      </c>
      <c r="R496" s="49" t="str">
        <f>_xlfn.IFS($H496="","",$H496="Total",SUMIF(INDEX($R$12:$R495,),"&gt;0"),TRUE,VLOOKUP($H496,Elements!$B$19:$L$28,11,FALSE))</f>
        <v/>
      </c>
      <c r="S496" s="2"/>
    </row>
    <row r="497" spans="1:19" x14ac:dyDescent="0.25">
      <c r="A497" s="51" t="str">
        <f>IF(C497&lt;&gt;"",COUNTIF($C$13:C497,C497)=1,"")</f>
        <v/>
      </c>
      <c r="C497" s="54"/>
      <c r="D497" s="50" t="str">
        <f ca="1">IF(C497="","",VLOOKUP(C497,OFFSET(#REF!,0,0,COUNTA(#REF!)-1),2,FALSE))</f>
        <v/>
      </c>
      <c r="E497" s="54"/>
      <c r="F497" s="29" t="str">
        <f t="shared" si="14"/>
        <v/>
      </c>
      <c r="G497" s="30" t="str">
        <f t="shared" si="15"/>
        <v/>
      </c>
      <c r="H497" s="54"/>
      <c r="I497" s="59" t="str">
        <f>_xlfn.IFS($H497="","",$H497="Total","",TRUE,VLOOKUP($H497,Elements!$B$19:$L$28,2,FALSE))</f>
        <v/>
      </c>
      <c r="J497" s="31" t="str">
        <f>_xlfn.IFS($H497="","",$H497="Total","",TRUE,VLOOKUP($H497,Elements!$B$19:$L$28,3,FALSE))</f>
        <v/>
      </c>
      <c r="K497" s="31" t="str">
        <f>_xlfn.IFS($H497="","",$H497="Total",SUMIF(INDEX($K$12:$K496,),"&gt;0"),TRUE,VLOOKUP($H497,Elements!$B$19:$L$28,4,FALSE))</f>
        <v/>
      </c>
      <c r="L497" s="31" t="str">
        <f>_xlfn.IFS($H497="","",$H497="Total",SUMIF(INDEX($L$12:$L496,),"&gt;0"),TRUE,VLOOKUP($H497,Elements!$B$19:$L$28,5,FALSE))</f>
        <v/>
      </c>
      <c r="M497" s="31" t="str">
        <f>_xlfn.IFS($H497="","",$H497="Total",SUMIF(INDEX($M$12:$M496,),"&gt;0"),TRUE,VLOOKUP($H497,Elements!$B$19:$L$28,6,FALSE))</f>
        <v/>
      </c>
      <c r="N497" s="31" t="str">
        <f>_xlfn.IFS($H497="","",$H497="Total",SUMIF(INDEX($N$12:$N496,),"&gt;0"),TRUE,VLOOKUP($H497,Elements!$B$19:$L$28,7,FALSE))</f>
        <v/>
      </c>
      <c r="O497" s="31" t="str">
        <f>_xlfn.IFS($H497="","",$H497="Total",SUMIF(INDEX($O$12:$O496,),"&gt;0"),TRUE,VLOOKUP($H497,Elements!$B$19:$L$28,8,FALSE))</f>
        <v/>
      </c>
      <c r="P497" s="31" t="str">
        <f>_xlfn.IFS($H497="","",$H497="Total",SUMIF(INDEX($P$12:$P496,),"&gt;0"),TRUE,VLOOKUP($H497,Elements!$B$19:$L$28,9,FALSE))</f>
        <v/>
      </c>
      <c r="Q497" s="31" t="str">
        <f>_xlfn.IFS($H497="","",$H497="Total",SUMIF(INDEX($Q$12:$Q496,),"&gt;0"),TRUE,VLOOKUP($H497,Elements!$B$19:$L$28,10,FALSE))</f>
        <v/>
      </c>
      <c r="R497" s="49" t="str">
        <f>_xlfn.IFS($H497="","",$H497="Total",SUMIF(INDEX($R$12:$R496,),"&gt;0"),TRUE,VLOOKUP($H497,Elements!$B$19:$L$28,11,FALSE))</f>
        <v/>
      </c>
      <c r="S497" s="2"/>
    </row>
    <row r="498" spans="1:19" x14ac:dyDescent="0.25">
      <c r="A498" s="51" t="str">
        <f>IF(C498&lt;&gt;"",COUNTIF($C$13:C498,C498)=1,"")</f>
        <v/>
      </c>
      <c r="C498" s="54"/>
      <c r="D498" s="50" t="str">
        <f ca="1">IF(C498="","",VLOOKUP(C498,OFFSET(#REF!,0,0,COUNTA(#REF!)-1),2,FALSE))</f>
        <v/>
      </c>
      <c r="E498" s="54"/>
      <c r="F498" s="29" t="str">
        <f t="shared" si="14"/>
        <v/>
      </c>
      <c r="G498" s="30" t="str">
        <f t="shared" si="15"/>
        <v/>
      </c>
      <c r="H498" s="54"/>
      <c r="I498" s="59" t="str">
        <f>_xlfn.IFS($H498="","",$H498="Total","",TRUE,VLOOKUP($H498,Elements!$B$19:$L$28,2,FALSE))</f>
        <v/>
      </c>
      <c r="J498" s="31" t="str">
        <f>_xlfn.IFS($H498="","",$H498="Total","",TRUE,VLOOKUP($H498,Elements!$B$19:$L$28,3,FALSE))</f>
        <v/>
      </c>
      <c r="K498" s="31" t="str">
        <f>_xlfn.IFS($H498="","",$H498="Total",SUMIF(INDEX($K$12:$K497,),"&gt;0"),TRUE,VLOOKUP($H498,Elements!$B$19:$L$28,4,FALSE))</f>
        <v/>
      </c>
      <c r="L498" s="31" t="str">
        <f>_xlfn.IFS($H498="","",$H498="Total",SUMIF(INDEX($L$12:$L497,),"&gt;0"),TRUE,VLOOKUP($H498,Elements!$B$19:$L$28,5,FALSE))</f>
        <v/>
      </c>
      <c r="M498" s="31" t="str">
        <f>_xlfn.IFS($H498="","",$H498="Total",SUMIF(INDEX($M$12:$M497,),"&gt;0"),TRUE,VLOOKUP($H498,Elements!$B$19:$L$28,6,FALSE))</f>
        <v/>
      </c>
      <c r="N498" s="31" t="str">
        <f>_xlfn.IFS($H498="","",$H498="Total",SUMIF(INDEX($N$12:$N497,),"&gt;0"),TRUE,VLOOKUP($H498,Elements!$B$19:$L$28,7,FALSE))</f>
        <v/>
      </c>
      <c r="O498" s="31" t="str">
        <f>_xlfn.IFS($H498="","",$H498="Total",SUMIF(INDEX($O$12:$O497,),"&gt;0"),TRUE,VLOOKUP($H498,Elements!$B$19:$L$28,8,FALSE))</f>
        <v/>
      </c>
      <c r="P498" s="31" t="str">
        <f>_xlfn.IFS($H498="","",$H498="Total",SUMIF(INDEX($P$12:$P497,),"&gt;0"),TRUE,VLOOKUP($H498,Elements!$B$19:$L$28,9,FALSE))</f>
        <v/>
      </c>
      <c r="Q498" s="31" t="str">
        <f>_xlfn.IFS($H498="","",$H498="Total",SUMIF(INDEX($Q$12:$Q497,),"&gt;0"),TRUE,VLOOKUP($H498,Elements!$B$19:$L$28,10,FALSE))</f>
        <v/>
      </c>
      <c r="R498" s="49" t="str">
        <f>_xlfn.IFS($H498="","",$H498="Total",SUMIF(INDEX($R$12:$R497,),"&gt;0"),TRUE,VLOOKUP($H498,Elements!$B$19:$L$28,11,FALSE))</f>
        <v/>
      </c>
      <c r="S498" s="2"/>
    </row>
    <row r="499" spans="1:19" x14ac:dyDescent="0.25">
      <c r="A499" s="51" t="str">
        <f>IF(C499&lt;&gt;"",COUNTIF($C$13:C499,C499)=1,"")</f>
        <v/>
      </c>
      <c r="C499" s="54"/>
      <c r="D499" s="50" t="str">
        <f ca="1">IF(C499="","",VLOOKUP(C499,OFFSET(#REF!,0,0,COUNTA(#REF!)-1),2,FALSE))</f>
        <v/>
      </c>
      <c r="E499" s="54"/>
      <c r="F499" s="29" t="str">
        <f t="shared" si="14"/>
        <v/>
      </c>
      <c r="G499" s="30" t="str">
        <f t="shared" si="15"/>
        <v/>
      </c>
      <c r="H499" s="54"/>
      <c r="I499" s="59" t="str">
        <f>_xlfn.IFS($H499="","",$H499="Total","",TRUE,VLOOKUP($H499,Elements!$B$19:$L$28,2,FALSE))</f>
        <v/>
      </c>
      <c r="J499" s="31" t="str">
        <f>_xlfn.IFS($H499="","",$H499="Total","",TRUE,VLOOKUP($H499,Elements!$B$19:$L$28,3,FALSE))</f>
        <v/>
      </c>
      <c r="K499" s="31" t="str">
        <f>_xlfn.IFS($H499="","",$H499="Total",SUMIF(INDEX($K$12:$K498,),"&gt;0"),TRUE,VLOOKUP($H499,Elements!$B$19:$L$28,4,FALSE))</f>
        <v/>
      </c>
      <c r="L499" s="31" t="str">
        <f>_xlfn.IFS($H499="","",$H499="Total",SUMIF(INDEX($L$12:$L498,),"&gt;0"),TRUE,VLOOKUP($H499,Elements!$B$19:$L$28,5,FALSE))</f>
        <v/>
      </c>
      <c r="M499" s="31" t="str">
        <f>_xlfn.IFS($H499="","",$H499="Total",SUMIF(INDEX($M$12:$M498,),"&gt;0"),TRUE,VLOOKUP($H499,Elements!$B$19:$L$28,6,FALSE))</f>
        <v/>
      </c>
      <c r="N499" s="31" t="str">
        <f>_xlfn.IFS($H499="","",$H499="Total",SUMIF(INDEX($N$12:$N498,),"&gt;0"),TRUE,VLOOKUP($H499,Elements!$B$19:$L$28,7,FALSE))</f>
        <v/>
      </c>
      <c r="O499" s="31" t="str">
        <f>_xlfn.IFS($H499="","",$H499="Total",SUMIF(INDEX($O$12:$O498,),"&gt;0"),TRUE,VLOOKUP($H499,Elements!$B$19:$L$28,8,FALSE))</f>
        <v/>
      </c>
      <c r="P499" s="31" t="str">
        <f>_xlfn.IFS($H499="","",$H499="Total",SUMIF(INDEX($P$12:$P498,),"&gt;0"),TRUE,VLOOKUP($H499,Elements!$B$19:$L$28,9,FALSE))</f>
        <v/>
      </c>
      <c r="Q499" s="31" t="str">
        <f>_xlfn.IFS($H499="","",$H499="Total",SUMIF(INDEX($Q$12:$Q498,),"&gt;0"),TRUE,VLOOKUP($H499,Elements!$B$19:$L$28,10,FALSE))</f>
        <v/>
      </c>
      <c r="R499" s="49" t="str">
        <f>_xlfn.IFS($H499="","",$H499="Total",SUMIF(INDEX($R$12:$R498,),"&gt;0"),TRUE,VLOOKUP($H499,Elements!$B$19:$L$28,11,FALSE))</f>
        <v/>
      </c>
      <c r="S499" s="2"/>
    </row>
    <row r="500" spans="1:19" x14ac:dyDescent="0.25">
      <c r="A500" s="51" t="str">
        <f>IF(C500&lt;&gt;"",COUNTIF($C$13:C500,C500)=1,"")</f>
        <v/>
      </c>
      <c r="C500" s="54"/>
      <c r="D500" s="50" t="str">
        <f ca="1">IF(C500="","",VLOOKUP(C500,OFFSET(#REF!,0,0,COUNTA(#REF!)-1),2,FALSE))</f>
        <v/>
      </c>
      <c r="E500" s="54"/>
      <c r="F500" s="29" t="str">
        <f t="shared" si="14"/>
        <v/>
      </c>
      <c r="G500" s="30" t="str">
        <f t="shared" si="15"/>
        <v/>
      </c>
      <c r="H500" s="54"/>
      <c r="I500" s="59" t="str">
        <f>_xlfn.IFS($H500="","",$H500="Total","",TRUE,VLOOKUP($H500,Elements!$B$19:$L$28,2,FALSE))</f>
        <v/>
      </c>
      <c r="J500" s="31" t="str">
        <f>_xlfn.IFS($H500="","",$H500="Total","",TRUE,VLOOKUP($H500,Elements!$B$19:$L$28,3,FALSE))</f>
        <v/>
      </c>
      <c r="K500" s="31" t="str">
        <f>_xlfn.IFS($H500="","",$H500="Total",SUMIF(INDEX($K$12:$K499,),"&gt;0"),TRUE,VLOOKUP($H500,Elements!$B$19:$L$28,4,FALSE))</f>
        <v/>
      </c>
      <c r="L500" s="31" t="str">
        <f>_xlfn.IFS($H500="","",$H500="Total",SUMIF(INDEX($L$12:$L499,),"&gt;0"),TRUE,VLOOKUP($H500,Elements!$B$19:$L$28,5,FALSE))</f>
        <v/>
      </c>
      <c r="M500" s="31" t="str">
        <f>_xlfn.IFS($H500="","",$H500="Total",SUMIF(INDEX($M$12:$M499,),"&gt;0"),TRUE,VLOOKUP($H500,Elements!$B$19:$L$28,6,FALSE))</f>
        <v/>
      </c>
      <c r="N500" s="31" t="str">
        <f>_xlfn.IFS($H500="","",$H500="Total",SUMIF(INDEX($N$12:$N499,),"&gt;0"),TRUE,VLOOKUP($H500,Elements!$B$19:$L$28,7,FALSE))</f>
        <v/>
      </c>
      <c r="O500" s="31" t="str">
        <f>_xlfn.IFS($H500="","",$H500="Total",SUMIF(INDEX($O$12:$O499,),"&gt;0"),TRUE,VLOOKUP($H500,Elements!$B$19:$L$28,8,FALSE))</f>
        <v/>
      </c>
      <c r="P500" s="31" t="str">
        <f>_xlfn.IFS($H500="","",$H500="Total",SUMIF(INDEX($P$12:$P499,),"&gt;0"),TRUE,VLOOKUP($H500,Elements!$B$19:$L$28,9,FALSE))</f>
        <v/>
      </c>
      <c r="Q500" s="31" t="str">
        <f>_xlfn.IFS($H500="","",$H500="Total",SUMIF(INDEX($Q$12:$Q499,),"&gt;0"),TRUE,VLOOKUP($H500,Elements!$B$19:$L$28,10,FALSE))</f>
        <v/>
      </c>
      <c r="R500" s="49" t="str">
        <f>_xlfn.IFS($H500="","",$H500="Total",SUMIF(INDEX($R$12:$R499,),"&gt;0"),TRUE,VLOOKUP($H500,Elements!$B$19:$L$28,11,FALSE))</f>
        <v/>
      </c>
      <c r="S500" s="2"/>
    </row>
    <row r="501" spans="1:19" x14ac:dyDescent="0.25">
      <c r="A501" s="51" t="str">
        <f>IF(C501&lt;&gt;"",COUNTIF($C$13:C501,C501)=1,"")</f>
        <v/>
      </c>
      <c r="C501" s="54"/>
      <c r="D501" s="50" t="str">
        <f ca="1">IF(C501="","",VLOOKUP(C501,OFFSET(#REF!,0,0,COUNTA(#REF!)-1),2,FALSE))</f>
        <v/>
      </c>
      <c r="E501" s="54"/>
      <c r="F501" s="29" t="str">
        <f t="shared" si="14"/>
        <v/>
      </c>
      <c r="G501" s="30" t="str">
        <f t="shared" si="15"/>
        <v/>
      </c>
      <c r="H501" s="54"/>
      <c r="I501" s="59" t="str">
        <f>_xlfn.IFS($H501="","",$H501="Total","",TRUE,VLOOKUP($H501,Elements!$B$19:$L$28,2,FALSE))</f>
        <v/>
      </c>
      <c r="J501" s="31" t="str">
        <f>_xlfn.IFS($H501="","",$H501="Total","",TRUE,VLOOKUP($H501,Elements!$B$19:$L$28,3,FALSE))</f>
        <v/>
      </c>
      <c r="K501" s="31" t="str">
        <f>_xlfn.IFS($H501="","",$H501="Total",SUMIF(INDEX($K$12:$K500,),"&gt;0"),TRUE,VLOOKUP($H501,Elements!$B$19:$L$28,4,FALSE))</f>
        <v/>
      </c>
      <c r="L501" s="31" t="str">
        <f>_xlfn.IFS($H501="","",$H501="Total",SUMIF(INDEX($L$12:$L500,),"&gt;0"),TRUE,VLOOKUP($H501,Elements!$B$19:$L$28,5,FALSE))</f>
        <v/>
      </c>
      <c r="M501" s="31" t="str">
        <f>_xlfn.IFS($H501="","",$H501="Total",SUMIF(INDEX($M$12:$M500,),"&gt;0"),TRUE,VLOOKUP($H501,Elements!$B$19:$L$28,6,FALSE))</f>
        <v/>
      </c>
      <c r="N501" s="31" t="str">
        <f>_xlfn.IFS($H501="","",$H501="Total",SUMIF(INDEX($N$12:$N500,),"&gt;0"),TRUE,VLOOKUP($H501,Elements!$B$19:$L$28,7,FALSE))</f>
        <v/>
      </c>
      <c r="O501" s="31" t="str">
        <f>_xlfn.IFS($H501="","",$H501="Total",SUMIF(INDEX($O$12:$O500,),"&gt;0"),TRUE,VLOOKUP($H501,Elements!$B$19:$L$28,8,FALSE))</f>
        <v/>
      </c>
      <c r="P501" s="31" t="str">
        <f>_xlfn.IFS($H501="","",$H501="Total",SUMIF(INDEX($P$12:$P500,),"&gt;0"),TRUE,VLOOKUP($H501,Elements!$B$19:$L$28,9,FALSE))</f>
        <v/>
      </c>
      <c r="Q501" s="31" t="str">
        <f>_xlfn.IFS($H501="","",$H501="Total",SUMIF(INDEX($Q$12:$Q500,),"&gt;0"),TRUE,VLOOKUP($H501,Elements!$B$19:$L$28,10,FALSE))</f>
        <v/>
      </c>
      <c r="R501" s="49" t="str">
        <f>_xlfn.IFS($H501="","",$H501="Total",SUMIF(INDEX($R$12:$R500,),"&gt;0"),TRUE,VLOOKUP($H501,Elements!$B$19:$L$28,11,FALSE))</f>
        <v/>
      </c>
      <c r="S501" s="2"/>
    </row>
    <row r="502" spans="1:19" x14ac:dyDescent="0.25">
      <c r="A502" s="51" t="str">
        <f>IF(C502&lt;&gt;"",COUNTIF($C$13:C502,C502)=1,"")</f>
        <v/>
      </c>
      <c r="C502" s="54"/>
      <c r="D502" s="50" t="str">
        <f ca="1">IF(C502="","",VLOOKUP(C502,OFFSET(#REF!,0,0,COUNTA(#REF!)-1),2,FALSE))</f>
        <v/>
      </c>
      <c r="E502" s="54"/>
      <c r="F502" s="29" t="str">
        <f t="shared" si="14"/>
        <v/>
      </c>
      <c r="G502" s="30" t="str">
        <f t="shared" si="15"/>
        <v/>
      </c>
      <c r="H502" s="54"/>
      <c r="I502" s="59" t="str">
        <f>_xlfn.IFS($H502="","",$H502="Total","",TRUE,VLOOKUP($H502,Elements!$B$19:$L$28,2,FALSE))</f>
        <v/>
      </c>
      <c r="J502" s="31" t="str">
        <f>_xlfn.IFS($H502="","",$H502="Total","",TRUE,VLOOKUP($H502,Elements!$B$19:$L$28,3,FALSE))</f>
        <v/>
      </c>
      <c r="K502" s="31" t="str">
        <f>_xlfn.IFS($H502="","",$H502="Total",SUMIF(INDEX($K$12:$K501,),"&gt;0"),TRUE,VLOOKUP($H502,Elements!$B$19:$L$28,4,FALSE))</f>
        <v/>
      </c>
      <c r="L502" s="31" t="str">
        <f>_xlfn.IFS($H502="","",$H502="Total",SUMIF(INDEX($L$12:$L501,),"&gt;0"),TRUE,VLOOKUP($H502,Elements!$B$19:$L$28,5,FALSE))</f>
        <v/>
      </c>
      <c r="M502" s="31" t="str">
        <f>_xlfn.IFS($H502="","",$H502="Total",SUMIF(INDEX($M$12:$M501,),"&gt;0"),TRUE,VLOOKUP($H502,Elements!$B$19:$L$28,6,FALSE))</f>
        <v/>
      </c>
      <c r="N502" s="31" t="str">
        <f>_xlfn.IFS($H502="","",$H502="Total",SUMIF(INDEX($N$12:$N501,),"&gt;0"),TRUE,VLOOKUP($H502,Elements!$B$19:$L$28,7,FALSE))</f>
        <v/>
      </c>
      <c r="O502" s="31" t="str">
        <f>_xlfn.IFS($H502="","",$H502="Total",SUMIF(INDEX($O$12:$O501,),"&gt;0"),TRUE,VLOOKUP($H502,Elements!$B$19:$L$28,8,FALSE))</f>
        <v/>
      </c>
      <c r="P502" s="31" t="str">
        <f>_xlfn.IFS($H502="","",$H502="Total",SUMIF(INDEX($P$12:$P501,),"&gt;0"),TRUE,VLOOKUP($H502,Elements!$B$19:$L$28,9,FALSE))</f>
        <v/>
      </c>
      <c r="Q502" s="31" t="str">
        <f>_xlfn.IFS($H502="","",$H502="Total",SUMIF(INDEX($Q$12:$Q501,),"&gt;0"),TRUE,VLOOKUP($H502,Elements!$B$19:$L$28,10,FALSE))</f>
        <v/>
      </c>
      <c r="R502" s="49" t="str">
        <f>_xlfn.IFS($H502="","",$H502="Total",SUMIF(INDEX($R$12:$R501,),"&gt;0"),TRUE,VLOOKUP($H502,Elements!$B$19:$L$28,11,FALSE))</f>
        <v/>
      </c>
      <c r="S502" s="2"/>
    </row>
    <row r="503" spans="1:19" x14ac:dyDescent="0.25">
      <c r="A503" s="51" t="str">
        <f>IF(C503&lt;&gt;"",COUNTIF($C$13:C503,C503)=1,"")</f>
        <v/>
      </c>
      <c r="C503" s="54"/>
      <c r="D503" s="50" t="str">
        <f ca="1">IF(C503="","",VLOOKUP(C503,OFFSET(#REF!,0,0,COUNTA(#REF!)-1),2,FALSE))</f>
        <v/>
      </c>
      <c r="E503" s="54"/>
      <c r="F503" s="29" t="str">
        <f t="shared" si="14"/>
        <v/>
      </c>
      <c r="G503" s="30" t="str">
        <f t="shared" si="15"/>
        <v/>
      </c>
      <c r="H503" s="54"/>
      <c r="I503" s="59" t="str">
        <f>_xlfn.IFS($H503="","",$H503="Total","",TRUE,VLOOKUP($H503,Elements!$B$19:$L$28,2,FALSE))</f>
        <v/>
      </c>
      <c r="J503" s="31" t="str">
        <f>_xlfn.IFS($H503="","",$H503="Total","",TRUE,VLOOKUP($H503,Elements!$B$19:$L$28,3,FALSE))</f>
        <v/>
      </c>
      <c r="K503" s="31" t="str">
        <f>_xlfn.IFS($H503="","",$H503="Total",SUMIF(INDEX($K$12:$K502,),"&gt;0"),TRUE,VLOOKUP($H503,Elements!$B$19:$L$28,4,FALSE))</f>
        <v/>
      </c>
      <c r="L503" s="31" t="str">
        <f>_xlfn.IFS($H503="","",$H503="Total",SUMIF(INDEX($L$12:$L502,),"&gt;0"),TRUE,VLOOKUP($H503,Elements!$B$19:$L$28,5,FALSE))</f>
        <v/>
      </c>
      <c r="M503" s="31" t="str">
        <f>_xlfn.IFS($H503="","",$H503="Total",SUMIF(INDEX($M$12:$M502,),"&gt;0"),TRUE,VLOOKUP($H503,Elements!$B$19:$L$28,6,FALSE))</f>
        <v/>
      </c>
      <c r="N503" s="31" t="str">
        <f>_xlfn.IFS($H503="","",$H503="Total",SUMIF(INDEX($N$12:$N502,),"&gt;0"),TRUE,VLOOKUP($H503,Elements!$B$19:$L$28,7,FALSE))</f>
        <v/>
      </c>
      <c r="O503" s="31" t="str">
        <f>_xlfn.IFS($H503="","",$H503="Total",SUMIF(INDEX($O$12:$O502,),"&gt;0"),TRUE,VLOOKUP($H503,Elements!$B$19:$L$28,8,FALSE))</f>
        <v/>
      </c>
      <c r="P503" s="31" t="str">
        <f>_xlfn.IFS($H503="","",$H503="Total",SUMIF(INDEX($P$12:$P502,),"&gt;0"),TRUE,VLOOKUP($H503,Elements!$B$19:$L$28,9,FALSE))</f>
        <v/>
      </c>
      <c r="Q503" s="31" t="str">
        <f>_xlfn.IFS($H503="","",$H503="Total",SUMIF(INDEX($Q$12:$Q502,),"&gt;0"),TRUE,VLOOKUP($H503,Elements!$B$19:$L$28,10,FALSE))</f>
        <v/>
      </c>
      <c r="R503" s="49" t="str">
        <f>_xlfn.IFS($H503="","",$H503="Total",SUMIF(INDEX($R$12:$R502,),"&gt;0"),TRUE,VLOOKUP($H503,Elements!$B$19:$L$28,11,FALSE))</f>
        <v/>
      </c>
      <c r="S503" s="2"/>
    </row>
    <row r="504" spans="1:19" x14ac:dyDescent="0.25">
      <c r="A504" s="51" t="str">
        <f>IF(C504&lt;&gt;"",COUNTIF($C$13:C504,C504)=1,"")</f>
        <v/>
      </c>
      <c r="C504" s="54"/>
      <c r="D504" s="50" t="str">
        <f ca="1">IF(C504="","",VLOOKUP(C504,OFFSET(#REF!,0,0,COUNTA(#REF!)-1),2,FALSE))</f>
        <v/>
      </c>
      <c r="E504" s="54"/>
      <c r="F504" s="29" t="str">
        <f t="shared" si="14"/>
        <v/>
      </c>
      <c r="G504" s="30" t="str">
        <f t="shared" si="15"/>
        <v/>
      </c>
      <c r="H504" s="54"/>
      <c r="I504" s="59" t="str">
        <f>_xlfn.IFS($H504="","",$H504="Total","",TRUE,VLOOKUP($H504,Elements!$B$19:$L$28,2,FALSE))</f>
        <v/>
      </c>
      <c r="J504" s="31" t="str">
        <f>_xlfn.IFS($H504="","",$H504="Total","",TRUE,VLOOKUP($H504,Elements!$B$19:$L$28,3,FALSE))</f>
        <v/>
      </c>
      <c r="K504" s="31" t="str">
        <f>_xlfn.IFS($H504="","",$H504="Total",SUMIF(INDEX($K$12:$K503,),"&gt;0"),TRUE,VLOOKUP($H504,Elements!$B$19:$L$28,4,FALSE))</f>
        <v/>
      </c>
      <c r="L504" s="31" t="str">
        <f>_xlfn.IFS($H504="","",$H504="Total",SUMIF(INDEX($L$12:$L503,),"&gt;0"),TRUE,VLOOKUP($H504,Elements!$B$19:$L$28,5,FALSE))</f>
        <v/>
      </c>
      <c r="M504" s="31" t="str">
        <f>_xlfn.IFS($H504="","",$H504="Total",SUMIF(INDEX($M$12:$M503,),"&gt;0"),TRUE,VLOOKUP($H504,Elements!$B$19:$L$28,6,FALSE))</f>
        <v/>
      </c>
      <c r="N504" s="31" t="str">
        <f>_xlfn.IFS($H504="","",$H504="Total",SUMIF(INDEX($N$12:$N503,),"&gt;0"),TRUE,VLOOKUP($H504,Elements!$B$19:$L$28,7,FALSE))</f>
        <v/>
      </c>
      <c r="O504" s="31" t="str">
        <f>_xlfn.IFS($H504="","",$H504="Total",SUMIF(INDEX($O$12:$O503,),"&gt;0"),TRUE,VLOOKUP($H504,Elements!$B$19:$L$28,8,FALSE))</f>
        <v/>
      </c>
      <c r="P504" s="31" t="str">
        <f>_xlfn.IFS($H504="","",$H504="Total",SUMIF(INDEX($P$12:$P503,),"&gt;0"),TRUE,VLOOKUP($H504,Elements!$B$19:$L$28,9,FALSE))</f>
        <v/>
      </c>
      <c r="Q504" s="31" t="str">
        <f>_xlfn.IFS($H504="","",$H504="Total",SUMIF(INDEX($Q$12:$Q503,),"&gt;0"),TRUE,VLOOKUP($H504,Elements!$B$19:$L$28,10,FALSE))</f>
        <v/>
      </c>
      <c r="R504" s="49" t="str">
        <f>_xlfn.IFS($H504="","",$H504="Total",SUMIF(INDEX($R$12:$R503,),"&gt;0"),TRUE,VLOOKUP($H504,Elements!$B$19:$L$28,11,FALSE))</f>
        <v/>
      </c>
      <c r="S504" s="2"/>
    </row>
    <row r="505" spans="1:19" x14ac:dyDescent="0.25">
      <c r="A505" s="51" t="str">
        <f>IF(C505&lt;&gt;"",COUNTIF($C$13:C505,C505)=1,"")</f>
        <v/>
      </c>
      <c r="C505" s="54"/>
      <c r="D505" s="50" t="str">
        <f ca="1">IF(C505="","",VLOOKUP(C505,OFFSET(#REF!,0,0,COUNTA(#REF!)-1),2,FALSE))</f>
        <v/>
      </c>
      <c r="E505" s="54"/>
      <c r="F505" s="29" t="str">
        <f t="shared" si="14"/>
        <v/>
      </c>
      <c r="G505" s="30" t="str">
        <f t="shared" si="15"/>
        <v/>
      </c>
      <c r="H505" s="54"/>
      <c r="I505" s="59" t="str">
        <f>_xlfn.IFS($H505="","",$H505="Total","",TRUE,VLOOKUP($H505,Elements!$B$19:$L$28,2,FALSE))</f>
        <v/>
      </c>
      <c r="J505" s="31" t="str">
        <f>_xlfn.IFS($H505="","",$H505="Total","",TRUE,VLOOKUP($H505,Elements!$B$19:$L$28,3,FALSE))</f>
        <v/>
      </c>
      <c r="K505" s="31" t="str">
        <f>_xlfn.IFS($H505="","",$H505="Total",SUMIF(INDEX($K$12:$K504,),"&gt;0"),TRUE,VLOOKUP($H505,Elements!$B$19:$L$28,4,FALSE))</f>
        <v/>
      </c>
      <c r="L505" s="31" t="str">
        <f>_xlfn.IFS($H505="","",$H505="Total",SUMIF(INDEX($L$12:$L504,),"&gt;0"),TRUE,VLOOKUP($H505,Elements!$B$19:$L$28,5,FALSE))</f>
        <v/>
      </c>
      <c r="M505" s="31" t="str">
        <f>_xlfn.IFS($H505="","",$H505="Total",SUMIF(INDEX($M$12:$M504,),"&gt;0"),TRUE,VLOOKUP($H505,Elements!$B$19:$L$28,6,FALSE))</f>
        <v/>
      </c>
      <c r="N505" s="31" t="str">
        <f>_xlfn.IFS($H505="","",$H505="Total",SUMIF(INDEX($N$12:$N504,),"&gt;0"),TRUE,VLOOKUP($H505,Elements!$B$19:$L$28,7,FALSE))</f>
        <v/>
      </c>
      <c r="O505" s="31" t="str">
        <f>_xlfn.IFS($H505="","",$H505="Total",SUMIF(INDEX($O$12:$O504,),"&gt;0"),TRUE,VLOOKUP($H505,Elements!$B$19:$L$28,8,FALSE))</f>
        <v/>
      </c>
      <c r="P505" s="31" t="str">
        <f>_xlfn.IFS($H505="","",$H505="Total",SUMIF(INDEX($P$12:$P504,),"&gt;0"),TRUE,VLOOKUP($H505,Elements!$B$19:$L$28,9,FALSE))</f>
        <v/>
      </c>
      <c r="Q505" s="31" t="str">
        <f>_xlfn.IFS($H505="","",$H505="Total",SUMIF(INDEX($Q$12:$Q504,),"&gt;0"),TRUE,VLOOKUP($H505,Elements!$B$19:$L$28,10,FALSE))</f>
        <v/>
      </c>
      <c r="R505" s="49" t="str">
        <f>_xlfn.IFS($H505="","",$H505="Total",SUMIF(INDEX($R$12:$R504,),"&gt;0"),TRUE,VLOOKUP($H505,Elements!$B$19:$L$28,11,FALSE))</f>
        <v/>
      </c>
      <c r="S505" s="2"/>
    </row>
    <row r="506" spans="1:19" x14ac:dyDescent="0.25">
      <c r="A506" s="51" t="str">
        <f>IF(C506&lt;&gt;"",COUNTIF($C$13:C506,C506)=1,"")</f>
        <v/>
      </c>
      <c r="C506" s="54"/>
      <c r="D506" s="50" t="str">
        <f ca="1">IF(C506="","",VLOOKUP(C506,OFFSET(#REF!,0,0,COUNTA(#REF!)-1),2,FALSE))</f>
        <v/>
      </c>
      <c r="E506" s="54"/>
      <c r="F506" s="29" t="str">
        <f t="shared" si="14"/>
        <v/>
      </c>
      <c r="G506" s="30" t="str">
        <f t="shared" si="15"/>
        <v/>
      </c>
      <c r="H506" s="54"/>
      <c r="I506" s="59" t="str">
        <f>_xlfn.IFS($H506="","",$H506="Total","",TRUE,VLOOKUP($H506,Elements!$B$19:$L$28,2,FALSE))</f>
        <v/>
      </c>
      <c r="J506" s="31" t="str">
        <f>_xlfn.IFS($H506="","",$H506="Total","",TRUE,VLOOKUP($H506,Elements!$B$19:$L$28,3,FALSE))</f>
        <v/>
      </c>
      <c r="K506" s="31" t="str">
        <f>_xlfn.IFS($H506="","",$H506="Total",SUMIF(INDEX($K$12:$K505,),"&gt;0"),TRUE,VLOOKUP($H506,Elements!$B$19:$L$28,4,FALSE))</f>
        <v/>
      </c>
      <c r="L506" s="31" t="str">
        <f>_xlfn.IFS($H506="","",$H506="Total",SUMIF(INDEX($L$12:$L505,),"&gt;0"),TRUE,VLOOKUP($H506,Elements!$B$19:$L$28,5,FALSE))</f>
        <v/>
      </c>
      <c r="M506" s="31" t="str">
        <f>_xlfn.IFS($H506="","",$H506="Total",SUMIF(INDEX($M$12:$M505,),"&gt;0"),TRUE,VLOOKUP($H506,Elements!$B$19:$L$28,6,FALSE))</f>
        <v/>
      </c>
      <c r="N506" s="31" t="str">
        <f>_xlfn.IFS($H506="","",$H506="Total",SUMIF(INDEX($N$12:$N505,),"&gt;0"),TRUE,VLOOKUP($H506,Elements!$B$19:$L$28,7,FALSE))</f>
        <v/>
      </c>
      <c r="O506" s="31" t="str">
        <f>_xlfn.IFS($H506="","",$H506="Total",SUMIF(INDEX($O$12:$O505,),"&gt;0"),TRUE,VLOOKUP($H506,Elements!$B$19:$L$28,8,FALSE))</f>
        <v/>
      </c>
      <c r="P506" s="31" t="str">
        <f>_xlfn.IFS($H506="","",$H506="Total",SUMIF(INDEX($P$12:$P505,),"&gt;0"),TRUE,VLOOKUP($H506,Elements!$B$19:$L$28,9,FALSE))</f>
        <v/>
      </c>
      <c r="Q506" s="31" t="str">
        <f>_xlfn.IFS($H506="","",$H506="Total",SUMIF(INDEX($Q$12:$Q505,),"&gt;0"),TRUE,VLOOKUP($H506,Elements!$B$19:$L$28,10,FALSE))</f>
        <v/>
      </c>
      <c r="R506" s="49" t="str">
        <f>_xlfn.IFS($H506="","",$H506="Total",SUMIF(INDEX($R$12:$R505,),"&gt;0"),TRUE,VLOOKUP($H506,Elements!$B$19:$L$28,11,FALSE))</f>
        <v/>
      </c>
      <c r="S506" s="2"/>
    </row>
    <row r="507" spans="1:19" x14ac:dyDescent="0.25">
      <c r="A507" s="51" t="str">
        <f>IF(C507&lt;&gt;"",COUNTIF($C$13:C507,C507)=1,"")</f>
        <v/>
      </c>
      <c r="C507" s="54"/>
      <c r="D507" s="50" t="str">
        <f ca="1">IF(C507="","",VLOOKUP(C507,OFFSET(#REF!,0,0,COUNTA(#REF!)-1),2,FALSE))</f>
        <v/>
      </c>
      <c r="E507" s="54"/>
      <c r="F507" s="29" t="str">
        <f t="shared" si="14"/>
        <v/>
      </c>
      <c r="G507" s="30" t="str">
        <f t="shared" si="15"/>
        <v/>
      </c>
      <c r="H507" s="54"/>
      <c r="I507" s="59" t="str">
        <f>_xlfn.IFS($H507="","",$H507="Total","",TRUE,VLOOKUP($H507,Elements!$B$19:$L$28,2,FALSE))</f>
        <v/>
      </c>
      <c r="J507" s="31" t="str">
        <f>_xlfn.IFS($H507="","",$H507="Total","",TRUE,VLOOKUP($H507,Elements!$B$19:$L$28,3,FALSE))</f>
        <v/>
      </c>
      <c r="K507" s="31" t="str">
        <f>_xlfn.IFS($H507="","",$H507="Total",SUMIF(INDEX($K$12:$K506,),"&gt;0"),TRUE,VLOOKUP($H507,Elements!$B$19:$L$28,4,FALSE))</f>
        <v/>
      </c>
      <c r="L507" s="31" t="str">
        <f>_xlfn.IFS($H507="","",$H507="Total",SUMIF(INDEX($L$12:$L506,),"&gt;0"),TRUE,VLOOKUP($H507,Elements!$B$19:$L$28,5,FALSE))</f>
        <v/>
      </c>
      <c r="M507" s="31" t="str">
        <f>_xlfn.IFS($H507="","",$H507="Total",SUMIF(INDEX($M$12:$M506,),"&gt;0"),TRUE,VLOOKUP($H507,Elements!$B$19:$L$28,6,FALSE))</f>
        <v/>
      </c>
      <c r="N507" s="31" t="str">
        <f>_xlfn.IFS($H507="","",$H507="Total",SUMIF(INDEX($N$12:$N506,),"&gt;0"),TRUE,VLOOKUP($H507,Elements!$B$19:$L$28,7,FALSE))</f>
        <v/>
      </c>
      <c r="O507" s="31" t="str">
        <f>_xlfn.IFS($H507="","",$H507="Total",SUMIF(INDEX($O$12:$O506,),"&gt;0"),TRUE,VLOOKUP($H507,Elements!$B$19:$L$28,8,FALSE))</f>
        <v/>
      </c>
      <c r="P507" s="31" t="str">
        <f>_xlfn.IFS($H507="","",$H507="Total",SUMIF(INDEX($P$12:$P506,),"&gt;0"),TRUE,VLOOKUP($H507,Elements!$B$19:$L$28,9,FALSE))</f>
        <v/>
      </c>
      <c r="Q507" s="31" t="str">
        <f>_xlfn.IFS($H507="","",$H507="Total",SUMIF(INDEX($Q$12:$Q506,),"&gt;0"),TRUE,VLOOKUP($H507,Elements!$B$19:$L$28,10,FALSE))</f>
        <v/>
      </c>
      <c r="R507" s="49" t="str">
        <f>_xlfn.IFS($H507="","",$H507="Total",SUMIF(INDEX($R$12:$R506,),"&gt;0"),TRUE,VLOOKUP($H507,Elements!$B$19:$L$28,11,FALSE))</f>
        <v/>
      </c>
      <c r="S507" s="2"/>
    </row>
    <row r="508" spans="1:19" x14ac:dyDescent="0.25">
      <c r="A508" s="51" t="str">
        <f>IF(C508&lt;&gt;"",COUNTIF($C$13:C508,C508)=1,"")</f>
        <v/>
      </c>
      <c r="C508" s="54"/>
      <c r="D508" s="50" t="str">
        <f ca="1">IF(C508="","",VLOOKUP(C508,OFFSET(#REF!,0,0,COUNTA(#REF!)-1),2,FALSE))</f>
        <v/>
      </c>
      <c r="E508" s="54"/>
      <c r="F508" s="29" t="str">
        <f t="shared" si="14"/>
        <v/>
      </c>
      <c r="G508" s="30" t="str">
        <f t="shared" si="15"/>
        <v/>
      </c>
      <c r="H508" s="54"/>
      <c r="I508" s="59" t="str">
        <f>_xlfn.IFS($H508="","",$H508="Total","",TRUE,VLOOKUP($H508,Elements!$B$19:$L$28,2,FALSE))</f>
        <v/>
      </c>
      <c r="J508" s="31" t="str">
        <f>_xlfn.IFS($H508="","",$H508="Total","",TRUE,VLOOKUP($H508,Elements!$B$19:$L$28,3,FALSE))</f>
        <v/>
      </c>
      <c r="K508" s="31" t="str">
        <f>_xlfn.IFS($H508="","",$H508="Total",SUMIF(INDEX($K$12:$K507,),"&gt;0"),TRUE,VLOOKUP($H508,Elements!$B$19:$L$28,4,FALSE))</f>
        <v/>
      </c>
      <c r="L508" s="31" t="str">
        <f>_xlfn.IFS($H508="","",$H508="Total",SUMIF(INDEX($L$12:$L507,),"&gt;0"),TRUE,VLOOKUP($H508,Elements!$B$19:$L$28,5,FALSE))</f>
        <v/>
      </c>
      <c r="M508" s="31" t="str">
        <f>_xlfn.IFS($H508="","",$H508="Total",SUMIF(INDEX($M$12:$M507,),"&gt;0"),TRUE,VLOOKUP($H508,Elements!$B$19:$L$28,6,FALSE))</f>
        <v/>
      </c>
      <c r="N508" s="31" t="str">
        <f>_xlfn.IFS($H508="","",$H508="Total",SUMIF(INDEX($N$12:$N507,),"&gt;0"),TRUE,VLOOKUP($H508,Elements!$B$19:$L$28,7,FALSE))</f>
        <v/>
      </c>
      <c r="O508" s="31" t="str">
        <f>_xlfn.IFS($H508="","",$H508="Total",SUMIF(INDEX($O$12:$O507,),"&gt;0"),TRUE,VLOOKUP($H508,Elements!$B$19:$L$28,8,FALSE))</f>
        <v/>
      </c>
      <c r="P508" s="31" t="str">
        <f>_xlfn.IFS($H508="","",$H508="Total",SUMIF(INDEX($P$12:$P507,),"&gt;0"),TRUE,VLOOKUP($H508,Elements!$B$19:$L$28,9,FALSE))</f>
        <v/>
      </c>
      <c r="Q508" s="31" t="str">
        <f>_xlfn.IFS($H508="","",$H508="Total",SUMIF(INDEX($Q$12:$Q507,),"&gt;0"),TRUE,VLOOKUP($H508,Elements!$B$19:$L$28,10,FALSE))</f>
        <v/>
      </c>
      <c r="R508" s="49" t="str">
        <f>_xlfn.IFS($H508="","",$H508="Total",SUMIF(INDEX($R$12:$R507,),"&gt;0"),TRUE,VLOOKUP($H508,Elements!$B$19:$L$28,11,FALSE))</f>
        <v/>
      </c>
      <c r="S508" s="2"/>
    </row>
    <row r="509" spans="1:19" x14ac:dyDescent="0.25">
      <c r="A509" s="51" t="str">
        <f>IF(C509&lt;&gt;"",COUNTIF($C$13:C509,C509)=1,"")</f>
        <v/>
      </c>
      <c r="C509" s="54"/>
      <c r="D509" s="50" t="str">
        <f ca="1">IF(C509="","",VLOOKUP(C509,OFFSET(#REF!,0,0,COUNTA(#REF!)-1),2,FALSE))</f>
        <v/>
      </c>
      <c r="E509" s="54"/>
      <c r="F509" s="29" t="str">
        <f t="shared" si="14"/>
        <v/>
      </c>
      <c r="G509" s="30" t="str">
        <f t="shared" si="15"/>
        <v/>
      </c>
      <c r="H509" s="54"/>
      <c r="I509" s="59" t="str">
        <f>_xlfn.IFS($H509="","",$H509="Total","",TRUE,VLOOKUP($H509,Elements!$B$19:$L$28,2,FALSE))</f>
        <v/>
      </c>
      <c r="J509" s="31" t="str">
        <f>_xlfn.IFS($H509="","",$H509="Total","",TRUE,VLOOKUP($H509,Elements!$B$19:$L$28,3,FALSE))</f>
        <v/>
      </c>
      <c r="K509" s="31" t="str">
        <f>_xlfn.IFS($H509="","",$H509="Total",SUMIF(INDEX($K$12:$K508,),"&gt;0"),TRUE,VLOOKUP($H509,Elements!$B$19:$L$28,4,FALSE))</f>
        <v/>
      </c>
      <c r="L509" s="31" t="str">
        <f>_xlfn.IFS($H509="","",$H509="Total",SUMIF(INDEX($L$12:$L508,),"&gt;0"),TRUE,VLOOKUP($H509,Elements!$B$19:$L$28,5,FALSE))</f>
        <v/>
      </c>
      <c r="M509" s="31" t="str">
        <f>_xlfn.IFS($H509="","",$H509="Total",SUMIF(INDEX($M$12:$M508,),"&gt;0"),TRUE,VLOOKUP($H509,Elements!$B$19:$L$28,6,FALSE))</f>
        <v/>
      </c>
      <c r="N509" s="31" t="str">
        <f>_xlfn.IFS($H509="","",$H509="Total",SUMIF(INDEX($N$12:$N508,),"&gt;0"),TRUE,VLOOKUP($H509,Elements!$B$19:$L$28,7,FALSE))</f>
        <v/>
      </c>
      <c r="O509" s="31" t="str">
        <f>_xlfn.IFS($H509="","",$H509="Total",SUMIF(INDEX($O$12:$O508,),"&gt;0"),TRUE,VLOOKUP($H509,Elements!$B$19:$L$28,8,FALSE))</f>
        <v/>
      </c>
      <c r="P509" s="31" t="str">
        <f>_xlfn.IFS($H509="","",$H509="Total",SUMIF(INDEX($P$12:$P508,),"&gt;0"),TRUE,VLOOKUP($H509,Elements!$B$19:$L$28,9,FALSE))</f>
        <v/>
      </c>
      <c r="Q509" s="31" t="str">
        <f>_xlfn.IFS($H509="","",$H509="Total",SUMIF(INDEX($Q$12:$Q508,),"&gt;0"),TRUE,VLOOKUP($H509,Elements!$B$19:$L$28,10,FALSE))</f>
        <v/>
      </c>
      <c r="R509" s="49" t="str">
        <f>_xlfn.IFS($H509="","",$H509="Total",SUMIF(INDEX($R$12:$R508,),"&gt;0"),TRUE,VLOOKUP($H509,Elements!$B$19:$L$28,11,FALSE))</f>
        <v/>
      </c>
      <c r="S509" s="2"/>
    </row>
    <row r="510" spans="1:19" x14ac:dyDescent="0.25">
      <c r="A510" s="51" t="str">
        <f>IF(C510&lt;&gt;"",COUNTIF($C$13:C510,C510)=1,"")</f>
        <v/>
      </c>
      <c r="C510" s="54"/>
      <c r="D510" s="50" t="str">
        <f ca="1">IF(C510="","",VLOOKUP(C510,OFFSET(#REF!,0,0,COUNTA(#REF!)-1),2,FALSE))</f>
        <v/>
      </c>
      <c r="E510" s="54"/>
      <c r="F510" s="29" t="str">
        <f t="shared" si="14"/>
        <v/>
      </c>
      <c r="G510" s="30" t="str">
        <f t="shared" si="15"/>
        <v/>
      </c>
      <c r="H510" s="54"/>
      <c r="I510" s="59" t="str">
        <f>_xlfn.IFS($H510="","",$H510="Total","",TRUE,VLOOKUP($H510,Elements!$B$19:$L$28,2,FALSE))</f>
        <v/>
      </c>
      <c r="J510" s="31" t="str">
        <f>_xlfn.IFS($H510="","",$H510="Total","",TRUE,VLOOKUP($H510,Elements!$B$19:$L$28,3,FALSE))</f>
        <v/>
      </c>
      <c r="K510" s="31" t="str">
        <f>_xlfn.IFS($H510="","",$H510="Total",SUMIF(INDEX($K$12:$K509,),"&gt;0"),TRUE,VLOOKUP($H510,Elements!$B$19:$L$28,4,FALSE))</f>
        <v/>
      </c>
      <c r="L510" s="31" t="str">
        <f>_xlfn.IFS($H510="","",$H510="Total",SUMIF(INDEX($L$12:$L509,),"&gt;0"),TRUE,VLOOKUP($H510,Elements!$B$19:$L$28,5,FALSE))</f>
        <v/>
      </c>
      <c r="M510" s="31" t="str">
        <f>_xlfn.IFS($H510="","",$H510="Total",SUMIF(INDEX($M$12:$M509,),"&gt;0"),TRUE,VLOOKUP($H510,Elements!$B$19:$L$28,6,FALSE))</f>
        <v/>
      </c>
      <c r="N510" s="31" t="str">
        <f>_xlfn.IFS($H510="","",$H510="Total",SUMIF(INDEX($N$12:$N509,),"&gt;0"),TRUE,VLOOKUP($H510,Elements!$B$19:$L$28,7,FALSE))</f>
        <v/>
      </c>
      <c r="O510" s="31" t="str">
        <f>_xlfn.IFS($H510="","",$H510="Total",SUMIF(INDEX($O$12:$O509,),"&gt;0"),TRUE,VLOOKUP($H510,Elements!$B$19:$L$28,8,FALSE))</f>
        <v/>
      </c>
      <c r="P510" s="31" t="str">
        <f>_xlfn.IFS($H510="","",$H510="Total",SUMIF(INDEX($P$12:$P509,),"&gt;0"),TRUE,VLOOKUP($H510,Elements!$B$19:$L$28,9,FALSE))</f>
        <v/>
      </c>
      <c r="Q510" s="31" t="str">
        <f>_xlfn.IFS($H510="","",$H510="Total",SUMIF(INDEX($Q$12:$Q509,),"&gt;0"),TRUE,VLOOKUP($H510,Elements!$B$19:$L$28,10,FALSE))</f>
        <v/>
      </c>
      <c r="R510" s="49" t="str">
        <f>_xlfn.IFS($H510="","",$H510="Total",SUMIF(INDEX($R$12:$R509,),"&gt;0"),TRUE,VLOOKUP($H510,Elements!$B$19:$L$28,11,FALSE))</f>
        <v/>
      </c>
      <c r="S510" s="2"/>
    </row>
    <row r="511" spans="1:19" x14ac:dyDescent="0.25">
      <c r="A511" s="51" t="str">
        <f>IF(C511&lt;&gt;"",COUNTIF($C$13:C511,C511)=1,"")</f>
        <v/>
      </c>
      <c r="C511" s="54"/>
      <c r="D511" s="50" t="str">
        <f ca="1">IF(C511="","",VLOOKUP(C511,OFFSET(#REF!,0,0,COUNTA(#REF!)-1),2,FALSE))</f>
        <v/>
      </c>
      <c r="E511" s="54"/>
      <c r="F511" s="29" t="str">
        <f t="shared" si="14"/>
        <v/>
      </c>
      <c r="G511" s="30" t="str">
        <f t="shared" si="15"/>
        <v/>
      </c>
      <c r="H511" s="54"/>
      <c r="I511" s="59" t="str">
        <f>_xlfn.IFS($H511="","",$H511="Total","",TRUE,VLOOKUP($H511,Elements!$B$19:$L$28,2,FALSE))</f>
        <v/>
      </c>
      <c r="J511" s="31" t="str">
        <f>_xlfn.IFS($H511="","",$H511="Total","",TRUE,VLOOKUP($H511,Elements!$B$19:$L$28,3,FALSE))</f>
        <v/>
      </c>
      <c r="K511" s="31" t="str">
        <f>_xlfn.IFS($H511="","",$H511="Total",SUMIF(INDEX($K$12:$K510,),"&gt;0"),TRUE,VLOOKUP($H511,Elements!$B$19:$L$28,4,FALSE))</f>
        <v/>
      </c>
      <c r="L511" s="31" t="str">
        <f>_xlfn.IFS($H511="","",$H511="Total",SUMIF(INDEX($L$12:$L510,),"&gt;0"),TRUE,VLOOKUP($H511,Elements!$B$19:$L$28,5,FALSE))</f>
        <v/>
      </c>
      <c r="M511" s="31" t="str">
        <f>_xlfn.IFS($H511="","",$H511="Total",SUMIF(INDEX($M$12:$M510,),"&gt;0"),TRUE,VLOOKUP($H511,Elements!$B$19:$L$28,6,FALSE))</f>
        <v/>
      </c>
      <c r="N511" s="31" t="str">
        <f>_xlfn.IFS($H511="","",$H511="Total",SUMIF(INDEX($N$12:$N510,),"&gt;0"),TRUE,VLOOKUP($H511,Elements!$B$19:$L$28,7,FALSE))</f>
        <v/>
      </c>
      <c r="O511" s="31" t="str">
        <f>_xlfn.IFS($H511="","",$H511="Total",SUMIF(INDEX($O$12:$O510,),"&gt;0"),TRUE,VLOOKUP($H511,Elements!$B$19:$L$28,8,FALSE))</f>
        <v/>
      </c>
      <c r="P511" s="31" t="str">
        <f>_xlfn.IFS($H511="","",$H511="Total",SUMIF(INDEX($P$12:$P510,),"&gt;0"),TRUE,VLOOKUP($H511,Elements!$B$19:$L$28,9,FALSE))</f>
        <v/>
      </c>
      <c r="Q511" s="31" t="str">
        <f>_xlfn.IFS($H511="","",$H511="Total",SUMIF(INDEX($Q$12:$Q510,),"&gt;0"),TRUE,VLOOKUP($H511,Elements!$B$19:$L$28,10,FALSE))</f>
        <v/>
      </c>
      <c r="R511" s="49" t="str">
        <f>_xlfn.IFS($H511="","",$H511="Total",SUMIF(INDEX($R$12:$R510,),"&gt;0"),TRUE,VLOOKUP($H511,Elements!$B$19:$L$28,11,FALSE))</f>
        <v/>
      </c>
      <c r="S511" s="2"/>
    </row>
    <row r="512" spans="1:19" x14ac:dyDescent="0.25">
      <c r="A512" s="51" t="str">
        <f>IF(C512&lt;&gt;"",COUNTIF($C$13:C512,C512)=1,"")</f>
        <v/>
      </c>
      <c r="C512" s="54"/>
      <c r="D512" s="50" t="str">
        <f ca="1">IF(C512="","",VLOOKUP(C512,OFFSET(#REF!,0,0,COUNTA(#REF!)-1),2,FALSE))</f>
        <v/>
      </c>
      <c r="E512" s="54"/>
      <c r="F512" s="29" t="str">
        <f t="shared" si="14"/>
        <v/>
      </c>
      <c r="G512" s="30" t="str">
        <f t="shared" si="15"/>
        <v/>
      </c>
      <c r="H512" s="54"/>
      <c r="I512" s="59" t="str">
        <f>_xlfn.IFS($H512="","",$H512="Total","",TRUE,VLOOKUP($H512,Elements!$B$19:$L$28,2,FALSE))</f>
        <v/>
      </c>
      <c r="J512" s="31" t="str">
        <f>_xlfn.IFS($H512="","",$H512="Total","",TRUE,VLOOKUP($H512,Elements!$B$19:$L$28,3,FALSE))</f>
        <v/>
      </c>
      <c r="K512" s="31" t="str">
        <f>_xlfn.IFS($H512="","",$H512="Total",SUMIF(INDEX($K$12:$K511,),"&gt;0"),TRUE,VLOOKUP($H512,Elements!$B$19:$L$28,4,FALSE))</f>
        <v/>
      </c>
      <c r="L512" s="31" t="str">
        <f>_xlfn.IFS($H512="","",$H512="Total",SUMIF(INDEX($L$12:$L511,),"&gt;0"),TRUE,VLOOKUP($H512,Elements!$B$19:$L$28,5,FALSE))</f>
        <v/>
      </c>
      <c r="M512" s="31" t="str">
        <f>_xlfn.IFS($H512="","",$H512="Total",SUMIF(INDEX($M$12:$M511,),"&gt;0"),TRUE,VLOOKUP($H512,Elements!$B$19:$L$28,6,FALSE))</f>
        <v/>
      </c>
      <c r="N512" s="31" t="str">
        <f>_xlfn.IFS($H512="","",$H512="Total",SUMIF(INDEX($N$12:$N511,),"&gt;0"),TRUE,VLOOKUP($H512,Elements!$B$19:$L$28,7,FALSE))</f>
        <v/>
      </c>
      <c r="O512" s="31" t="str">
        <f>_xlfn.IFS($H512="","",$H512="Total",SUMIF(INDEX($O$12:$O511,),"&gt;0"),TRUE,VLOOKUP($H512,Elements!$B$19:$L$28,8,FALSE))</f>
        <v/>
      </c>
      <c r="P512" s="31" t="str">
        <f>_xlfn.IFS($H512="","",$H512="Total",SUMIF(INDEX($P$12:$P511,),"&gt;0"),TRUE,VLOOKUP($H512,Elements!$B$19:$L$28,9,FALSE))</f>
        <v/>
      </c>
      <c r="Q512" s="31" t="str">
        <f>_xlfn.IFS($H512="","",$H512="Total",SUMIF(INDEX($Q$12:$Q511,),"&gt;0"),TRUE,VLOOKUP($H512,Elements!$B$19:$L$28,10,FALSE))</f>
        <v/>
      </c>
      <c r="R512" s="49" t="str">
        <f>_xlfn.IFS($H512="","",$H512="Total",SUMIF(INDEX($R$12:$R511,),"&gt;0"),TRUE,VLOOKUP($H512,Elements!$B$19:$L$28,11,FALSE))</f>
        <v/>
      </c>
      <c r="S512" s="2"/>
    </row>
    <row r="513" spans="1:19" x14ac:dyDescent="0.25">
      <c r="A513" s="51" t="str">
        <f>IF(C513&lt;&gt;"",COUNTIF($C$13:C513,C513)=1,"")</f>
        <v/>
      </c>
      <c r="C513" s="54"/>
      <c r="D513" s="50" t="str">
        <f ca="1">IF(C513="","",VLOOKUP(C513,OFFSET(#REF!,0,0,COUNTA(#REF!)-1),2,FALSE))</f>
        <v/>
      </c>
      <c r="E513" s="54"/>
      <c r="F513" s="29" t="str">
        <f t="shared" si="14"/>
        <v/>
      </c>
      <c r="G513" s="30" t="str">
        <f t="shared" si="15"/>
        <v/>
      </c>
      <c r="H513" s="54"/>
      <c r="I513" s="59" t="str">
        <f>_xlfn.IFS($H513="","",$H513="Total","",TRUE,VLOOKUP($H513,Elements!$B$19:$L$28,2,FALSE))</f>
        <v/>
      </c>
      <c r="J513" s="31" t="str">
        <f>_xlfn.IFS($H513="","",$H513="Total","",TRUE,VLOOKUP($H513,Elements!$B$19:$L$28,3,FALSE))</f>
        <v/>
      </c>
      <c r="K513" s="31" t="str">
        <f>_xlfn.IFS($H513="","",$H513="Total",SUMIF(INDEX($K$12:$K512,),"&gt;0"),TRUE,VLOOKUP($H513,Elements!$B$19:$L$28,4,FALSE))</f>
        <v/>
      </c>
      <c r="L513" s="31" t="str">
        <f>_xlfn.IFS($H513="","",$H513="Total",SUMIF(INDEX($L$12:$L512,),"&gt;0"),TRUE,VLOOKUP($H513,Elements!$B$19:$L$28,5,FALSE))</f>
        <v/>
      </c>
      <c r="M513" s="31" t="str">
        <f>_xlfn.IFS($H513="","",$H513="Total",SUMIF(INDEX($M$12:$M512,),"&gt;0"),TRUE,VLOOKUP($H513,Elements!$B$19:$L$28,6,FALSE))</f>
        <v/>
      </c>
      <c r="N513" s="31" t="str">
        <f>_xlfn.IFS($H513="","",$H513="Total",SUMIF(INDEX($N$12:$N512,),"&gt;0"),TRUE,VLOOKUP($H513,Elements!$B$19:$L$28,7,FALSE))</f>
        <v/>
      </c>
      <c r="O513" s="31" t="str">
        <f>_xlfn.IFS($H513="","",$H513="Total",SUMIF(INDEX($O$12:$O512,),"&gt;0"),TRUE,VLOOKUP($H513,Elements!$B$19:$L$28,8,FALSE))</f>
        <v/>
      </c>
      <c r="P513" s="31" t="str">
        <f>_xlfn.IFS($H513="","",$H513="Total",SUMIF(INDEX($P$12:$P512,),"&gt;0"),TRUE,VLOOKUP($H513,Elements!$B$19:$L$28,9,FALSE))</f>
        <v/>
      </c>
      <c r="Q513" s="31" t="str">
        <f>_xlfn.IFS($H513="","",$H513="Total",SUMIF(INDEX($Q$12:$Q512,),"&gt;0"),TRUE,VLOOKUP($H513,Elements!$B$19:$L$28,10,FALSE))</f>
        <v/>
      </c>
      <c r="R513" s="49" t="str">
        <f>_xlfn.IFS($H513="","",$H513="Total",SUMIF(INDEX($R$12:$R512,),"&gt;0"),TRUE,VLOOKUP($H513,Elements!$B$19:$L$28,11,FALSE))</f>
        <v/>
      </c>
      <c r="S513" s="2"/>
    </row>
    <row r="514" spans="1:19" x14ac:dyDescent="0.25">
      <c r="A514" s="51" t="str">
        <f>IF(C514&lt;&gt;"",COUNTIF($C$13:C514,C514)=1,"")</f>
        <v/>
      </c>
      <c r="C514" s="54"/>
      <c r="D514" s="50" t="str">
        <f ca="1">IF(C514="","",VLOOKUP(C514,OFFSET(#REF!,0,0,COUNTA(#REF!)-1),2,FALSE))</f>
        <v/>
      </c>
      <c r="E514" s="54"/>
      <c r="F514" s="29" t="str">
        <f t="shared" si="14"/>
        <v/>
      </c>
      <c r="G514" s="30" t="str">
        <f t="shared" si="15"/>
        <v/>
      </c>
      <c r="H514" s="54"/>
      <c r="I514" s="59" t="str">
        <f>_xlfn.IFS($H514="","",$H514="Total","",TRUE,VLOOKUP($H514,Elements!$B$19:$L$28,2,FALSE))</f>
        <v/>
      </c>
      <c r="J514" s="31" t="str">
        <f>_xlfn.IFS($H514="","",$H514="Total","",TRUE,VLOOKUP($H514,Elements!$B$19:$L$28,3,FALSE))</f>
        <v/>
      </c>
      <c r="K514" s="31" t="str">
        <f>_xlfn.IFS($H514="","",$H514="Total",SUMIF(INDEX($K$12:$K513,),"&gt;0"),TRUE,VLOOKUP($H514,Elements!$B$19:$L$28,4,FALSE))</f>
        <v/>
      </c>
      <c r="L514" s="31" t="str">
        <f>_xlfn.IFS($H514="","",$H514="Total",SUMIF(INDEX($L$12:$L513,),"&gt;0"),TRUE,VLOOKUP($H514,Elements!$B$19:$L$28,5,FALSE))</f>
        <v/>
      </c>
      <c r="M514" s="31" t="str">
        <f>_xlfn.IFS($H514="","",$H514="Total",SUMIF(INDEX($M$12:$M513,),"&gt;0"),TRUE,VLOOKUP($H514,Elements!$B$19:$L$28,6,FALSE))</f>
        <v/>
      </c>
      <c r="N514" s="31" t="str">
        <f>_xlfn.IFS($H514="","",$H514="Total",SUMIF(INDEX($N$12:$N513,),"&gt;0"),TRUE,VLOOKUP($H514,Elements!$B$19:$L$28,7,FALSE))</f>
        <v/>
      </c>
      <c r="O514" s="31" t="str">
        <f>_xlfn.IFS($H514="","",$H514="Total",SUMIF(INDEX($O$12:$O513,),"&gt;0"),TRUE,VLOOKUP($H514,Elements!$B$19:$L$28,8,FALSE))</f>
        <v/>
      </c>
      <c r="P514" s="31" t="str">
        <f>_xlfn.IFS($H514="","",$H514="Total",SUMIF(INDEX($P$12:$P513,),"&gt;0"),TRUE,VLOOKUP($H514,Elements!$B$19:$L$28,9,FALSE))</f>
        <v/>
      </c>
      <c r="Q514" s="31" t="str">
        <f>_xlfn.IFS($H514="","",$H514="Total",SUMIF(INDEX($Q$12:$Q513,),"&gt;0"),TRUE,VLOOKUP($H514,Elements!$B$19:$L$28,10,FALSE))</f>
        <v/>
      </c>
      <c r="R514" s="49" t="str">
        <f>_xlfn.IFS($H514="","",$H514="Total",SUMIF(INDEX($R$12:$R513,),"&gt;0"),TRUE,VLOOKUP($H514,Elements!$B$19:$L$28,11,FALSE))</f>
        <v/>
      </c>
      <c r="S514" s="2"/>
    </row>
    <row r="515" spans="1:19" x14ac:dyDescent="0.25">
      <c r="A515" s="51" t="str">
        <f>IF(C515&lt;&gt;"",COUNTIF($C$13:C515,C515)=1,"")</f>
        <v/>
      </c>
      <c r="C515" s="54"/>
      <c r="D515" s="50" t="str">
        <f ca="1">IF(C515="","",VLOOKUP(C515,OFFSET(#REF!,0,0,COUNTA(#REF!)-1),2,FALSE))</f>
        <v/>
      </c>
      <c r="E515" s="54"/>
      <c r="F515" s="29" t="str">
        <f t="shared" si="14"/>
        <v/>
      </c>
      <c r="G515" s="30" t="str">
        <f t="shared" si="15"/>
        <v/>
      </c>
      <c r="H515" s="54"/>
      <c r="I515" s="59" t="str">
        <f>_xlfn.IFS($H515="","",$H515="Total","",TRUE,VLOOKUP($H515,Elements!$B$19:$L$28,2,FALSE))</f>
        <v/>
      </c>
      <c r="J515" s="31" t="str">
        <f>_xlfn.IFS($H515="","",$H515="Total","",TRUE,VLOOKUP($H515,Elements!$B$19:$L$28,3,FALSE))</f>
        <v/>
      </c>
      <c r="K515" s="31" t="str">
        <f>_xlfn.IFS($H515="","",$H515="Total",SUMIF(INDEX($K$12:$K514,),"&gt;0"),TRUE,VLOOKUP($H515,Elements!$B$19:$L$28,4,FALSE))</f>
        <v/>
      </c>
      <c r="L515" s="31" t="str">
        <f>_xlfn.IFS($H515="","",$H515="Total",SUMIF(INDEX($L$12:$L514,),"&gt;0"),TRUE,VLOOKUP($H515,Elements!$B$19:$L$28,5,FALSE))</f>
        <v/>
      </c>
      <c r="M515" s="31" t="str">
        <f>_xlfn.IFS($H515="","",$H515="Total",SUMIF(INDEX($M$12:$M514,),"&gt;0"),TRUE,VLOOKUP($H515,Elements!$B$19:$L$28,6,FALSE))</f>
        <v/>
      </c>
      <c r="N515" s="31" t="str">
        <f>_xlfn.IFS($H515="","",$H515="Total",SUMIF(INDEX($N$12:$N514,),"&gt;0"),TRUE,VLOOKUP($H515,Elements!$B$19:$L$28,7,FALSE))</f>
        <v/>
      </c>
      <c r="O515" s="31" t="str">
        <f>_xlfn.IFS($H515="","",$H515="Total",SUMIF(INDEX($O$12:$O514,),"&gt;0"),TRUE,VLOOKUP($H515,Elements!$B$19:$L$28,8,FALSE))</f>
        <v/>
      </c>
      <c r="P515" s="31" t="str">
        <f>_xlfn.IFS($H515="","",$H515="Total",SUMIF(INDEX($P$12:$P514,),"&gt;0"),TRUE,VLOOKUP($H515,Elements!$B$19:$L$28,9,FALSE))</f>
        <v/>
      </c>
      <c r="Q515" s="31" t="str">
        <f>_xlfn.IFS($H515="","",$H515="Total",SUMIF(INDEX($Q$12:$Q514,),"&gt;0"),TRUE,VLOOKUP($H515,Elements!$B$19:$L$28,10,FALSE))</f>
        <v/>
      </c>
      <c r="R515" s="49" t="str">
        <f>_xlfn.IFS($H515="","",$H515="Total",SUMIF(INDEX($R$12:$R514,),"&gt;0"),TRUE,VLOOKUP($H515,Elements!$B$19:$L$28,11,FALSE))</f>
        <v/>
      </c>
      <c r="S515" s="2"/>
    </row>
    <row r="516" spans="1:19" x14ac:dyDescent="0.25">
      <c r="A516" s="51" t="str">
        <f>IF(C516&lt;&gt;"",COUNTIF($C$13:C516,C516)=1,"")</f>
        <v/>
      </c>
      <c r="C516" s="54"/>
      <c r="D516" s="50" t="str">
        <f ca="1">IF(C516="","",VLOOKUP(C516,OFFSET(#REF!,0,0,COUNTA(#REF!)-1),2,FALSE))</f>
        <v/>
      </c>
      <c r="E516" s="54"/>
      <c r="F516" s="29" t="str">
        <f t="shared" si="14"/>
        <v/>
      </c>
      <c r="G516" s="30" t="str">
        <f t="shared" si="15"/>
        <v/>
      </c>
      <c r="H516" s="54"/>
      <c r="I516" s="59" t="str">
        <f>_xlfn.IFS($H516="","",$H516="Total","",TRUE,VLOOKUP($H516,Elements!$B$19:$L$28,2,FALSE))</f>
        <v/>
      </c>
      <c r="J516" s="31" t="str">
        <f>_xlfn.IFS($H516="","",$H516="Total","",TRUE,VLOOKUP($H516,Elements!$B$19:$L$28,3,FALSE))</f>
        <v/>
      </c>
      <c r="K516" s="31" t="str">
        <f>_xlfn.IFS($H516="","",$H516="Total",SUMIF(INDEX($K$12:$K515,),"&gt;0"),TRUE,VLOOKUP($H516,Elements!$B$19:$L$28,4,FALSE))</f>
        <v/>
      </c>
      <c r="L516" s="31" t="str">
        <f>_xlfn.IFS($H516="","",$H516="Total",SUMIF(INDEX($L$12:$L515,),"&gt;0"),TRUE,VLOOKUP($H516,Elements!$B$19:$L$28,5,FALSE))</f>
        <v/>
      </c>
      <c r="M516" s="31" t="str">
        <f>_xlfn.IFS($H516="","",$H516="Total",SUMIF(INDEX($M$12:$M515,),"&gt;0"),TRUE,VLOOKUP($H516,Elements!$B$19:$L$28,6,FALSE))</f>
        <v/>
      </c>
      <c r="N516" s="31" t="str">
        <f>_xlfn.IFS($H516="","",$H516="Total",SUMIF(INDEX($N$12:$N515,),"&gt;0"),TRUE,VLOOKUP($H516,Elements!$B$19:$L$28,7,FALSE))</f>
        <v/>
      </c>
      <c r="O516" s="31" t="str">
        <f>_xlfn.IFS($H516="","",$H516="Total",SUMIF(INDEX($O$12:$O515,),"&gt;0"),TRUE,VLOOKUP($H516,Elements!$B$19:$L$28,8,FALSE))</f>
        <v/>
      </c>
      <c r="P516" s="31" t="str">
        <f>_xlfn.IFS($H516="","",$H516="Total",SUMIF(INDEX($P$12:$P515,),"&gt;0"),TRUE,VLOOKUP($H516,Elements!$B$19:$L$28,9,FALSE))</f>
        <v/>
      </c>
      <c r="Q516" s="31" t="str">
        <f>_xlfn.IFS($H516="","",$H516="Total",SUMIF(INDEX($Q$12:$Q515,),"&gt;0"),TRUE,VLOOKUP($H516,Elements!$B$19:$L$28,10,FALSE))</f>
        <v/>
      </c>
      <c r="R516" s="49" t="str">
        <f>_xlfn.IFS($H516="","",$H516="Total",SUMIF(INDEX($R$12:$R515,),"&gt;0"),TRUE,VLOOKUP($H516,Elements!$B$19:$L$28,11,FALSE))</f>
        <v/>
      </c>
      <c r="S516" s="2"/>
    </row>
    <row r="517" spans="1:19" x14ac:dyDescent="0.25">
      <c r="A517" s="51" t="str">
        <f>IF(C517&lt;&gt;"",COUNTIF($C$13:C517,C517)=1,"")</f>
        <v/>
      </c>
      <c r="C517" s="54"/>
      <c r="D517" s="50" t="str">
        <f ca="1">IF(C517="","",VLOOKUP(C517,OFFSET(#REF!,0,0,COUNTA(#REF!)-1),2,FALSE))</f>
        <v/>
      </c>
      <c r="E517" s="54"/>
      <c r="F517" s="29" t="str">
        <f t="shared" si="14"/>
        <v/>
      </c>
      <c r="G517" s="30" t="str">
        <f t="shared" si="15"/>
        <v/>
      </c>
      <c r="H517" s="54"/>
      <c r="I517" s="59" t="str">
        <f>_xlfn.IFS($H517="","",$H517="Total","",TRUE,VLOOKUP($H517,Elements!$B$19:$L$28,2,FALSE))</f>
        <v/>
      </c>
      <c r="J517" s="31" t="str">
        <f>_xlfn.IFS($H517="","",$H517="Total","",TRUE,VLOOKUP($H517,Elements!$B$19:$L$28,3,FALSE))</f>
        <v/>
      </c>
      <c r="K517" s="31" t="str">
        <f>_xlfn.IFS($H517="","",$H517="Total",SUMIF(INDEX($K$12:$K516,),"&gt;0"),TRUE,VLOOKUP($H517,Elements!$B$19:$L$28,4,FALSE))</f>
        <v/>
      </c>
      <c r="L517" s="31" t="str">
        <f>_xlfn.IFS($H517="","",$H517="Total",SUMIF(INDEX($L$12:$L516,),"&gt;0"),TRUE,VLOOKUP($H517,Elements!$B$19:$L$28,5,FALSE))</f>
        <v/>
      </c>
      <c r="M517" s="31" t="str">
        <f>_xlfn.IFS($H517="","",$H517="Total",SUMIF(INDEX($M$12:$M516,),"&gt;0"),TRUE,VLOOKUP($H517,Elements!$B$19:$L$28,6,FALSE))</f>
        <v/>
      </c>
      <c r="N517" s="31" t="str">
        <f>_xlfn.IFS($H517="","",$H517="Total",SUMIF(INDEX($N$12:$N516,),"&gt;0"),TRUE,VLOOKUP($H517,Elements!$B$19:$L$28,7,FALSE))</f>
        <v/>
      </c>
      <c r="O517" s="31" t="str">
        <f>_xlfn.IFS($H517="","",$H517="Total",SUMIF(INDEX($O$12:$O516,),"&gt;0"),TRUE,VLOOKUP($H517,Elements!$B$19:$L$28,8,FALSE))</f>
        <v/>
      </c>
      <c r="P517" s="31" t="str">
        <f>_xlfn.IFS($H517="","",$H517="Total",SUMIF(INDEX($P$12:$P516,),"&gt;0"),TRUE,VLOOKUP($H517,Elements!$B$19:$L$28,9,FALSE))</f>
        <v/>
      </c>
      <c r="Q517" s="31" t="str">
        <f>_xlfn.IFS($H517="","",$H517="Total",SUMIF(INDEX($Q$12:$Q516,),"&gt;0"),TRUE,VLOOKUP($H517,Elements!$B$19:$L$28,10,FALSE))</f>
        <v/>
      </c>
      <c r="R517" s="49" t="str">
        <f>_xlfn.IFS($H517="","",$H517="Total",SUMIF(INDEX($R$12:$R516,),"&gt;0"),TRUE,VLOOKUP($H517,Elements!$B$19:$L$28,11,FALSE))</f>
        <v/>
      </c>
      <c r="S517" s="2"/>
    </row>
    <row r="518" spans="1:19" x14ac:dyDescent="0.25">
      <c r="A518" s="51" t="str">
        <f>IF(C518&lt;&gt;"",COUNTIF($C$13:C518,C518)=1,"")</f>
        <v/>
      </c>
      <c r="C518" s="54"/>
      <c r="D518" s="50" t="str">
        <f ca="1">IF(C518="","",VLOOKUP(C518,OFFSET(#REF!,0,0,COUNTA(#REF!)-1),2,FALSE))</f>
        <v/>
      </c>
      <c r="E518" s="54"/>
      <c r="F518" s="29" t="str">
        <f t="shared" si="14"/>
        <v/>
      </c>
      <c r="G518" s="30" t="str">
        <f t="shared" si="15"/>
        <v/>
      </c>
      <c r="H518" s="54"/>
      <c r="I518" s="59" t="str">
        <f>_xlfn.IFS($H518="","",$H518="Total","",TRUE,VLOOKUP($H518,Elements!$B$19:$L$28,2,FALSE))</f>
        <v/>
      </c>
      <c r="J518" s="31" t="str">
        <f>_xlfn.IFS($H518="","",$H518="Total","",TRUE,VLOOKUP($H518,Elements!$B$19:$L$28,3,FALSE))</f>
        <v/>
      </c>
      <c r="K518" s="31" t="str">
        <f>_xlfn.IFS($H518="","",$H518="Total",SUMIF(INDEX($K$12:$K517,),"&gt;0"),TRUE,VLOOKUP($H518,Elements!$B$19:$L$28,4,FALSE))</f>
        <v/>
      </c>
      <c r="L518" s="31" t="str">
        <f>_xlfn.IFS($H518="","",$H518="Total",SUMIF(INDEX($L$12:$L517,),"&gt;0"),TRUE,VLOOKUP($H518,Elements!$B$19:$L$28,5,FALSE))</f>
        <v/>
      </c>
      <c r="M518" s="31" t="str">
        <f>_xlfn.IFS($H518="","",$H518="Total",SUMIF(INDEX($M$12:$M517,),"&gt;0"),TRUE,VLOOKUP($H518,Elements!$B$19:$L$28,6,FALSE))</f>
        <v/>
      </c>
      <c r="N518" s="31" t="str">
        <f>_xlfn.IFS($H518="","",$H518="Total",SUMIF(INDEX($N$12:$N517,),"&gt;0"),TRUE,VLOOKUP($H518,Elements!$B$19:$L$28,7,FALSE))</f>
        <v/>
      </c>
      <c r="O518" s="31" t="str">
        <f>_xlfn.IFS($H518="","",$H518="Total",SUMIF(INDEX($O$12:$O517,),"&gt;0"),TRUE,VLOOKUP($H518,Elements!$B$19:$L$28,8,FALSE))</f>
        <v/>
      </c>
      <c r="P518" s="31" t="str">
        <f>_xlfn.IFS($H518="","",$H518="Total",SUMIF(INDEX($P$12:$P517,),"&gt;0"),TRUE,VLOOKUP($H518,Elements!$B$19:$L$28,9,FALSE))</f>
        <v/>
      </c>
      <c r="Q518" s="31" t="str">
        <f>_xlfn.IFS($H518="","",$H518="Total",SUMIF(INDEX($Q$12:$Q517,),"&gt;0"),TRUE,VLOOKUP($H518,Elements!$B$19:$L$28,10,FALSE))</f>
        <v/>
      </c>
      <c r="R518" s="49" t="str">
        <f>_xlfn.IFS($H518="","",$H518="Total",SUMIF(INDEX($R$12:$R517,),"&gt;0"),TRUE,VLOOKUP($H518,Elements!$B$19:$L$28,11,FALSE))</f>
        <v/>
      </c>
      <c r="S518" s="2"/>
    </row>
    <row r="519" spans="1:19" x14ac:dyDescent="0.25">
      <c r="A519" s="51" t="str">
        <f>IF(C519&lt;&gt;"",COUNTIF($C$13:C519,C519)=1,"")</f>
        <v/>
      </c>
      <c r="C519" s="54"/>
      <c r="D519" s="50" t="str">
        <f ca="1">IF(C519="","",VLOOKUP(C519,OFFSET(#REF!,0,0,COUNTA(#REF!)-1),2,FALSE))</f>
        <v/>
      </c>
      <c r="E519" s="54"/>
      <c r="F519" s="29" t="str">
        <f t="shared" si="14"/>
        <v/>
      </c>
      <c r="G519" s="30" t="str">
        <f t="shared" si="15"/>
        <v/>
      </c>
      <c r="H519" s="54"/>
      <c r="I519" s="59" t="str">
        <f>_xlfn.IFS($H519="","",$H519="Total","",TRUE,VLOOKUP($H519,Elements!$B$19:$L$28,2,FALSE))</f>
        <v/>
      </c>
      <c r="J519" s="31" t="str">
        <f>_xlfn.IFS($H519="","",$H519="Total","",TRUE,VLOOKUP($H519,Elements!$B$19:$L$28,3,FALSE))</f>
        <v/>
      </c>
      <c r="K519" s="31" t="str">
        <f>_xlfn.IFS($H519="","",$H519="Total",SUMIF(INDEX($K$12:$K518,),"&gt;0"),TRUE,VLOOKUP($H519,Elements!$B$19:$L$28,4,FALSE))</f>
        <v/>
      </c>
      <c r="L519" s="31" t="str">
        <f>_xlfn.IFS($H519="","",$H519="Total",SUMIF(INDEX($L$12:$L518,),"&gt;0"),TRUE,VLOOKUP($H519,Elements!$B$19:$L$28,5,FALSE))</f>
        <v/>
      </c>
      <c r="M519" s="31" t="str">
        <f>_xlfn.IFS($H519="","",$H519="Total",SUMIF(INDEX($M$12:$M518,),"&gt;0"),TRUE,VLOOKUP($H519,Elements!$B$19:$L$28,6,FALSE))</f>
        <v/>
      </c>
      <c r="N519" s="31" t="str">
        <f>_xlfn.IFS($H519="","",$H519="Total",SUMIF(INDEX($N$12:$N518,),"&gt;0"),TRUE,VLOOKUP($H519,Elements!$B$19:$L$28,7,FALSE))</f>
        <v/>
      </c>
      <c r="O519" s="31" t="str">
        <f>_xlfn.IFS($H519="","",$H519="Total",SUMIF(INDEX($O$12:$O518,),"&gt;0"),TRUE,VLOOKUP($H519,Elements!$B$19:$L$28,8,FALSE))</f>
        <v/>
      </c>
      <c r="P519" s="31" t="str">
        <f>_xlfn.IFS($H519="","",$H519="Total",SUMIF(INDEX($P$12:$P518,),"&gt;0"),TRUE,VLOOKUP($H519,Elements!$B$19:$L$28,9,FALSE))</f>
        <v/>
      </c>
      <c r="Q519" s="31" t="str">
        <f>_xlfn.IFS($H519="","",$H519="Total",SUMIF(INDEX($Q$12:$Q518,),"&gt;0"),TRUE,VLOOKUP($H519,Elements!$B$19:$L$28,10,FALSE))</f>
        <v/>
      </c>
      <c r="R519" s="49" t="str">
        <f>_xlfn.IFS($H519="","",$H519="Total",SUMIF(INDEX($R$12:$R518,),"&gt;0"),TRUE,VLOOKUP($H519,Elements!$B$19:$L$28,11,FALSE))</f>
        <v/>
      </c>
      <c r="S519" s="2"/>
    </row>
    <row r="520" spans="1:19" x14ac:dyDescent="0.25">
      <c r="A520" s="51" t="str">
        <f>IF(C520&lt;&gt;"",COUNTIF($C$13:C520,C520)=1,"")</f>
        <v/>
      </c>
      <c r="C520" s="54"/>
      <c r="D520" s="50" t="str">
        <f ca="1">IF(C520="","",VLOOKUP(C520,OFFSET(#REF!,0,0,COUNTA(#REF!)-1),2,FALSE))</f>
        <v/>
      </c>
      <c r="E520" s="54"/>
      <c r="F520" s="29" t="str">
        <f t="shared" si="14"/>
        <v/>
      </c>
      <c r="G520" s="30" t="str">
        <f t="shared" si="15"/>
        <v/>
      </c>
      <c r="H520" s="54"/>
      <c r="I520" s="59" t="str">
        <f>_xlfn.IFS($H520="","",$H520="Total","",TRUE,VLOOKUP($H520,Elements!$B$19:$L$28,2,FALSE))</f>
        <v/>
      </c>
      <c r="J520" s="31" t="str">
        <f>_xlfn.IFS($H520="","",$H520="Total","",TRUE,VLOOKUP($H520,Elements!$B$19:$L$28,3,FALSE))</f>
        <v/>
      </c>
      <c r="K520" s="31" t="str">
        <f>_xlfn.IFS($H520="","",$H520="Total",SUMIF(INDEX($K$12:$K519,),"&gt;0"),TRUE,VLOOKUP($H520,Elements!$B$19:$L$28,4,FALSE))</f>
        <v/>
      </c>
      <c r="L520" s="31" t="str">
        <f>_xlfn.IFS($H520="","",$H520="Total",SUMIF(INDEX($L$12:$L519,),"&gt;0"),TRUE,VLOOKUP($H520,Elements!$B$19:$L$28,5,FALSE))</f>
        <v/>
      </c>
      <c r="M520" s="31" t="str">
        <f>_xlfn.IFS($H520="","",$H520="Total",SUMIF(INDEX($M$12:$M519,),"&gt;0"),TRUE,VLOOKUP($H520,Elements!$B$19:$L$28,6,FALSE))</f>
        <v/>
      </c>
      <c r="N520" s="31" t="str">
        <f>_xlfn.IFS($H520="","",$H520="Total",SUMIF(INDEX($N$12:$N519,),"&gt;0"),TRUE,VLOOKUP($H520,Elements!$B$19:$L$28,7,FALSE))</f>
        <v/>
      </c>
      <c r="O520" s="31" t="str">
        <f>_xlfn.IFS($H520="","",$H520="Total",SUMIF(INDEX($O$12:$O519,),"&gt;0"),TRUE,VLOOKUP($H520,Elements!$B$19:$L$28,8,FALSE))</f>
        <v/>
      </c>
      <c r="P520" s="31" t="str">
        <f>_xlfn.IFS($H520="","",$H520="Total",SUMIF(INDEX($P$12:$P519,),"&gt;0"),TRUE,VLOOKUP($H520,Elements!$B$19:$L$28,9,FALSE))</f>
        <v/>
      </c>
      <c r="Q520" s="31" t="str">
        <f>_xlfn.IFS($H520="","",$H520="Total",SUMIF(INDEX($Q$12:$Q519,),"&gt;0"),TRUE,VLOOKUP($H520,Elements!$B$19:$L$28,10,FALSE))</f>
        <v/>
      </c>
      <c r="R520" s="49" t="str">
        <f>_xlfn.IFS($H520="","",$H520="Total",SUMIF(INDEX($R$12:$R519,),"&gt;0"),TRUE,VLOOKUP($H520,Elements!$B$19:$L$28,11,FALSE))</f>
        <v/>
      </c>
      <c r="S520" s="2"/>
    </row>
    <row r="521" spans="1:19" x14ac:dyDescent="0.25">
      <c r="A521" s="51" t="str">
        <f>IF(C521&lt;&gt;"",COUNTIF($C$13:C521,C521)=1,"")</f>
        <v/>
      </c>
      <c r="C521" s="54"/>
      <c r="D521" s="50" t="str">
        <f ca="1">IF(C521="","",VLOOKUP(C521,OFFSET(#REF!,0,0,COUNTA(#REF!)-1),2,FALSE))</f>
        <v/>
      </c>
      <c r="E521" s="54"/>
      <c r="F521" s="29" t="str">
        <f t="shared" si="14"/>
        <v/>
      </c>
      <c r="G521" s="30" t="str">
        <f t="shared" si="15"/>
        <v/>
      </c>
      <c r="H521" s="54"/>
      <c r="I521" s="59" t="str">
        <f>_xlfn.IFS($H521="","",$H521="Total","",TRUE,VLOOKUP($H521,Elements!$B$19:$L$28,2,FALSE))</f>
        <v/>
      </c>
      <c r="J521" s="31" t="str">
        <f>_xlfn.IFS($H521="","",$H521="Total","",TRUE,VLOOKUP($H521,Elements!$B$19:$L$28,3,FALSE))</f>
        <v/>
      </c>
      <c r="K521" s="31" t="str">
        <f>_xlfn.IFS($H521="","",$H521="Total",SUMIF(INDEX($K$12:$K520,),"&gt;0"),TRUE,VLOOKUP($H521,Elements!$B$19:$L$28,4,FALSE))</f>
        <v/>
      </c>
      <c r="L521" s="31" t="str">
        <f>_xlfn.IFS($H521="","",$H521="Total",SUMIF(INDEX($L$12:$L520,),"&gt;0"),TRUE,VLOOKUP($H521,Elements!$B$19:$L$28,5,FALSE))</f>
        <v/>
      </c>
      <c r="M521" s="31" t="str">
        <f>_xlfn.IFS($H521="","",$H521="Total",SUMIF(INDEX($M$12:$M520,),"&gt;0"),TRUE,VLOOKUP($H521,Elements!$B$19:$L$28,6,FALSE))</f>
        <v/>
      </c>
      <c r="N521" s="31" t="str">
        <f>_xlfn.IFS($H521="","",$H521="Total",SUMIF(INDEX($N$12:$N520,),"&gt;0"),TRUE,VLOOKUP($H521,Elements!$B$19:$L$28,7,FALSE))</f>
        <v/>
      </c>
      <c r="O521" s="31" t="str">
        <f>_xlfn.IFS($H521="","",$H521="Total",SUMIF(INDEX($O$12:$O520,),"&gt;0"),TRUE,VLOOKUP($H521,Elements!$B$19:$L$28,8,FALSE))</f>
        <v/>
      </c>
      <c r="P521" s="31" t="str">
        <f>_xlfn.IFS($H521="","",$H521="Total",SUMIF(INDEX($P$12:$P520,),"&gt;0"),TRUE,VLOOKUP($H521,Elements!$B$19:$L$28,9,FALSE))</f>
        <v/>
      </c>
      <c r="Q521" s="31" t="str">
        <f>_xlfn.IFS($H521="","",$H521="Total",SUMIF(INDEX($Q$12:$Q520,),"&gt;0"),TRUE,VLOOKUP($H521,Elements!$B$19:$L$28,10,FALSE))</f>
        <v/>
      </c>
      <c r="R521" s="49" t="str">
        <f>_xlfn.IFS($H521="","",$H521="Total",SUMIF(INDEX($R$12:$R520,),"&gt;0"),TRUE,VLOOKUP($H521,Elements!$B$19:$L$28,11,FALSE))</f>
        <v/>
      </c>
      <c r="S521" s="2"/>
    </row>
    <row r="522" spans="1:19" x14ac:dyDescent="0.25">
      <c r="C522" s="54"/>
      <c r="D522" s="50" t="str">
        <f ca="1">IF(C522="","",VLOOKUP(C522,OFFSET(#REF!,0,0,COUNTA(#REF!)-1),2,FALSE))</f>
        <v/>
      </c>
      <c r="E522" s="54"/>
      <c r="F522" s="29" t="str">
        <f t="shared" si="14"/>
        <v/>
      </c>
      <c r="G522" s="30" t="str">
        <f t="shared" si="15"/>
        <v/>
      </c>
      <c r="H522" s="54"/>
      <c r="I522" s="59" t="str">
        <f>_xlfn.IFS($H522="","",$H522="Total","",TRUE,VLOOKUP($H522,Elements!$B$19:$L$28,2,FALSE))</f>
        <v/>
      </c>
      <c r="J522" s="31" t="str">
        <f>_xlfn.IFS($H522="","",$H522="Total","",TRUE,VLOOKUP($H522,Elements!$B$19:$L$28,3,FALSE))</f>
        <v/>
      </c>
      <c r="K522" s="31" t="str">
        <f>_xlfn.IFS($H522="","",$H522="Total",SUMIF(INDEX($K$12:$K521,),"&gt;0"),TRUE,VLOOKUP($H522,Elements!$B$19:$L$28,4,FALSE))</f>
        <v/>
      </c>
      <c r="L522" s="31" t="str">
        <f>_xlfn.IFS($H522="","",$H522="Total",SUMIF(INDEX($L$12:$L521,),"&gt;0"),TRUE,VLOOKUP($H522,Elements!$B$19:$L$28,5,FALSE))</f>
        <v/>
      </c>
      <c r="M522" s="31" t="str">
        <f>_xlfn.IFS($H522="","",$H522="Total",SUMIF(INDEX($M$12:$M521,),"&gt;0"),TRUE,VLOOKUP($H522,Elements!$B$19:$L$28,6,FALSE))</f>
        <v/>
      </c>
      <c r="N522" s="31" t="str">
        <f>_xlfn.IFS($H522="","",$H522="Total",SUMIF(INDEX($N$12:$N521,),"&gt;0"),TRUE,VLOOKUP($H522,Elements!$B$19:$L$28,7,FALSE))</f>
        <v/>
      </c>
      <c r="O522" s="31" t="str">
        <f>_xlfn.IFS($H522="","",$H522="Total",SUMIF(INDEX($O$12:$O521,),"&gt;0"),TRUE,VLOOKUP($H522,Elements!$B$19:$L$28,8,FALSE))</f>
        <v/>
      </c>
      <c r="P522" s="31" t="str">
        <f>_xlfn.IFS($H522="","",$H522="Total",SUMIF(INDEX($P$12:$P521,),"&gt;0"),TRUE,VLOOKUP($H522,Elements!$B$19:$L$28,9,FALSE))</f>
        <v/>
      </c>
      <c r="Q522" s="31" t="str">
        <f>_xlfn.IFS($H522="","",$H522="Total",SUMIF(INDEX($Q$12:$Q521,),"&gt;0"),TRUE,VLOOKUP($H522,Elements!$B$19:$L$28,10,FALSE))</f>
        <v/>
      </c>
      <c r="R522" s="49" t="str">
        <f>_xlfn.IFS($H522="","",$H522="Total",SUMIF(INDEX($R$12:$R521,),"&gt;0"),TRUE,VLOOKUP($H522,Elements!$B$19:$L$28,11,FALSE))</f>
        <v/>
      </c>
      <c r="S522" s="2"/>
    </row>
    <row r="523" spans="1:19" x14ac:dyDescent="0.25">
      <c r="C523" s="54"/>
      <c r="D523" s="50" t="str">
        <f ca="1">IF(C523="","",VLOOKUP(C523,OFFSET(#REF!,0,0,COUNTA(#REF!)-1),2,FALSE))</f>
        <v/>
      </c>
      <c r="E523" s="54"/>
      <c r="F523" s="29" t="str">
        <f t="shared" si="14"/>
        <v/>
      </c>
      <c r="G523" s="30" t="str">
        <f t="shared" si="15"/>
        <v/>
      </c>
      <c r="H523" s="54"/>
      <c r="I523" s="59" t="str">
        <f>_xlfn.IFS($H523="","",$H523="Total","",TRUE,VLOOKUP($H523,Elements!$B$19:$L$28,2,FALSE))</f>
        <v/>
      </c>
      <c r="J523" s="31" t="str">
        <f>_xlfn.IFS($H523="","",$H523="Total","",TRUE,VLOOKUP($H523,Elements!$B$19:$L$28,3,FALSE))</f>
        <v/>
      </c>
      <c r="K523" s="31" t="str">
        <f>_xlfn.IFS($H523="","",$H523="Total",SUMIF(INDEX($K$12:$K522,),"&gt;0"),TRUE,VLOOKUP($H523,Elements!$B$19:$L$28,4,FALSE))</f>
        <v/>
      </c>
      <c r="L523" s="31" t="str">
        <f>_xlfn.IFS($H523="","",$H523="Total",SUMIF(INDEX($L$12:$L522,),"&gt;0"),TRUE,VLOOKUP($H523,Elements!$B$19:$L$28,5,FALSE))</f>
        <v/>
      </c>
      <c r="M523" s="31" t="str">
        <f>_xlfn.IFS($H523="","",$H523="Total",SUMIF(INDEX($M$12:$M522,),"&gt;0"),TRUE,VLOOKUP($H523,Elements!$B$19:$L$28,6,FALSE))</f>
        <v/>
      </c>
      <c r="N523" s="31" t="str">
        <f>_xlfn.IFS($H523="","",$H523="Total",SUMIF(INDEX($N$12:$N522,),"&gt;0"),TRUE,VLOOKUP($H523,Elements!$B$19:$L$28,7,FALSE))</f>
        <v/>
      </c>
      <c r="O523" s="31" t="str">
        <f>_xlfn.IFS($H523="","",$H523="Total",SUMIF(INDEX($O$12:$O522,),"&gt;0"),TRUE,VLOOKUP($H523,Elements!$B$19:$L$28,8,FALSE))</f>
        <v/>
      </c>
      <c r="P523" s="31" t="str">
        <f>_xlfn.IFS($H523="","",$H523="Total",SUMIF(INDEX($P$12:$P522,),"&gt;0"),TRUE,VLOOKUP($H523,Elements!$B$19:$L$28,9,FALSE))</f>
        <v/>
      </c>
      <c r="Q523" s="31" t="str">
        <f>_xlfn.IFS($H523="","",$H523="Total",SUMIF(INDEX($Q$12:$Q522,),"&gt;0"),TRUE,VLOOKUP($H523,Elements!$B$19:$L$28,10,FALSE))</f>
        <v/>
      </c>
      <c r="R523" s="49" t="str">
        <f>_xlfn.IFS($H523="","",$H523="Total",SUMIF(INDEX($R$12:$R522,),"&gt;0"),TRUE,VLOOKUP($H523,Elements!$B$19:$L$28,11,FALSE))</f>
        <v/>
      </c>
      <c r="S523" s="2"/>
    </row>
    <row r="524" spans="1:19" x14ac:dyDescent="0.25">
      <c r="C524" s="54"/>
      <c r="D524" s="50" t="str">
        <f ca="1">IF(C524="","",VLOOKUP(C524,OFFSET(#REF!,0,0,COUNTA(#REF!)-1),2,FALSE))</f>
        <v/>
      </c>
      <c r="E524" s="54"/>
      <c r="F524" s="29" t="str">
        <f t="shared" si="14"/>
        <v/>
      </c>
      <c r="G524" s="30" t="str">
        <f t="shared" si="15"/>
        <v/>
      </c>
      <c r="H524" s="54"/>
      <c r="I524" s="59" t="str">
        <f>_xlfn.IFS($H524="","",$H524="Total","",TRUE,VLOOKUP($H524,Elements!$B$19:$L$28,2,FALSE))</f>
        <v/>
      </c>
      <c r="J524" s="31" t="str">
        <f>_xlfn.IFS($H524="","",$H524="Total","",TRUE,VLOOKUP($H524,Elements!$B$19:$L$28,3,FALSE))</f>
        <v/>
      </c>
      <c r="K524" s="31" t="str">
        <f>_xlfn.IFS($H524="","",$H524="Total",SUMIF(INDEX($K$12:$K523,),"&gt;0"),TRUE,VLOOKUP($H524,Elements!$B$19:$L$28,4,FALSE))</f>
        <v/>
      </c>
      <c r="L524" s="31" t="str">
        <f>_xlfn.IFS($H524="","",$H524="Total",SUMIF(INDEX($L$12:$L523,),"&gt;0"),TRUE,VLOOKUP($H524,Elements!$B$19:$L$28,5,FALSE))</f>
        <v/>
      </c>
      <c r="M524" s="31" t="str">
        <f>_xlfn.IFS($H524="","",$H524="Total",SUMIF(INDEX($M$12:$M523,),"&gt;0"),TRUE,VLOOKUP($H524,Elements!$B$19:$L$28,6,FALSE))</f>
        <v/>
      </c>
      <c r="N524" s="31" t="str">
        <f>_xlfn.IFS($H524="","",$H524="Total",SUMIF(INDEX($N$12:$N523,),"&gt;0"),TRUE,VLOOKUP($H524,Elements!$B$19:$L$28,7,FALSE))</f>
        <v/>
      </c>
      <c r="O524" s="31" t="str">
        <f>_xlfn.IFS($H524="","",$H524="Total",SUMIF(INDEX($O$12:$O523,),"&gt;0"),TRUE,VLOOKUP($H524,Elements!$B$19:$L$28,8,FALSE))</f>
        <v/>
      </c>
      <c r="P524" s="31" t="str">
        <f>_xlfn.IFS($H524="","",$H524="Total",SUMIF(INDEX($P$12:$P523,),"&gt;0"),TRUE,VLOOKUP($H524,Elements!$B$19:$L$28,9,FALSE))</f>
        <v/>
      </c>
      <c r="Q524" s="31" t="str">
        <f>_xlfn.IFS($H524="","",$H524="Total",SUMIF(INDEX($Q$12:$Q523,),"&gt;0"),TRUE,VLOOKUP($H524,Elements!$B$19:$L$28,10,FALSE))</f>
        <v/>
      </c>
      <c r="R524" s="49" t="str">
        <f>_xlfn.IFS($H524="","",$H524="Total",SUMIF(INDEX($R$12:$R523,),"&gt;0"),TRUE,VLOOKUP($H524,Elements!$B$19:$L$28,11,FALSE))</f>
        <v/>
      </c>
      <c r="S524" s="2"/>
    </row>
    <row r="525" spans="1:19" x14ac:dyDescent="0.25">
      <c r="C525" s="54"/>
      <c r="D525" s="50" t="str">
        <f ca="1">IF(C525="","",VLOOKUP(C525,OFFSET(#REF!,0,0,COUNTA(#REF!)-1),2,FALSE))</f>
        <v/>
      </c>
      <c r="E525" s="54"/>
      <c r="F525" s="29" t="str">
        <f t="shared" si="14"/>
        <v/>
      </c>
      <c r="G525" s="30" t="str">
        <f t="shared" si="15"/>
        <v/>
      </c>
      <c r="H525" s="54"/>
      <c r="I525" s="59" t="str">
        <f>_xlfn.IFS($H525="","",$H525="Total","",TRUE,VLOOKUP($H525,Elements!$B$19:$L$28,2,FALSE))</f>
        <v/>
      </c>
      <c r="J525" s="31" t="str">
        <f>_xlfn.IFS($H525="","",$H525="Total","",TRUE,VLOOKUP($H525,Elements!$B$19:$L$28,3,FALSE))</f>
        <v/>
      </c>
      <c r="K525" s="31" t="str">
        <f>_xlfn.IFS($H525="","",$H525="Total",SUMIF(INDEX($K$12:$K524,),"&gt;0"),TRUE,VLOOKUP($H525,Elements!$B$19:$L$28,4,FALSE))</f>
        <v/>
      </c>
      <c r="L525" s="31" t="str">
        <f>_xlfn.IFS($H525="","",$H525="Total",SUMIF(INDEX($L$12:$L524,),"&gt;0"),TRUE,VLOOKUP($H525,Elements!$B$19:$L$28,5,FALSE))</f>
        <v/>
      </c>
      <c r="M525" s="31" t="str">
        <f>_xlfn.IFS($H525="","",$H525="Total",SUMIF(INDEX($M$12:$M524,),"&gt;0"),TRUE,VLOOKUP($H525,Elements!$B$19:$L$28,6,FALSE))</f>
        <v/>
      </c>
      <c r="N525" s="31" t="str">
        <f>_xlfn.IFS($H525="","",$H525="Total",SUMIF(INDEX($N$12:$N524,),"&gt;0"),TRUE,VLOOKUP($H525,Elements!$B$19:$L$28,7,FALSE))</f>
        <v/>
      </c>
      <c r="O525" s="31" t="str">
        <f>_xlfn.IFS($H525="","",$H525="Total",SUMIF(INDEX($O$12:$O524,),"&gt;0"),TRUE,VLOOKUP($H525,Elements!$B$19:$L$28,8,FALSE))</f>
        <v/>
      </c>
      <c r="P525" s="31" t="str">
        <f>_xlfn.IFS($H525="","",$H525="Total",SUMIF(INDEX($P$12:$P524,),"&gt;0"),TRUE,VLOOKUP($H525,Elements!$B$19:$L$28,9,FALSE))</f>
        <v/>
      </c>
      <c r="Q525" s="31" t="str">
        <f>_xlfn.IFS($H525="","",$H525="Total",SUMIF(INDEX($Q$12:$Q524,),"&gt;0"),TRUE,VLOOKUP($H525,Elements!$B$19:$L$28,10,FALSE))</f>
        <v/>
      </c>
      <c r="R525" s="49" t="str">
        <f>_xlfn.IFS($H525="","",$H525="Total",SUMIF(INDEX($R$12:$R524,),"&gt;0"),TRUE,VLOOKUP($H525,Elements!$B$19:$L$28,11,FALSE))</f>
        <v/>
      </c>
      <c r="S525" s="2"/>
    </row>
    <row r="526" spans="1:19" x14ac:dyDescent="0.25">
      <c r="C526" s="54"/>
      <c r="D526" s="50" t="str">
        <f ca="1">IF(C526="","",VLOOKUP(C526,OFFSET(#REF!,0,0,COUNTA(#REF!)-1),2,FALSE))</f>
        <v/>
      </c>
      <c r="E526" s="54"/>
      <c r="F526" s="29" t="str">
        <f t="shared" ref="F526:F589" si="16">IF(H526="Total",R526,"")</f>
        <v/>
      </c>
      <c r="G526" s="30" t="str">
        <f t="shared" ref="G526:G589" si="17">IF(H526="Total",R526*E526,"")</f>
        <v/>
      </c>
      <c r="H526" s="54"/>
      <c r="I526" s="59" t="str">
        <f>_xlfn.IFS($H526="","",$H526="Total","",TRUE,VLOOKUP($H526,Elements!$B$19:$L$28,2,FALSE))</f>
        <v/>
      </c>
      <c r="J526" s="31" t="str">
        <f>_xlfn.IFS($H526="","",$H526="Total","",TRUE,VLOOKUP($H526,Elements!$B$19:$L$28,3,FALSE))</f>
        <v/>
      </c>
      <c r="K526" s="31" t="str">
        <f>_xlfn.IFS($H526="","",$H526="Total",SUMIF(INDEX($K$12:$K525,),"&gt;0"),TRUE,VLOOKUP($H526,Elements!$B$19:$L$28,4,FALSE))</f>
        <v/>
      </c>
      <c r="L526" s="31" t="str">
        <f>_xlfn.IFS($H526="","",$H526="Total",SUMIF(INDEX($L$12:$L525,),"&gt;0"),TRUE,VLOOKUP($H526,Elements!$B$19:$L$28,5,FALSE))</f>
        <v/>
      </c>
      <c r="M526" s="31" t="str">
        <f>_xlfn.IFS($H526="","",$H526="Total",SUMIF(INDEX($M$12:$M525,),"&gt;0"),TRUE,VLOOKUP($H526,Elements!$B$19:$L$28,6,FALSE))</f>
        <v/>
      </c>
      <c r="N526" s="31" t="str">
        <f>_xlfn.IFS($H526="","",$H526="Total",SUMIF(INDEX($N$12:$N525,),"&gt;0"),TRUE,VLOOKUP($H526,Elements!$B$19:$L$28,7,FALSE))</f>
        <v/>
      </c>
      <c r="O526" s="31" t="str">
        <f>_xlfn.IFS($H526="","",$H526="Total",SUMIF(INDEX($O$12:$O525,),"&gt;0"),TRUE,VLOOKUP($H526,Elements!$B$19:$L$28,8,FALSE))</f>
        <v/>
      </c>
      <c r="P526" s="31" t="str">
        <f>_xlfn.IFS($H526="","",$H526="Total",SUMIF(INDEX($P$12:$P525,),"&gt;0"),TRUE,VLOOKUP($H526,Elements!$B$19:$L$28,9,FALSE))</f>
        <v/>
      </c>
      <c r="Q526" s="31" t="str">
        <f>_xlfn.IFS($H526="","",$H526="Total",SUMIF(INDEX($Q$12:$Q525,),"&gt;0"),TRUE,VLOOKUP($H526,Elements!$B$19:$L$28,10,FALSE))</f>
        <v/>
      </c>
      <c r="R526" s="49" t="str">
        <f>_xlfn.IFS($H526="","",$H526="Total",SUMIF(INDEX($R$12:$R525,),"&gt;0"),TRUE,VLOOKUP($H526,Elements!$B$19:$L$28,11,FALSE))</f>
        <v/>
      </c>
      <c r="S526" s="2"/>
    </row>
    <row r="527" spans="1:19" x14ac:dyDescent="0.25">
      <c r="C527" s="54"/>
      <c r="D527" s="50" t="str">
        <f ca="1">IF(C527="","",VLOOKUP(C527,OFFSET(#REF!,0,0,COUNTA(#REF!)-1),2,FALSE))</f>
        <v/>
      </c>
      <c r="E527" s="54"/>
      <c r="F527" s="29" t="str">
        <f t="shared" si="16"/>
        <v/>
      </c>
      <c r="G527" s="30" t="str">
        <f t="shared" si="17"/>
        <v/>
      </c>
      <c r="H527" s="54"/>
      <c r="I527" s="59" t="str">
        <f>_xlfn.IFS($H527="","",$H527="Total","",TRUE,VLOOKUP($H527,Elements!$B$19:$L$28,2,FALSE))</f>
        <v/>
      </c>
      <c r="J527" s="31" t="str">
        <f>_xlfn.IFS($H527="","",$H527="Total","",TRUE,VLOOKUP($H527,Elements!$B$19:$L$28,3,FALSE))</f>
        <v/>
      </c>
      <c r="K527" s="31" t="str">
        <f>_xlfn.IFS($H527="","",$H527="Total",SUMIF(INDEX($K$12:$K526,),"&gt;0"),TRUE,VLOOKUP($H527,Elements!$B$19:$L$28,4,FALSE))</f>
        <v/>
      </c>
      <c r="L527" s="31" t="str">
        <f>_xlfn.IFS($H527="","",$H527="Total",SUMIF(INDEX($L$12:$L526,),"&gt;0"),TRUE,VLOOKUP($H527,Elements!$B$19:$L$28,5,FALSE))</f>
        <v/>
      </c>
      <c r="M527" s="31" t="str">
        <f>_xlfn.IFS($H527="","",$H527="Total",SUMIF(INDEX($M$12:$M526,),"&gt;0"),TRUE,VLOOKUP($H527,Elements!$B$19:$L$28,6,FALSE))</f>
        <v/>
      </c>
      <c r="N527" s="31" t="str">
        <f>_xlfn.IFS($H527="","",$H527="Total",SUMIF(INDEX($N$12:$N526,),"&gt;0"),TRUE,VLOOKUP($H527,Elements!$B$19:$L$28,7,FALSE))</f>
        <v/>
      </c>
      <c r="O527" s="31" t="str">
        <f>_xlfn.IFS($H527="","",$H527="Total",SUMIF(INDEX($O$12:$O526,),"&gt;0"),TRUE,VLOOKUP($H527,Elements!$B$19:$L$28,8,FALSE))</f>
        <v/>
      </c>
      <c r="P527" s="31" t="str">
        <f>_xlfn.IFS($H527="","",$H527="Total",SUMIF(INDEX($P$12:$P526,),"&gt;0"),TRUE,VLOOKUP($H527,Elements!$B$19:$L$28,9,FALSE))</f>
        <v/>
      </c>
      <c r="Q527" s="31" t="str">
        <f>_xlfn.IFS($H527="","",$H527="Total",SUMIF(INDEX($Q$12:$Q526,),"&gt;0"),TRUE,VLOOKUP($H527,Elements!$B$19:$L$28,10,FALSE))</f>
        <v/>
      </c>
      <c r="R527" s="49" t="str">
        <f>_xlfn.IFS($H527="","",$H527="Total",SUMIF(INDEX($R$12:$R526,),"&gt;0"),TRUE,VLOOKUP($H527,Elements!$B$19:$L$28,11,FALSE))</f>
        <v/>
      </c>
      <c r="S527" s="2"/>
    </row>
    <row r="528" spans="1:19" x14ac:dyDescent="0.25">
      <c r="C528" s="54"/>
      <c r="D528" s="50" t="str">
        <f ca="1">IF(C528="","",VLOOKUP(C528,OFFSET(#REF!,0,0,COUNTA(#REF!)-1),2,FALSE))</f>
        <v/>
      </c>
      <c r="E528" s="54"/>
      <c r="F528" s="29" t="str">
        <f t="shared" si="16"/>
        <v/>
      </c>
      <c r="G528" s="30" t="str">
        <f t="shared" si="17"/>
        <v/>
      </c>
      <c r="H528" s="54"/>
      <c r="I528" s="59" t="str">
        <f>_xlfn.IFS($H528="","",$H528="Total","",TRUE,VLOOKUP($H528,Elements!$B$19:$L$28,2,FALSE))</f>
        <v/>
      </c>
      <c r="J528" s="31" t="str">
        <f>_xlfn.IFS($H528="","",$H528="Total","",TRUE,VLOOKUP($H528,Elements!$B$19:$L$28,3,FALSE))</f>
        <v/>
      </c>
      <c r="K528" s="31" t="str">
        <f>_xlfn.IFS($H528="","",$H528="Total",SUMIF(INDEX($K$12:$K527,),"&gt;0"),TRUE,VLOOKUP($H528,Elements!$B$19:$L$28,4,FALSE))</f>
        <v/>
      </c>
      <c r="L528" s="31" t="str">
        <f>_xlfn.IFS($H528="","",$H528="Total",SUMIF(INDEX($L$12:$L527,),"&gt;0"),TRUE,VLOOKUP($H528,Elements!$B$19:$L$28,5,FALSE))</f>
        <v/>
      </c>
      <c r="M528" s="31" t="str">
        <f>_xlfn.IFS($H528="","",$H528="Total",SUMIF(INDEX($M$12:$M527,),"&gt;0"),TRUE,VLOOKUP($H528,Elements!$B$19:$L$28,6,FALSE))</f>
        <v/>
      </c>
      <c r="N528" s="31" t="str">
        <f>_xlfn.IFS($H528="","",$H528="Total",SUMIF(INDEX($N$12:$N527,),"&gt;0"),TRUE,VLOOKUP($H528,Elements!$B$19:$L$28,7,FALSE))</f>
        <v/>
      </c>
      <c r="O528" s="31" t="str">
        <f>_xlfn.IFS($H528="","",$H528="Total",SUMIF(INDEX($O$12:$O527,),"&gt;0"),TRUE,VLOOKUP($H528,Elements!$B$19:$L$28,8,FALSE))</f>
        <v/>
      </c>
      <c r="P528" s="31" t="str">
        <f>_xlfn.IFS($H528="","",$H528="Total",SUMIF(INDEX($P$12:$P527,),"&gt;0"),TRUE,VLOOKUP($H528,Elements!$B$19:$L$28,9,FALSE))</f>
        <v/>
      </c>
      <c r="Q528" s="31" t="str">
        <f>_xlfn.IFS($H528="","",$H528="Total",SUMIF(INDEX($Q$12:$Q527,),"&gt;0"),TRUE,VLOOKUP($H528,Elements!$B$19:$L$28,10,FALSE))</f>
        <v/>
      </c>
      <c r="R528" s="49" t="str">
        <f>_xlfn.IFS($H528="","",$H528="Total",SUMIF(INDEX($R$12:$R527,),"&gt;0"),TRUE,VLOOKUP($H528,Elements!$B$19:$L$28,11,FALSE))</f>
        <v/>
      </c>
      <c r="S528" s="2"/>
    </row>
    <row r="529" spans="3:19" x14ac:dyDescent="0.25">
      <c r="C529" s="54"/>
      <c r="D529" s="50" t="str">
        <f ca="1">IF(C529="","",VLOOKUP(C529,OFFSET(#REF!,0,0,COUNTA(#REF!)-1),2,FALSE))</f>
        <v/>
      </c>
      <c r="E529" s="54"/>
      <c r="F529" s="29" t="str">
        <f t="shared" si="16"/>
        <v/>
      </c>
      <c r="G529" s="30" t="str">
        <f t="shared" si="17"/>
        <v/>
      </c>
      <c r="H529" s="54"/>
      <c r="I529" s="59" t="str">
        <f>_xlfn.IFS($H529="","",$H529="Total","",TRUE,VLOOKUP($H529,Elements!$B$19:$L$28,2,FALSE))</f>
        <v/>
      </c>
      <c r="J529" s="31" t="str">
        <f>_xlfn.IFS($H529="","",$H529="Total","",TRUE,VLOOKUP($H529,Elements!$B$19:$L$28,3,FALSE))</f>
        <v/>
      </c>
      <c r="K529" s="31" t="str">
        <f>_xlfn.IFS($H529="","",$H529="Total",SUMIF(INDEX($K$12:$K528,),"&gt;0"),TRUE,VLOOKUP($H529,Elements!$B$19:$L$28,4,FALSE))</f>
        <v/>
      </c>
      <c r="L529" s="31" t="str">
        <f>_xlfn.IFS($H529="","",$H529="Total",SUMIF(INDEX($L$12:$L528,),"&gt;0"),TRUE,VLOOKUP($H529,Elements!$B$19:$L$28,5,FALSE))</f>
        <v/>
      </c>
      <c r="M529" s="31" t="str">
        <f>_xlfn.IFS($H529="","",$H529="Total",SUMIF(INDEX($M$12:$M528,),"&gt;0"),TRUE,VLOOKUP($H529,Elements!$B$19:$L$28,6,FALSE))</f>
        <v/>
      </c>
      <c r="N529" s="31" t="str">
        <f>_xlfn.IFS($H529="","",$H529="Total",SUMIF(INDEX($N$12:$N528,),"&gt;0"),TRUE,VLOOKUP($H529,Elements!$B$19:$L$28,7,FALSE))</f>
        <v/>
      </c>
      <c r="O529" s="31" t="str">
        <f>_xlfn.IFS($H529="","",$H529="Total",SUMIF(INDEX($O$12:$O528,),"&gt;0"),TRUE,VLOOKUP($H529,Elements!$B$19:$L$28,8,FALSE))</f>
        <v/>
      </c>
      <c r="P529" s="31" t="str">
        <f>_xlfn.IFS($H529="","",$H529="Total",SUMIF(INDEX($P$12:$P528,),"&gt;0"),TRUE,VLOOKUP($H529,Elements!$B$19:$L$28,9,FALSE))</f>
        <v/>
      </c>
      <c r="Q529" s="31" t="str">
        <f>_xlfn.IFS($H529="","",$H529="Total",SUMIF(INDEX($Q$12:$Q528,),"&gt;0"),TRUE,VLOOKUP($H529,Elements!$B$19:$L$28,10,FALSE))</f>
        <v/>
      </c>
      <c r="R529" s="49" t="str">
        <f>_xlfn.IFS($H529="","",$H529="Total",SUMIF(INDEX($R$12:$R528,),"&gt;0"),TRUE,VLOOKUP($H529,Elements!$B$19:$L$28,11,FALSE))</f>
        <v/>
      </c>
      <c r="S529" s="2"/>
    </row>
    <row r="530" spans="3:19" x14ac:dyDescent="0.25">
      <c r="C530" s="54"/>
      <c r="D530" s="50" t="str">
        <f ca="1">IF(C530="","",VLOOKUP(C530,OFFSET(#REF!,0,0,COUNTA(#REF!)-1),2,FALSE))</f>
        <v/>
      </c>
      <c r="E530" s="54"/>
      <c r="F530" s="29" t="str">
        <f t="shared" si="16"/>
        <v/>
      </c>
      <c r="G530" s="30" t="str">
        <f t="shared" si="17"/>
        <v/>
      </c>
      <c r="H530" s="54"/>
      <c r="I530" s="59" t="str">
        <f>_xlfn.IFS($H530="","",$H530="Total","",TRUE,VLOOKUP($H530,Elements!$B$19:$L$28,2,FALSE))</f>
        <v/>
      </c>
      <c r="J530" s="31" t="str">
        <f>_xlfn.IFS($H530="","",$H530="Total","",TRUE,VLOOKUP($H530,Elements!$B$19:$L$28,3,FALSE))</f>
        <v/>
      </c>
      <c r="K530" s="31" t="str">
        <f>_xlfn.IFS($H530="","",$H530="Total",SUMIF(INDEX($K$12:$K529,),"&gt;0"),TRUE,VLOOKUP($H530,Elements!$B$19:$L$28,4,FALSE))</f>
        <v/>
      </c>
      <c r="L530" s="31" t="str">
        <f>_xlfn.IFS($H530="","",$H530="Total",SUMIF(INDEX($L$12:$L529,),"&gt;0"),TRUE,VLOOKUP($H530,Elements!$B$19:$L$28,5,FALSE))</f>
        <v/>
      </c>
      <c r="M530" s="31" t="str">
        <f>_xlfn.IFS($H530="","",$H530="Total",SUMIF(INDEX($M$12:$M529,),"&gt;0"),TRUE,VLOOKUP($H530,Elements!$B$19:$L$28,6,FALSE))</f>
        <v/>
      </c>
      <c r="N530" s="31" t="str">
        <f>_xlfn.IFS($H530="","",$H530="Total",SUMIF(INDEX($N$12:$N529,),"&gt;0"),TRUE,VLOOKUP($H530,Elements!$B$19:$L$28,7,FALSE))</f>
        <v/>
      </c>
      <c r="O530" s="31" t="str">
        <f>_xlfn.IFS($H530="","",$H530="Total",SUMIF(INDEX($O$12:$O529,),"&gt;0"),TRUE,VLOOKUP($H530,Elements!$B$19:$L$28,8,FALSE))</f>
        <v/>
      </c>
      <c r="P530" s="31" t="str">
        <f>_xlfn.IFS($H530="","",$H530="Total",SUMIF(INDEX($P$12:$P529,),"&gt;0"),TRUE,VLOOKUP($H530,Elements!$B$19:$L$28,9,FALSE))</f>
        <v/>
      </c>
      <c r="Q530" s="31" t="str">
        <f>_xlfn.IFS($H530="","",$H530="Total",SUMIF(INDEX($Q$12:$Q529,),"&gt;0"),TRUE,VLOOKUP($H530,Elements!$B$19:$L$28,10,FALSE))</f>
        <v/>
      </c>
      <c r="R530" s="49" t="str">
        <f>_xlfn.IFS($H530="","",$H530="Total",SUMIF(INDEX($R$12:$R529,),"&gt;0"),TRUE,VLOOKUP($H530,Elements!$B$19:$L$28,11,FALSE))</f>
        <v/>
      </c>
      <c r="S530" s="2"/>
    </row>
    <row r="531" spans="3:19" x14ac:dyDescent="0.25">
      <c r="C531" s="54"/>
      <c r="D531" s="50" t="str">
        <f ca="1">IF(C531="","",VLOOKUP(C531,OFFSET(#REF!,0,0,COUNTA(#REF!)-1),2,FALSE))</f>
        <v/>
      </c>
      <c r="E531" s="54"/>
      <c r="F531" s="29" t="str">
        <f t="shared" si="16"/>
        <v/>
      </c>
      <c r="G531" s="30" t="str">
        <f t="shared" si="17"/>
        <v/>
      </c>
      <c r="H531" s="54"/>
      <c r="I531" s="59" t="str">
        <f>_xlfn.IFS($H531="","",$H531="Total","",TRUE,VLOOKUP($H531,Elements!$B$19:$L$28,2,FALSE))</f>
        <v/>
      </c>
      <c r="J531" s="31" t="str">
        <f>_xlfn.IFS($H531="","",$H531="Total","",TRUE,VLOOKUP($H531,Elements!$B$19:$L$28,3,FALSE))</f>
        <v/>
      </c>
      <c r="K531" s="31" t="str">
        <f>_xlfn.IFS($H531="","",$H531="Total",SUMIF(INDEX($K$12:$K530,),"&gt;0"),TRUE,VLOOKUP($H531,Elements!$B$19:$L$28,4,FALSE))</f>
        <v/>
      </c>
      <c r="L531" s="31" t="str">
        <f>_xlfn.IFS($H531="","",$H531="Total",SUMIF(INDEX($L$12:$L530,),"&gt;0"),TRUE,VLOOKUP($H531,Elements!$B$19:$L$28,5,FALSE))</f>
        <v/>
      </c>
      <c r="M531" s="31" t="str">
        <f>_xlfn.IFS($H531="","",$H531="Total",SUMIF(INDEX($M$12:$M530,),"&gt;0"),TRUE,VLOOKUP($H531,Elements!$B$19:$L$28,6,FALSE))</f>
        <v/>
      </c>
      <c r="N531" s="31" t="str">
        <f>_xlfn.IFS($H531="","",$H531="Total",SUMIF(INDEX($N$12:$N530,),"&gt;0"),TRUE,VLOOKUP($H531,Elements!$B$19:$L$28,7,FALSE))</f>
        <v/>
      </c>
      <c r="O531" s="31" t="str">
        <f>_xlfn.IFS($H531="","",$H531="Total",SUMIF(INDEX($O$12:$O530,),"&gt;0"),TRUE,VLOOKUP($H531,Elements!$B$19:$L$28,8,FALSE))</f>
        <v/>
      </c>
      <c r="P531" s="31" t="str">
        <f>_xlfn.IFS($H531="","",$H531="Total",SUMIF(INDEX($P$12:$P530,),"&gt;0"),TRUE,VLOOKUP($H531,Elements!$B$19:$L$28,9,FALSE))</f>
        <v/>
      </c>
      <c r="Q531" s="31" t="str">
        <f>_xlfn.IFS($H531="","",$H531="Total",SUMIF(INDEX($Q$12:$Q530,),"&gt;0"),TRUE,VLOOKUP($H531,Elements!$B$19:$L$28,10,FALSE))</f>
        <v/>
      </c>
      <c r="R531" s="49" t="str">
        <f>_xlfn.IFS($H531="","",$H531="Total",SUMIF(INDEX($R$12:$R530,),"&gt;0"),TRUE,VLOOKUP($H531,Elements!$B$19:$L$28,11,FALSE))</f>
        <v/>
      </c>
      <c r="S531" s="2"/>
    </row>
    <row r="532" spans="3:19" x14ac:dyDescent="0.25">
      <c r="C532" s="54"/>
      <c r="D532" s="50" t="str">
        <f ca="1">IF(C532="","",VLOOKUP(C532,OFFSET(#REF!,0,0,COUNTA(#REF!)-1),2,FALSE))</f>
        <v/>
      </c>
      <c r="E532" s="54"/>
      <c r="F532" s="29" t="str">
        <f t="shared" si="16"/>
        <v/>
      </c>
      <c r="G532" s="30" t="str">
        <f t="shared" si="17"/>
        <v/>
      </c>
      <c r="H532" s="54"/>
      <c r="I532" s="59" t="str">
        <f>_xlfn.IFS($H532="","",$H532="Total","",TRUE,VLOOKUP($H532,Elements!$B$19:$L$28,2,FALSE))</f>
        <v/>
      </c>
      <c r="J532" s="31" t="str">
        <f>_xlfn.IFS($H532="","",$H532="Total","",TRUE,VLOOKUP($H532,Elements!$B$19:$L$28,3,FALSE))</f>
        <v/>
      </c>
      <c r="K532" s="31" t="str">
        <f>_xlfn.IFS($H532="","",$H532="Total",SUMIF(INDEX($K$12:$K531,),"&gt;0"),TRUE,VLOOKUP($H532,Elements!$B$19:$L$28,4,FALSE))</f>
        <v/>
      </c>
      <c r="L532" s="31" t="str">
        <f>_xlfn.IFS($H532="","",$H532="Total",SUMIF(INDEX($L$12:$L531,),"&gt;0"),TRUE,VLOOKUP($H532,Elements!$B$19:$L$28,5,FALSE))</f>
        <v/>
      </c>
      <c r="M532" s="31" t="str">
        <f>_xlfn.IFS($H532="","",$H532="Total",SUMIF(INDEX($M$12:$M531,),"&gt;0"),TRUE,VLOOKUP($H532,Elements!$B$19:$L$28,6,FALSE))</f>
        <v/>
      </c>
      <c r="N532" s="31" t="str">
        <f>_xlfn.IFS($H532="","",$H532="Total",SUMIF(INDEX($N$12:$N531,),"&gt;0"),TRUE,VLOOKUP($H532,Elements!$B$19:$L$28,7,FALSE))</f>
        <v/>
      </c>
      <c r="O532" s="31" t="str">
        <f>_xlfn.IFS($H532="","",$H532="Total",SUMIF(INDEX($O$12:$O531,),"&gt;0"),TRUE,VLOOKUP($H532,Elements!$B$19:$L$28,8,FALSE))</f>
        <v/>
      </c>
      <c r="P532" s="31" t="str">
        <f>_xlfn.IFS($H532="","",$H532="Total",SUMIF(INDEX($P$12:$P531,),"&gt;0"),TRUE,VLOOKUP($H532,Elements!$B$19:$L$28,9,FALSE))</f>
        <v/>
      </c>
      <c r="Q532" s="31" t="str">
        <f>_xlfn.IFS($H532="","",$H532="Total",SUMIF(INDEX($Q$12:$Q531,),"&gt;0"),TRUE,VLOOKUP($H532,Elements!$B$19:$L$28,10,FALSE))</f>
        <v/>
      </c>
      <c r="R532" s="49" t="str">
        <f>_xlfn.IFS($H532="","",$H532="Total",SUMIF(INDEX($R$12:$R531,),"&gt;0"),TRUE,VLOOKUP($H532,Elements!$B$19:$L$28,11,FALSE))</f>
        <v/>
      </c>
      <c r="S532" s="2"/>
    </row>
    <row r="533" spans="3:19" x14ac:dyDescent="0.25">
      <c r="C533" s="54"/>
      <c r="D533" s="50" t="str">
        <f ca="1">IF(C533="","",VLOOKUP(C533,OFFSET(#REF!,0,0,COUNTA(#REF!)-1),2,FALSE))</f>
        <v/>
      </c>
      <c r="E533" s="54"/>
      <c r="F533" s="29" t="str">
        <f t="shared" si="16"/>
        <v/>
      </c>
      <c r="G533" s="30" t="str">
        <f t="shared" si="17"/>
        <v/>
      </c>
      <c r="H533" s="54"/>
      <c r="I533" s="59" t="str">
        <f>_xlfn.IFS($H533="","",$H533="Total","",TRUE,VLOOKUP($H533,Elements!$B$19:$L$28,2,FALSE))</f>
        <v/>
      </c>
      <c r="J533" s="31" t="str">
        <f>_xlfn.IFS($H533="","",$H533="Total","",TRUE,VLOOKUP($H533,Elements!$B$19:$L$28,3,FALSE))</f>
        <v/>
      </c>
      <c r="K533" s="31" t="str">
        <f>_xlfn.IFS($H533="","",$H533="Total",SUMIF(INDEX($K$12:$K532,),"&gt;0"),TRUE,VLOOKUP($H533,Elements!$B$19:$L$28,4,FALSE))</f>
        <v/>
      </c>
      <c r="L533" s="31" t="str">
        <f>_xlfn.IFS($H533="","",$H533="Total",SUMIF(INDEX($L$12:$L532,),"&gt;0"),TRUE,VLOOKUP($H533,Elements!$B$19:$L$28,5,FALSE))</f>
        <v/>
      </c>
      <c r="M533" s="31" t="str">
        <f>_xlfn.IFS($H533="","",$H533="Total",SUMIF(INDEX($M$12:$M532,),"&gt;0"),TRUE,VLOOKUP($H533,Elements!$B$19:$L$28,6,FALSE))</f>
        <v/>
      </c>
      <c r="N533" s="31" t="str">
        <f>_xlfn.IFS($H533="","",$H533="Total",SUMIF(INDEX($N$12:$N532,),"&gt;0"),TRUE,VLOOKUP($H533,Elements!$B$19:$L$28,7,FALSE))</f>
        <v/>
      </c>
      <c r="O533" s="31" t="str">
        <f>_xlfn.IFS($H533="","",$H533="Total",SUMIF(INDEX($O$12:$O532,),"&gt;0"),TRUE,VLOOKUP($H533,Elements!$B$19:$L$28,8,FALSE))</f>
        <v/>
      </c>
      <c r="P533" s="31" t="str">
        <f>_xlfn.IFS($H533="","",$H533="Total",SUMIF(INDEX($P$12:$P532,),"&gt;0"),TRUE,VLOOKUP($H533,Elements!$B$19:$L$28,9,FALSE))</f>
        <v/>
      </c>
      <c r="Q533" s="31" t="str">
        <f>_xlfn.IFS($H533="","",$H533="Total",SUMIF(INDEX($Q$12:$Q532,),"&gt;0"),TRUE,VLOOKUP($H533,Elements!$B$19:$L$28,10,FALSE))</f>
        <v/>
      </c>
      <c r="R533" s="49" t="str">
        <f>_xlfn.IFS($H533="","",$H533="Total",SUMIF(INDEX($R$12:$R532,),"&gt;0"),TRUE,VLOOKUP($H533,Elements!$B$19:$L$28,11,FALSE))</f>
        <v/>
      </c>
      <c r="S533" s="2"/>
    </row>
    <row r="534" spans="3:19" x14ac:dyDescent="0.25">
      <c r="C534" s="54"/>
      <c r="D534" s="50" t="str">
        <f ca="1">IF(C534="","",VLOOKUP(C534,OFFSET(#REF!,0,0,COUNTA(#REF!)-1),2,FALSE))</f>
        <v/>
      </c>
      <c r="E534" s="54"/>
      <c r="F534" s="29" t="str">
        <f t="shared" si="16"/>
        <v/>
      </c>
      <c r="G534" s="30" t="str">
        <f t="shared" si="17"/>
        <v/>
      </c>
      <c r="H534" s="54"/>
      <c r="I534" s="59" t="str">
        <f>_xlfn.IFS($H534="","",$H534="Total","",TRUE,VLOOKUP($H534,Elements!$B$19:$L$28,2,FALSE))</f>
        <v/>
      </c>
      <c r="J534" s="31" t="str">
        <f>_xlfn.IFS($H534="","",$H534="Total","",TRUE,VLOOKUP($H534,Elements!$B$19:$L$28,3,FALSE))</f>
        <v/>
      </c>
      <c r="K534" s="31" t="str">
        <f>_xlfn.IFS($H534="","",$H534="Total",SUMIF(INDEX($K$12:$K533,),"&gt;0"),TRUE,VLOOKUP($H534,Elements!$B$19:$L$28,4,FALSE))</f>
        <v/>
      </c>
      <c r="L534" s="31" t="str">
        <f>_xlfn.IFS($H534="","",$H534="Total",SUMIF(INDEX($L$12:$L533,),"&gt;0"),TRUE,VLOOKUP($H534,Elements!$B$19:$L$28,5,FALSE))</f>
        <v/>
      </c>
      <c r="M534" s="31" t="str">
        <f>_xlfn.IFS($H534="","",$H534="Total",SUMIF(INDEX($M$12:$M533,),"&gt;0"),TRUE,VLOOKUP($H534,Elements!$B$19:$L$28,6,FALSE))</f>
        <v/>
      </c>
      <c r="N534" s="31" t="str">
        <f>_xlfn.IFS($H534="","",$H534="Total",SUMIF(INDEX($N$12:$N533,),"&gt;0"),TRUE,VLOOKUP($H534,Elements!$B$19:$L$28,7,FALSE))</f>
        <v/>
      </c>
      <c r="O534" s="31" t="str">
        <f>_xlfn.IFS($H534="","",$H534="Total",SUMIF(INDEX($O$12:$O533,),"&gt;0"),TRUE,VLOOKUP($H534,Elements!$B$19:$L$28,8,FALSE))</f>
        <v/>
      </c>
      <c r="P534" s="31" t="str">
        <f>_xlfn.IFS($H534="","",$H534="Total",SUMIF(INDEX($P$12:$P533,),"&gt;0"),TRUE,VLOOKUP($H534,Elements!$B$19:$L$28,9,FALSE))</f>
        <v/>
      </c>
      <c r="Q534" s="31" t="str">
        <f>_xlfn.IFS($H534="","",$H534="Total",SUMIF(INDEX($Q$12:$Q533,),"&gt;0"),TRUE,VLOOKUP($H534,Elements!$B$19:$L$28,10,FALSE))</f>
        <v/>
      </c>
      <c r="R534" s="49" t="str">
        <f>_xlfn.IFS($H534="","",$H534="Total",SUMIF(INDEX($R$12:$R533,),"&gt;0"),TRUE,VLOOKUP($H534,Elements!$B$19:$L$28,11,FALSE))</f>
        <v/>
      </c>
      <c r="S534" s="2"/>
    </row>
    <row r="535" spans="3:19" x14ac:dyDescent="0.25">
      <c r="C535" s="54"/>
      <c r="D535" s="50" t="str">
        <f ca="1">IF(C535="","",VLOOKUP(C535,OFFSET(#REF!,0,0,COUNTA(#REF!)-1),2,FALSE))</f>
        <v/>
      </c>
      <c r="E535" s="54"/>
      <c r="F535" s="29" t="str">
        <f t="shared" si="16"/>
        <v/>
      </c>
      <c r="G535" s="30" t="str">
        <f t="shared" si="17"/>
        <v/>
      </c>
      <c r="H535" s="54"/>
      <c r="I535" s="59" t="str">
        <f>_xlfn.IFS($H535="","",$H535="Total","",TRUE,VLOOKUP($H535,Elements!$B$19:$L$28,2,FALSE))</f>
        <v/>
      </c>
      <c r="J535" s="31" t="str">
        <f>_xlfn.IFS($H535="","",$H535="Total","",TRUE,VLOOKUP($H535,Elements!$B$19:$L$28,3,FALSE))</f>
        <v/>
      </c>
      <c r="K535" s="31" t="str">
        <f>_xlfn.IFS($H535="","",$H535="Total",SUMIF(INDEX($K$12:$K534,),"&gt;0"),TRUE,VLOOKUP($H535,Elements!$B$19:$L$28,4,FALSE))</f>
        <v/>
      </c>
      <c r="L535" s="31" t="str">
        <f>_xlfn.IFS($H535="","",$H535="Total",SUMIF(INDEX($L$12:$L534,),"&gt;0"),TRUE,VLOOKUP($H535,Elements!$B$19:$L$28,5,FALSE))</f>
        <v/>
      </c>
      <c r="M535" s="31" t="str">
        <f>_xlfn.IFS($H535="","",$H535="Total",SUMIF(INDEX($M$12:$M534,),"&gt;0"),TRUE,VLOOKUP($H535,Elements!$B$19:$L$28,6,FALSE))</f>
        <v/>
      </c>
      <c r="N535" s="31" t="str">
        <f>_xlfn.IFS($H535="","",$H535="Total",SUMIF(INDEX($N$12:$N534,),"&gt;0"),TRUE,VLOOKUP($H535,Elements!$B$19:$L$28,7,FALSE))</f>
        <v/>
      </c>
      <c r="O535" s="31" t="str">
        <f>_xlfn.IFS($H535="","",$H535="Total",SUMIF(INDEX($O$12:$O534,),"&gt;0"),TRUE,VLOOKUP($H535,Elements!$B$19:$L$28,8,FALSE))</f>
        <v/>
      </c>
      <c r="P535" s="31" t="str">
        <f>_xlfn.IFS($H535="","",$H535="Total",SUMIF(INDEX($P$12:$P534,),"&gt;0"),TRUE,VLOOKUP($H535,Elements!$B$19:$L$28,9,FALSE))</f>
        <v/>
      </c>
      <c r="Q535" s="31" t="str">
        <f>_xlfn.IFS($H535="","",$H535="Total",SUMIF(INDEX($Q$12:$Q534,),"&gt;0"),TRUE,VLOOKUP($H535,Elements!$B$19:$L$28,10,FALSE))</f>
        <v/>
      </c>
      <c r="R535" s="49" t="str">
        <f>_xlfn.IFS($H535="","",$H535="Total",SUMIF(INDEX($R$12:$R534,),"&gt;0"),TRUE,VLOOKUP($H535,Elements!$B$19:$L$28,11,FALSE))</f>
        <v/>
      </c>
      <c r="S535" s="2"/>
    </row>
    <row r="536" spans="3:19" x14ac:dyDescent="0.25">
      <c r="C536" s="54"/>
      <c r="D536" s="50" t="str">
        <f ca="1">IF(C536="","",VLOOKUP(C536,OFFSET(#REF!,0,0,COUNTA(#REF!)-1),2,FALSE))</f>
        <v/>
      </c>
      <c r="E536" s="54"/>
      <c r="F536" s="29" t="str">
        <f t="shared" si="16"/>
        <v/>
      </c>
      <c r="G536" s="30" t="str">
        <f t="shared" si="17"/>
        <v/>
      </c>
      <c r="H536" s="54"/>
      <c r="I536" s="59" t="str">
        <f>_xlfn.IFS($H536="","",$H536="Total","",TRUE,VLOOKUP($H536,Elements!$B$19:$L$28,2,FALSE))</f>
        <v/>
      </c>
      <c r="J536" s="31" t="str">
        <f>_xlfn.IFS($H536="","",$H536="Total","",TRUE,VLOOKUP($H536,Elements!$B$19:$L$28,3,FALSE))</f>
        <v/>
      </c>
      <c r="K536" s="31" t="str">
        <f>_xlfn.IFS($H536="","",$H536="Total",SUMIF(INDEX($K$12:$K535,),"&gt;0"),TRUE,VLOOKUP($H536,Elements!$B$19:$L$28,4,FALSE))</f>
        <v/>
      </c>
      <c r="L536" s="31" t="str">
        <f>_xlfn.IFS($H536="","",$H536="Total",SUMIF(INDEX($L$12:$L535,),"&gt;0"),TRUE,VLOOKUP($H536,Elements!$B$19:$L$28,5,FALSE))</f>
        <v/>
      </c>
      <c r="M536" s="31" t="str">
        <f>_xlfn.IFS($H536="","",$H536="Total",SUMIF(INDEX($M$12:$M535,),"&gt;0"),TRUE,VLOOKUP($H536,Elements!$B$19:$L$28,6,FALSE))</f>
        <v/>
      </c>
      <c r="N536" s="31" t="str">
        <f>_xlfn.IFS($H536="","",$H536="Total",SUMIF(INDEX($N$12:$N535,),"&gt;0"),TRUE,VLOOKUP($H536,Elements!$B$19:$L$28,7,FALSE))</f>
        <v/>
      </c>
      <c r="O536" s="31" t="str">
        <f>_xlfn.IFS($H536="","",$H536="Total",SUMIF(INDEX($O$12:$O535,),"&gt;0"),TRUE,VLOOKUP($H536,Elements!$B$19:$L$28,8,FALSE))</f>
        <v/>
      </c>
      <c r="P536" s="31" t="str">
        <f>_xlfn.IFS($H536="","",$H536="Total",SUMIF(INDEX($P$12:$P535,),"&gt;0"),TRUE,VLOOKUP($H536,Elements!$B$19:$L$28,9,FALSE))</f>
        <v/>
      </c>
      <c r="Q536" s="31" t="str">
        <f>_xlfn.IFS($H536="","",$H536="Total",SUMIF(INDEX($Q$12:$Q535,),"&gt;0"),TRUE,VLOOKUP($H536,Elements!$B$19:$L$28,10,FALSE))</f>
        <v/>
      </c>
      <c r="R536" s="49" t="str">
        <f>_xlfn.IFS($H536="","",$H536="Total",SUMIF(INDEX($R$12:$R535,),"&gt;0"),TRUE,VLOOKUP($H536,Elements!$B$19:$L$28,11,FALSE))</f>
        <v/>
      </c>
      <c r="S536" s="2"/>
    </row>
    <row r="537" spans="3:19" x14ac:dyDescent="0.25">
      <c r="C537" s="54"/>
      <c r="D537" s="50" t="str">
        <f ca="1">IF(C537="","",VLOOKUP(C537,OFFSET(#REF!,0,0,COUNTA(#REF!)-1),2,FALSE))</f>
        <v/>
      </c>
      <c r="E537" s="54"/>
      <c r="F537" s="29" t="str">
        <f t="shared" si="16"/>
        <v/>
      </c>
      <c r="G537" s="30" t="str">
        <f t="shared" si="17"/>
        <v/>
      </c>
      <c r="H537" s="54"/>
      <c r="I537" s="59" t="str">
        <f>_xlfn.IFS($H537="","",$H537="Total","",TRUE,VLOOKUP($H537,Elements!$B$19:$L$28,2,FALSE))</f>
        <v/>
      </c>
      <c r="J537" s="31" t="str">
        <f>_xlfn.IFS($H537="","",$H537="Total","",TRUE,VLOOKUP($H537,Elements!$B$19:$L$28,3,FALSE))</f>
        <v/>
      </c>
      <c r="K537" s="31" t="str">
        <f>_xlfn.IFS($H537="","",$H537="Total",SUMIF(INDEX($K$12:$K536,),"&gt;0"),TRUE,VLOOKUP($H537,Elements!$B$19:$L$28,4,FALSE))</f>
        <v/>
      </c>
      <c r="L537" s="31" t="str">
        <f>_xlfn.IFS($H537="","",$H537="Total",SUMIF(INDEX($L$12:$L536,),"&gt;0"),TRUE,VLOOKUP($H537,Elements!$B$19:$L$28,5,FALSE))</f>
        <v/>
      </c>
      <c r="M537" s="31" t="str">
        <f>_xlfn.IFS($H537="","",$H537="Total",SUMIF(INDEX($M$12:$M536,),"&gt;0"),TRUE,VLOOKUP($H537,Elements!$B$19:$L$28,6,FALSE))</f>
        <v/>
      </c>
      <c r="N537" s="31" t="str">
        <f>_xlfn.IFS($H537="","",$H537="Total",SUMIF(INDEX($N$12:$N536,),"&gt;0"),TRUE,VLOOKUP($H537,Elements!$B$19:$L$28,7,FALSE))</f>
        <v/>
      </c>
      <c r="O537" s="31" t="str">
        <f>_xlfn.IFS($H537="","",$H537="Total",SUMIF(INDEX($O$12:$O536,),"&gt;0"),TRUE,VLOOKUP($H537,Elements!$B$19:$L$28,8,FALSE))</f>
        <v/>
      </c>
      <c r="P537" s="31" t="str">
        <f>_xlfn.IFS($H537="","",$H537="Total",SUMIF(INDEX($P$12:$P536,),"&gt;0"),TRUE,VLOOKUP($H537,Elements!$B$19:$L$28,9,FALSE))</f>
        <v/>
      </c>
      <c r="Q537" s="31" t="str">
        <f>_xlfn.IFS($H537="","",$H537="Total",SUMIF(INDEX($Q$12:$Q536,),"&gt;0"),TRUE,VLOOKUP($H537,Elements!$B$19:$L$28,10,FALSE))</f>
        <v/>
      </c>
      <c r="R537" s="49" t="str">
        <f>_xlfn.IFS($H537="","",$H537="Total",SUMIF(INDEX($R$12:$R536,),"&gt;0"),TRUE,VLOOKUP($H537,Elements!$B$19:$L$28,11,FALSE))</f>
        <v/>
      </c>
      <c r="S537" s="2"/>
    </row>
    <row r="538" spans="3:19" x14ac:dyDescent="0.25">
      <c r="C538" s="54"/>
      <c r="D538" s="50" t="str">
        <f ca="1">IF(C538="","",VLOOKUP(C538,OFFSET(#REF!,0,0,COUNTA(#REF!)-1),2,FALSE))</f>
        <v/>
      </c>
      <c r="E538" s="54"/>
      <c r="F538" s="29" t="str">
        <f t="shared" si="16"/>
        <v/>
      </c>
      <c r="G538" s="30" t="str">
        <f t="shared" si="17"/>
        <v/>
      </c>
      <c r="H538" s="54"/>
      <c r="I538" s="59" t="str">
        <f>_xlfn.IFS($H538="","",$H538="Total","",TRUE,VLOOKUP($H538,Elements!$B$19:$L$28,2,FALSE))</f>
        <v/>
      </c>
      <c r="J538" s="31" t="str">
        <f>_xlfn.IFS($H538="","",$H538="Total","",TRUE,VLOOKUP($H538,Elements!$B$19:$L$28,3,FALSE))</f>
        <v/>
      </c>
      <c r="K538" s="31" t="str">
        <f>_xlfn.IFS($H538="","",$H538="Total",SUMIF(INDEX($K$12:$K537,),"&gt;0"),TRUE,VLOOKUP($H538,Elements!$B$19:$L$28,4,FALSE))</f>
        <v/>
      </c>
      <c r="L538" s="31" t="str">
        <f>_xlfn.IFS($H538="","",$H538="Total",SUMIF(INDEX($L$12:$L537,),"&gt;0"),TRUE,VLOOKUP($H538,Elements!$B$19:$L$28,5,FALSE))</f>
        <v/>
      </c>
      <c r="M538" s="31" t="str">
        <f>_xlfn.IFS($H538="","",$H538="Total",SUMIF(INDEX($M$12:$M537,),"&gt;0"),TRUE,VLOOKUP($H538,Elements!$B$19:$L$28,6,FALSE))</f>
        <v/>
      </c>
      <c r="N538" s="31" t="str">
        <f>_xlfn.IFS($H538="","",$H538="Total",SUMIF(INDEX($N$12:$N537,),"&gt;0"),TRUE,VLOOKUP($H538,Elements!$B$19:$L$28,7,FALSE))</f>
        <v/>
      </c>
      <c r="O538" s="31" t="str">
        <f>_xlfn.IFS($H538="","",$H538="Total",SUMIF(INDEX($O$12:$O537,),"&gt;0"),TRUE,VLOOKUP($H538,Elements!$B$19:$L$28,8,FALSE))</f>
        <v/>
      </c>
      <c r="P538" s="31" t="str">
        <f>_xlfn.IFS($H538="","",$H538="Total",SUMIF(INDEX($P$12:$P537,),"&gt;0"),TRUE,VLOOKUP($H538,Elements!$B$19:$L$28,9,FALSE))</f>
        <v/>
      </c>
      <c r="Q538" s="31" t="str">
        <f>_xlfn.IFS($H538="","",$H538="Total",SUMIF(INDEX($Q$12:$Q537,),"&gt;0"),TRUE,VLOOKUP($H538,Elements!$B$19:$L$28,10,FALSE))</f>
        <v/>
      </c>
      <c r="R538" s="49" t="str">
        <f>_xlfn.IFS($H538="","",$H538="Total",SUMIF(INDEX($R$12:$R537,),"&gt;0"),TRUE,VLOOKUP($H538,Elements!$B$19:$L$28,11,FALSE))</f>
        <v/>
      </c>
      <c r="S538" s="2"/>
    </row>
    <row r="539" spans="3:19" x14ac:dyDescent="0.25">
      <c r="C539" s="54"/>
      <c r="D539" s="50" t="str">
        <f ca="1">IF(C539="","",VLOOKUP(C539,OFFSET(#REF!,0,0,COUNTA(#REF!)-1),2,FALSE))</f>
        <v/>
      </c>
      <c r="E539" s="54"/>
      <c r="F539" s="29" t="str">
        <f t="shared" si="16"/>
        <v/>
      </c>
      <c r="G539" s="30" t="str">
        <f t="shared" si="17"/>
        <v/>
      </c>
      <c r="H539" s="54"/>
      <c r="I539" s="59" t="str">
        <f>_xlfn.IFS($H539="","",$H539="Total","",TRUE,VLOOKUP($H539,Elements!$B$19:$L$28,2,FALSE))</f>
        <v/>
      </c>
      <c r="J539" s="31" t="str">
        <f>_xlfn.IFS($H539="","",$H539="Total","",TRUE,VLOOKUP($H539,Elements!$B$19:$L$28,3,FALSE))</f>
        <v/>
      </c>
      <c r="K539" s="31" t="str">
        <f>_xlfn.IFS($H539="","",$H539="Total",SUMIF(INDEX($K$12:$K538,),"&gt;0"),TRUE,VLOOKUP($H539,Elements!$B$19:$L$28,4,FALSE))</f>
        <v/>
      </c>
      <c r="L539" s="31" t="str">
        <f>_xlfn.IFS($H539="","",$H539="Total",SUMIF(INDEX($L$12:$L538,),"&gt;0"),TRUE,VLOOKUP($H539,Elements!$B$19:$L$28,5,FALSE))</f>
        <v/>
      </c>
      <c r="M539" s="31" t="str">
        <f>_xlfn.IFS($H539="","",$H539="Total",SUMIF(INDEX($M$12:$M538,),"&gt;0"),TRUE,VLOOKUP($H539,Elements!$B$19:$L$28,6,FALSE))</f>
        <v/>
      </c>
      <c r="N539" s="31" t="str">
        <f>_xlfn.IFS($H539="","",$H539="Total",SUMIF(INDEX($N$12:$N538,),"&gt;0"),TRUE,VLOOKUP($H539,Elements!$B$19:$L$28,7,FALSE))</f>
        <v/>
      </c>
      <c r="O539" s="31" t="str">
        <f>_xlfn.IFS($H539="","",$H539="Total",SUMIF(INDEX($O$12:$O538,),"&gt;0"),TRUE,VLOOKUP($H539,Elements!$B$19:$L$28,8,FALSE))</f>
        <v/>
      </c>
      <c r="P539" s="31" t="str">
        <f>_xlfn.IFS($H539="","",$H539="Total",SUMIF(INDEX($P$12:$P538,),"&gt;0"),TRUE,VLOOKUP($H539,Elements!$B$19:$L$28,9,FALSE))</f>
        <v/>
      </c>
      <c r="Q539" s="31" t="str">
        <f>_xlfn.IFS($H539="","",$H539="Total",SUMIF(INDEX($Q$12:$Q538,),"&gt;0"),TRUE,VLOOKUP($H539,Elements!$B$19:$L$28,10,FALSE))</f>
        <v/>
      </c>
      <c r="R539" s="49" t="str">
        <f>_xlfn.IFS($H539="","",$H539="Total",SUMIF(INDEX($R$12:$R538,),"&gt;0"),TRUE,VLOOKUP($H539,Elements!$B$19:$L$28,11,FALSE))</f>
        <v/>
      </c>
      <c r="S539" s="2"/>
    </row>
    <row r="540" spans="3:19" x14ac:dyDescent="0.25">
      <c r="C540" s="54"/>
      <c r="D540" s="50" t="str">
        <f ca="1">IF(C540="","",VLOOKUP(C540,OFFSET(#REF!,0,0,COUNTA(#REF!)-1),2,FALSE))</f>
        <v/>
      </c>
      <c r="E540" s="54"/>
      <c r="F540" s="29" t="str">
        <f t="shared" si="16"/>
        <v/>
      </c>
      <c r="G540" s="30" t="str">
        <f t="shared" si="17"/>
        <v/>
      </c>
      <c r="H540" s="54"/>
      <c r="I540" s="59" t="str">
        <f>_xlfn.IFS($H540="","",$H540="Total","",TRUE,VLOOKUP($H540,Elements!$B$19:$L$28,2,FALSE))</f>
        <v/>
      </c>
      <c r="J540" s="31" t="str">
        <f>_xlfn.IFS($H540="","",$H540="Total","",TRUE,VLOOKUP($H540,Elements!$B$19:$L$28,3,FALSE))</f>
        <v/>
      </c>
      <c r="K540" s="31" t="str">
        <f>_xlfn.IFS($H540="","",$H540="Total",SUMIF(INDEX($K$12:$K539,),"&gt;0"),TRUE,VLOOKUP($H540,Elements!$B$19:$L$28,4,FALSE))</f>
        <v/>
      </c>
      <c r="L540" s="31" t="str">
        <f>_xlfn.IFS($H540="","",$H540="Total",SUMIF(INDEX($L$12:$L539,),"&gt;0"),TRUE,VLOOKUP($H540,Elements!$B$19:$L$28,5,FALSE))</f>
        <v/>
      </c>
      <c r="M540" s="31" t="str">
        <f>_xlfn.IFS($H540="","",$H540="Total",SUMIF(INDEX($M$12:$M539,),"&gt;0"),TRUE,VLOOKUP($H540,Elements!$B$19:$L$28,6,FALSE))</f>
        <v/>
      </c>
      <c r="N540" s="31" t="str">
        <f>_xlfn.IFS($H540="","",$H540="Total",SUMIF(INDEX($N$12:$N539,),"&gt;0"),TRUE,VLOOKUP($H540,Elements!$B$19:$L$28,7,FALSE))</f>
        <v/>
      </c>
      <c r="O540" s="31" t="str">
        <f>_xlfn.IFS($H540="","",$H540="Total",SUMIF(INDEX($O$12:$O539,),"&gt;0"),TRUE,VLOOKUP($H540,Elements!$B$19:$L$28,8,FALSE))</f>
        <v/>
      </c>
      <c r="P540" s="31" t="str">
        <f>_xlfn.IFS($H540="","",$H540="Total",SUMIF(INDEX($P$12:$P539,),"&gt;0"),TRUE,VLOOKUP($H540,Elements!$B$19:$L$28,9,FALSE))</f>
        <v/>
      </c>
      <c r="Q540" s="31" t="str">
        <f>_xlfn.IFS($H540="","",$H540="Total",SUMIF(INDEX($Q$12:$Q539,),"&gt;0"),TRUE,VLOOKUP($H540,Elements!$B$19:$L$28,10,FALSE))</f>
        <v/>
      </c>
      <c r="R540" s="49" t="str">
        <f>_xlfn.IFS($H540="","",$H540="Total",SUMIF(INDEX($R$12:$R539,),"&gt;0"),TRUE,VLOOKUP($H540,Elements!$B$19:$L$28,11,FALSE))</f>
        <v/>
      </c>
      <c r="S540" s="2"/>
    </row>
    <row r="541" spans="3:19" x14ac:dyDescent="0.25">
      <c r="C541" s="54"/>
      <c r="D541" s="50" t="str">
        <f ca="1">IF(C541="","",VLOOKUP(C541,OFFSET(#REF!,0,0,COUNTA(#REF!)-1),2,FALSE))</f>
        <v/>
      </c>
      <c r="E541" s="54"/>
      <c r="F541" s="29" t="str">
        <f t="shared" si="16"/>
        <v/>
      </c>
      <c r="G541" s="30" t="str">
        <f t="shared" si="17"/>
        <v/>
      </c>
      <c r="H541" s="54"/>
      <c r="I541" s="59" t="str">
        <f>_xlfn.IFS($H541="","",$H541="Total","",TRUE,VLOOKUP($H541,Elements!$B$19:$L$28,2,FALSE))</f>
        <v/>
      </c>
      <c r="J541" s="31" t="str">
        <f>_xlfn.IFS($H541="","",$H541="Total","",TRUE,VLOOKUP($H541,Elements!$B$19:$L$28,3,FALSE))</f>
        <v/>
      </c>
      <c r="K541" s="31" t="str">
        <f>_xlfn.IFS($H541="","",$H541="Total",SUMIF(INDEX($K$12:$K540,),"&gt;0"),TRUE,VLOOKUP($H541,Elements!$B$19:$L$28,4,FALSE))</f>
        <v/>
      </c>
      <c r="L541" s="31" t="str">
        <f>_xlfn.IFS($H541="","",$H541="Total",SUMIF(INDEX($L$12:$L540,),"&gt;0"),TRUE,VLOOKUP($H541,Elements!$B$19:$L$28,5,FALSE))</f>
        <v/>
      </c>
      <c r="M541" s="31" t="str">
        <f>_xlfn.IFS($H541="","",$H541="Total",SUMIF(INDEX($M$12:$M540,),"&gt;0"),TRUE,VLOOKUP($H541,Elements!$B$19:$L$28,6,FALSE))</f>
        <v/>
      </c>
      <c r="N541" s="31" t="str">
        <f>_xlfn.IFS($H541="","",$H541="Total",SUMIF(INDEX($N$12:$N540,),"&gt;0"),TRUE,VLOOKUP($H541,Elements!$B$19:$L$28,7,FALSE))</f>
        <v/>
      </c>
      <c r="O541" s="31" t="str">
        <f>_xlfn.IFS($H541="","",$H541="Total",SUMIF(INDEX($O$12:$O540,),"&gt;0"),TRUE,VLOOKUP($H541,Elements!$B$19:$L$28,8,FALSE))</f>
        <v/>
      </c>
      <c r="P541" s="31" t="str">
        <f>_xlfn.IFS($H541="","",$H541="Total",SUMIF(INDEX($P$12:$P540,),"&gt;0"),TRUE,VLOOKUP($H541,Elements!$B$19:$L$28,9,FALSE))</f>
        <v/>
      </c>
      <c r="Q541" s="31" t="str">
        <f>_xlfn.IFS($H541="","",$H541="Total",SUMIF(INDEX($Q$12:$Q540,),"&gt;0"),TRUE,VLOOKUP($H541,Elements!$B$19:$L$28,10,FALSE))</f>
        <v/>
      </c>
      <c r="R541" s="49" t="str">
        <f>_xlfn.IFS($H541="","",$H541="Total",SUMIF(INDEX($R$12:$R540,),"&gt;0"),TRUE,VLOOKUP($H541,Elements!$B$19:$L$28,11,FALSE))</f>
        <v/>
      </c>
      <c r="S541" s="2"/>
    </row>
    <row r="542" spans="3:19" x14ac:dyDescent="0.25">
      <c r="C542" s="54"/>
      <c r="D542" s="50" t="str">
        <f ca="1">IF(C542="","",VLOOKUP(C542,OFFSET(#REF!,0,0,COUNTA(#REF!)-1),2,FALSE))</f>
        <v/>
      </c>
      <c r="E542" s="54"/>
      <c r="F542" s="29" t="str">
        <f t="shared" si="16"/>
        <v/>
      </c>
      <c r="G542" s="30" t="str">
        <f t="shared" si="17"/>
        <v/>
      </c>
      <c r="H542" s="54"/>
      <c r="I542" s="59" t="str">
        <f>_xlfn.IFS($H542="","",$H542="Total","",TRUE,VLOOKUP($H542,Elements!$B$19:$L$28,2,FALSE))</f>
        <v/>
      </c>
      <c r="J542" s="31" t="str">
        <f>_xlfn.IFS($H542="","",$H542="Total","",TRUE,VLOOKUP($H542,Elements!$B$19:$L$28,3,FALSE))</f>
        <v/>
      </c>
      <c r="K542" s="31" t="str">
        <f>_xlfn.IFS($H542="","",$H542="Total",SUMIF(INDEX($K$12:$K541,),"&gt;0"),TRUE,VLOOKUP($H542,Elements!$B$19:$L$28,4,FALSE))</f>
        <v/>
      </c>
      <c r="L542" s="31" t="str">
        <f>_xlfn.IFS($H542="","",$H542="Total",SUMIF(INDEX($L$12:$L541,),"&gt;0"),TRUE,VLOOKUP($H542,Elements!$B$19:$L$28,5,FALSE))</f>
        <v/>
      </c>
      <c r="M542" s="31" t="str">
        <f>_xlfn.IFS($H542="","",$H542="Total",SUMIF(INDEX($M$12:$M541,),"&gt;0"),TRUE,VLOOKUP($H542,Elements!$B$19:$L$28,6,FALSE))</f>
        <v/>
      </c>
      <c r="N542" s="31" t="str">
        <f>_xlfn.IFS($H542="","",$H542="Total",SUMIF(INDEX($N$12:$N541,),"&gt;0"),TRUE,VLOOKUP($H542,Elements!$B$19:$L$28,7,FALSE))</f>
        <v/>
      </c>
      <c r="O542" s="31" t="str">
        <f>_xlfn.IFS($H542="","",$H542="Total",SUMIF(INDEX($O$12:$O541,),"&gt;0"),TRUE,VLOOKUP($H542,Elements!$B$19:$L$28,8,FALSE))</f>
        <v/>
      </c>
      <c r="P542" s="31" t="str">
        <f>_xlfn.IFS($H542="","",$H542="Total",SUMIF(INDEX($P$12:$P541,),"&gt;0"),TRUE,VLOOKUP($H542,Elements!$B$19:$L$28,9,FALSE))</f>
        <v/>
      </c>
      <c r="Q542" s="31" t="str">
        <f>_xlfn.IFS($H542="","",$H542="Total",SUMIF(INDEX($Q$12:$Q541,),"&gt;0"),TRUE,VLOOKUP($H542,Elements!$B$19:$L$28,10,FALSE))</f>
        <v/>
      </c>
      <c r="R542" s="49" t="str">
        <f>_xlfn.IFS($H542="","",$H542="Total",SUMIF(INDEX($R$12:$R541,),"&gt;0"),TRUE,VLOOKUP($H542,Elements!$B$19:$L$28,11,FALSE))</f>
        <v/>
      </c>
      <c r="S542" s="2"/>
    </row>
    <row r="543" spans="3:19" x14ac:dyDescent="0.25">
      <c r="C543" s="54"/>
      <c r="D543" s="50" t="str">
        <f ca="1">IF(C543="","",VLOOKUP(C543,OFFSET(#REF!,0,0,COUNTA(#REF!)-1),2,FALSE))</f>
        <v/>
      </c>
      <c r="E543" s="54"/>
      <c r="F543" s="29" t="str">
        <f t="shared" si="16"/>
        <v/>
      </c>
      <c r="G543" s="30" t="str">
        <f t="shared" si="17"/>
        <v/>
      </c>
      <c r="H543" s="54"/>
      <c r="I543" s="59" t="str">
        <f>_xlfn.IFS($H543="","",$H543="Total","",TRUE,VLOOKUP($H543,Elements!$B$19:$L$28,2,FALSE))</f>
        <v/>
      </c>
      <c r="J543" s="31" t="str">
        <f>_xlfn.IFS($H543="","",$H543="Total","",TRUE,VLOOKUP($H543,Elements!$B$19:$L$28,3,FALSE))</f>
        <v/>
      </c>
      <c r="K543" s="31" t="str">
        <f>_xlfn.IFS($H543="","",$H543="Total",SUMIF(INDEX($K$12:$K542,),"&gt;0"),TRUE,VLOOKUP($H543,Elements!$B$19:$L$28,4,FALSE))</f>
        <v/>
      </c>
      <c r="L543" s="31" t="str">
        <f>_xlfn.IFS($H543="","",$H543="Total",SUMIF(INDEX($L$12:$L542,),"&gt;0"),TRUE,VLOOKUP($H543,Elements!$B$19:$L$28,5,FALSE))</f>
        <v/>
      </c>
      <c r="M543" s="31" t="str">
        <f>_xlfn.IFS($H543="","",$H543="Total",SUMIF(INDEX($M$12:$M542,),"&gt;0"),TRUE,VLOOKUP($H543,Elements!$B$19:$L$28,6,FALSE))</f>
        <v/>
      </c>
      <c r="N543" s="31" t="str">
        <f>_xlfn.IFS($H543="","",$H543="Total",SUMIF(INDEX($N$12:$N542,),"&gt;0"),TRUE,VLOOKUP($H543,Elements!$B$19:$L$28,7,FALSE))</f>
        <v/>
      </c>
      <c r="O543" s="31" t="str">
        <f>_xlfn.IFS($H543="","",$H543="Total",SUMIF(INDEX($O$12:$O542,),"&gt;0"),TRUE,VLOOKUP($H543,Elements!$B$19:$L$28,8,FALSE))</f>
        <v/>
      </c>
      <c r="P543" s="31" t="str">
        <f>_xlfn.IFS($H543="","",$H543="Total",SUMIF(INDEX($P$12:$P542,),"&gt;0"),TRUE,VLOOKUP($H543,Elements!$B$19:$L$28,9,FALSE))</f>
        <v/>
      </c>
      <c r="Q543" s="31" t="str">
        <f>_xlfn.IFS($H543="","",$H543="Total",SUMIF(INDEX($Q$12:$Q542,),"&gt;0"),TRUE,VLOOKUP($H543,Elements!$B$19:$L$28,10,FALSE))</f>
        <v/>
      </c>
      <c r="R543" s="49" t="str">
        <f>_xlfn.IFS($H543="","",$H543="Total",SUMIF(INDEX($R$12:$R542,),"&gt;0"),TRUE,VLOOKUP($H543,Elements!$B$19:$L$28,11,FALSE))</f>
        <v/>
      </c>
      <c r="S543" s="2"/>
    </row>
    <row r="544" spans="3:19" x14ac:dyDescent="0.25">
      <c r="C544" s="54"/>
      <c r="D544" s="50" t="str">
        <f ca="1">IF(C544="","",VLOOKUP(C544,OFFSET(#REF!,0,0,COUNTA(#REF!)-1),2,FALSE))</f>
        <v/>
      </c>
      <c r="E544" s="54"/>
      <c r="F544" s="29" t="str">
        <f t="shared" si="16"/>
        <v/>
      </c>
      <c r="G544" s="30" t="str">
        <f t="shared" si="17"/>
        <v/>
      </c>
      <c r="H544" s="54"/>
      <c r="I544" s="59" t="str">
        <f>_xlfn.IFS($H544="","",$H544="Total","",TRUE,VLOOKUP($H544,Elements!$B$19:$L$28,2,FALSE))</f>
        <v/>
      </c>
      <c r="J544" s="31" t="str">
        <f>_xlfn.IFS($H544="","",$H544="Total","",TRUE,VLOOKUP($H544,Elements!$B$19:$L$28,3,FALSE))</f>
        <v/>
      </c>
      <c r="K544" s="31" t="str">
        <f>_xlfn.IFS($H544="","",$H544="Total",SUMIF(INDEX($K$12:$K543,),"&gt;0"),TRUE,VLOOKUP($H544,Elements!$B$19:$L$28,4,FALSE))</f>
        <v/>
      </c>
      <c r="L544" s="31" t="str">
        <f>_xlfn.IFS($H544="","",$H544="Total",SUMIF(INDEX($L$12:$L543,),"&gt;0"),TRUE,VLOOKUP($H544,Elements!$B$19:$L$28,5,FALSE))</f>
        <v/>
      </c>
      <c r="M544" s="31" t="str">
        <f>_xlfn.IFS($H544="","",$H544="Total",SUMIF(INDEX($M$12:$M543,),"&gt;0"),TRUE,VLOOKUP($H544,Elements!$B$19:$L$28,6,FALSE))</f>
        <v/>
      </c>
      <c r="N544" s="31" t="str">
        <f>_xlfn.IFS($H544="","",$H544="Total",SUMIF(INDEX($N$12:$N543,),"&gt;0"),TRUE,VLOOKUP($H544,Elements!$B$19:$L$28,7,FALSE))</f>
        <v/>
      </c>
      <c r="O544" s="31" t="str">
        <f>_xlfn.IFS($H544="","",$H544="Total",SUMIF(INDEX($O$12:$O543,),"&gt;0"),TRUE,VLOOKUP($H544,Elements!$B$19:$L$28,8,FALSE))</f>
        <v/>
      </c>
      <c r="P544" s="31" t="str">
        <f>_xlfn.IFS($H544="","",$H544="Total",SUMIF(INDEX($P$12:$P543,),"&gt;0"),TRUE,VLOOKUP($H544,Elements!$B$19:$L$28,9,FALSE))</f>
        <v/>
      </c>
      <c r="Q544" s="31" t="str">
        <f>_xlfn.IFS($H544="","",$H544="Total",SUMIF(INDEX($Q$12:$Q543,),"&gt;0"),TRUE,VLOOKUP($H544,Elements!$B$19:$L$28,10,FALSE))</f>
        <v/>
      </c>
      <c r="R544" s="49" t="str">
        <f>_xlfn.IFS($H544="","",$H544="Total",SUMIF(INDEX($R$12:$R543,),"&gt;0"),TRUE,VLOOKUP($H544,Elements!$B$19:$L$28,11,FALSE))</f>
        <v/>
      </c>
      <c r="S544" s="2"/>
    </row>
    <row r="545" spans="3:19" x14ac:dyDescent="0.25">
      <c r="C545" s="54"/>
      <c r="D545" s="50" t="str">
        <f ca="1">IF(C545="","",VLOOKUP(C545,OFFSET(#REF!,0,0,COUNTA(#REF!)-1),2,FALSE))</f>
        <v/>
      </c>
      <c r="E545" s="54"/>
      <c r="F545" s="29" t="str">
        <f t="shared" si="16"/>
        <v/>
      </c>
      <c r="G545" s="30" t="str">
        <f t="shared" si="17"/>
        <v/>
      </c>
      <c r="H545" s="54"/>
      <c r="I545" s="59" t="str">
        <f>_xlfn.IFS($H545="","",$H545="Total","",TRUE,VLOOKUP($H545,Elements!$B$19:$L$28,2,FALSE))</f>
        <v/>
      </c>
      <c r="J545" s="31" t="str">
        <f>_xlfn.IFS($H545="","",$H545="Total","",TRUE,VLOOKUP($H545,Elements!$B$19:$L$28,3,FALSE))</f>
        <v/>
      </c>
      <c r="K545" s="31" t="str">
        <f>_xlfn.IFS($H545="","",$H545="Total",SUMIF(INDEX($K$12:$K544,),"&gt;0"),TRUE,VLOOKUP($H545,Elements!$B$19:$L$28,4,FALSE))</f>
        <v/>
      </c>
      <c r="L545" s="31" t="str">
        <f>_xlfn.IFS($H545="","",$H545="Total",SUMIF(INDEX($L$12:$L544,),"&gt;0"),TRUE,VLOOKUP($H545,Elements!$B$19:$L$28,5,FALSE))</f>
        <v/>
      </c>
      <c r="M545" s="31" t="str">
        <f>_xlfn.IFS($H545="","",$H545="Total",SUMIF(INDEX($M$12:$M544,),"&gt;0"),TRUE,VLOOKUP($H545,Elements!$B$19:$L$28,6,FALSE))</f>
        <v/>
      </c>
      <c r="N545" s="31" t="str">
        <f>_xlfn.IFS($H545="","",$H545="Total",SUMIF(INDEX($N$12:$N544,),"&gt;0"),TRUE,VLOOKUP($H545,Elements!$B$19:$L$28,7,FALSE))</f>
        <v/>
      </c>
      <c r="O545" s="31" t="str">
        <f>_xlfn.IFS($H545="","",$H545="Total",SUMIF(INDEX($O$12:$O544,),"&gt;0"),TRUE,VLOOKUP($H545,Elements!$B$19:$L$28,8,FALSE))</f>
        <v/>
      </c>
      <c r="P545" s="31" t="str">
        <f>_xlfn.IFS($H545="","",$H545="Total",SUMIF(INDEX($P$12:$P544,),"&gt;0"),TRUE,VLOOKUP($H545,Elements!$B$19:$L$28,9,FALSE))</f>
        <v/>
      </c>
      <c r="Q545" s="31" t="str">
        <f>_xlfn.IFS($H545="","",$H545="Total",SUMIF(INDEX($Q$12:$Q544,),"&gt;0"),TRUE,VLOOKUP($H545,Elements!$B$19:$L$28,10,FALSE))</f>
        <v/>
      </c>
      <c r="R545" s="49" t="str">
        <f>_xlfn.IFS($H545="","",$H545="Total",SUMIF(INDEX($R$12:$R544,),"&gt;0"),TRUE,VLOOKUP($H545,Elements!$B$19:$L$28,11,FALSE))</f>
        <v/>
      </c>
      <c r="S545" s="2"/>
    </row>
    <row r="546" spans="3:19" x14ac:dyDescent="0.25">
      <c r="C546" s="54"/>
      <c r="D546" s="50" t="str">
        <f ca="1">IF(C546="","",VLOOKUP(C546,OFFSET(#REF!,0,0,COUNTA(#REF!)-1),2,FALSE))</f>
        <v/>
      </c>
      <c r="E546" s="54"/>
      <c r="F546" s="29" t="str">
        <f t="shared" si="16"/>
        <v/>
      </c>
      <c r="G546" s="30" t="str">
        <f t="shared" si="17"/>
        <v/>
      </c>
      <c r="H546" s="54"/>
      <c r="I546" s="59" t="str">
        <f>_xlfn.IFS($H546="","",$H546="Total","",TRUE,VLOOKUP($H546,Elements!$B$19:$L$28,2,FALSE))</f>
        <v/>
      </c>
      <c r="J546" s="31" t="str">
        <f>_xlfn.IFS($H546="","",$H546="Total","",TRUE,VLOOKUP($H546,Elements!$B$19:$L$28,3,FALSE))</f>
        <v/>
      </c>
      <c r="K546" s="31" t="str">
        <f>_xlfn.IFS($H546="","",$H546="Total",SUMIF(INDEX($K$12:$K545,),"&gt;0"),TRUE,VLOOKUP($H546,Elements!$B$19:$L$28,4,FALSE))</f>
        <v/>
      </c>
      <c r="L546" s="31" t="str">
        <f>_xlfn.IFS($H546="","",$H546="Total",SUMIF(INDEX($L$12:$L545,),"&gt;0"),TRUE,VLOOKUP($H546,Elements!$B$19:$L$28,5,FALSE))</f>
        <v/>
      </c>
      <c r="M546" s="31" t="str">
        <f>_xlfn.IFS($H546="","",$H546="Total",SUMIF(INDEX($M$12:$M545,),"&gt;0"),TRUE,VLOOKUP($H546,Elements!$B$19:$L$28,6,FALSE))</f>
        <v/>
      </c>
      <c r="N546" s="31" t="str">
        <f>_xlfn.IFS($H546="","",$H546="Total",SUMIF(INDEX($N$12:$N545,),"&gt;0"),TRUE,VLOOKUP($H546,Elements!$B$19:$L$28,7,FALSE))</f>
        <v/>
      </c>
      <c r="O546" s="31" t="str">
        <f>_xlfn.IFS($H546="","",$H546="Total",SUMIF(INDEX($O$12:$O545,),"&gt;0"),TRUE,VLOOKUP($H546,Elements!$B$19:$L$28,8,FALSE))</f>
        <v/>
      </c>
      <c r="P546" s="31" t="str">
        <f>_xlfn.IFS($H546="","",$H546="Total",SUMIF(INDEX($P$12:$P545,),"&gt;0"),TRUE,VLOOKUP($H546,Elements!$B$19:$L$28,9,FALSE))</f>
        <v/>
      </c>
      <c r="Q546" s="31" t="str">
        <f>_xlfn.IFS($H546="","",$H546="Total",SUMIF(INDEX($Q$12:$Q545,),"&gt;0"),TRUE,VLOOKUP($H546,Elements!$B$19:$L$28,10,FALSE))</f>
        <v/>
      </c>
      <c r="R546" s="49" t="str">
        <f>_xlfn.IFS($H546="","",$H546="Total",SUMIF(INDEX($R$12:$R545,),"&gt;0"),TRUE,VLOOKUP($H546,Elements!$B$19:$L$28,11,FALSE))</f>
        <v/>
      </c>
      <c r="S546" s="2"/>
    </row>
    <row r="547" spans="3:19" x14ac:dyDescent="0.25">
      <c r="C547" s="54"/>
      <c r="D547" s="50" t="str">
        <f ca="1">IF(C547="","",VLOOKUP(C547,OFFSET(#REF!,0,0,COUNTA(#REF!)-1),2,FALSE))</f>
        <v/>
      </c>
      <c r="E547" s="54"/>
      <c r="F547" s="29" t="str">
        <f t="shared" si="16"/>
        <v/>
      </c>
      <c r="G547" s="30" t="str">
        <f t="shared" si="17"/>
        <v/>
      </c>
      <c r="H547" s="54"/>
      <c r="I547" s="59" t="str">
        <f>_xlfn.IFS($H547="","",$H547="Total","",TRUE,VLOOKUP($H547,Elements!$B$19:$L$28,2,FALSE))</f>
        <v/>
      </c>
      <c r="J547" s="31" t="str">
        <f>_xlfn.IFS($H547="","",$H547="Total","",TRUE,VLOOKUP($H547,Elements!$B$19:$L$28,3,FALSE))</f>
        <v/>
      </c>
      <c r="K547" s="31" t="str">
        <f>_xlfn.IFS($H547="","",$H547="Total",SUMIF(INDEX($K$12:$K546,),"&gt;0"),TRUE,VLOOKUP($H547,Elements!$B$19:$L$28,4,FALSE))</f>
        <v/>
      </c>
      <c r="L547" s="31" t="str">
        <f>_xlfn.IFS($H547="","",$H547="Total",SUMIF(INDEX($L$12:$L546,),"&gt;0"),TRUE,VLOOKUP($H547,Elements!$B$19:$L$28,5,FALSE))</f>
        <v/>
      </c>
      <c r="M547" s="31" t="str">
        <f>_xlfn.IFS($H547="","",$H547="Total",SUMIF(INDEX($M$12:$M546,),"&gt;0"),TRUE,VLOOKUP($H547,Elements!$B$19:$L$28,6,FALSE))</f>
        <v/>
      </c>
      <c r="N547" s="31" t="str">
        <f>_xlfn.IFS($H547="","",$H547="Total",SUMIF(INDEX($N$12:$N546,),"&gt;0"),TRUE,VLOOKUP($H547,Elements!$B$19:$L$28,7,FALSE))</f>
        <v/>
      </c>
      <c r="O547" s="31" t="str">
        <f>_xlfn.IFS($H547="","",$H547="Total",SUMIF(INDEX($O$12:$O546,),"&gt;0"),TRUE,VLOOKUP($H547,Elements!$B$19:$L$28,8,FALSE))</f>
        <v/>
      </c>
      <c r="P547" s="31" t="str">
        <f>_xlfn.IFS($H547="","",$H547="Total",SUMIF(INDEX($P$12:$P546,),"&gt;0"),TRUE,VLOOKUP($H547,Elements!$B$19:$L$28,9,FALSE))</f>
        <v/>
      </c>
      <c r="Q547" s="31" t="str">
        <f>_xlfn.IFS($H547="","",$H547="Total",SUMIF(INDEX($Q$12:$Q546,),"&gt;0"),TRUE,VLOOKUP($H547,Elements!$B$19:$L$28,10,FALSE))</f>
        <v/>
      </c>
      <c r="R547" s="49" t="str">
        <f>_xlfn.IFS($H547="","",$H547="Total",SUMIF(INDEX($R$12:$R546,),"&gt;0"),TRUE,VLOOKUP($H547,Elements!$B$19:$L$28,11,FALSE))</f>
        <v/>
      </c>
      <c r="S547" s="2"/>
    </row>
    <row r="548" spans="3:19" x14ac:dyDescent="0.25">
      <c r="C548" s="54"/>
      <c r="D548" s="50" t="str">
        <f ca="1">IF(C548="","",VLOOKUP(C548,OFFSET(#REF!,0,0,COUNTA(#REF!)-1),2,FALSE))</f>
        <v/>
      </c>
      <c r="E548" s="54"/>
      <c r="F548" s="29" t="str">
        <f t="shared" si="16"/>
        <v/>
      </c>
      <c r="G548" s="30" t="str">
        <f t="shared" si="17"/>
        <v/>
      </c>
      <c r="H548" s="54"/>
      <c r="I548" s="59" t="str">
        <f>_xlfn.IFS($H548="","",$H548="Total","",TRUE,VLOOKUP($H548,Elements!$B$19:$L$28,2,FALSE))</f>
        <v/>
      </c>
      <c r="J548" s="31" t="str">
        <f>_xlfn.IFS($H548="","",$H548="Total","",TRUE,VLOOKUP($H548,Elements!$B$19:$L$28,3,FALSE))</f>
        <v/>
      </c>
      <c r="K548" s="31" t="str">
        <f>_xlfn.IFS($H548="","",$H548="Total",SUMIF(INDEX($K$12:$K547,),"&gt;0"),TRUE,VLOOKUP($H548,Elements!$B$19:$L$28,4,FALSE))</f>
        <v/>
      </c>
      <c r="L548" s="31" t="str">
        <f>_xlfn.IFS($H548="","",$H548="Total",SUMIF(INDEX($L$12:$L547,),"&gt;0"),TRUE,VLOOKUP($H548,Elements!$B$19:$L$28,5,FALSE))</f>
        <v/>
      </c>
      <c r="M548" s="31" t="str">
        <f>_xlfn.IFS($H548="","",$H548="Total",SUMIF(INDEX($M$12:$M547,),"&gt;0"),TRUE,VLOOKUP($H548,Elements!$B$19:$L$28,6,FALSE))</f>
        <v/>
      </c>
      <c r="N548" s="31" t="str">
        <f>_xlfn.IFS($H548="","",$H548="Total",SUMIF(INDEX($N$12:$N547,),"&gt;0"),TRUE,VLOOKUP($H548,Elements!$B$19:$L$28,7,FALSE))</f>
        <v/>
      </c>
      <c r="O548" s="31" t="str">
        <f>_xlfn.IFS($H548="","",$H548="Total",SUMIF(INDEX($O$12:$O547,),"&gt;0"),TRUE,VLOOKUP($H548,Elements!$B$19:$L$28,8,FALSE))</f>
        <v/>
      </c>
      <c r="P548" s="31" t="str">
        <f>_xlfn.IFS($H548="","",$H548="Total",SUMIF(INDEX($P$12:$P547,),"&gt;0"),TRUE,VLOOKUP($H548,Elements!$B$19:$L$28,9,FALSE))</f>
        <v/>
      </c>
      <c r="Q548" s="31" t="str">
        <f>_xlfn.IFS($H548="","",$H548="Total",SUMIF(INDEX($Q$12:$Q547,),"&gt;0"),TRUE,VLOOKUP($H548,Elements!$B$19:$L$28,10,FALSE))</f>
        <v/>
      </c>
      <c r="R548" s="49" t="str">
        <f>_xlfn.IFS($H548="","",$H548="Total",SUMIF(INDEX($R$12:$R547,),"&gt;0"),TRUE,VLOOKUP($H548,Elements!$B$19:$L$28,11,FALSE))</f>
        <v/>
      </c>
      <c r="S548" s="2"/>
    </row>
    <row r="549" spans="3:19" x14ac:dyDescent="0.25">
      <c r="C549" s="54"/>
      <c r="D549" s="50" t="str">
        <f ca="1">IF(C549="","",VLOOKUP(C549,OFFSET(#REF!,0,0,COUNTA(#REF!)-1),2,FALSE))</f>
        <v/>
      </c>
      <c r="E549" s="54"/>
      <c r="F549" s="29" t="str">
        <f t="shared" si="16"/>
        <v/>
      </c>
      <c r="G549" s="30" t="str">
        <f t="shared" si="17"/>
        <v/>
      </c>
      <c r="H549" s="54"/>
      <c r="I549" s="59" t="str">
        <f>_xlfn.IFS($H549="","",$H549="Total","",TRUE,VLOOKUP($H549,Elements!$B$19:$L$28,2,FALSE))</f>
        <v/>
      </c>
      <c r="J549" s="31" t="str">
        <f>_xlfn.IFS($H549="","",$H549="Total","",TRUE,VLOOKUP($H549,Elements!$B$19:$L$28,3,FALSE))</f>
        <v/>
      </c>
      <c r="K549" s="31" t="str">
        <f>_xlfn.IFS($H549="","",$H549="Total",SUMIF(INDEX($K$12:$K548,),"&gt;0"),TRUE,VLOOKUP($H549,Elements!$B$19:$L$28,4,FALSE))</f>
        <v/>
      </c>
      <c r="L549" s="31" t="str">
        <f>_xlfn.IFS($H549="","",$H549="Total",SUMIF(INDEX($L$12:$L548,),"&gt;0"),TRUE,VLOOKUP($H549,Elements!$B$19:$L$28,5,FALSE))</f>
        <v/>
      </c>
      <c r="M549" s="31" t="str">
        <f>_xlfn.IFS($H549="","",$H549="Total",SUMIF(INDEX($M$12:$M548,),"&gt;0"),TRUE,VLOOKUP($H549,Elements!$B$19:$L$28,6,FALSE))</f>
        <v/>
      </c>
      <c r="N549" s="31" t="str">
        <f>_xlfn.IFS($H549="","",$H549="Total",SUMIF(INDEX($N$12:$N548,),"&gt;0"),TRUE,VLOOKUP($H549,Elements!$B$19:$L$28,7,FALSE))</f>
        <v/>
      </c>
      <c r="O549" s="31" t="str">
        <f>_xlfn.IFS($H549="","",$H549="Total",SUMIF(INDEX($O$12:$O548,),"&gt;0"),TRUE,VLOOKUP($H549,Elements!$B$19:$L$28,8,FALSE))</f>
        <v/>
      </c>
      <c r="P549" s="31" t="str">
        <f>_xlfn.IFS($H549="","",$H549="Total",SUMIF(INDEX($P$12:$P548,),"&gt;0"),TRUE,VLOOKUP($H549,Elements!$B$19:$L$28,9,FALSE))</f>
        <v/>
      </c>
      <c r="Q549" s="31" t="str">
        <f>_xlfn.IFS($H549="","",$H549="Total",SUMIF(INDEX($Q$12:$Q548,),"&gt;0"),TRUE,VLOOKUP($H549,Elements!$B$19:$L$28,10,FALSE))</f>
        <v/>
      </c>
      <c r="R549" s="49" t="str">
        <f>_xlfn.IFS($H549="","",$H549="Total",SUMIF(INDEX($R$12:$R548,),"&gt;0"),TRUE,VLOOKUP($H549,Elements!$B$19:$L$28,11,FALSE))</f>
        <v/>
      </c>
      <c r="S549" s="2"/>
    </row>
    <row r="550" spans="3:19" x14ac:dyDescent="0.25">
      <c r="C550" s="54"/>
      <c r="D550" s="50" t="str">
        <f ca="1">IF(C550="","",VLOOKUP(C550,OFFSET(#REF!,0,0,COUNTA(#REF!)-1),2,FALSE))</f>
        <v/>
      </c>
      <c r="E550" s="54"/>
      <c r="F550" s="29" t="str">
        <f t="shared" si="16"/>
        <v/>
      </c>
      <c r="G550" s="30" t="str">
        <f t="shared" si="17"/>
        <v/>
      </c>
      <c r="H550" s="54"/>
      <c r="I550" s="59" t="str">
        <f>_xlfn.IFS($H550="","",$H550="Total","",TRUE,VLOOKUP($H550,Elements!$B$19:$L$28,2,FALSE))</f>
        <v/>
      </c>
      <c r="J550" s="31" t="str">
        <f>_xlfn.IFS($H550="","",$H550="Total","",TRUE,VLOOKUP($H550,Elements!$B$19:$L$28,3,FALSE))</f>
        <v/>
      </c>
      <c r="K550" s="31" t="str">
        <f>_xlfn.IFS($H550="","",$H550="Total",SUMIF(INDEX($K$12:$K549,),"&gt;0"),TRUE,VLOOKUP($H550,Elements!$B$19:$L$28,4,FALSE))</f>
        <v/>
      </c>
      <c r="L550" s="31" t="str">
        <f>_xlfn.IFS($H550="","",$H550="Total",SUMIF(INDEX($L$12:$L549,),"&gt;0"),TRUE,VLOOKUP($H550,Elements!$B$19:$L$28,5,FALSE))</f>
        <v/>
      </c>
      <c r="M550" s="31" t="str">
        <f>_xlfn.IFS($H550="","",$H550="Total",SUMIF(INDEX($M$12:$M549,),"&gt;0"),TRUE,VLOOKUP($H550,Elements!$B$19:$L$28,6,FALSE))</f>
        <v/>
      </c>
      <c r="N550" s="31" t="str">
        <f>_xlfn.IFS($H550="","",$H550="Total",SUMIF(INDEX($N$12:$N549,),"&gt;0"),TRUE,VLOOKUP($H550,Elements!$B$19:$L$28,7,FALSE))</f>
        <v/>
      </c>
      <c r="O550" s="31" t="str">
        <f>_xlfn.IFS($H550="","",$H550="Total",SUMIF(INDEX($O$12:$O549,),"&gt;0"),TRUE,VLOOKUP($H550,Elements!$B$19:$L$28,8,FALSE))</f>
        <v/>
      </c>
      <c r="P550" s="31" t="str">
        <f>_xlfn.IFS($H550="","",$H550="Total",SUMIF(INDEX($P$12:$P549,),"&gt;0"),TRUE,VLOOKUP($H550,Elements!$B$19:$L$28,9,FALSE))</f>
        <v/>
      </c>
      <c r="Q550" s="31" t="str">
        <f>_xlfn.IFS($H550="","",$H550="Total",SUMIF(INDEX($Q$12:$Q549,),"&gt;0"),TRUE,VLOOKUP($H550,Elements!$B$19:$L$28,10,FALSE))</f>
        <v/>
      </c>
      <c r="R550" s="49" t="str">
        <f>_xlfn.IFS($H550="","",$H550="Total",SUMIF(INDEX($R$12:$R549,),"&gt;0"),TRUE,VLOOKUP($H550,Elements!$B$19:$L$28,11,FALSE))</f>
        <v/>
      </c>
      <c r="S550" s="2"/>
    </row>
    <row r="551" spans="3:19" x14ac:dyDescent="0.25">
      <c r="C551" s="54"/>
      <c r="D551" s="50" t="str">
        <f ca="1">IF(C551="","",VLOOKUP(C551,OFFSET(#REF!,0,0,COUNTA(#REF!)-1),2,FALSE))</f>
        <v/>
      </c>
      <c r="E551" s="54"/>
      <c r="F551" s="29" t="str">
        <f t="shared" si="16"/>
        <v/>
      </c>
      <c r="G551" s="30" t="str">
        <f t="shared" si="17"/>
        <v/>
      </c>
      <c r="H551" s="54"/>
      <c r="I551" s="59" t="str">
        <f>_xlfn.IFS($H551="","",$H551="Total","",TRUE,VLOOKUP($H551,Elements!$B$19:$L$28,2,FALSE))</f>
        <v/>
      </c>
      <c r="J551" s="31" t="str">
        <f>_xlfn.IFS($H551="","",$H551="Total","",TRUE,VLOOKUP($H551,Elements!$B$19:$L$28,3,FALSE))</f>
        <v/>
      </c>
      <c r="K551" s="31" t="str">
        <f>_xlfn.IFS($H551="","",$H551="Total",SUMIF(INDEX($K$12:$K550,),"&gt;0"),TRUE,VLOOKUP($H551,Elements!$B$19:$L$28,4,FALSE))</f>
        <v/>
      </c>
      <c r="L551" s="31" t="str">
        <f>_xlfn.IFS($H551="","",$H551="Total",SUMIF(INDEX($L$12:$L550,),"&gt;0"),TRUE,VLOOKUP($H551,Elements!$B$19:$L$28,5,FALSE))</f>
        <v/>
      </c>
      <c r="M551" s="31" t="str">
        <f>_xlfn.IFS($H551="","",$H551="Total",SUMIF(INDEX($M$12:$M550,),"&gt;0"),TRUE,VLOOKUP($H551,Elements!$B$19:$L$28,6,FALSE))</f>
        <v/>
      </c>
      <c r="N551" s="31" t="str">
        <f>_xlfn.IFS($H551="","",$H551="Total",SUMIF(INDEX($N$12:$N550,),"&gt;0"),TRUE,VLOOKUP($H551,Elements!$B$19:$L$28,7,FALSE))</f>
        <v/>
      </c>
      <c r="O551" s="31" t="str">
        <f>_xlfn.IFS($H551="","",$H551="Total",SUMIF(INDEX($O$12:$O550,),"&gt;0"),TRUE,VLOOKUP($H551,Elements!$B$19:$L$28,8,FALSE))</f>
        <v/>
      </c>
      <c r="P551" s="31" t="str">
        <f>_xlfn.IFS($H551="","",$H551="Total",SUMIF(INDEX($P$12:$P550,),"&gt;0"),TRUE,VLOOKUP($H551,Elements!$B$19:$L$28,9,FALSE))</f>
        <v/>
      </c>
      <c r="Q551" s="31" t="str">
        <f>_xlfn.IFS($H551="","",$H551="Total",SUMIF(INDEX($Q$12:$Q550,),"&gt;0"),TRUE,VLOOKUP($H551,Elements!$B$19:$L$28,10,FALSE))</f>
        <v/>
      </c>
      <c r="R551" s="49" t="str">
        <f>_xlfn.IFS($H551="","",$H551="Total",SUMIF(INDEX($R$12:$R550,),"&gt;0"),TRUE,VLOOKUP($H551,Elements!$B$19:$L$28,11,FALSE))</f>
        <v/>
      </c>
      <c r="S551" s="2"/>
    </row>
    <row r="552" spans="3:19" x14ac:dyDescent="0.25">
      <c r="C552" s="54"/>
      <c r="D552" s="50" t="str">
        <f ca="1">IF(C552="","",VLOOKUP(C552,OFFSET(#REF!,0,0,COUNTA(#REF!)-1),2,FALSE))</f>
        <v/>
      </c>
      <c r="E552" s="54"/>
      <c r="F552" s="29" t="str">
        <f t="shared" si="16"/>
        <v/>
      </c>
      <c r="G552" s="30" t="str">
        <f t="shared" si="17"/>
        <v/>
      </c>
      <c r="H552" s="54"/>
      <c r="I552" s="59" t="str">
        <f>_xlfn.IFS($H552="","",$H552="Total","",TRUE,VLOOKUP($H552,Elements!$B$19:$L$28,2,FALSE))</f>
        <v/>
      </c>
      <c r="J552" s="31" t="str">
        <f>_xlfn.IFS($H552="","",$H552="Total","",TRUE,VLOOKUP($H552,Elements!$B$19:$L$28,3,FALSE))</f>
        <v/>
      </c>
      <c r="K552" s="31" t="str">
        <f>_xlfn.IFS($H552="","",$H552="Total",SUMIF(INDEX($K$12:$K551,),"&gt;0"),TRUE,VLOOKUP($H552,Elements!$B$19:$L$28,4,FALSE))</f>
        <v/>
      </c>
      <c r="L552" s="31" t="str">
        <f>_xlfn.IFS($H552="","",$H552="Total",SUMIF(INDEX($L$12:$L551,),"&gt;0"),TRUE,VLOOKUP($H552,Elements!$B$19:$L$28,5,FALSE))</f>
        <v/>
      </c>
      <c r="M552" s="31" t="str">
        <f>_xlfn.IFS($H552="","",$H552="Total",SUMIF(INDEX($M$12:$M551,),"&gt;0"),TRUE,VLOOKUP($H552,Elements!$B$19:$L$28,6,FALSE))</f>
        <v/>
      </c>
      <c r="N552" s="31" t="str">
        <f>_xlfn.IFS($H552="","",$H552="Total",SUMIF(INDEX($N$12:$N551,),"&gt;0"),TRUE,VLOOKUP($H552,Elements!$B$19:$L$28,7,FALSE))</f>
        <v/>
      </c>
      <c r="O552" s="31" t="str">
        <f>_xlfn.IFS($H552="","",$H552="Total",SUMIF(INDEX($O$12:$O551,),"&gt;0"),TRUE,VLOOKUP($H552,Elements!$B$19:$L$28,8,FALSE))</f>
        <v/>
      </c>
      <c r="P552" s="31" t="str">
        <f>_xlfn.IFS($H552="","",$H552="Total",SUMIF(INDEX($P$12:$P551,),"&gt;0"),TRUE,VLOOKUP($H552,Elements!$B$19:$L$28,9,FALSE))</f>
        <v/>
      </c>
      <c r="Q552" s="31" t="str">
        <f>_xlfn.IFS($H552="","",$H552="Total",SUMIF(INDEX($Q$12:$Q551,),"&gt;0"),TRUE,VLOOKUP($H552,Elements!$B$19:$L$28,10,FALSE))</f>
        <v/>
      </c>
      <c r="R552" s="49" t="str">
        <f>_xlfn.IFS($H552="","",$H552="Total",SUMIF(INDEX($R$12:$R551,),"&gt;0"),TRUE,VLOOKUP($H552,Elements!$B$19:$L$28,11,FALSE))</f>
        <v/>
      </c>
      <c r="S552" s="2"/>
    </row>
    <row r="553" spans="3:19" x14ac:dyDescent="0.25">
      <c r="C553" s="54"/>
      <c r="D553" s="50" t="str">
        <f ca="1">IF(C553="","",VLOOKUP(C553,OFFSET(#REF!,0,0,COUNTA(#REF!)-1),2,FALSE))</f>
        <v/>
      </c>
      <c r="E553" s="54"/>
      <c r="F553" s="29" t="str">
        <f t="shared" si="16"/>
        <v/>
      </c>
      <c r="G553" s="30" t="str">
        <f t="shared" si="17"/>
        <v/>
      </c>
      <c r="H553" s="54"/>
      <c r="I553" s="59" t="str">
        <f>_xlfn.IFS($H553="","",$H553="Total","",TRUE,VLOOKUP($H553,Elements!$B$19:$L$28,2,FALSE))</f>
        <v/>
      </c>
      <c r="J553" s="31" t="str">
        <f>_xlfn.IFS($H553="","",$H553="Total","",TRUE,VLOOKUP($H553,Elements!$B$19:$L$28,3,FALSE))</f>
        <v/>
      </c>
      <c r="K553" s="31" t="str">
        <f>_xlfn.IFS($H553="","",$H553="Total",SUMIF(INDEX($K$12:$K552,),"&gt;0"),TRUE,VLOOKUP($H553,Elements!$B$19:$L$28,4,FALSE))</f>
        <v/>
      </c>
      <c r="L553" s="31" t="str">
        <f>_xlfn.IFS($H553="","",$H553="Total",SUMIF(INDEX($L$12:$L552,),"&gt;0"),TRUE,VLOOKUP($H553,Elements!$B$19:$L$28,5,FALSE))</f>
        <v/>
      </c>
      <c r="M553" s="31" t="str">
        <f>_xlfn.IFS($H553="","",$H553="Total",SUMIF(INDEX($M$12:$M552,),"&gt;0"),TRUE,VLOOKUP($H553,Elements!$B$19:$L$28,6,FALSE))</f>
        <v/>
      </c>
      <c r="N553" s="31" t="str">
        <f>_xlfn.IFS($H553="","",$H553="Total",SUMIF(INDEX($N$12:$N552,),"&gt;0"),TRUE,VLOOKUP($H553,Elements!$B$19:$L$28,7,FALSE))</f>
        <v/>
      </c>
      <c r="O553" s="31" t="str">
        <f>_xlfn.IFS($H553="","",$H553="Total",SUMIF(INDEX($O$12:$O552,),"&gt;0"),TRUE,VLOOKUP($H553,Elements!$B$19:$L$28,8,FALSE))</f>
        <v/>
      </c>
      <c r="P553" s="31" t="str">
        <f>_xlfn.IFS($H553="","",$H553="Total",SUMIF(INDEX($P$12:$P552,),"&gt;0"),TRUE,VLOOKUP($H553,Elements!$B$19:$L$28,9,FALSE))</f>
        <v/>
      </c>
      <c r="Q553" s="31" t="str">
        <f>_xlfn.IFS($H553="","",$H553="Total",SUMIF(INDEX($Q$12:$Q552,),"&gt;0"),TRUE,VLOOKUP($H553,Elements!$B$19:$L$28,10,FALSE))</f>
        <v/>
      </c>
      <c r="R553" s="49" t="str">
        <f>_xlfn.IFS($H553="","",$H553="Total",SUMIF(INDEX($R$12:$R552,),"&gt;0"),TRUE,VLOOKUP($H553,Elements!$B$19:$L$28,11,FALSE))</f>
        <v/>
      </c>
      <c r="S553" s="2"/>
    </row>
    <row r="554" spans="3:19" x14ac:dyDescent="0.25">
      <c r="C554" s="54"/>
      <c r="D554" s="50" t="str">
        <f ca="1">IF(C554="","",VLOOKUP(C554,OFFSET(#REF!,0,0,COUNTA(#REF!)-1),2,FALSE))</f>
        <v/>
      </c>
      <c r="E554" s="54"/>
      <c r="F554" s="29" t="str">
        <f t="shared" si="16"/>
        <v/>
      </c>
      <c r="G554" s="30" t="str">
        <f t="shared" si="17"/>
        <v/>
      </c>
      <c r="H554" s="54"/>
      <c r="I554" s="59" t="str">
        <f>_xlfn.IFS($H554="","",$H554="Total","",TRUE,VLOOKUP($H554,Elements!$B$19:$L$28,2,FALSE))</f>
        <v/>
      </c>
      <c r="J554" s="31" t="str">
        <f>_xlfn.IFS($H554="","",$H554="Total","",TRUE,VLOOKUP($H554,Elements!$B$19:$L$28,3,FALSE))</f>
        <v/>
      </c>
      <c r="K554" s="31" t="str">
        <f>_xlfn.IFS($H554="","",$H554="Total",SUMIF(INDEX($K$12:$K553,),"&gt;0"),TRUE,VLOOKUP($H554,Elements!$B$19:$L$28,4,FALSE))</f>
        <v/>
      </c>
      <c r="L554" s="31" t="str">
        <f>_xlfn.IFS($H554="","",$H554="Total",SUMIF(INDEX($L$12:$L553,),"&gt;0"),TRUE,VLOOKUP($H554,Elements!$B$19:$L$28,5,FALSE))</f>
        <v/>
      </c>
      <c r="M554" s="31" t="str">
        <f>_xlfn.IFS($H554="","",$H554="Total",SUMIF(INDEX($M$12:$M553,),"&gt;0"),TRUE,VLOOKUP($H554,Elements!$B$19:$L$28,6,FALSE))</f>
        <v/>
      </c>
      <c r="N554" s="31" t="str">
        <f>_xlfn.IFS($H554="","",$H554="Total",SUMIF(INDEX($N$12:$N553,),"&gt;0"),TRUE,VLOOKUP($H554,Elements!$B$19:$L$28,7,FALSE))</f>
        <v/>
      </c>
      <c r="O554" s="31" t="str">
        <f>_xlfn.IFS($H554="","",$H554="Total",SUMIF(INDEX($O$12:$O553,),"&gt;0"),TRUE,VLOOKUP($H554,Elements!$B$19:$L$28,8,FALSE))</f>
        <v/>
      </c>
      <c r="P554" s="31" t="str">
        <f>_xlfn.IFS($H554="","",$H554="Total",SUMIF(INDEX($P$12:$P553,),"&gt;0"),TRUE,VLOOKUP($H554,Elements!$B$19:$L$28,9,FALSE))</f>
        <v/>
      </c>
      <c r="Q554" s="31" t="str">
        <f>_xlfn.IFS($H554="","",$H554="Total",SUMIF(INDEX($Q$12:$Q553,),"&gt;0"),TRUE,VLOOKUP($H554,Elements!$B$19:$L$28,10,FALSE))</f>
        <v/>
      </c>
      <c r="R554" s="49" t="str">
        <f>_xlfn.IFS($H554="","",$H554="Total",SUMIF(INDEX($R$12:$R553,),"&gt;0"),TRUE,VLOOKUP($H554,Elements!$B$19:$L$28,11,FALSE))</f>
        <v/>
      </c>
      <c r="S554" s="2"/>
    </row>
    <row r="555" spans="3:19" x14ac:dyDescent="0.25">
      <c r="C555" s="54"/>
      <c r="D555" s="50" t="str">
        <f ca="1">IF(C555="","",VLOOKUP(C555,OFFSET(#REF!,0,0,COUNTA(#REF!)-1),2,FALSE))</f>
        <v/>
      </c>
      <c r="E555" s="54"/>
      <c r="F555" s="29" t="str">
        <f t="shared" si="16"/>
        <v/>
      </c>
      <c r="G555" s="30" t="str">
        <f t="shared" si="17"/>
        <v/>
      </c>
      <c r="H555" s="54"/>
      <c r="I555" s="59" t="str">
        <f>_xlfn.IFS($H555="","",$H555="Total","",TRUE,VLOOKUP($H555,Elements!$B$19:$L$28,2,FALSE))</f>
        <v/>
      </c>
      <c r="J555" s="31" t="str">
        <f>_xlfn.IFS($H555="","",$H555="Total","",TRUE,VLOOKUP($H555,Elements!$B$19:$L$28,3,FALSE))</f>
        <v/>
      </c>
      <c r="K555" s="31" t="str">
        <f>_xlfn.IFS($H555="","",$H555="Total",SUMIF(INDEX($K$12:$K554,),"&gt;0"),TRUE,VLOOKUP($H555,Elements!$B$19:$L$28,4,FALSE))</f>
        <v/>
      </c>
      <c r="L555" s="31" t="str">
        <f>_xlfn.IFS($H555="","",$H555="Total",SUMIF(INDEX($L$12:$L554,),"&gt;0"),TRUE,VLOOKUP($H555,Elements!$B$19:$L$28,5,FALSE))</f>
        <v/>
      </c>
      <c r="M555" s="31" t="str">
        <f>_xlfn.IFS($H555="","",$H555="Total",SUMIF(INDEX($M$12:$M554,),"&gt;0"),TRUE,VLOOKUP($H555,Elements!$B$19:$L$28,6,FALSE))</f>
        <v/>
      </c>
      <c r="N555" s="31" t="str">
        <f>_xlfn.IFS($H555="","",$H555="Total",SUMIF(INDEX($N$12:$N554,),"&gt;0"),TRUE,VLOOKUP($H555,Elements!$B$19:$L$28,7,FALSE))</f>
        <v/>
      </c>
      <c r="O555" s="31" t="str">
        <f>_xlfn.IFS($H555="","",$H555="Total",SUMIF(INDEX($O$12:$O554,),"&gt;0"),TRUE,VLOOKUP($H555,Elements!$B$19:$L$28,8,FALSE))</f>
        <v/>
      </c>
      <c r="P555" s="31" t="str">
        <f>_xlfn.IFS($H555="","",$H555="Total",SUMIF(INDEX($P$12:$P554,),"&gt;0"),TRUE,VLOOKUP($H555,Elements!$B$19:$L$28,9,FALSE))</f>
        <v/>
      </c>
      <c r="Q555" s="31" t="str">
        <f>_xlfn.IFS($H555="","",$H555="Total",SUMIF(INDEX($Q$12:$Q554,),"&gt;0"),TRUE,VLOOKUP($H555,Elements!$B$19:$L$28,10,FALSE))</f>
        <v/>
      </c>
      <c r="R555" s="49" t="str">
        <f>_xlfn.IFS($H555="","",$H555="Total",SUMIF(INDEX($R$12:$R554,),"&gt;0"),TRUE,VLOOKUP($H555,Elements!$B$19:$L$28,11,FALSE))</f>
        <v/>
      </c>
      <c r="S555" s="2"/>
    </row>
    <row r="556" spans="3:19" x14ac:dyDescent="0.25">
      <c r="C556" s="54"/>
      <c r="D556" s="50" t="str">
        <f ca="1">IF(C556="","",VLOOKUP(C556,OFFSET(#REF!,0,0,COUNTA(#REF!)-1),2,FALSE))</f>
        <v/>
      </c>
      <c r="E556" s="54"/>
      <c r="F556" s="29" t="str">
        <f t="shared" si="16"/>
        <v/>
      </c>
      <c r="G556" s="30" t="str">
        <f t="shared" si="17"/>
        <v/>
      </c>
      <c r="H556" s="54"/>
      <c r="I556" s="59" t="str">
        <f>_xlfn.IFS($H556="","",$H556="Total","",TRUE,VLOOKUP($H556,Elements!$B$19:$L$28,2,FALSE))</f>
        <v/>
      </c>
      <c r="J556" s="31" t="str">
        <f>_xlfn.IFS($H556="","",$H556="Total","",TRUE,VLOOKUP($H556,Elements!$B$19:$L$28,3,FALSE))</f>
        <v/>
      </c>
      <c r="K556" s="31" t="str">
        <f>_xlfn.IFS($H556="","",$H556="Total",SUMIF(INDEX($K$12:$K555,),"&gt;0"),TRUE,VLOOKUP($H556,Elements!$B$19:$L$28,4,FALSE))</f>
        <v/>
      </c>
      <c r="L556" s="31" t="str">
        <f>_xlfn.IFS($H556="","",$H556="Total",SUMIF(INDEX($L$12:$L555,),"&gt;0"),TRUE,VLOOKUP($H556,Elements!$B$19:$L$28,5,FALSE))</f>
        <v/>
      </c>
      <c r="M556" s="31" t="str">
        <f>_xlfn.IFS($H556="","",$H556="Total",SUMIF(INDEX($M$12:$M555,),"&gt;0"),TRUE,VLOOKUP($H556,Elements!$B$19:$L$28,6,FALSE))</f>
        <v/>
      </c>
      <c r="N556" s="31" t="str">
        <f>_xlfn.IFS($H556="","",$H556="Total",SUMIF(INDEX($N$12:$N555,),"&gt;0"),TRUE,VLOOKUP($H556,Elements!$B$19:$L$28,7,FALSE))</f>
        <v/>
      </c>
      <c r="O556" s="31" t="str">
        <f>_xlfn.IFS($H556="","",$H556="Total",SUMIF(INDEX($O$12:$O555,),"&gt;0"),TRUE,VLOOKUP($H556,Elements!$B$19:$L$28,8,FALSE))</f>
        <v/>
      </c>
      <c r="P556" s="31" t="str">
        <f>_xlfn.IFS($H556="","",$H556="Total",SUMIF(INDEX($P$12:$P555,),"&gt;0"),TRUE,VLOOKUP($H556,Elements!$B$19:$L$28,9,FALSE))</f>
        <v/>
      </c>
      <c r="Q556" s="31" t="str">
        <f>_xlfn.IFS($H556="","",$H556="Total",SUMIF(INDEX($Q$12:$Q555,),"&gt;0"),TRUE,VLOOKUP($H556,Elements!$B$19:$L$28,10,FALSE))</f>
        <v/>
      </c>
      <c r="R556" s="49" t="str">
        <f>_xlfn.IFS($H556="","",$H556="Total",SUMIF(INDEX($R$12:$R555,),"&gt;0"),TRUE,VLOOKUP($H556,Elements!$B$19:$L$28,11,FALSE))</f>
        <v/>
      </c>
      <c r="S556" s="2"/>
    </row>
    <row r="557" spans="3:19" x14ac:dyDescent="0.25">
      <c r="C557" s="54"/>
      <c r="D557" s="50" t="str">
        <f ca="1">IF(C557="","",VLOOKUP(C557,OFFSET(#REF!,0,0,COUNTA(#REF!)-1),2,FALSE))</f>
        <v/>
      </c>
      <c r="E557" s="54"/>
      <c r="F557" s="29" t="str">
        <f t="shared" si="16"/>
        <v/>
      </c>
      <c r="G557" s="30" t="str">
        <f t="shared" si="17"/>
        <v/>
      </c>
      <c r="H557" s="54"/>
      <c r="I557" s="59" t="str">
        <f>_xlfn.IFS($H557="","",$H557="Total","",TRUE,VLOOKUP($H557,Elements!$B$19:$L$28,2,FALSE))</f>
        <v/>
      </c>
      <c r="J557" s="31" t="str">
        <f>_xlfn.IFS($H557="","",$H557="Total","",TRUE,VLOOKUP($H557,Elements!$B$19:$L$28,3,FALSE))</f>
        <v/>
      </c>
      <c r="K557" s="31" t="str">
        <f>_xlfn.IFS($H557="","",$H557="Total",SUMIF(INDEX($K$12:$K556,),"&gt;0"),TRUE,VLOOKUP($H557,Elements!$B$19:$L$28,4,FALSE))</f>
        <v/>
      </c>
      <c r="L557" s="31" t="str">
        <f>_xlfn.IFS($H557="","",$H557="Total",SUMIF(INDEX($L$12:$L556,),"&gt;0"),TRUE,VLOOKUP($H557,Elements!$B$19:$L$28,5,FALSE))</f>
        <v/>
      </c>
      <c r="M557" s="31" t="str">
        <f>_xlfn.IFS($H557="","",$H557="Total",SUMIF(INDEX($M$12:$M556,),"&gt;0"),TRUE,VLOOKUP($H557,Elements!$B$19:$L$28,6,FALSE))</f>
        <v/>
      </c>
      <c r="N557" s="31" t="str">
        <f>_xlfn.IFS($H557="","",$H557="Total",SUMIF(INDEX($N$12:$N556,),"&gt;0"),TRUE,VLOOKUP($H557,Elements!$B$19:$L$28,7,FALSE))</f>
        <v/>
      </c>
      <c r="O557" s="31" t="str">
        <f>_xlfn.IFS($H557="","",$H557="Total",SUMIF(INDEX($O$12:$O556,),"&gt;0"),TRUE,VLOOKUP($H557,Elements!$B$19:$L$28,8,FALSE))</f>
        <v/>
      </c>
      <c r="P557" s="31" t="str">
        <f>_xlfn.IFS($H557="","",$H557="Total",SUMIF(INDEX($P$12:$P556,),"&gt;0"),TRUE,VLOOKUP($H557,Elements!$B$19:$L$28,9,FALSE))</f>
        <v/>
      </c>
      <c r="Q557" s="31" t="str">
        <f>_xlfn.IFS($H557="","",$H557="Total",SUMIF(INDEX($Q$12:$Q556,),"&gt;0"),TRUE,VLOOKUP($H557,Elements!$B$19:$L$28,10,FALSE))</f>
        <v/>
      </c>
      <c r="R557" s="49" t="str">
        <f>_xlfn.IFS($H557="","",$H557="Total",SUMIF(INDEX($R$12:$R556,),"&gt;0"),TRUE,VLOOKUP($H557,Elements!$B$19:$L$28,11,FALSE))</f>
        <v/>
      </c>
      <c r="S557" s="2"/>
    </row>
    <row r="558" spans="3:19" x14ac:dyDescent="0.25">
      <c r="C558" s="54"/>
      <c r="D558" s="50" t="str">
        <f ca="1">IF(C558="","",VLOOKUP(C558,OFFSET(#REF!,0,0,COUNTA(#REF!)-1),2,FALSE))</f>
        <v/>
      </c>
      <c r="E558" s="54"/>
      <c r="F558" s="29" t="str">
        <f t="shared" si="16"/>
        <v/>
      </c>
      <c r="G558" s="30" t="str">
        <f t="shared" si="17"/>
        <v/>
      </c>
      <c r="H558" s="54"/>
      <c r="I558" s="59" t="str">
        <f>_xlfn.IFS($H558="","",$H558="Total","",TRUE,VLOOKUP($H558,Elements!$B$19:$L$28,2,FALSE))</f>
        <v/>
      </c>
      <c r="J558" s="31" t="str">
        <f>_xlfn.IFS($H558="","",$H558="Total","",TRUE,VLOOKUP($H558,Elements!$B$19:$L$28,3,FALSE))</f>
        <v/>
      </c>
      <c r="K558" s="31" t="str">
        <f>_xlfn.IFS($H558="","",$H558="Total",SUMIF(INDEX($K$12:$K557,),"&gt;0"),TRUE,VLOOKUP($H558,Elements!$B$19:$L$28,4,FALSE))</f>
        <v/>
      </c>
      <c r="L558" s="31" t="str">
        <f>_xlfn.IFS($H558="","",$H558="Total",SUMIF(INDEX($L$12:$L557,),"&gt;0"),TRUE,VLOOKUP($H558,Elements!$B$19:$L$28,5,FALSE))</f>
        <v/>
      </c>
      <c r="M558" s="31" t="str">
        <f>_xlfn.IFS($H558="","",$H558="Total",SUMIF(INDEX($M$12:$M557,),"&gt;0"),TRUE,VLOOKUP($H558,Elements!$B$19:$L$28,6,FALSE))</f>
        <v/>
      </c>
      <c r="N558" s="31" t="str">
        <f>_xlfn.IFS($H558="","",$H558="Total",SUMIF(INDEX($N$12:$N557,),"&gt;0"),TRUE,VLOOKUP($H558,Elements!$B$19:$L$28,7,FALSE))</f>
        <v/>
      </c>
      <c r="O558" s="31" t="str">
        <f>_xlfn.IFS($H558="","",$H558="Total",SUMIF(INDEX($O$12:$O557,),"&gt;0"),TRUE,VLOOKUP($H558,Elements!$B$19:$L$28,8,FALSE))</f>
        <v/>
      </c>
      <c r="P558" s="31" t="str">
        <f>_xlfn.IFS($H558="","",$H558="Total",SUMIF(INDEX($P$12:$P557,),"&gt;0"),TRUE,VLOOKUP($H558,Elements!$B$19:$L$28,9,FALSE))</f>
        <v/>
      </c>
      <c r="Q558" s="31" t="str">
        <f>_xlfn.IFS($H558="","",$H558="Total",SUMIF(INDEX($Q$12:$Q557,),"&gt;0"),TRUE,VLOOKUP($H558,Elements!$B$19:$L$28,10,FALSE))</f>
        <v/>
      </c>
      <c r="R558" s="49" t="str">
        <f>_xlfn.IFS($H558="","",$H558="Total",SUMIF(INDEX($R$12:$R557,),"&gt;0"),TRUE,VLOOKUP($H558,Elements!$B$19:$L$28,11,FALSE))</f>
        <v/>
      </c>
      <c r="S558" s="2"/>
    </row>
    <row r="559" spans="3:19" x14ac:dyDescent="0.25">
      <c r="C559" s="54"/>
      <c r="D559" s="50" t="str">
        <f ca="1">IF(C559="","",VLOOKUP(C559,OFFSET(#REF!,0,0,COUNTA(#REF!)-1),2,FALSE))</f>
        <v/>
      </c>
      <c r="E559" s="54"/>
      <c r="F559" s="29" t="str">
        <f t="shared" si="16"/>
        <v/>
      </c>
      <c r="G559" s="30" t="str">
        <f t="shared" si="17"/>
        <v/>
      </c>
      <c r="H559" s="54"/>
      <c r="I559" s="59" t="str">
        <f>_xlfn.IFS($H559="","",$H559="Total","",TRUE,VLOOKUP($H559,Elements!$B$19:$L$28,2,FALSE))</f>
        <v/>
      </c>
      <c r="J559" s="31" t="str">
        <f>_xlfn.IFS($H559="","",$H559="Total","",TRUE,VLOOKUP($H559,Elements!$B$19:$L$28,3,FALSE))</f>
        <v/>
      </c>
      <c r="K559" s="31" t="str">
        <f>_xlfn.IFS($H559="","",$H559="Total",SUMIF(INDEX($K$12:$K558,),"&gt;0"),TRUE,VLOOKUP($H559,Elements!$B$19:$L$28,4,FALSE))</f>
        <v/>
      </c>
      <c r="L559" s="31" t="str">
        <f>_xlfn.IFS($H559="","",$H559="Total",SUMIF(INDEX($L$12:$L558,),"&gt;0"),TRUE,VLOOKUP($H559,Elements!$B$19:$L$28,5,FALSE))</f>
        <v/>
      </c>
      <c r="M559" s="31" t="str">
        <f>_xlfn.IFS($H559="","",$H559="Total",SUMIF(INDEX($M$12:$M558,),"&gt;0"),TRUE,VLOOKUP($H559,Elements!$B$19:$L$28,6,FALSE))</f>
        <v/>
      </c>
      <c r="N559" s="31" t="str">
        <f>_xlfn.IFS($H559="","",$H559="Total",SUMIF(INDEX($N$12:$N558,),"&gt;0"),TRUE,VLOOKUP($H559,Elements!$B$19:$L$28,7,FALSE))</f>
        <v/>
      </c>
      <c r="O559" s="31" t="str">
        <f>_xlfn.IFS($H559="","",$H559="Total",SUMIF(INDEX($O$12:$O558,),"&gt;0"),TRUE,VLOOKUP($H559,Elements!$B$19:$L$28,8,FALSE))</f>
        <v/>
      </c>
      <c r="P559" s="31" t="str">
        <f>_xlfn.IFS($H559="","",$H559="Total",SUMIF(INDEX($P$12:$P558,),"&gt;0"),TRUE,VLOOKUP($H559,Elements!$B$19:$L$28,9,FALSE))</f>
        <v/>
      </c>
      <c r="Q559" s="31" t="str">
        <f>_xlfn.IFS($H559="","",$H559="Total",SUMIF(INDEX($Q$12:$Q558,),"&gt;0"),TRUE,VLOOKUP($H559,Elements!$B$19:$L$28,10,FALSE))</f>
        <v/>
      </c>
      <c r="R559" s="49" t="str">
        <f>_xlfn.IFS($H559="","",$H559="Total",SUMIF(INDEX($R$12:$R558,),"&gt;0"),TRUE,VLOOKUP($H559,Elements!$B$19:$L$28,11,FALSE))</f>
        <v/>
      </c>
      <c r="S559" s="2"/>
    </row>
    <row r="560" spans="3:19" x14ac:dyDescent="0.25">
      <c r="C560" s="54"/>
      <c r="D560" s="50" t="str">
        <f ca="1">IF(C560="","",VLOOKUP(C560,OFFSET(#REF!,0,0,COUNTA(#REF!)-1),2,FALSE))</f>
        <v/>
      </c>
      <c r="E560" s="54"/>
      <c r="F560" s="29" t="str">
        <f t="shared" si="16"/>
        <v/>
      </c>
      <c r="G560" s="30" t="str">
        <f t="shared" si="17"/>
        <v/>
      </c>
      <c r="H560" s="54"/>
      <c r="I560" s="59" t="str">
        <f>_xlfn.IFS($H560="","",$H560="Total","",TRUE,VLOOKUP($H560,Elements!$B$19:$L$28,2,FALSE))</f>
        <v/>
      </c>
      <c r="J560" s="31" t="str">
        <f>_xlfn.IFS($H560="","",$H560="Total","",TRUE,VLOOKUP($H560,Elements!$B$19:$L$28,3,FALSE))</f>
        <v/>
      </c>
      <c r="K560" s="31" t="str">
        <f>_xlfn.IFS($H560="","",$H560="Total",SUMIF(INDEX($K$12:$K559,),"&gt;0"),TRUE,VLOOKUP($H560,Elements!$B$19:$L$28,4,FALSE))</f>
        <v/>
      </c>
      <c r="L560" s="31" t="str">
        <f>_xlfn.IFS($H560="","",$H560="Total",SUMIF(INDEX($L$12:$L559,),"&gt;0"),TRUE,VLOOKUP($H560,Elements!$B$19:$L$28,5,FALSE))</f>
        <v/>
      </c>
      <c r="M560" s="31" t="str">
        <f>_xlfn.IFS($H560="","",$H560="Total",SUMIF(INDEX($M$12:$M559,),"&gt;0"),TRUE,VLOOKUP($H560,Elements!$B$19:$L$28,6,FALSE))</f>
        <v/>
      </c>
      <c r="N560" s="31" t="str">
        <f>_xlfn.IFS($H560="","",$H560="Total",SUMIF(INDEX($N$12:$N559,),"&gt;0"),TRUE,VLOOKUP($H560,Elements!$B$19:$L$28,7,FALSE))</f>
        <v/>
      </c>
      <c r="O560" s="31" t="str">
        <f>_xlfn.IFS($H560="","",$H560="Total",SUMIF(INDEX($O$12:$O559,),"&gt;0"),TRUE,VLOOKUP($H560,Elements!$B$19:$L$28,8,FALSE))</f>
        <v/>
      </c>
      <c r="P560" s="31" t="str">
        <f>_xlfn.IFS($H560="","",$H560="Total",SUMIF(INDEX($P$12:$P559,),"&gt;0"),TRUE,VLOOKUP($H560,Elements!$B$19:$L$28,9,FALSE))</f>
        <v/>
      </c>
      <c r="Q560" s="31" t="str">
        <f>_xlfn.IFS($H560="","",$H560="Total",SUMIF(INDEX($Q$12:$Q559,),"&gt;0"),TRUE,VLOOKUP($H560,Elements!$B$19:$L$28,10,FALSE))</f>
        <v/>
      </c>
      <c r="R560" s="49" t="str">
        <f>_xlfn.IFS($H560="","",$H560="Total",SUMIF(INDEX($R$12:$R559,),"&gt;0"),TRUE,VLOOKUP($H560,Elements!$B$19:$L$28,11,FALSE))</f>
        <v/>
      </c>
      <c r="S560" s="2"/>
    </row>
    <row r="561" spans="3:19" x14ac:dyDescent="0.25">
      <c r="C561" s="54"/>
      <c r="D561" s="50" t="str">
        <f ca="1">IF(C561="","",VLOOKUP(C561,OFFSET(#REF!,0,0,COUNTA(#REF!)-1),2,FALSE))</f>
        <v/>
      </c>
      <c r="E561" s="54"/>
      <c r="F561" s="29" t="str">
        <f t="shared" si="16"/>
        <v/>
      </c>
      <c r="G561" s="30" t="str">
        <f t="shared" si="17"/>
        <v/>
      </c>
      <c r="H561" s="54"/>
      <c r="I561" s="59" t="str">
        <f>_xlfn.IFS($H561="","",$H561="Total","",TRUE,VLOOKUP($H561,Elements!$B$19:$L$28,2,FALSE))</f>
        <v/>
      </c>
      <c r="J561" s="31" t="str">
        <f>_xlfn.IFS($H561="","",$H561="Total","",TRUE,VLOOKUP($H561,Elements!$B$19:$L$28,3,FALSE))</f>
        <v/>
      </c>
      <c r="K561" s="31" t="str">
        <f>_xlfn.IFS($H561="","",$H561="Total",SUMIF(INDEX($K$12:$K560,),"&gt;0"),TRUE,VLOOKUP($H561,Elements!$B$19:$L$28,4,FALSE))</f>
        <v/>
      </c>
      <c r="L561" s="31" t="str">
        <f>_xlfn.IFS($H561="","",$H561="Total",SUMIF(INDEX($L$12:$L560,),"&gt;0"),TRUE,VLOOKUP($H561,Elements!$B$19:$L$28,5,FALSE))</f>
        <v/>
      </c>
      <c r="M561" s="31" t="str">
        <f>_xlfn.IFS($H561="","",$H561="Total",SUMIF(INDEX($M$12:$M560,),"&gt;0"),TRUE,VLOOKUP($H561,Elements!$B$19:$L$28,6,FALSE))</f>
        <v/>
      </c>
      <c r="N561" s="31" t="str">
        <f>_xlfn.IFS($H561="","",$H561="Total",SUMIF(INDEX($N$12:$N560,),"&gt;0"),TRUE,VLOOKUP($H561,Elements!$B$19:$L$28,7,FALSE))</f>
        <v/>
      </c>
      <c r="O561" s="31" t="str">
        <f>_xlfn.IFS($H561="","",$H561="Total",SUMIF(INDEX($O$12:$O560,),"&gt;0"),TRUE,VLOOKUP($H561,Elements!$B$19:$L$28,8,FALSE))</f>
        <v/>
      </c>
      <c r="P561" s="31" t="str">
        <f>_xlfn.IFS($H561="","",$H561="Total",SUMIF(INDEX($P$12:$P560,),"&gt;0"),TRUE,VLOOKUP($H561,Elements!$B$19:$L$28,9,FALSE))</f>
        <v/>
      </c>
      <c r="Q561" s="31" t="str">
        <f>_xlfn.IFS($H561="","",$H561="Total",SUMIF(INDEX($Q$12:$Q560,),"&gt;0"),TRUE,VLOOKUP($H561,Elements!$B$19:$L$28,10,FALSE))</f>
        <v/>
      </c>
      <c r="R561" s="49" t="str">
        <f>_xlfn.IFS($H561="","",$H561="Total",SUMIF(INDEX($R$12:$R560,),"&gt;0"),TRUE,VLOOKUP($H561,Elements!$B$19:$L$28,11,FALSE))</f>
        <v/>
      </c>
      <c r="S561" s="2"/>
    </row>
    <row r="562" spans="3:19" x14ac:dyDescent="0.25">
      <c r="C562" s="54"/>
      <c r="D562" s="50" t="str">
        <f ca="1">IF(C562="","",VLOOKUP(C562,OFFSET(#REF!,0,0,COUNTA(#REF!)-1),2,FALSE))</f>
        <v/>
      </c>
      <c r="E562" s="54"/>
      <c r="F562" s="29" t="str">
        <f t="shared" si="16"/>
        <v/>
      </c>
      <c r="G562" s="30" t="str">
        <f t="shared" si="17"/>
        <v/>
      </c>
      <c r="H562" s="54"/>
      <c r="I562" s="59" t="str">
        <f>_xlfn.IFS($H562="","",$H562="Total","",TRUE,VLOOKUP($H562,Elements!$B$19:$L$28,2,FALSE))</f>
        <v/>
      </c>
      <c r="J562" s="31" t="str">
        <f>_xlfn.IFS($H562="","",$H562="Total","",TRUE,VLOOKUP($H562,Elements!$B$19:$L$28,3,FALSE))</f>
        <v/>
      </c>
      <c r="K562" s="31" t="str">
        <f>_xlfn.IFS($H562="","",$H562="Total",SUMIF(INDEX($K$12:$K561,),"&gt;0"),TRUE,VLOOKUP($H562,Elements!$B$19:$L$28,4,FALSE))</f>
        <v/>
      </c>
      <c r="L562" s="31" t="str">
        <f>_xlfn.IFS($H562="","",$H562="Total",SUMIF(INDEX($L$12:$L561,),"&gt;0"),TRUE,VLOOKUP($H562,Elements!$B$19:$L$28,5,FALSE))</f>
        <v/>
      </c>
      <c r="M562" s="31" t="str">
        <f>_xlfn.IFS($H562="","",$H562="Total",SUMIF(INDEX($M$12:$M561,),"&gt;0"),TRUE,VLOOKUP($H562,Elements!$B$19:$L$28,6,FALSE))</f>
        <v/>
      </c>
      <c r="N562" s="31" t="str">
        <f>_xlfn.IFS($H562="","",$H562="Total",SUMIF(INDEX($N$12:$N561,),"&gt;0"),TRUE,VLOOKUP($H562,Elements!$B$19:$L$28,7,FALSE))</f>
        <v/>
      </c>
      <c r="O562" s="31" t="str">
        <f>_xlfn.IFS($H562="","",$H562="Total",SUMIF(INDEX($O$12:$O561,),"&gt;0"),TRUE,VLOOKUP($H562,Elements!$B$19:$L$28,8,FALSE))</f>
        <v/>
      </c>
      <c r="P562" s="31" t="str">
        <f>_xlfn.IFS($H562="","",$H562="Total",SUMIF(INDEX($P$12:$P561,),"&gt;0"),TRUE,VLOOKUP($H562,Elements!$B$19:$L$28,9,FALSE))</f>
        <v/>
      </c>
      <c r="Q562" s="31" t="str">
        <f>_xlfn.IFS($H562="","",$H562="Total",SUMIF(INDEX($Q$12:$Q561,),"&gt;0"),TRUE,VLOOKUP($H562,Elements!$B$19:$L$28,10,FALSE))</f>
        <v/>
      </c>
      <c r="R562" s="49" t="str">
        <f>_xlfn.IFS($H562="","",$H562="Total",SUMIF(INDEX($R$12:$R561,),"&gt;0"),TRUE,VLOOKUP($H562,Elements!$B$19:$L$28,11,FALSE))</f>
        <v/>
      </c>
      <c r="S562" s="2"/>
    </row>
    <row r="563" spans="3:19" x14ac:dyDescent="0.25">
      <c r="C563" s="54"/>
      <c r="D563" s="50" t="str">
        <f ca="1">IF(C563="","",VLOOKUP(C563,OFFSET(#REF!,0,0,COUNTA(#REF!)-1),2,FALSE))</f>
        <v/>
      </c>
      <c r="E563" s="54"/>
      <c r="F563" s="29" t="str">
        <f t="shared" si="16"/>
        <v/>
      </c>
      <c r="G563" s="30" t="str">
        <f t="shared" si="17"/>
        <v/>
      </c>
      <c r="H563" s="54"/>
      <c r="I563" s="59" t="str">
        <f>_xlfn.IFS($H563="","",$H563="Total","",TRUE,VLOOKUP($H563,Elements!$B$19:$L$28,2,FALSE))</f>
        <v/>
      </c>
      <c r="J563" s="31" t="str">
        <f>_xlfn.IFS($H563="","",$H563="Total","",TRUE,VLOOKUP($H563,Elements!$B$19:$L$28,3,FALSE))</f>
        <v/>
      </c>
      <c r="K563" s="31" t="str">
        <f>_xlfn.IFS($H563="","",$H563="Total",SUMIF(INDEX($K$12:$K562,),"&gt;0"),TRUE,VLOOKUP($H563,Elements!$B$19:$L$28,4,FALSE))</f>
        <v/>
      </c>
      <c r="L563" s="31" t="str">
        <f>_xlfn.IFS($H563="","",$H563="Total",SUMIF(INDEX($L$12:$L562,),"&gt;0"),TRUE,VLOOKUP($H563,Elements!$B$19:$L$28,5,FALSE))</f>
        <v/>
      </c>
      <c r="M563" s="31" t="str">
        <f>_xlfn.IFS($H563="","",$H563="Total",SUMIF(INDEX($M$12:$M562,),"&gt;0"),TRUE,VLOOKUP($H563,Elements!$B$19:$L$28,6,FALSE))</f>
        <v/>
      </c>
      <c r="N563" s="31" t="str">
        <f>_xlfn.IFS($H563="","",$H563="Total",SUMIF(INDEX($N$12:$N562,),"&gt;0"),TRUE,VLOOKUP($H563,Elements!$B$19:$L$28,7,FALSE))</f>
        <v/>
      </c>
      <c r="O563" s="31" t="str">
        <f>_xlfn.IFS($H563="","",$H563="Total",SUMIF(INDEX($O$12:$O562,),"&gt;0"),TRUE,VLOOKUP($H563,Elements!$B$19:$L$28,8,FALSE))</f>
        <v/>
      </c>
      <c r="P563" s="31" t="str">
        <f>_xlfn.IFS($H563="","",$H563="Total",SUMIF(INDEX($P$12:$P562,),"&gt;0"),TRUE,VLOOKUP($H563,Elements!$B$19:$L$28,9,FALSE))</f>
        <v/>
      </c>
      <c r="Q563" s="31" t="str">
        <f>_xlfn.IFS($H563="","",$H563="Total",SUMIF(INDEX($Q$12:$Q562,),"&gt;0"),TRUE,VLOOKUP($H563,Elements!$B$19:$L$28,10,FALSE))</f>
        <v/>
      </c>
      <c r="R563" s="49" t="str">
        <f>_xlfn.IFS($H563="","",$H563="Total",SUMIF(INDEX($R$12:$R562,),"&gt;0"),TRUE,VLOOKUP($H563,Elements!$B$19:$L$28,11,FALSE))</f>
        <v/>
      </c>
      <c r="S563" s="2"/>
    </row>
    <row r="564" spans="3:19" x14ac:dyDescent="0.25">
      <c r="C564" s="54"/>
      <c r="D564" s="50" t="str">
        <f ca="1">IF(C564="","",VLOOKUP(C564,OFFSET(#REF!,0,0,COUNTA(#REF!)-1),2,FALSE))</f>
        <v/>
      </c>
      <c r="E564" s="54"/>
      <c r="F564" s="29" t="str">
        <f t="shared" si="16"/>
        <v/>
      </c>
      <c r="G564" s="30" t="str">
        <f t="shared" si="17"/>
        <v/>
      </c>
      <c r="H564" s="54"/>
      <c r="I564" s="59" t="str">
        <f>_xlfn.IFS($H564="","",$H564="Total","",TRUE,VLOOKUP($H564,Elements!$B$19:$L$28,2,FALSE))</f>
        <v/>
      </c>
      <c r="J564" s="31" t="str">
        <f>_xlfn.IFS($H564="","",$H564="Total","",TRUE,VLOOKUP($H564,Elements!$B$19:$L$28,3,FALSE))</f>
        <v/>
      </c>
      <c r="K564" s="31" t="str">
        <f>_xlfn.IFS($H564="","",$H564="Total",SUMIF(INDEX($K$12:$K563,),"&gt;0"),TRUE,VLOOKUP($H564,Elements!$B$19:$L$28,4,FALSE))</f>
        <v/>
      </c>
      <c r="L564" s="31" t="str">
        <f>_xlfn.IFS($H564="","",$H564="Total",SUMIF(INDEX($L$12:$L563,),"&gt;0"),TRUE,VLOOKUP($H564,Elements!$B$19:$L$28,5,FALSE))</f>
        <v/>
      </c>
      <c r="M564" s="31" t="str">
        <f>_xlfn.IFS($H564="","",$H564="Total",SUMIF(INDEX($M$12:$M563,),"&gt;0"),TRUE,VLOOKUP($H564,Elements!$B$19:$L$28,6,FALSE))</f>
        <v/>
      </c>
      <c r="N564" s="31" t="str">
        <f>_xlfn.IFS($H564="","",$H564="Total",SUMIF(INDEX($N$12:$N563,),"&gt;0"),TRUE,VLOOKUP($H564,Elements!$B$19:$L$28,7,FALSE))</f>
        <v/>
      </c>
      <c r="O564" s="31" t="str">
        <f>_xlfn.IFS($H564="","",$H564="Total",SUMIF(INDEX($O$12:$O563,),"&gt;0"),TRUE,VLOOKUP($H564,Elements!$B$19:$L$28,8,FALSE))</f>
        <v/>
      </c>
      <c r="P564" s="31" t="str">
        <f>_xlfn.IFS($H564="","",$H564="Total",SUMIF(INDEX($P$12:$P563,),"&gt;0"),TRUE,VLOOKUP($H564,Elements!$B$19:$L$28,9,FALSE))</f>
        <v/>
      </c>
      <c r="Q564" s="31" t="str">
        <f>_xlfn.IFS($H564="","",$H564="Total",SUMIF(INDEX($Q$12:$Q563,),"&gt;0"),TRUE,VLOOKUP($H564,Elements!$B$19:$L$28,10,FALSE))</f>
        <v/>
      </c>
      <c r="R564" s="49" t="str">
        <f>_xlfn.IFS($H564="","",$H564="Total",SUMIF(INDEX($R$12:$R563,),"&gt;0"),TRUE,VLOOKUP($H564,Elements!$B$19:$L$28,11,FALSE))</f>
        <v/>
      </c>
      <c r="S564" s="2"/>
    </row>
    <row r="565" spans="3:19" x14ac:dyDescent="0.25">
      <c r="C565" s="54"/>
      <c r="D565" s="50" t="str">
        <f ca="1">IF(C565="","",VLOOKUP(C565,OFFSET(#REF!,0,0,COUNTA(#REF!)-1),2,FALSE))</f>
        <v/>
      </c>
      <c r="E565" s="54"/>
      <c r="F565" s="29" t="str">
        <f t="shared" si="16"/>
        <v/>
      </c>
      <c r="G565" s="30" t="str">
        <f t="shared" si="17"/>
        <v/>
      </c>
      <c r="H565" s="54"/>
      <c r="I565" s="59" t="str">
        <f>_xlfn.IFS($H565="","",$H565="Total","",TRUE,VLOOKUP($H565,Elements!$B$19:$L$28,2,FALSE))</f>
        <v/>
      </c>
      <c r="J565" s="31" t="str">
        <f>_xlfn.IFS($H565="","",$H565="Total","",TRUE,VLOOKUP($H565,Elements!$B$19:$L$28,3,FALSE))</f>
        <v/>
      </c>
      <c r="K565" s="31" t="str">
        <f>_xlfn.IFS($H565="","",$H565="Total",SUMIF(INDEX($K$12:$K564,),"&gt;0"),TRUE,VLOOKUP($H565,Elements!$B$19:$L$28,4,FALSE))</f>
        <v/>
      </c>
      <c r="L565" s="31" t="str">
        <f>_xlfn.IFS($H565="","",$H565="Total",SUMIF(INDEX($L$12:$L564,),"&gt;0"),TRUE,VLOOKUP($H565,Elements!$B$19:$L$28,5,FALSE))</f>
        <v/>
      </c>
      <c r="M565" s="31" t="str">
        <f>_xlfn.IFS($H565="","",$H565="Total",SUMIF(INDEX($M$12:$M564,),"&gt;0"),TRUE,VLOOKUP($H565,Elements!$B$19:$L$28,6,FALSE))</f>
        <v/>
      </c>
      <c r="N565" s="31" t="str">
        <f>_xlfn.IFS($H565="","",$H565="Total",SUMIF(INDEX($N$12:$N564,),"&gt;0"),TRUE,VLOOKUP($H565,Elements!$B$19:$L$28,7,FALSE))</f>
        <v/>
      </c>
      <c r="O565" s="31" t="str">
        <f>_xlfn.IFS($H565="","",$H565="Total",SUMIF(INDEX($O$12:$O564,),"&gt;0"),TRUE,VLOOKUP($H565,Elements!$B$19:$L$28,8,FALSE))</f>
        <v/>
      </c>
      <c r="P565" s="31" t="str">
        <f>_xlfn.IFS($H565="","",$H565="Total",SUMIF(INDEX($P$12:$P564,),"&gt;0"),TRUE,VLOOKUP($H565,Elements!$B$19:$L$28,9,FALSE))</f>
        <v/>
      </c>
      <c r="Q565" s="31" t="str">
        <f>_xlfn.IFS($H565="","",$H565="Total",SUMIF(INDEX($Q$12:$Q564,),"&gt;0"),TRUE,VLOOKUP($H565,Elements!$B$19:$L$28,10,FALSE))</f>
        <v/>
      </c>
      <c r="R565" s="49" t="str">
        <f>_xlfn.IFS($H565="","",$H565="Total",SUMIF(INDEX($R$12:$R564,),"&gt;0"),TRUE,VLOOKUP($H565,Elements!$B$19:$L$28,11,FALSE))</f>
        <v/>
      </c>
      <c r="S565" s="2"/>
    </row>
    <row r="566" spans="3:19" x14ac:dyDescent="0.25">
      <c r="C566" s="54"/>
      <c r="D566" s="50" t="str">
        <f ca="1">IF(C566="","",VLOOKUP(C566,OFFSET(#REF!,0,0,COUNTA(#REF!)-1),2,FALSE))</f>
        <v/>
      </c>
      <c r="E566" s="54"/>
      <c r="F566" s="29" t="str">
        <f t="shared" si="16"/>
        <v/>
      </c>
      <c r="G566" s="30" t="str">
        <f t="shared" si="17"/>
        <v/>
      </c>
      <c r="H566" s="54"/>
      <c r="I566" s="59" t="str">
        <f>_xlfn.IFS($H566="","",$H566="Total","",TRUE,VLOOKUP($H566,Elements!$B$19:$L$28,2,FALSE))</f>
        <v/>
      </c>
      <c r="J566" s="31" t="str">
        <f>_xlfn.IFS($H566="","",$H566="Total","",TRUE,VLOOKUP($H566,Elements!$B$19:$L$28,3,FALSE))</f>
        <v/>
      </c>
      <c r="K566" s="31" t="str">
        <f>_xlfn.IFS($H566="","",$H566="Total",SUMIF(INDEX($K$12:$K565,),"&gt;0"),TRUE,VLOOKUP($H566,Elements!$B$19:$L$28,4,FALSE))</f>
        <v/>
      </c>
      <c r="L566" s="31" t="str">
        <f>_xlfn.IFS($H566="","",$H566="Total",SUMIF(INDEX($L$12:$L565,),"&gt;0"),TRUE,VLOOKUP($H566,Elements!$B$19:$L$28,5,FALSE))</f>
        <v/>
      </c>
      <c r="M566" s="31" t="str">
        <f>_xlfn.IFS($H566="","",$H566="Total",SUMIF(INDEX($M$12:$M565,),"&gt;0"),TRUE,VLOOKUP($H566,Elements!$B$19:$L$28,6,FALSE))</f>
        <v/>
      </c>
      <c r="N566" s="31" t="str">
        <f>_xlfn.IFS($H566="","",$H566="Total",SUMIF(INDEX($N$12:$N565,),"&gt;0"),TRUE,VLOOKUP($H566,Elements!$B$19:$L$28,7,FALSE))</f>
        <v/>
      </c>
      <c r="O566" s="31" t="str">
        <f>_xlfn.IFS($H566="","",$H566="Total",SUMIF(INDEX($O$12:$O565,),"&gt;0"),TRUE,VLOOKUP($H566,Elements!$B$19:$L$28,8,FALSE))</f>
        <v/>
      </c>
      <c r="P566" s="31" t="str">
        <f>_xlfn.IFS($H566="","",$H566="Total",SUMIF(INDEX($P$12:$P565,),"&gt;0"),TRUE,VLOOKUP($H566,Elements!$B$19:$L$28,9,FALSE))</f>
        <v/>
      </c>
      <c r="Q566" s="31" t="str">
        <f>_xlfn.IFS($H566="","",$H566="Total",SUMIF(INDEX($Q$12:$Q565,),"&gt;0"),TRUE,VLOOKUP($H566,Elements!$B$19:$L$28,10,FALSE))</f>
        <v/>
      </c>
      <c r="R566" s="49" t="str">
        <f>_xlfn.IFS($H566="","",$H566="Total",SUMIF(INDEX($R$12:$R565,),"&gt;0"),TRUE,VLOOKUP($H566,Elements!$B$19:$L$28,11,FALSE))</f>
        <v/>
      </c>
      <c r="S566" s="2"/>
    </row>
    <row r="567" spans="3:19" x14ac:dyDescent="0.25">
      <c r="C567" s="54"/>
      <c r="D567" s="50" t="str">
        <f ca="1">IF(C567="","",VLOOKUP(C567,OFFSET(#REF!,0,0,COUNTA(#REF!)-1),2,FALSE))</f>
        <v/>
      </c>
      <c r="E567" s="54"/>
      <c r="F567" s="29" t="str">
        <f t="shared" si="16"/>
        <v/>
      </c>
      <c r="G567" s="30" t="str">
        <f t="shared" si="17"/>
        <v/>
      </c>
      <c r="H567" s="54"/>
      <c r="I567" s="59" t="str">
        <f>_xlfn.IFS($H567="","",$H567="Total","",TRUE,VLOOKUP($H567,Elements!$B$19:$L$28,2,FALSE))</f>
        <v/>
      </c>
      <c r="J567" s="31" t="str">
        <f>_xlfn.IFS($H567="","",$H567="Total","",TRUE,VLOOKUP($H567,Elements!$B$19:$L$28,3,FALSE))</f>
        <v/>
      </c>
      <c r="K567" s="31" t="str">
        <f>_xlfn.IFS($H567="","",$H567="Total",SUMIF(INDEX($K$12:$K566,),"&gt;0"),TRUE,VLOOKUP($H567,Elements!$B$19:$L$28,4,FALSE))</f>
        <v/>
      </c>
      <c r="L567" s="31" t="str">
        <f>_xlfn.IFS($H567="","",$H567="Total",SUMIF(INDEX($L$12:$L566,),"&gt;0"),TRUE,VLOOKUP($H567,Elements!$B$19:$L$28,5,FALSE))</f>
        <v/>
      </c>
      <c r="M567" s="31" t="str">
        <f>_xlfn.IFS($H567="","",$H567="Total",SUMIF(INDEX($M$12:$M566,),"&gt;0"),TRUE,VLOOKUP($H567,Elements!$B$19:$L$28,6,FALSE))</f>
        <v/>
      </c>
      <c r="N567" s="31" t="str">
        <f>_xlfn.IFS($H567="","",$H567="Total",SUMIF(INDEX($N$12:$N566,),"&gt;0"),TRUE,VLOOKUP($H567,Elements!$B$19:$L$28,7,FALSE))</f>
        <v/>
      </c>
      <c r="O567" s="31" t="str">
        <f>_xlfn.IFS($H567="","",$H567="Total",SUMIF(INDEX($O$12:$O566,),"&gt;0"),TRUE,VLOOKUP($H567,Elements!$B$19:$L$28,8,FALSE))</f>
        <v/>
      </c>
      <c r="P567" s="31" t="str">
        <f>_xlfn.IFS($H567="","",$H567="Total",SUMIF(INDEX($P$12:$P566,),"&gt;0"),TRUE,VLOOKUP($H567,Elements!$B$19:$L$28,9,FALSE))</f>
        <v/>
      </c>
      <c r="Q567" s="31" t="str">
        <f>_xlfn.IFS($H567="","",$H567="Total",SUMIF(INDEX($Q$12:$Q566,),"&gt;0"),TRUE,VLOOKUP($H567,Elements!$B$19:$L$28,10,FALSE))</f>
        <v/>
      </c>
      <c r="R567" s="49" t="str">
        <f>_xlfn.IFS($H567="","",$H567="Total",SUMIF(INDEX($R$12:$R566,),"&gt;0"),TRUE,VLOOKUP($H567,Elements!$B$19:$L$28,11,FALSE))</f>
        <v/>
      </c>
      <c r="S567" s="2"/>
    </row>
    <row r="568" spans="3:19" x14ac:dyDescent="0.25">
      <c r="C568" s="54"/>
      <c r="D568" s="50" t="str">
        <f ca="1">IF(C568="","",VLOOKUP(C568,OFFSET(#REF!,0,0,COUNTA(#REF!)-1),2,FALSE))</f>
        <v/>
      </c>
      <c r="E568" s="54"/>
      <c r="F568" s="29" t="str">
        <f t="shared" si="16"/>
        <v/>
      </c>
      <c r="G568" s="30" t="str">
        <f t="shared" si="17"/>
        <v/>
      </c>
      <c r="H568" s="54"/>
      <c r="I568" s="59" t="str">
        <f>_xlfn.IFS($H568="","",$H568="Total","",TRUE,VLOOKUP($H568,Elements!$B$19:$L$28,2,FALSE))</f>
        <v/>
      </c>
      <c r="J568" s="31" t="str">
        <f>_xlfn.IFS($H568="","",$H568="Total","",TRUE,VLOOKUP($H568,Elements!$B$19:$L$28,3,FALSE))</f>
        <v/>
      </c>
      <c r="K568" s="31" t="str">
        <f>_xlfn.IFS($H568="","",$H568="Total",SUMIF(INDEX($K$12:$K567,),"&gt;0"),TRUE,VLOOKUP($H568,Elements!$B$19:$L$28,4,FALSE))</f>
        <v/>
      </c>
      <c r="L568" s="31" t="str">
        <f>_xlfn.IFS($H568="","",$H568="Total",SUMIF(INDEX($L$12:$L567,),"&gt;0"),TRUE,VLOOKUP($H568,Elements!$B$19:$L$28,5,FALSE))</f>
        <v/>
      </c>
      <c r="M568" s="31" t="str">
        <f>_xlfn.IFS($H568="","",$H568="Total",SUMIF(INDEX($M$12:$M567,),"&gt;0"),TRUE,VLOOKUP($H568,Elements!$B$19:$L$28,6,FALSE))</f>
        <v/>
      </c>
      <c r="N568" s="31" t="str">
        <f>_xlfn.IFS($H568="","",$H568="Total",SUMIF(INDEX($N$12:$N567,),"&gt;0"),TRUE,VLOOKUP($H568,Elements!$B$19:$L$28,7,FALSE))</f>
        <v/>
      </c>
      <c r="O568" s="31" t="str">
        <f>_xlfn.IFS($H568="","",$H568="Total",SUMIF(INDEX($O$12:$O567,),"&gt;0"),TRUE,VLOOKUP($H568,Elements!$B$19:$L$28,8,FALSE))</f>
        <v/>
      </c>
      <c r="P568" s="31" t="str">
        <f>_xlfn.IFS($H568="","",$H568="Total",SUMIF(INDEX($P$12:$P567,),"&gt;0"),TRUE,VLOOKUP($H568,Elements!$B$19:$L$28,9,FALSE))</f>
        <v/>
      </c>
      <c r="Q568" s="31" t="str">
        <f>_xlfn.IFS($H568="","",$H568="Total",SUMIF(INDEX($Q$12:$Q567,),"&gt;0"),TRUE,VLOOKUP($H568,Elements!$B$19:$L$28,10,FALSE))</f>
        <v/>
      </c>
      <c r="R568" s="49" t="str">
        <f>_xlfn.IFS($H568="","",$H568="Total",SUMIF(INDEX($R$12:$R567,),"&gt;0"),TRUE,VLOOKUP($H568,Elements!$B$19:$L$28,11,FALSE))</f>
        <v/>
      </c>
      <c r="S568" s="2"/>
    </row>
    <row r="569" spans="3:19" x14ac:dyDescent="0.25">
      <c r="C569" s="54"/>
      <c r="D569" s="50" t="str">
        <f ca="1">IF(C569="","",VLOOKUP(C569,OFFSET(#REF!,0,0,COUNTA(#REF!)-1),2,FALSE))</f>
        <v/>
      </c>
      <c r="E569" s="54"/>
      <c r="F569" s="29" t="str">
        <f t="shared" si="16"/>
        <v/>
      </c>
      <c r="G569" s="30" t="str">
        <f t="shared" si="17"/>
        <v/>
      </c>
      <c r="H569" s="54"/>
      <c r="I569" s="59" t="str">
        <f>_xlfn.IFS($H569="","",$H569="Total","",TRUE,VLOOKUP($H569,Elements!$B$19:$L$28,2,FALSE))</f>
        <v/>
      </c>
      <c r="J569" s="31" t="str">
        <f>_xlfn.IFS($H569="","",$H569="Total","",TRUE,VLOOKUP($H569,Elements!$B$19:$L$28,3,FALSE))</f>
        <v/>
      </c>
      <c r="K569" s="31" t="str">
        <f>_xlfn.IFS($H569="","",$H569="Total",SUMIF(INDEX($K$12:$K568,),"&gt;0"),TRUE,VLOOKUP($H569,Elements!$B$19:$L$28,4,FALSE))</f>
        <v/>
      </c>
      <c r="L569" s="31" t="str">
        <f>_xlfn.IFS($H569="","",$H569="Total",SUMIF(INDEX($L$12:$L568,),"&gt;0"),TRUE,VLOOKUP($H569,Elements!$B$19:$L$28,5,FALSE))</f>
        <v/>
      </c>
      <c r="M569" s="31" t="str">
        <f>_xlfn.IFS($H569="","",$H569="Total",SUMIF(INDEX($M$12:$M568,),"&gt;0"),TRUE,VLOOKUP($H569,Elements!$B$19:$L$28,6,FALSE))</f>
        <v/>
      </c>
      <c r="N569" s="31" t="str">
        <f>_xlfn.IFS($H569="","",$H569="Total",SUMIF(INDEX($N$12:$N568,),"&gt;0"),TRUE,VLOOKUP($H569,Elements!$B$19:$L$28,7,FALSE))</f>
        <v/>
      </c>
      <c r="O569" s="31" t="str">
        <f>_xlfn.IFS($H569="","",$H569="Total",SUMIF(INDEX($O$12:$O568,),"&gt;0"),TRUE,VLOOKUP($H569,Elements!$B$19:$L$28,8,FALSE))</f>
        <v/>
      </c>
      <c r="P569" s="31" t="str">
        <f>_xlfn.IFS($H569="","",$H569="Total",SUMIF(INDEX($P$12:$P568,),"&gt;0"),TRUE,VLOOKUP($H569,Elements!$B$19:$L$28,9,FALSE))</f>
        <v/>
      </c>
      <c r="Q569" s="31" t="str">
        <f>_xlfn.IFS($H569="","",$H569="Total",SUMIF(INDEX($Q$12:$Q568,),"&gt;0"),TRUE,VLOOKUP($H569,Elements!$B$19:$L$28,10,FALSE))</f>
        <v/>
      </c>
      <c r="R569" s="49" t="str">
        <f>_xlfn.IFS($H569="","",$H569="Total",SUMIF(INDEX($R$12:$R568,),"&gt;0"),TRUE,VLOOKUP($H569,Elements!$B$19:$L$28,11,FALSE))</f>
        <v/>
      </c>
      <c r="S569" s="2"/>
    </row>
    <row r="570" spans="3:19" x14ac:dyDescent="0.25">
      <c r="C570" s="54"/>
      <c r="D570" s="50" t="str">
        <f ca="1">IF(C570="","",VLOOKUP(C570,OFFSET(#REF!,0,0,COUNTA(#REF!)-1),2,FALSE))</f>
        <v/>
      </c>
      <c r="E570" s="54"/>
      <c r="F570" s="29" t="str">
        <f t="shared" si="16"/>
        <v/>
      </c>
      <c r="G570" s="30" t="str">
        <f t="shared" si="17"/>
        <v/>
      </c>
      <c r="H570" s="54"/>
      <c r="I570" s="59" t="str">
        <f>_xlfn.IFS($H570="","",$H570="Total","",TRUE,VLOOKUP($H570,Elements!$B$19:$L$28,2,FALSE))</f>
        <v/>
      </c>
      <c r="J570" s="31" t="str">
        <f>_xlfn.IFS($H570="","",$H570="Total","",TRUE,VLOOKUP($H570,Elements!$B$19:$L$28,3,FALSE))</f>
        <v/>
      </c>
      <c r="K570" s="31" t="str">
        <f>_xlfn.IFS($H570="","",$H570="Total",SUMIF(INDEX($K$12:$K569,),"&gt;0"),TRUE,VLOOKUP($H570,Elements!$B$19:$L$28,4,FALSE))</f>
        <v/>
      </c>
      <c r="L570" s="31" t="str">
        <f>_xlfn.IFS($H570="","",$H570="Total",SUMIF(INDEX($L$12:$L569,),"&gt;0"),TRUE,VLOOKUP($H570,Elements!$B$19:$L$28,5,FALSE))</f>
        <v/>
      </c>
      <c r="M570" s="31" t="str">
        <f>_xlfn.IFS($H570="","",$H570="Total",SUMIF(INDEX($M$12:$M569,),"&gt;0"),TRUE,VLOOKUP($H570,Elements!$B$19:$L$28,6,FALSE))</f>
        <v/>
      </c>
      <c r="N570" s="31" t="str">
        <f>_xlfn.IFS($H570="","",$H570="Total",SUMIF(INDEX($N$12:$N569,),"&gt;0"),TRUE,VLOOKUP($H570,Elements!$B$19:$L$28,7,FALSE))</f>
        <v/>
      </c>
      <c r="O570" s="31" t="str">
        <f>_xlfn.IFS($H570="","",$H570="Total",SUMIF(INDEX($O$12:$O569,),"&gt;0"),TRUE,VLOOKUP($H570,Elements!$B$19:$L$28,8,FALSE))</f>
        <v/>
      </c>
      <c r="P570" s="31" t="str">
        <f>_xlfn.IFS($H570="","",$H570="Total",SUMIF(INDEX($P$12:$P569,),"&gt;0"),TRUE,VLOOKUP($H570,Elements!$B$19:$L$28,9,FALSE))</f>
        <v/>
      </c>
      <c r="Q570" s="31" t="str">
        <f>_xlfn.IFS($H570="","",$H570="Total",SUMIF(INDEX($Q$12:$Q569,),"&gt;0"),TRUE,VLOOKUP($H570,Elements!$B$19:$L$28,10,FALSE))</f>
        <v/>
      </c>
      <c r="R570" s="49" t="str">
        <f>_xlfn.IFS($H570="","",$H570="Total",SUMIF(INDEX($R$12:$R569,),"&gt;0"),TRUE,VLOOKUP($H570,Elements!$B$19:$L$28,11,FALSE))</f>
        <v/>
      </c>
      <c r="S570" s="2"/>
    </row>
    <row r="571" spans="3:19" x14ac:dyDescent="0.25">
      <c r="C571" s="54"/>
      <c r="D571" s="50" t="str">
        <f ca="1">IF(C571="","",VLOOKUP(C571,OFFSET(#REF!,0,0,COUNTA(#REF!)-1),2,FALSE))</f>
        <v/>
      </c>
      <c r="E571" s="54"/>
      <c r="F571" s="29" t="str">
        <f t="shared" si="16"/>
        <v/>
      </c>
      <c r="G571" s="30" t="str">
        <f t="shared" si="17"/>
        <v/>
      </c>
      <c r="H571" s="54"/>
      <c r="I571" s="59" t="str">
        <f>_xlfn.IFS($H571="","",$H571="Total","",TRUE,VLOOKUP($H571,Elements!$B$19:$L$28,2,FALSE))</f>
        <v/>
      </c>
      <c r="J571" s="31" t="str">
        <f>_xlfn.IFS($H571="","",$H571="Total","",TRUE,VLOOKUP($H571,Elements!$B$19:$L$28,3,FALSE))</f>
        <v/>
      </c>
      <c r="K571" s="31" t="str">
        <f>_xlfn.IFS($H571="","",$H571="Total",SUMIF(INDEX($K$12:$K570,),"&gt;0"),TRUE,VLOOKUP($H571,Elements!$B$19:$L$28,4,FALSE))</f>
        <v/>
      </c>
      <c r="L571" s="31" t="str">
        <f>_xlfn.IFS($H571="","",$H571="Total",SUMIF(INDEX($L$12:$L570,),"&gt;0"),TRUE,VLOOKUP($H571,Elements!$B$19:$L$28,5,FALSE))</f>
        <v/>
      </c>
      <c r="M571" s="31" t="str">
        <f>_xlfn.IFS($H571="","",$H571="Total",SUMIF(INDEX($M$12:$M570,),"&gt;0"),TRUE,VLOOKUP($H571,Elements!$B$19:$L$28,6,FALSE))</f>
        <v/>
      </c>
      <c r="N571" s="31" t="str">
        <f>_xlfn.IFS($H571="","",$H571="Total",SUMIF(INDEX($N$12:$N570,),"&gt;0"),TRUE,VLOOKUP($H571,Elements!$B$19:$L$28,7,FALSE))</f>
        <v/>
      </c>
      <c r="O571" s="31" t="str">
        <f>_xlfn.IFS($H571="","",$H571="Total",SUMIF(INDEX($O$12:$O570,),"&gt;0"),TRUE,VLOOKUP($H571,Elements!$B$19:$L$28,8,FALSE))</f>
        <v/>
      </c>
      <c r="P571" s="31" t="str">
        <f>_xlfn.IFS($H571="","",$H571="Total",SUMIF(INDEX($P$12:$P570,),"&gt;0"),TRUE,VLOOKUP($H571,Elements!$B$19:$L$28,9,FALSE))</f>
        <v/>
      </c>
      <c r="Q571" s="31" t="str">
        <f>_xlfn.IFS($H571="","",$H571="Total",SUMIF(INDEX($Q$12:$Q570,),"&gt;0"),TRUE,VLOOKUP($H571,Elements!$B$19:$L$28,10,FALSE))</f>
        <v/>
      </c>
      <c r="R571" s="49" t="str">
        <f>_xlfn.IFS($H571="","",$H571="Total",SUMIF(INDEX($R$12:$R570,),"&gt;0"),TRUE,VLOOKUP($H571,Elements!$B$19:$L$28,11,FALSE))</f>
        <v/>
      </c>
      <c r="S571" s="2"/>
    </row>
    <row r="572" spans="3:19" x14ac:dyDescent="0.25">
      <c r="C572" s="54"/>
      <c r="D572" s="50" t="str">
        <f ca="1">IF(C572="","",VLOOKUP(C572,OFFSET(#REF!,0,0,COUNTA(#REF!)-1),2,FALSE))</f>
        <v/>
      </c>
      <c r="E572" s="54"/>
      <c r="F572" s="29" t="str">
        <f t="shared" si="16"/>
        <v/>
      </c>
      <c r="G572" s="30" t="str">
        <f t="shared" si="17"/>
        <v/>
      </c>
      <c r="H572" s="54"/>
      <c r="I572" s="59" t="str">
        <f>_xlfn.IFS($H572="","",$H572="Total","",TRUE,VLOOKUP($H572,Elements!$B$19:$L$28,2,FALSE))</f>
        <v/>
      </c>
      <c r="J572" s="31" t="str">
        <f>_xlfn.IFS($H572="","",$H572="Total","",TRUE,VLOOKUP($H572,Elements!$B$19:$L$28,3,FALSE))</f>
        <v/>
      </c>
      <c r="K572" s="31" t="str">
        <f>_xlfn.IFS($H572="","",$H572="Total",SUMIF(INDEX($K$12:$K571,),"&gt;0"),TRUE,VLOOKUP($H572,Elements!$B$19:$L$28,4,FALSE))</f>
        <v/>
      </c>
      <c r="L572" s="31" t="str">
        <f>_xlfn.IFS($H572="","",$H572="Total",SUMIF(INDEX($L$12:$L571,),"&gt;0"),TRUE,VLOOKUP($H572,Elements!$B$19:$L$28,5,FALSE))</f>
        <v/>
      </c>
      <c r="M572" s="31" t="str">
        <f>_xlfn.IFS($H572="","",$H572="Total",SUMIF(INDEX($M$12:$M571,),"&gt;0"),TRUE,VLOOKUP($H572,Elements!$B$19:$L$28,6,FALSE))</f>
        <v/>
      </c>
      <c r="N572" s="31" t="str">
        <f>_xlfn.IFS($H572="","",$H572="Total",SUMIF(INDEX($N$12:$N571,),"&gt;0"),TRUE,VLOOKUP($H572,Elements!$B$19:$L$28,7,FALSE))</f>
        <v/>
      </c>
      <c r="O572" s="31" t="str">
        <f>_xlfn.IFS($H572="","",$H572="Total",SUMIF(INDEX($O$12:$O571,),"&gt;0"),TRUE,VLOOKUP($H572,Elements!$B$19:$L$28,8,FALSE))</f>
        <v/>
      </c>
      <c r="P572" s="31" t="str">
        <f>_xlfn.IFS($H572="","",$H572="Total",SUMIF(INDEX($P$12:$P571,),"&gt;0"),TRUE,VLOOKUP($H572,Elements!$B$19:$L$28,9,FALSE))</f>
        <v/>
      </c>
      <c r="Q572" s="31" t="str">
        <f>_xlfn.IFS($H572="","",$H572="Total",SUMIF(INDEX($Q$12:$Q571,),"&gt;0"),TRUE,VLOOKUP($H572,Elements!$B$19:$L$28,10,FALSE))</f>
        <v/>
      </c>
      <c r="R572" s="49" t="str">
        <f>_xlfn.IFS($H572="","",$H572="Total",SUMIF(INDEX($R$12:$R571,),"&gt;0"),TRUE,VLOOKUP($H572,Elements!$B$19:$L$28,11,FALSE))</f>
        <v/>
      </c>
      <c r="S572" s="2"/>
    </row>
    <row r="573" spans="3:19" x14ac:dyDescent="0.25">
      <c r="C573" s="54"/>
      <c r="D573" s="50" t="str">
        <f ca="1">IF(C573="","",VLOOKUP(C573,OFFSET(#REF!,0,0,COUNTA(#REF!)-1),2,FALSE))</f>
        <v/>
      </c>
      <c r="E573" s="54"/>
      <c r="F573" s="29" t="str">
        <f t="shared" si="16"/>
        <v/>
      </c>
      <c r="G573" s="30" t="str">
        <f t="shared" si="17"/>
        <v/>
      </c>
      <c r="H573" s="54"/>
      <c r="I573" s="59" t="str">
        <f>_xlfn.IFS($H573="","",$H573="Total","",TRUE,VLOOKUP($H573,Elements!$B$19:$L$28,2,FALSE))</f>
        <v/>
      </c>
      <c r="J573" s="31" t="str">
        <f>_xlfn.IFS($H573="","",$H573="Total","",TRUE,VLOOKUP($H573,Elements!$B$19:$L$28,3,FALSE))</f>
        <v/>
      </c>
      <c r="K573" s="31" t="str">
        <f>_xlfn.IFS($H573="","",$H573="Total",SUMIF(INDEX($K$12:$K572,),"&gt;0"),TRUE,VLOOKUP($H573,Elements!$B$19:$L$28,4,FALSE))</f>
        <v/>
      </c>
      <c r="L573" s="31" t="str">
        <f>_xlfn.IFS($H573="","",$H573="Total",SUMIF(INDEX($L$12:$L572,),"&gt;0"),TRUE,VLOOKUP($H573,Elements!$B$19:$L$28,5,FALSE))</f>
        <v/>
      </c>
      <c r="M573" s="31" t="str">
        <f>_xlfn.IFS($H573="","",$H573="Total",SUMIF(INDEX($M$12:$M572,),"&gt;0"),TRUE,VLOOKUP($H573,Elements!$B$19:$L$28,6,FALSE))</f>
        <v/>
      </c>
      <c r="N573" s="31" t="str">
        <f>_xlfn.IFS($H573="","",$H573="Total",SUMIF(INDEX($N$12:$N572,),"&gt;0"),TRUE,VLOOKUP($H573,Elements!$B$19:$L$28,7,FALSE))</f>
        <v/>
      </c>
      <c r="O573" s="31" t="str">
        <f>_xlfn.IFS($H573="","",$H573="Total",SUMIF(INDEX($O$12:$O572,),"&gt;0"),TRUE,VLOOKUP($H573,Elements!$B$19:$L$28,8,FALSE))</f>
        <v/>
      </c>
      <c r="P573" s="31" t="str">
        <f>_xlfn.IFS($H573="","",$H573="Total",SUMIF(INDEX($P$12:$P572,),"&gt;0"),TRUE,VLOOKUP($H573,Elements!$B$19:$L$28,9,FALSE))</f>
        <v/>
      </c>
      <c r="Q573" s="31" t="str">
        <f>_xlfn.IFS($H573="","",$H573="Total",SUMIF(INDEX($Q$12:$Q572,),"&gt;0"),TRUE,VLOOKUP($H573,Elements!$B$19:$L$28,10,FALSE))</f>
        <v/>
      </c>
      <c r="R573" s="49" t="str">
        <f>_xlfn.IFS($H573="","",$H573="Total",SUMIF(INDEX($R$12:$R572,),"&gt;0"),TRUE,VLOOKUP($H573,Elements!$B$19:$L$28,11,FALSE))</f>
        <v/>
      </c>
      <c r="S573" s="2"/>
    </row>
    <row r="574" spans="3:19" x14ac:dyDescent="0.25">
      <c r="C574" s="54"/>
      <c r="D574" s="50" t="str">
        <f ca="1">IF(C574="","",VLOOKUP(C574,OFFSET(#REF!,0,0,COUNTA(#REF!)-1),2,FALSE))</f>
        <v/>
      </c>
      <c r="E574" s="54"/>
      <c r="F574" s="29" t="str">
        <f t="shared" si="16"/>
        <v/>
      </c>
      <c r="G574" s="30" t="str">
        <f t="shared" si="17"/>
        <v/>
      </c>
      <c r="H574" s="54"/>
      <c r="I574" s="59" t="str">
        <f>_xlfn.IFS($H574="","",$H574="Total","",TRUE,VLOOKUP($H574,Elements!$B$19:$L$28,2,FALSE))</f>
        <v/>
      </c>
      <c r="J574" s="31" t="str">
        <f>_xlfn.IFS($H574="","",$H574="Total","",TRUE,VLOOKUP($H574,Elements!$B$19:$L$28,3,FALSE))</f>
        <v/>
      </c>
      <c r="K574" s="31" t="str">
        <f>_xlfn.IFS($H574="","",$H574="Total",SUMIF(INDEX($K$12:$K573,),"&gt;0"),TRUE,VLOOKUP($H574,Elements!$B$19:$L$28,4,FALSE))</f>
        <v/>
      </c>
      <c r="L574" s="31" t="str">
        <f>_xlfn.IFS($H574="","",$H574="Total",SUMIF(INDEX($L$12:$L573,),"&gt;0"),TRUE,VLOOKUP($H574,Elements!$B$19:$L$28,5,FALSE))</f>
        <v/>
      </c>
      <c r="M574" s="31" t="str">
        <f>_xlfn.IFS($H574="","",$H574="Total",SUMIF(INDEX($M$12:$M573,),"&gt;0"),TRUE,VLOOKUP($H574,Elements!$B$19:$L$28,6,FALSE))</f>
        <v/>
      </c>
      <c r="N574" s="31" t="str">
        <f>_xlfn.IFS($H574="","",$H574="Total",SUMIF(INDEX($N$12:$N573,),"&gt;0"),TRUE,VLOOKUP($H574,Elements!$B$19:$L$28,7,FALSE))</f>
        <v/>
      </c>
      <c r="O574" s="31" t="str">
        <f>_xlfn.IFS($H574="","",$H574="Total",SUMIF(INDEX($O$12:$O573,),"&gt;0"),TRUE,VLOOKUP($H574,Elements!$B$19:$L$28,8,FALSE))</f>
        <v/>
      </c>
      <c r="P574" s="31" t="str">
        <f>_xlfn.IFS($H574="","",$H574="Total",SUMIF(INDEX($P$12:$P573,),"&gt;0"),TRUE,VLOOKUP($H574,Elements!$B$19:$L$28,9,FALSE))</f>
        <v/>
      </c>
      <c r="Q574" s="31" t="str">
        <f>_xlfn.IFS($H574="","",$H574="Total",SUMIF(INDEX($Q$12:$Q573,),"&gt;0"),TRUE,VLOOKUP($H574,Elements!$B$19:$L$28,10,FALSE))</f>
        <v/>
      </c>
      <c r="R574" s="49" t="str">
        <f>_xlfn.IFS($H574="","",$H574="Total",SUMIF(INDEX($R$12:$R573,),"&gt;0"),TRUE,VLOOKUP($H574,Elements!$B$19:$L$28,11,FALSE))</f>
        <v/>
      </c>
      <c r="S574" s="2"/>
    </row>
    <row r="575" spans="3:19" x14ac:dyDescent="0.25">
      <c r="C575" s="54"/>
      <c r="D575" s="50" t="str">
        <f ca="1">IF(C575="","",VLOOKUP(C575,OFFSET(#REF!,0,0,COUNTA(#REF!)-1),2,FALSE))</f>
        <v/>
      </c>
      <c r="E575" s="54"/>
      <c r="F575" s="29" t="str">
        <f t="shared" si="16"/>
        <v/>
      </c>
      <c r="G575" s="30" t="str">
        <f t="shared" si="17"/>
        <v/>
      </c>
      <c r="H575" s="54"/>
      <c r="I575" s="59" t="str">
        <f>_xlfn.IFS($H575="","",$H575="Total","",TRUE,VLOOKUP($H575,Elements!$B$19:$L$28,2,FALSE))</f>
        <v/>
      </c>
      <c r="J575" s="31" t="str">
        <f>_xlfn.IFS($H575="","",$H575="Total","",TRUE,VLOOKUP($H575,Elements!$B$19:$L$28,3,FALSE))</f>
        <v/>
      </c>
      <c r="K575" s="31" t="str">
        <f>_xlfn.IFS($H575="","",$H575="Total",SUMIF(INDEX($K$12:$K574,),"&gt;0"),TRUE,VLOOKUP($H575,Elements!$B$19:$L$28,4,FALSE))</f>
        <v/>
      </c>
      <c r="L575" s="31" t="str">
        <f>_xlfn.IFS($H575="","",$H575="Total",SUMIF(INDEX($L$12:$L574,),"&gt;0"),TRUE,VLOOKUP($H575,Elements!$B$19:$L$28,5,FALSE))</f>
        <v/>
      </c>
      <c r="M575" s="31" t="str">
        <f>_xlfn.IFS($H575="","",$H575="Total",SUMIF(INDEX($M$12:$M574,),"&gt;0"),TRUE,VLOOKUP($H575,Elements!$B$19:$L$28,6,FALSE))</f>
        <v/>
      </c>
      <c r="N575" s="31" t="str">
        <f>_xlfn.IFS($H575="","",$H575="Total",SUMIF(INDEX($N$12:$N574,),"&gt;0"),TRUE,VLOOKUP($H575,Elements!$B$19:$L$28,7,FALSE))</f>
        <v/>
      </c>
      <c r="O575" s="31" t="str">
        <f>_xlfn.IFS($H575="","",$H575="Total",SUMIF(INDEX($O$12:$O574,),"&gt;0"),TRUE,VLOOKUP($H575,Elements!$B$19:$L$28,8,FALSE))</f>
        <v/>
      </c>
      <c r="P575" s="31" t="str">
        <f>_xlfn.IFS($H575="","",$H575="Total",SUMIF(INDEX($P$12:$P574,),"&gt;0"),TRUE,VLOOKUP($H575,Elements!$B$19:$L$28,9,FALSE))</f>
        <v/>
      </c>
      <c r="Q575" s="31" t="str">
        <f>_xlfn.IFS($H575="","",$H575="Total",SUMIF(INDEX($Q$12:$Q574,),"&gt;0"),TRUE,VLOOKUP($H575,Elements!$B$19:$L$28,10,FALSE))</f>
        <v/>
      </c>
      <c r="R575" s="49" t="str">
        <f>_xlfn.IFS($H575="","",$H575="Total",SUMIF(INDEX($R$12:$R574,),"&gt;0"),TRUE,VLOOKUP($H575,Elements!$B$19:$L$28,11,FALSE))</f>
        <v/>
      </c>
      <c r="S575" s="2"/>
    </row>
    <row r="576" spans="3:19" x14ac:dyDescent="0.25">
      <c r="C576" s="54"/>
      <c r="D576" s="50" t="str">
        <f ca="1">IF(C576="","",VLOOKUP(C576,OFFSET(#REF!,0,0,COUNTA(#REF!)-1),2,FALSE))</f>
        <v/>
      </c>
      <c r="E576" s="54"/>
      <c r="F576" s="29" t="str">
        <f t="shared" si="16"/>
        <v/>
      </c>
      <c r="G576" s="30" t="str">
        <f t="shared" si="17"/>
        <v/>
      </c>
      <c r="H576" s="54"/>
      <c r="I576" s="59" t="str">
        <f>_xlfn.IFS($H576="","",$H576="Total","",TRUE,VLOOKUP($H576,Elements!$B$19:$L$28,2,FALSE))</f>
        <v/>
      </c>
      <c r="J576" s="31" t="str">
        <f>_xlfn.IFS($H576="","",$H576="Total","",TRUE,VLOOKUP($H576,Elements!$B$19:$L$28,3,FALSE))</f>
        <v/>
      </c>
      <c r="K576" s="31" t="str">
        <f>_xlfn.IFS($H576="","",$H576="Total",SUMIF(INDEX($K$12:$K575,),"&gt;0"),TRUE,VLOOKUP($H576,Elements!$B$19:$L$28,4,FALSE))</f>
        <v/>
      </c>
      <c r="L576" s="31" t="str">
        <f>_xlfn.IFS($H576="","",$H576="Total",SUMIF(INDEX($L$12:$L575,),"&gt;0"),TRUE,VLOOKUP($H576,Elements!$B$19:$L$28,5,FALSE))</f>
        <v/>
      </c>
      <c r="M576" s="31" t="str">
        <f>_xlfn.IFS($H576="","",$H576="Total",SUMIF(INDEX($M$12:$M575,),"&gt;0"),TRUE,VLOOKUP($H576,Elements!$B$19:$L$28,6,FALSE))</f>
        <v/>
      </c>
      <c r="N576" s="31" t="str">
        <f>_xlfn.IFS($H576="","",$H576="Total",SUMIF(INDEX($N$12:$N575,),"&gt;0"),TRUE,VLOOKUP($H576,Elements!$B$19:$L$28,7,FALSE))</f>
        <v/>
      </c>
      <c r="O576" s="31" t="str">
        <f>_xlfn.IFS($H576="","",$H576="Total",SUMIF(INDEX($O$12:$O575,),"&gt;0"),TRUE,VLOOKUP($H576,Elements!$B$19:$L$28,8,FALSE))</f>
        <v/>
      </c>
      <c r="P576" s="31" t="str">
        <f>_xlfn.IFS($H576="","",$H576="Total",SUMIF(INDEX($P$12:$P575,),"&gt;0"),TRUE,VLOOKUP($H576,Elements!$B$19:$L$28,9,FALSE))</f>
        <v/>
      </c>
      <c r="Q576" s="31" t="str">
        <f>_xlfn.IFS($H576="","",$H576="Total",SUMIF(INDEX($Q$12:$Q575,),"&gt;0"),TRUE,VLOOKUP($H576,Elements!$B$19:$L$28,10,FALSE))</f>
        <v/>
      </c>
      <c r="R576" s="49" t="str">
        <f>_xlfn.IFS($H576="","",$H576="Total",SUMIF(INDEX($R$12:$R575,),"&gt;0"),TRUE,VLOOKUP($H576,Elements!$B$19:$L$28,11,FALSE))</f>
        <v/>
      </c>
      <c r="S576" s="2"/>
    </row>
    <row r="577" spans="3:19" x14ac:dyDescent="0.25">
      <c r="C577" s="54"/>
      <c r="D577" s="50" t="str">
        <f ca="1">IF(C577="","",VLOOKUP(C577,OFFSET(#REF!,0,0,COUNTA(#REF!)-1),2,FALSE))</f>
        <v/>
      </c>
      <c r="E577" s="54"/>
      <c r="F577" s="29" t="str">
        <f t="shared" si="16"/>
        <v/>
      </c>
      <c r="G577" s="30" t="str">
        <f t="shared" si="17"/>
        <v/>
      </c>
      <c r="H577" s="54"/>
      <c r="I577" s="59" t="str">
        <f>_xlfn.IFS($H577="","",$H577="Total","",TRUE,VLOOKUP($H577,Elements!$B$19:$L$28,2,FALSE))</f>
        <v/>
      </c>
      <c r="J577" s="31" t="str">
        <f>_xlfn.IFS($H577="","",$H577="Total","",TRUE,VLOOKUP($H577,Elements!$B$19:$L$28,3,FALSE))</f>
        <v/>
      </c>
      <c r="K577" s="31" t="str">
        <f>_xlfn.IFS($H577="","",$H577="Total",SUMIF(INDEX($K$12:$K576,),"&gt;0"),TRUE,VLOOKUP($H577,Elements!$B$19:$L$28,4,FALSE))</f>
        <v/>
      </c>
      <c r="L577" s="31" t="str">
        <f>_xlfn.IFS($H577="","",$H577="Total",SUMIF(INDEX($L$12:$L576,),"&gt;0"),TRUE,VLOOKUP($H577,Elements!$B$19:$L$28,5,FALSE))</f>
        <v/>
      </c>
      <c r="M577" s="31" t="str">
        <f>_xlfn.IFS($H577="","",$H577="Total",SUMIF(INDEX($M$12:$M576,),"&gt;0"),TRUE,VLOOKUP($H577,Elements!$B$19:$L$28,6,FALSE))</f>
        <v/>
      </c>
      <c r="N577" s="31" t="str">
        <f>_xlfn.IFS($H577="","",$H577="Total",SUMIF(INDEX($N$12:$N576,),"&gt;0"),TRUE,VLOOKUP($H577,Elements!$B$19:$L$28,7,FALSE))</f>
        <v/>
      </c>
      <c r="O577" s="31" t="str">
        <f>_xlfn.IFS($H577="","",$H577="Total",SUMIF(INDEX($O$12:$O576,),"&gt;0"),TRUE,VLOOKUP($H577,Elements!$B$19:$L$28,8,FALSE))</f>
        <v/>
      </c>
      <c r="P577" s="31" t="str">
        <f>_xlfn.IFS($H577="","",$H577="Total",SUMIF(INDEX($P$12:$P576,),"&gt;0"),TRUE,VLOOKUP($H577,Elements!$B$19:$L$28,9,FALSE))</f>
        <v/>
      </c>
      <c r="Q577" s="31" t="str">
        <f>_xlfn.IFS($H577="","",$H577="Total",SUMIF(INDEX($Q$12:$Q576,),"&gt;0"),TRUE,VLOOKUP($H577,Elements!$B$19:$L$28,10,FALSE))</f>
        <v/>
      </c>
      <c r="R577" s="49" t="str">
        <f>_xlfn.IFS($H577="","",$H577="Total",SUMIF(INDEX($R$12:$R576,),"&gt;0"),TRUE,VLOOKUP($H577,Elements!$B$19:$L$28,11,FALSE))</f>
        <v/>
      </c>
      <c r="S577" s="2"/>
    </row>
    <row r="578" spans="3:19" x14ac:dyDescent="0.25">
      <c r="C578" s="54"/>
      <c r="D578" s="50" t="str">
        <f ca="1">IF(C578="","",VLOOKUP(C578,OFFSET(#REF!,0,0,COUNTA(#REF!)-1),2,FALSE))</f>
        <v/>
      </c>
      <c r="E578" s="54"/>
      <c r="F578" s="29" t="str">
        <f t="shared" si="16"/>
        <v/>
      </c>
      <c r="G578" s="30" t="str">
        <f t="shared" si="17"/>
        <v/>
      </c>
      <c r="H578" s="54"/>
      <c r="I578" s="59" t="str">
        <f>_xlfn.IFS($H578="","",$H578="Total","",TRUE,VLOOKUP($H578,Elements!$B$19:$L$28,2,FALSE))</f>
        <v/>
      </c>
      <c r="J578" s="31" t="str">
        <f>_xlfn.IFS($H578="","",$H578="Total","",TRUE,VLOOKUP($H578,Elements!$B$19:$L$28,3,FALSE))</f>
        <v/>
      </c>
      <c r="K578" s="31" t="str">
        <f>_xlfn.IFS($H578="","",$H578="Total",SUMIF(INDEX($K$12:$K577,),"&gt;0"),TRUE,VLOOKUP($H578,Elements!$B$19:$L$28,4,FALSE))</f>
        <v/>
      </c>
      <c r="L578" s="31" t="str">
        <f>_xlfn.IFS($H578="","",$H578="Total",SUMIF(INDEX($L$12:$L577,),"&gt;0"),TRUE,VLOOKUP($H578,Elements!$B$19:$L$28,5,FALSE))</f>
        <v/>
      </c>
      <c r="M578" s="31" t="str">
        <f>_xlfn.IFS($H578="","",$H578="Total",SUMIF(INDEX($M$12:$M577,),"&gt;0"),TRUE,VLOOKUP($H578,Elements!$B$19:$L$28,6,FALSE))</f>
        <v/>
      </c>
      <c r="N578" s="31" t="str">
        <f>_xlfn.IFS($H578="","",$H578="Total",SUMIF(INDEX($N$12:$N577,),"&gt;0"),TRUE,VLOOKUP($H578,Elements!$B$19:$L$28,7,FALSE))</f>
        <v/>
      </c>
      <c r="O578" s="31" t="str">
        <f>_xlfn.IFS($H578="","",$H578="Total",SUMIF(INDEX($O$12:$O577,),"&gt;0"),TRUE,VLOOKUP($H578,Elements!$B$19:$L$28,8,FALSE))</f>
        <v/>
      </c>
      <c r="P578" s="31" t="str">
        <f>_xlfn.IFS($H578="","",$H578="Total",SUMIF(INDEX($P$12:$P577,),"&gt;0"),TRUE,VLOOKUP($H578,Elements!$B$19:$L$28,9,FALSE))</f>
        <v/>
      </c>
      <c r="Q578" s="31" t="str">
        <f>_xlfn.IFS($H578="","",$H578="Total",SUMIF(INDEX($Q$12:$Q577,),"&gt;0"),TRUE,VLOOKUP($H578,Elements!$B$19:$L$28,10,FALSE))</f>
        <v/>
      </c>
      <c r="R578" s="49" t="str">
        <f>_xlfn.IFS($H578="","",$H578="Total",SUMIF(INDEX($R$12:$R577,),"&gt;0"),TRUE,VLOOKUP($H578,Elements!$B$19:$L$28,11,FALSE))</f>
        <v/>
      </c>
      <c r="S578" s="2"/>
    </row>
    <row r="579" spans="3:19" x14ac:dyDescent="0.25">
      <c r="C579" s="54"/>
      <c r="D579" s="50" t="str">
        <f ca="1">IF(C579="","",VLOOKUP(C579,OFFSET(#REF!,0,0,COUNTA(#REF!)-1),2,FALSE))</f>
        <v/>
      </c>
      <c r="E579" s="54"/>
      <c r="F579" s="29" t="str">
        <f t="shared" si="16"/>
        <v/>
      </c>
      <c r="G579" s="30" t="str">
        <f t="shared" si="17"/>
        <v/>
      </c>
      <c r="H579" s="54"/>
      <c r="I579" s="59" t="str">
        <f>_xlfn.IFS($H579="","",$H579="Total","",TRUE,VLOOKUP($H579,Elements!$B$19:$L$28,2,FALSE))</f>
        <v/>
      </c>
      <c r="J579" s="31" t="str">
        <f>_xlfn.IFS($H579="","",$H579="Total","",TRUE,VLOOKUP($H579,Elements!$B$19:$L$28,3,FALSE))</f>
        <v/>
      </c>
      <c r="K579" s="31" t="str">
        <f>_xlfn.IFS($H579="","",$H579="Total",SUMIF(INDEX($K$12:$K578,),"&gt;0"),TRUE,VLOOKUP($H579,Elements!$B$19:$L$28,4,FALSE))</f>
        <v/>
      </c>
      <c r="L579" s="31" t="str">
        <f>_xlfn.IFS($H579="","",$H579="Total",SUMIF(INDEX($L$12:$L578,),"&gt;0"),TRUE,VLOOKUP($H579,Elements!$B$19:$L$28,5,FALSE))</f>
        <v/>
      </c>
      <c r="M579" s="31" t="str">
        <f>_xlfn.IFS($H579="","",$H579="Total",SUMIF(INDEX($M$12:$M578,),"&gt;0"),TRUE,VLOOKUP($H579,Elements!$B$19:$L$28,6,FALSE))</f>
        <v/>
      </c>
      <c r="N579" s="31" t="str">
        <f>_xlfn.IFS($H579="","",$H579="Total",SUMIF(INDEX($N$12:$N578,),"&gt;0"),TRUE,VLOOKUP($H579,Elements!$B$19:$L$28,7,FALSE))</f>
        <v/>
      </c>
      <c r="O579" s="31" t="str">
        <f>_xlfn.IFS($H579="","",$H579="Total",SUMIF(INDEX($O$12:$O578,),"&gt;0"),TRUE,VLOOKUP($H579,Elements!$B$19:$L$28,8,FALSE))</f>
        <v/>
      </c>
      <c r="P579" s="31" t="str">
        <f>_xlfn.IFS($H579="","",$H579="Total",SUMIF(INDEX($P$12:$P578,),"&gt;0"),TRUE,VLOOKUP($H579,Elements!$B$19:$L$28,9,FALSE))</f>
        <v/>
      </c>
      <c r="Q579" s="31" t="str">
        <f>_xlfn.IFS($H579="","",$H579="Total",SUMIF(INDEX($Q$12:$Q578,),"&gt;0"),TRUE,VLOOKUP($H579,Elements!$B$19:$L$28,10,FALSE))</f>
        <v/>
      </c>
      <c r="R579" s="49" t="str">
        <f>_xlfn.IFS($H579="","",$H579="Total",SUMIF(INDEX($R$12:$R578,),"&gt;0"),TRUE,VLOOKUP($H579,Elements!$B$19:$L$28,11,FALSE))</f>
        <v/>
      </c>
      <c r="S579" s="2"/>
    </row>
    <row r="580" spans="3:19" x14ac:dyDescent="0.25">
      <c r="C580" s="54"/>
      <c r="D580" s="50" t="str">
        <f ca="1">IF(C580="","",VLOOKUP(C580,OFFSET(#REF!,0,0,COUNTA(#REF!)-1),2,FALSE))</f>
        <v/>
      </c>
      <c r="E580" s="54"/>
      <c r="F580" s="29" t="str">
        <f t="shared" si="16"/>
        <v/>
      </c>
      <c r="G580" s="30" t="str">
        <f t="shared" si="17"/>
        <v/>
      </c>
      <c r="H580" s="54"/>
      <c r="I580" s="59" t="str">
        <f>_xlfn.IFS($H580="","",$H580="Total","",TRUE,VLOOKUP($H580,Elements!$B$19:$L$28,2,FALSE))</f>
        <v/>
      </c>
      <c r="J580" s="31" t="str">
        <f>_xlfn.IFS($H580="","",$H580="Total","",TRUE,VLOOKUP($H580,Elements!$B$19:$L$28,3,FALSE))</f>
        <v/>
      </c>
      <c r="K580" s="31" t="str">
        <f>_xlfn.IFS($H580="","",$H580="Total",SUMIF(INDEX($K$12:$K579,),"&gt;0"),TRUE,VLOOKUP($H580,Elements!$B$19:$L$28,4,FALSE))</f>
        <v/>
      </c>
      <c r="L580" s="31" t="str">
        <f>_xlfn.IFS($H580="","",$H580="Total",SUMIF(INDEX($L$12:$L579,),"&gt;0"),TRUE,VLOOKUP($H580,Elements!$B$19:$L$28,5,FALSE))</f>
        <v/>
      </c>
      <c r="M580" s="31" t="str">
        <f>_xlfn.IFS($H580="","",$H580="Total",SUMIF(INDEX($M$12:$M579,),"&gt;0"),TRUE,VLOOKUP($H580,Elements!$B$19:$L$28,6,FALSE))</f>
        <v/>
      </c>
      <c r="N580" s="31" t="str">
        <f>_xlfn.IFS($H580="","",$H580="Total",SUMIF(INDEX($N$12:$N579,),"&gt;0"),TRUE,VLOOKUP($H580,Elements!$B$19:$L$28,7,FALSE))</f>
        <v/>
      </c>
      <c r="O580" s="31" t="str">
        <f>_xlfn.IFS($H580="","",$H580="Total",SUMIF(INDEX($O$12:$O579,),"&gt;0"),TRUE,VLOOKUP($H580,Elements!$B$19:$L$28,8,FALSE))</f>
        <v/>
      </c>
      <c r="P580" s="31" t="str">
        <f>_xlfn.IFS($H580="","",$H580="Total",SUMIF(INDEX($P$12:$P579,),"&gt;0"),TRUE,VLOOKUP($H580,Elements!$B$19:$L$28,9,FALSE))</f>
        <v/>
      </c>
      <c r="Q580" s="31" t="str">
        <f>_xlfn.IFS($H580="","",$H580="Total",SUMIF(INDEX($Q$12:$Q579,),"&gt;0"),TRUE,VLOOKUP($H580,Elements!$B$19:$L$28,10,FALSE))</f>
        <v/>
      </c>
      <c r="R580" s="49" t="str">
        <f>_xlfn.IFS($H580="","",$H580="Total",SUMIF(INDEX($R$12:$R579,),"&gt;0"),TRUE,VLOOKUP($H580,Elements!$B$19:$L$28,11,FALSE))</f>
        <v/>
      </c>
      <c r="S580" s="2"/>
    </row>
    <row r="581" spans="3:19" x14ac:dyDescent="0.25">
      <c r="C581" s="54"/>
      <c r="D581" s="50" t="str">
        <f ca="1">IF(C581="","",VLOOKUP(C581,OFFSET(#REF!,0,0,COUNTA(#REF!)-1),2,FALSE))</f>
        <v/>
      </c>
      <c r="E581" s="54"/>
      <c r="F581" s="29" t="str">
        <f t="shared" si="16"/>
        <v/>
      </c>
      <c r="G581" s="30" t="str">
        <f t="shared" si="17"/>
        <v/>
      </c>
      <c r="H581" s="54"/>
      <c r="I581" s="59" t="str">
        <f>_xlfn.IFS($H581="","",$H581="Total","",TRUE,VLOOKUP($H581,Elements!$B$19:$L$28,2,FALSE))</f>
        <v/>
      </c>
      <c r="J581" s="31" t="str">
        <f>_xlfn.IFS($H581="","",$H581="Total","",TRUE,VLOOKUP($H581,Elements!$B$19:$L$28,3,FALSE))</f>
        <v/>
      </c>
      <c r="K581" s="31" t="str">
        <f>_xlfn.IFS($H581="","",$H581="Total",SUMIF(INDEX($K$12:$K580,),"&gt;0"),TRUE,VLOOKUP($H581,Elements!$B$19:$L$28,4,FALSE))</f>
        <v/>
      </c>
      <c r="L581" s="31" t="str">
        <f>_xlfn.IFS($H581="","",$H581="Total",SUMIF(INDEX($L$12:$L580,),"&gt;0"),TRUE,VLOOKUP($H581,Elements!$B$19:$L$28,5,FALSE))</f>
        <v/>
      </c>
      <c r="M581" s="31" t="str">
        <f>_xlfn.IFS($H581="","",$H581="Total",SUMIF(INDEX($M$12:$M580,),"&gt;0"),TRUE,VLOOKUP($H581,Elements!$B$19:$L$28,6,FALSE))</f>
        <v/>
      </c>
      <c r="N581" s="31" t="str">
        <f>_xlfn.IFS($H581="","",$H581="Total",SUMIF(INDEX($N$12:$N580,),"&gt;0"),TRUE,VLOOKUP($H581,Elements!$B$19:$L$28,7,FALSE))</f>
        <v/>
      </c>
      <c r="O581" s="31" t="str">
        <f>_xlfn.IFS($H581="","",$H581="Total",SUMIF(INDEX($O$12:$O580,),"&gt;0"),TRUE,VLOOKUP($H581,Elements!$B$19:$L$28,8,FALSE))</f>
        <v/>
      </c>
      <c r="P581" s="31" t="str">
        <f>_xlfn.IFS($H581="","",$H581="Total",SUMIF(INDEX($P$12:$P580,),"&gt;0"),TRUE,VLOOKUP($H581,Elements!$B$19:$L$28,9,FALSE))</f>
        <v/>
      </c>
      <c r="Q581" s="31" t="str">
        <f>_xlfn.IFS($H581="","",$H581="Total",SUMIF(INDEX($Q$12:$Q580,),"&gt;0"),TRUE,VLOOKUP($H581,Elements!$B$19:$L$28,10,FALSE))</f>
        <v/>
      </c>
      <c r="R581" s="49" t="str">
        <f>_xlfn.IFS($H581="","",$H581="Total",SUMIF(INDEX($R$12:$R580,),"&gt;0"),TRUE,VLOOKUP($H581,Elements!$B$19:$L$28,11,FALSE))</f>
        <v/>
      </c>
      <c r="S581" s="2"/>
    </row>
    <row r="582" spans="3:19" x14ac:dyDescent="0.25">
      <c r="C582" s="54"/>
      <c r="D582" s="50" t="str">
        <f ca="1">IF(C582="","",VLOOKUP(C582,OFFSET(#REF!,0,0,COUNTA(#REF!)-1),2,FALSE))</f>
        <v/>
      </c>
      <c r="E582" s="54"/>
      <c r="F582" s="29" t="str">
        <f t="shared" si="16"/>
        <v/>
      </c>
      <c r="G582" s="30" t="str">
        <f t="shared" si="17"/>
        <v/>
      </c>
      <c r="H582" s="54"/>
      <c r="I582" s="59" t="str">
        <f>_xlfn.IFS($H582="","",$H582="Total","",TRUE,VLOOKUP($H582,Elements!$B$19:$L$28,2,FALSE))</f>
        <v/>
      </c>
      <c r="J582" s="31" t="str">
        <f>_xlfn.IFS($H582="","",$H582="Total","",TRUE,VLOOKUP($H582,Elements!$B$19:$L$28,3,FALSE))</f>
        <v/>
      </c>
      <c r="K582" s="31" t="str">
        <f>_xlfn.IFS($H582="","",$H582="Total",SUMIF(INDEX($K$12:$K581,),"&gt;0"),TRUE,VLOOKUP($H582,Elements!$B$19:$L$28,4,FALSE))</f>
        <v/>
      </c>
      <c r="L582" s="31" t="str">
        <f>_xlfn.IFS($H582="","",$H582="Total",SUMIF(INDEX($L$12:$L581,),"&gt;0"),TRUE,VLOOKUP($H582,Elements!$B$19:$L$28,5,FALSE))</f>
        <v/>
      </c>
      <c r="M582" s="31" t="str">
        <f>_xlfn.IFS($H582="","",$H582="Total",SUMIF(INDEX($M$12:$M581,),"&gt;0"),TRUE,VLOOKUP($H582,Elements!$B$19:$L$28,6,FALSE))</f>
        <v/>
      </c>
      <c r="N582" s="31" t="str">
        <f>_xlfn.IFS($H582="","",$H582="Total",SUMIF(INDEX($N$12:$N581,),"&gt;0"),TRUE,VLOOKUP($H582,Elements!$B$19:$L$28,7,FALSE))</f>
        <v/>
      </c>
      <c r="O582" s="31" t="str">
        <f>_xlfn.IFS($H582="","",$H582="Total",SUMIF(INDEX($O$12:$O581,),"&gt;0"),TRUE,VLOOKUP($H582,Elements!$B$19:$L$28,8,FALSE))</f>
        <v/>
      </c>
      <c r="P582" s="31" t="str">
        <f>_xlfn.IFS($H582="","",$H582="Total",SUMIF(INDEX($P$12:$P581,),"&gt;0"),TRUE,VLOOKUP($H582,Elements!$B$19:$L$28,9,FALSE))</f>
        <v/>
      </c>
      <c r="Q582" s="31" t="str">
        <f>_xlfn.IFS($H582="","",$H582="Total",SUMIF(INDEX($Q$12:$Q581,),"&gt;0"),TRUE,VLOOKUP($H582,Elements!$B$19:$L$28,10,FALSE))</f>
        <v/>
      </c>
      <c r="R582" s="49" t="str">
        <f>_xlfn.IFS($H582="","",$H582="Total",SUMIF(INDEX($R$12:$R581,),"&gt;0"),TRUE,VLOOKUP($H582,Elements!$B$19:$L$28,11,FALSE))</f>
        <v/>
      </c>
      <c r="S582" s="2"/>
    </row>
    <row r="583" spans="3:19" x14ac:dyDescent="0.25">
      <c r="C583" s="54"/>
      <c r="D583" s="50" t="str">
        <f ca="1">IF(C583="","",VLOOKUP(C583,OFFSET(#REF!,0,0,COUNTA(#REF!)-1),2,FALSE))</f>
        <v/>
      </c>
      <c r="E583" s="54"/>
      <c r="F583" s="29" t="str">
        <f t="shared" si="16"/>
        <v/>
      </c>
      <c r="G583" s="30" t="str">
        <f t="shared" si="17"/>
        <v/>
      </c>
      <c r="H583" s="54"/>
      <c r="I583" s="59" t="str">
        <f>_xlfn.IFS($H583="","",$H583="Total","",TRUE,VLOOKUP($H583,Elements!$B$19:$L$28,2,FALSE))</f>
        <v/>
      </c>
      <c r="J583" s="31" t="str">
        <f>_xlfn.IFS($H583="","",$H583="Total","",TRUE,VLOOKUP($H583,Elements!$B$19:$L$28,3,FALSE))</f>
        <v/>
      </c>
      <c r="K583" s="31" t="str">
        <f>_xlfn.IFS($H583="","",$H583="Total",SUMIF(INDEX($K$12:$K582,),"&gt;0"),TRUE,VLOOKUP($H583,Elements!$B$19:$L$28,4,FALSE))</f>
        <v/>
      </c>
      <c r="L583" s="31" t="str">
        <f>_xlfn.IFS($H583="","",$H583="Total",SUMIF(INDEX($L$12:$L582,),"&gt;0"),TRUE,VLOOKUP($H583,Elements!$B$19:$L$28,5,FALSE))</f>
        <v/>
      </c>
      <c r="M583" s="31" t="str">
        <f>_xlfn.IFS($H583="","",$H583="Total",SUMIF(INDEX($M$12:$M582,),"&gt;0"),TRUE,VLOOKUP($H583,Elements!$B$19:$L$28,6,FALSE))</f>
        <v/>
      </c>
      <c r="N583" s="31" t="str">
        <f>_xlfn.IFS($H583="","",$H583="Total",SUMIF(INDEX($N$12:$N582,),"&gt;0"),TRUE,VLOOKUP($H583,Elements!$B$19:$L$28,7,FALSE))</f>
        <v/>
      </c>
      <c r="O583" s="31" t="str">
        <f>_xlfn.IFS($H583="","",$H583="Total",SUMIF(INDEX($O$12:$O582,),"&gt;0"),TRUE,VLOOKUP($H583,Elements!$B$19:$L$28,8,FALSE))</f>
        <v/>
      </c>
      <c r="P583" s="31" t="str">
        <f>_xlfn.IFS($H583="","",$H583="Total",SUMIF(INDEX($P$12:$P582,),"&gt;0"),TRUE,VLOOKUP($H583,Elements!$B$19:$L$28,9,FALSE))</f>
        <v/>
      </c>
      <c r="Q583" s="31" t="str">
        <f>_xlfn.IFS($H583="","",$H583="Total",SUMIF(INDEX($Q$12:$Q582,),"&gt;0"),TRUE,VLOOKUP($H583,Elements!$B$19:$L$28,10,FALSE))</f>
        <v/>
      </c>
      <c r="R583" s="49" t="str">
        <f>_xlfn.IFS($H583="","",$H583="Total",SUMIF(INDEX($R$12:$R582,),"&gt;0"),TRUE,VLOOKUP($H583,Elements!$B$19:$L$28,11,FALSE))</f>
        <v/>
      </c>
      <c r="S583" s="2"/>
    </row>
    <row r="584" spans="3:19" x14ac:dyDescent="0.25">
      <c r="C584" s="54"/>
      <c r="D584" s="50" t="str">
        <f ca="1">IF(C584="","",VLOOKUP(C584,OFFSET(#REF!,0,0,COUNTA(#REF!)-1),2,FALSE))</f>
        <v/>
      </c>
      <c r="E584" s="54"/>
      <c r="F584" s="29" t="str">
        <f t="shared" si="16"/>
        <v/>
      </c>
      <c r="G584" s="30" t="str">
        <f t="shared" si="17"/>
        <v/>
      </c>
      <c r="H584" s="54"/>
      <c r="I584" s="59" t="str">
        <f>_xlfn.IFS($H584="","",$H584="Total","",TRUE,VLOOKUP($H584,Elements!$B$19:$L$28,2,FALSE))</f>
        <v/>
      </c>
      <c r="J584" s="31" t="str">
        <f>_xlfn.IFS($H584="","",$H584="Total","",TRUE,VLOOKUP($H584,Elements!$B$19:$L$28,3,FALSE))</f>
        <v/>
      </c>
      <c r="K584" s="31" t="str">
        <f>_xlfn.IFS($H584="","",$H584="Total",SUMIF(INDEX($K$12:$K583,),"&gt;0"),TRUE,VLOOKUP($H584,Elements!$B$19:$L$28,4,FALSE))</f>
        <v/>
      </c>
      <c r="L584" s="31" t="str">
        <f>_xlfn.IFS($H584="","",$H584="Total",SUMIF(INDEX($L$12:$L583,),"&gt;0"),TRUE,VLOOKUP($H584,Elements!$B$19:$L$28,5,FALSE))</f>
        <v/>
      </c>
      <c r="M584" s="31" t="str">
        <f>_xlfn.IFS($H584="","",$H584="Total",SUMIF(INDEX($M$12:$M583,),"&gt;0"),TRUE,VLOOKUP($H584,Elements!$B$19:$L$28,6,FALSE))</f>
        <v/>
      </c>
      <c r="N584" s="31" t="str">
        <f>_xlfn.IFS($H584="","",$H584="Total",SUMIF(INDEX($N$12:$N583,),"&gt;0"),TRUE,VLOOKUP($H584,Elements!$B$19:$L$28,7,FALSE))</f>
        <v/>
      </c>
      <c r="O584" s="31" t="str">
        <f>_xlfn.IFS($H584="","",$H584="Total",SUMIF(INDEX($O$12:$O583,),"&gt;0"),TRUE,VLOOKUP($H584,Elements!$B$19:$L$28,8,FALSE))</f>
        <v/>
      </c>
      <c r="P584" s="31" t="str">
        <f>_xlfn.IFS($H584="","",$H584="Total",SUMIF(INDEX($P$12:$P583,),"&gt;0"),TRUE,VLOOKUP($H584,Elements!$B$19:$L$28,9,FALSE))</f>
        <v/>
      </c>
      <c r="Q584" s="31" t="str">
        <f>_xlfn.IFS($H584="","",$H584="Total",SUMIF(INDEX($Q$12:$Q583,),"&gt;0"),TRUE,VLOOKUP($H584,Elements!$B$19:$L$28,10,FALSE))</f>
        <v/>
      </c>
      <c r="R584" s="49" t="str">
        <f>_xlfn.IFS($H584="","",$H584="Total",SUMIF(INDEX($R$12:$R583,),"&gt;0"),TRUE,VLOOKUP($H584,Elements!$B$19:$L$28,11,FALSE))</f>
        <v/>
      </c>
      <c r="S584" s="2"/>
    </row>
    <row r="585" spans="3:19" x14ac:dyDescent="0.25">
      <c r="C585" s="54"/>
      <c r="D585" s="50" t="str">
        <f ca="1">IF(C585="","",VLOOKUP(C585,OFFSET(#REF!,0,0,COUNTA(#REF!)-1),2,FALSE))</f>
        <v/>
      </c>
      <c r="E585" s="54"/>
      <c r="F585" s="29" t="str">
        <f t="shared" si="16"/>
        <v/>
      </c>
      <c r="G585" s="30" t="str">
        <f t="shared" si="17"/>
        <v/>
      </c>
      <c r="H585" s="54"/>
      <c r="I585" s="59" t="str">
        <f>_xlfn.IFS($H585="","",$H585="Total","",TRUE,VLOOKUP($H585,Elements!$B$19:$L$28,2,FALSE))</f>
        <v/>
      </c>
      <c r="J585" s="31" t="str">
        <f>_xlfn.IFS($H585="","",$H585="Total","",TRUE,VLOOKUP($H585,Elements!$B$19:$L$28,3,FALSE))</f>
        <v/>
      </c>
      <c r="K585" s="31" t="str">
        <f>_xlfn.IFS($H585="","",$H585="Total",SUMIF(INDEX($K$12:$K584,),"&gt;0"),TRUE,VLOOKUP($H585,Elements!$B$19:$L$28,4,FALSE))</f>
        <v/>
      </c>
      <c r="L585" s="31" t="str">
        <f>_xlfn.IFS($H585="","",$H585="Total",SUMIF(INDEX($L$12:$L584,),"&gt;0"),TRUE,VLOOKUP($H585,Elements!$B$19:$L$28,5,FALSE))</f>
        <v/>
      </c>
      <c r="M585" s="31" t="str">
        <f>_xlfn.IFS($H585="","",$H585="Total",SUMIF(INDEX($M$12:$M584,),"&gt;0"),TRUE,VLOOKUP($H585,Elements!$B$19:$L$28,6,FALSE))</f>
        <v/>
      </c>
      <c r="N585" s="31" t="str">
        <f>_xlfn.IFS($H585="","",$H585="Total",SUMIF(INDEX($N$12:$N584,),"&gt;0"),TRUE,VLOOKUP($H585,Elements!$B$19:$L$28,7,FALSE))</f>
        <v/>
      </c>
      <c r="O585" s="31" t="str">
        <f>_xlfn.IFS($H585="","",$H585="Total",SUMIF(INDEX($O$12:$O584,),"&gt;0"),TRUE,VLOOKUP($H585,Elements!$B$19:$L$28,8,FALSE))</f>
        <v/>
      </c>
      <c r="P585" s="31" t="str">
        <f>_xlfn.IFS($H585="","",$H585="Total",SUMIF(INDEX($P$12:$P584,),"&gt;0"),TRUE,VLOOKUP($H585,Elements!$B$19:$L$28,9,FALSE))</f>
        <v/>
      </c>
      <c r="Q585" s="31" t="str">
        <f>_xlfn.IFS($H585="","",$H585="Total",SUMIF(INDEX($Q$12:$Q584,),"&gt;0"),TRUE,VLOOKUP($H585,Elements!$B$19:$L$28,10,FALSE))</f>
        <v/>
      </c>
      <c r="R585" s="49" t="str">
        <f>_xlfn.IFS($H585="","",$H585="Total",SUMIF(INDEX($R$12:$R584,),"&gt;0"),TRUE,VLOOKUP($H585,Elements!$B$19:$L$28,11,FALSE))</f>
        <v/>
      </c>
      <c r="S585" s="2"/>
    </row>
    <row r="586" spans="3:19" x14ac:dyDescent="0.25">
      <c r="C586" s="54"/>
      <c r="D586" s="50" t="str">
        <f ca="1">IF(C586="","",VLOOKUP(C586,OFFSET(#REF!,0,0,COUNTA(#REF!)-1),2,FALSE))</f>
        <v/>
      </c>
      <c r="E586" s="54"/>
      <c r="F586" s="29" t="str">
        <f t="shared" si="16"/>
        <v/>
      </c>
      <c r="G586" s="30" t="str">
        <f t="shared" si="17"/>
        <v/>
      </c>
      <c r="H586" s="54"/>
      <c r="I586" s="59" t="str">
        <f>_xlfn.IFS($H586="","",$H586="Total","",TRUE,VLOOKUP($H586,Elements!$B$19:$L$28,2,FALSE))</f>
        <v/>
      </c>
      <c r="J586" s="31" t="str">
        <f>_xlfn.IFS($H586="","",$H586="Total","",TRUE,VLOOKUP($H586,Elements!$B$19:$L$28,3,FALSE))</f>
        <v/>
      </c>
      <c r="K586" s="31" t="str">
        <f>_xlfn.IFS($H586="","",$H586="Total",SUMIF(INDEX($K$12:$K585,),"&gt;0"),TRUE,VLOOKUP($H586,Elements!$B$19:$L$28,4,FALSE))</f>
        <v/>
      </c>
      <c r="L586" s="31" t="str">
        <f>_xlfn.IFS($H586="","",$H586="Total",SUMIF(INDEX($L$12:$L585,),"&gt;0"),TRUE,VLOOKUP($H586,Elements!$B$19:$L$28,5,FALSE))</f>
        <v/>
      </c>
      <c r="M586" s="31" t="str">
        <f>_xlfn.IFS($H586="","",$H586="Total",SUMIF(INDEX($M$12:$M585,),"&gt;0"),TRUE,VLOOKUP($H586,Elements!$B$19:$L$28,6,FALSE))</f>
        <v/>
      </c>
      <c r="N586" s="31" t="str">
        <f>_xlfn.IFS($H586="","",$H586="Total",SUMIF(INDEX($N$12:$N585,),"&gt;0"),TRUE,VLOOKUP($H586,Elements!$B$19:$L$28,7,FALSE))</f>
        <v/>
      </c>
      <c r="O586" s="31" t="str">
        <f>_xlfn.IFS($H586="","",$H586="Total",SUMIF(INDEX($O$12:$O585,),"&gt;0"),TRUE,VLOOKUP($H586,Elements!$B$19:$L$28,8,FALSE))</f>
        <v/>
      </c>
      <c r="P586" s="31" t="str">
        <f>_xlfn.IFS($H586="","",$H586="Total",SUMIF(INDEX($P$12:$P585,),"&gt;0"),TRUE,VLOOKUP($H586,Elements!$B$19:$L$28,9,FALSE))</f>
        <v/>
      </c>
      <c r="Q586" s="31" t="str">
        <f>_xlfn.IFS($H586="","",$H586="Total",SUMIF(INDEX($Q$12:$Q585,),"&gt;0"),TRUE,VLOOKUP($H586,Elements!$B$19:$L$28,10,FALSE))</f>
        <v/>
      </c>
      <c r="R586" s="49" t="str">
        <f>_xlfn.IFS($H586="","",$H586="Total",SUMIF(INDEX($R$12:$R585,),"&gt;0"),TRUE,VLOOKUP($H586,Elements!$B$19:$L$28,11,FALSE))</f>
        <v/>
      </c>
      <c r="S586" s="2"/>
    </row>
    <row r="587" spans="3:19" x14ac:dyDescent="0.25">
      <c r="C587" s="54"/>
      <c r="D587" s="50" t="str">
        <f ca="1">IF(C587="","",VLOOKUP(C587,OFFSET(#REF!,0,0,COUNTA(#REF!)-1),2,FALSE))</f>
        <v/>
      </c>
      <c r="E587" s="54"/>
      <c r="F587" s="29" t="str">
        <f t="shared" si="16"/>
        <v/>
      </c>
      <c r="G587" s="30" t="str">
        <f t="shared" si="17"/>
        <v/>
      </c>
      <c r="H587" s="54"/>
      <c r="I587" s="59" t="str">
        <f>_xlfn.IFS($H587="","",$H587="Total","",TRUE,VLOOKUP($H587,Elements!$B$19:$L$28,2,FALSE))</f>
        <v/>
      </c>
      <c r="J587" s="31" t="str">
        <f>_xlfn.IFS($H587="","",$H587="Total","",TRUE,VLOOKUP($H587,Elements!$B$19:$L$28,3,FALSE))</f>
        <v/>
      </c>
      <c r="K587" s="31" t="str">
        <f>_xlfn.IFS($H587="","",$H587="Total",SUMIF(INDEX($K$12:$K586,),"&gt;0"),TRUE,VLOOKUP($H587,Elements!$B$19:$L$28,4,FALSE))</f>
        <v/>
      </c>
      <c r="L587" s="31" t="str">
        <f>_xlfn.IFS($H587="","",$H587="Total",SUMIF(INDEX($L$12:$L586,),"&gt;0"),TRUE,VLOOKUP($H587,Elements!$B$19:$L$28,5,FALSE))</f>
        <v/>
      </c>
      <c r="M587" s="31" t="str">
        <f>_xlfn.IFS($H587="","",$H587="Total",SUMIF(INDEX($M$12:$M586,),"&gt;0"),TRUE,VLOOKUP($H587,Elements!$B$19:$L$28,6,FALSE))</f>
        <v/>
      </c>
      <c r="N587" s="31" t="str">
        <f>_xlfn.IFS($H587="","",$H587="Total",SUMIF(INDEX($N$12:$N586,),"&gt;0"),TRUE,VLOOKUP($H587,Elements!$B$19:$L$28,7,FALSE))</f>
        <v/>
      </c>
      <c r="O587" s="31" t="str">
        <f>_xlfn.IFS($H587="","",$H587="Total",SUMIF(INDEX($O$12:$O586,),"&gt;0"),TRUE,VLOOKUP($H587,Elements!$B$19:$L$28,8,FALSE))</f>
        <v/>
      </c>
      <c r="P587" s="31" t="str">
        <f>_xlfn.IFS($H587="","",$H587="Total",SUMIF(INDEX($P$12:$P586,),"&gt;0"),TRUE,VLOOKUP($H587,Elements!$B$19:$L$28,9,FALSE))</f>
        <v/>
      </c>
      <c r="Q587" s="31" t="str">
        <f>_xlfn.IFS($H587="","",$H587="Total",SUMIF(INDEX($Q$12:$Q586,),"&gt;0"),TRUE,VLOOKUP($H587,Elements!$B$19:$L$28,10,FALSE))</f>
        <v/>
      </c>
      <c r="R587" s="49" t="str">
        <f>_xlfn.IFS($H587="","",$H587="Total",SUMIF(INDEX($R$12:$R586,),"&gt;0"),TRUE,VLOOKUP($H587,Elements!$B$19:$L$28,11,FALSE))</f>
        <v/>
      </c>
      <c r="S587" s="2"/>
    </row>
    <row r="588" spans="3:19" x14ac:dyDescent="0.25">
      <c r="C588" s="54"/>
      <c r="D588" s="50" t="str">
        <f ca="1">IF(C588="","",VLOOKUP(C588,OFFSET(#REF!,0,0,COUNTA(#REF!)-1),2,FALSE))</f>
        <v/>
      </c>
      <c r="E588" s="54"/>
      <c r="F588" s="29" t="str">
        <f t="shared" si="16"/>
        <v/>
      </c>
      <c r="G588" s="30" t="str">
        <f t="shared" si="17"/>
        <v/>
      </c>
      <c r="H588" s="54"/>
      <c r="I588" s="59" t="str">
        <f>_xlfn.IFS($H588="","",$H588="Total","",TRUE,VLOOKUP($H588,Elements!$B$19:$L$28,2,FALSE))</f>
        <v/>
      </c>
      <c r="J588" s="31" t="str">
        <f>_xlfn.IFS($H588="","",$H588="Total","",TRUE,VLOOKUP($H588,Elements!$B$19:$L$28,3,FALSE))</f>
        <v/>
      </c>
      <c r="K588" s="31" t="str">
        <f>_xlfn.IFS($H588="","",$H588="Total",SUMIF(INDEX($K$12:$K587,),"&gt;0"),TRUE,VLOOKUP($H588,Elements!$B$19:$L$28,4,FALSE))</f>
        <v/>
      </c>
      <c r="L588" s="31" t="str">
        <f>_xlfn.IFS($H588="","",$H588="Total",SUMIF(INDEX($L$12:$L587,),"&gt;0"),TRUE,VLOOKUP($H588,Elements!$B$19:$L$28,5,FALSE))</f>
        <v/>
      </c>
      <c r="M588" s="31" t="str">
        <f>_xlfn.IFS($H588="","",$H588="Total",SUMIF(INDEX($M$12:$M587,),"&gt;0"),TRUE,VLOOKUP($H588,Elements!$B$19:$L$28,6,FALSE))</f>
        <v/>
      </c>
      <c r="N588" s="31" t="str">
        <f>_xlfn.IFS($H588="","",$H588="Total",SUMIF(INDEX($N$12:$N587,),"&gt;0"),TRUE,VLOOKUP($H588,Elements!$B$19:$L$28,7,FALSE))</f>
        <v/>
      </c>
      <c r="O588" s="31" t="str">
        <f>_xlfn.IFS($H588="","",$H588="Total",SUMIF(INDEX($O$12:$O587,),"&gt;0"),TRUE,VLOOKUP($H588,Elements!$B$19:$L$28,8,FALSE))</f>
        <v/>
      </c>
      <c r="P588" s="31" t="str">
        <f>_xlfn.IFS($H588="","",$H588="Total",SUMIF(INDEX($P$12:$P587,),"&gt;0"),TRUE,VLOOKUP($H588,Elements!$B$19:$L$28,9,FALSE))</f>
        <v/>
      </c>
      <c r="Q588" s="31" t="str">
        <f>_xlfn.IFS($H588="","",$H588="Total",SUMIF(INDEX($Q$12:$Q587,),"&gt;0"),TRUE,VLOOKUP($H588,Elements!$B$19:$L$28,10,FALSE))</f>
        <v/>
      </c>
      <c r="R588" s="49" t="str">
        <f>_xlfn.IFS($H588="","",$H588="Total",SUMIF(INDEX($R$12:$R587,),"&gt;0"),TRUE,VLOOKUP($H588,Elements!$B$19:$L$28,11,FALSE))</f>
        <v/>
      </c>
      <c r="S588" s="2"/>
    </row>
    <row r="589" spans="3:19" x14ac:dyDescent="0.25">
      <c r="C589" s="54"/>
      <c r="D589" s="50" t="str">
        <f ca="1">IF(C589="","",VLOOKUP(C589,OFFSET(#REF!,0,0,COUNTA(#REF!)-1),2,FALSE))</f>
        <v/>
      </c>
      <c r="E589" s="54"/>
      <c r="F589" s="29" t="str">
        <f t="shared" si="16"/>
        <v/>
      </c>
      <c r="G589" s="30" t="str">
        <f t="shared" si="17"/>
        <v/>
      </c>
      <c r="H589" s="54"/>
      <c r="I589" s="59" t="str">
        <f>_xlfn.IFS($H589="","",$H589="Total","",TRUE,VLOOKUP($H589,Elements!$B$19:$L$28,2,FALSE))</f>
        <v/>
      </c>
      <c r="J589" s="31" t="str">
        <f>_xlfn.IFS($H589="","",$H589="Total","",TRUE,VLOOKUP($H589,Elements!$B$19:$L$28,3,FALSE))</f>
        <v/>
      </c>
      <c r="K589" s="31" t="str">
        <f>_xlfn.IFS($H589="","",$H589="Total",SUMIF(INDEX($K$12:$K588,),"&gt;0"),TRUE,VLOOKUP($H589,Elements!$B$19:$L$28,4,FALSE))</f>
        <v/>
      </c>
      <c r="L589" s="31" t="str">
        <f>_xlfn.IFS($H589="","",$H589="Total",SUMIF(INDEX($L$12:$L588,),"&gt;0"),TRUE,VLOOKUP($H589,Elements!$B$19:$L$28,5,FALSE))</f>
        <v/>
      </c>
      <c r="M589" s="31" t="str">
        <f>_xlfn.IFS($H589="","",$H589="Total",SUMIF(INDEX($M$12:$M588,),"&gt;0"),TRUE,VLOOKUP($H589,Elements!$B$19:$L$28,6,FALSE))</f>
        <v/>
      </c>
      <c r="N589" s="31" t="str">
        <f>_xlfn.IFS($H589="","",$H589="Total",SUMIF(INDEX($N$12:$N588,),"&gt;0"),TRUE,VLOOKUP($H589,Elements!$B$19:$L$28,7,FALSE))</f>
        <v/>
      </c>
      <c r="O589" s="31" t="str">
        <f>_xlfn.IFS($H589="","",$H589="Total",SUMIF(INDEX($O$12:$O588,),"&gt;0"),TRUE,VLOOKUP($H589,Elements!$B$19:$L$28,8,FALSE))</f>
        <v/>
      </c>
      <c r="P589" s="31" t="str">
        <f>_xlfn.IFS($H589="","",$H589="Total",SUMIF(INDEX($P$12:$P588,),"&gt;0"),TRUE,VLOOKUP($H589,Elements!$B$19:$L$28,9,FALSE))</f>
        <v/>
      </c>
      <c r="Q589" s="31" t="str">
        <f>_xlfn.IFS($H589="","",$H589="Total",SUMIF(INDEX($Q$12:$Q588,),"&gt;0"),TRUE,VLOOKUP($H589,Elements!$B$19:$L$28,10,FALSE))</f>
        <v/>
      </c>
      <c r="R589" s="49" t="str">
        <f>_xlfn.IFS($H589="","",$H589="Total",SUMIF(INDEX($R$12:$R588,),"&gt;0"),TRUE,VLOOKUP($H589,Elements!$B$19:$L$28,11,FALSE))</f>
        <v/>
      </c>
      <c r="S589" s="2"/>
    </row>
    <row r="590" spans="3:19" x14ac:dyDescent="0.25">
      <c r="C590" s="54"/>
      <c r="D590" s="50" t="str">
        <f ca="1">IF(C590="","",VLOOKUP(C590,OFFSET(#REF!,0,0,COUNTA(#REF!)-1),2,FALSE))</f>
        <v/>
      </c>
      <c r="E590" s="54"/>
      <c r="F590" s="29" t="str">
        <f t="shared" ref="F590:F653" si="18">IF(H590="Total",R590,"")</f>
        <v/>
      </c>
      <c r="G590" s="30" t="str">
        <f t="shared" ref="G590:G653" si="19">IF(H590="Total",R590*E590,"")</f>
        <v/>
      </c>
      <c r="H590" s="54"/>
      <c r="I590" s="59" t="str">
        <f>_xlfn.IFS($H590="","",$H590="Total","",TRUE,VLOOKUP($H590,Elements!$B$19:$L$28,2,FALSE))</f>
        <v/>
      </c>
      <c r="J590" s="31" t="str">
        <f>_xlfn.IFS($H590="","",$H590="Total","",TRUE,VLOOKUP($H590,Elements!$B$19:$L$28,3,FALSE))</f>
        <v/>
      </c>
      <c r="K590" s="31" t="str">
        <f>_xlfn.IFS($H590="","",$H590="Total",SUMIF(INDEX($K$12:$K589,),"&gt;0"),TRUE,VLOOKUP($H590,Elements!$B$19:$L$28,4,FALSE))</f>
        <v/>
      </c>
      <c r="L590" s="31" t="str">
        <f>_xlfn.IFS($H590="","",$H590="Total",SUMIF(INDEX($L$12:$L589,),"&gt;0"),TRUE,VLOOKUP($H590,Elements!$B$19:$L$28,5,FALSE))</f>
        <v/>
      </c>
      <c r="M590" s="31" t="str">
        <f>_xlfn.IFS($H590="","",$H590="Total",SUMIF(INDEX($M$12:$M589,),"&gt;0"),TRUE,VLOOKUP($H590,Elements!$B$19:$L$28,6,FALSE))</f>
        <v/>
      </c>
      <c r="N590" s="31" t="str">
        <f>_xlfn.IFS($H590="","",$H590="Total",SUMIF(INDEX($N$12:$N589,),"&gt;0"),TRUE,VLOOKUP($H590,Elements!$B$19:$L$28,7,FALSE))</f>
        <v/>
      </c>
      <c r="O590" s="31" t="str">
        <f>_xlfn.IFS($H590="","",$H590="Total",SUMIF(INDEX($O$12:$O589,),"&gt;0"),TRUE,VLOOKUP($H590,Elements!$B$19:$L$28,8,FALSE))</f>
        <v/>
      </c>
      <c r="P590" s="31" t="str">
        <f>_xlfn.IFS($H590="","",$H590="Total",SUMIF(INDEX($P$12:$P589,),"&gt;0"),TRUE,VLOOKUP($H590,Elements!$B$19:$L$28,9,FALSE))</f>
        <v/>
      </c>
      <c r="Q590" s="31" t="str">
        <f>_xlfn.IFS($H590="","",$H590="Total",SUMIF(INDEX($Q$12:$Q589,),"&gt;0"),TRUE,VLOOKUP($H590,Elements!$B$19:$L$28,10,FALSE))</f>
        <v/>
      </c>
      <c r="R590" s="49" t="str">
        <f>_xlfn.IFS($H590="","",$H590="Total",SUMIF(INDEX($R$12:$R589,),"&gt;0"),TRUE,VLOOKUP($H590,Elements!$B$19:$L$28,11,FALSE))</f>
        <v/>
      </c>
      <c r="S590" s="2"/>
    </row>
    <row r="591" spans="3:19" x14ac:dyDescent="0.25">
      <c r="C591" s="54"/>
      <c r="D591" s="50" t="str">
        <f ca="1">IF(C591="","",VLOOKUP(C591,OFFSET(#REF!,0,0,COUNTA(#REF!)-1),2,FALSE))</f>
        <v/>
      </c>
      <c r="E591" s="54"/>
      <c r="F591" s="29" t="str">
        <f t="shared" si="18"/>
        <v/>
      </c>
      <c r="G591" s="30" t="str">
        <f t="shared" si="19"/>
        <v/>
      </c>
      <c r="H591" s="54"/>
      <c r="I591" s="59" t="str">
        <f>_xlfn.IFS($H591="","",$H591="Total","",TRUE,VLOOKUP($H591,Elements!$B$19:$L$28,2,FALSE))</f>
        <v/>
      </c>
      <c r="J591" s="31" t="str">
        <f>_xlfn.IFS($H591="","",$H591="Total","",TRUE,VLOOKUP($H591,Elements!$B$19:$L$28,3,FALSE))</f>
        <v/>
      </c>
      <c r="K591" s="31" t="str">
        <f>_xlfn.IFS($H591="","",$H591="Total",SUMIF(INDEX($K$12:$K590,),"&gt;0"),TRUE,VLOOKUP($H591,Elements!$B$19:$L$28,4,FALSE))</f>
        <v/>
      </c>
      <c r="L591" s="31" t="str">
        <f>_xlfn.IFS($H591="","",$H591="Total",SUMIF(INDEX($L$12:$L590,),"&gt;0"),TRUE,VLOOKUP($H591,Elements!$B$19:$L$28,5,FALSE))</f>
        <v/>
      </c>
      <c r="M591" s="31" t="str">
        <f>_xlfn.IFS($H591="","",$H591="Total",SUMIF(INDEX($M$12:$M590,),"&gt;0"),TRUE,VLOOKUP($H591,Elements!$B$19:$L$28,6,FALSE))</f>
        <v/>
      </c>
      <c r="N591" s="31" t="str">
        <f>_xlfn.IFS($H591="","",$H591="Total",SUMIF(INDEX($N$12:$N590,),"&gt;0"),TRUE,VLOOKUP($H591,Elements!$B$19:$L$28,7,FALSE))</f>
        <v/>
      </c>
      <c r="O591" s="31" t="str">
        <f>_xlfn.IFS($H591="","",$H591="Total",SUMIF(INDEX($O$12:$O590,),"&gt;0"),TRUE,VLOOKUP($H591,Elements!$B$19:$L$28,8,FALSE))</f>
        <v/>
      </c>
      <c r="P591" s="31" t="str">
        <f>_xlfn.IFS($H591="","",$H591="Total",SUMIF(INDEX($P$12:$P590,),"&gt;0"),TRUE,VLOOKUP($H591,Elements!$B$19:$L$28,9,FALSE))</f>
        <v/>
      </c>
      <c r="Q591" s="31" t="str">
        <f>_xlfn.IFS($H591="","",$H591="Total",SUMIF(INDEX($Q$12:$Q590,),"&gt;0"),TRUE,VLOOKUP($H591,Elements!$B$19:$L$28,10,FALSE))</f>
        <v/>
      </c>
      <c r="R591" s="49" t="str">
        <f>_xlfn.IFS($H591="","",$H591="Total",SUMIF(INDEX($R$12:$R590,),"&gt;0"),TRUE,VLOOKUP($H591,Elements!$B$19:$L$28,11,FALSE))</f>
        <v/>
      </c>
      <c r="S591" s="2"/>
    </row>
    <row r="592" spans="3:19" x14ac:dyDescent="0.25">
      <c r="C592" s="54"/>
      <c r="D592" s="50" t="str">
        <f ca="1">IF(C592="","",VLOOKUP(C592,OFFSET(#REF!,0,0,COUNTA(#REF!)-1),2,FALSE))</f>
        <v/>
      </c>
      <c r="E592" s="54"/>
      <c r="F592" s="29" t="str">
        <f t="shared" si="18"/>
        <v/>
      </c>
      <c r="G592" s="30" t="str">
        <f t="shared" si="19"/>
        <v/>
      </c>
      <c r="H592" s="54"/>
      <c r="I592" s="59" t="str">
        <f>_xlfn.IFS($H592="","",$H592="Total","",TRUE,VLOOKUP($H592,Elements!$B$19:$L$28,2,FALSE))</f>
        <v/>
      </c>
      <c r="J592" s="31" t="str">
        <f>_xlfn.IFS($H592="","",$H592="Total","",TRUE,VLOOKUP($H592,Elements!$B$19:$L$28,3,FALSE))</f>
        <v/>
      </c>
      <c r="K592" s="31" t="str">
        <f>_xlfn.IFS($H592="","",$H592="Total",SUMIF(INDEX($K$12:$K591,),"&gt;0"),TRUE,VLOOKUP($H592,Elements!$B$19:$L$28,4,FALSE))</f>
        <v/>
      </c>
      <c r="L592" s="31" t="str">
        <f>_xlfn.IFS($H592="","",$H592="Total",SUMIF(INDEX($L$12:$L591,),"&gt;0"),TRUE,VLOOKUP($H592,Elements!$B$19:$L$28,5,FALSE))</f>
        <v/>
      </c>
      <c r="M592" s="31" t="str">
        <f>_xlfn.IFS($H592="","",$H592="Total",SUMIF(INDEX($M$12:$M591,),"&gt;0"),TRUE,VLOOKUP($H592,Elements!$B$19:$L$28,6,FALSE))</f>
        <v/>
      </c>
      <c r="N592" s="31" t="str">
        <f>_xlfn.IFS($H592="","",$H592="Total",SUMIF(INDEX($N$12:$N591,),"&gt;0"),TRUE,VLOOKUP($H592,Elements!$B$19:$L$28,7,FALSE))</f>
        <v/>
      </c>
      <c r="O592" s="31" t="str">
        <f>_xlfn.IFS($H592="","",$H592="Total",SUMIF(INDEX($O$12:$O591,),"&gt;0"),TRUE,VLOOKUP($H592,Elements!$B$19:$L$28,8,FALSE))</f>
        <v/>
      </c>
      <c r="P592" s="31" t="str">
        <f>_xlfn.IFS($H592="","",$H592="Total",SUMIF(INDEX($P$12:$P591,),"&gt;0"),TRUE,VLOOKUP($H592,Elements!$B$19:$L$28,9,FALSE))</f>
        <v/>
      </c>
      <c r="Q592" s="31" t="str">
        <f>_xlfn.IFS($H592="","",$H592="Total",SUMIF(INDEX($Q$12:$Q591,),"&gt;0"),TRUE,VLOOKUP($H592,Elements!$B$19:$L$28,10,FALSE))</f>
        <v/>
      </c>
      <c r="R592" s="49" t="str">
        <f>_xlfn.IFS($H592="","",$H592="Total",SUMIF(INDEX($R$12:$R591,),"&gt;0"),TRUE,VLOOKUP($H592,Elements!$B$19:$L$28,11,FALSE))</f>
        <v/>
      </c>
      <c r="S592" s="2"/>
    </row>
    <row r="593" spans="3:19" x14ac:dyDescent="0.25">
      <c r="C593" s="54"/>
      <c r="D593" s="50" t="str">
        <f ca="1">IF(C593="","",VLOOKUP(C593,OFFSET(#REF!,0,0,COUNTA(#REF!)-1),2,FALSE))</f>
        <v/>
      </c>
      <c r="E593" s="54"/>
      <c r="F593" s="29" t="str">
        <f t="shared" si="18"/>
        <v/>
      </c>
      <c r="G593" s="30" t="str">
        <f t="shared" si="19"/>
        <v/>
      </c>
      <c r="H593" s="54"/>
      <c r="I593" s="59" t="str">
        <f>_xlfn.IFS($H593="","",$H593="Total","",TRUE,VLOOKUP($H593,Elements!$B$19:$L$28,2,FALSE))</f>
        <v/>
      </c>
      <c r="J593" s="31" t="str">
        <f>_xlfn.IFS($H593="","",$H593="Total","",TRUE,VLOOKUP($H593,Elements!$B$19:$L$28,3,FALSE))</f>
        <v/>
      </c>
      <c r="K593" s="31" t="str">
        <f>_xlfn.IFS($H593="","",$H593="Total",SUMIF(INDEX($K$12:$K592,),"&gt;0"),TRUE,VLOOKUP($H593,Elements!$B$19:$L$28,4,FALSE))</f>
        <v/>
      </c>
      <c r="L593" s="31" t="str">
        <f>_xlfn.IFS($H593="","",$H593="Total",SUMIF(INDEX($L$12:$L592,),"&gt;0"),TRUE,VLOOKUP($H593,Elements!$B$19:$L$28,5,FALSE))</f>
        <v/>
      </c>
      <c r="M593" s="31" t="str">
        <f>_xlfn.IFS($H593="","",$H593="Total",SUMIF(INDEX($M$12:$M592,),"&gt;0"),TRUE,VLOOKUP($H593,Elements!$B$19:$L$28,6,FALSE))</f>
        <v/>
      </c>
      <c r="N593" s="31" t="str">
        <f>_xlfn.IFS($H593="","",$H593="Total",SUMIF(INDEX($N$12:$N592,),"&gt;0"),TRUE,VLOOKUP($H593,Elements!$B$19:$L$28,7,FALSE))</f>
        <v/>
      </c>
      <c r="O593" s="31" t="str">
        <f>_xlfn.IFS($H593="","",$H593="Total",SUMIF(INDEX($O$12:$O592,),"&gt;0"),TRUE,VLOOKUP($H593,Elements!$B$19:$L$28,8,FALSE))</f>
        <v/>
      </c>
      <c r="P593" s="31" t="str">
        <f>_xlfn.IFS($H593="","",$H593="Total",SUMIF(INDEX($P$12:$P592,),"&gt;0"),TRUE,VLOOKUP($H593,Elements!$B$19:$L$28,9,FALSE))</f>
        <v/>
      </c>
      <c r="Q593" s="31" t="str">
        <f>_xlfn.IFS($H593="","",$H593="Total",SUMIF(INDEX($Q$12:$Q592,),"&gt;0"),TRUE,VLOOKUP($H593,Elements!$B$19:$L$28,10,FALSE))</f>
        <v/>
      </c>
      <c r="R593" s="49" t="str">
        <f>_xlfn.IFS($H593="","",$H593="Total",SUMIF(INDEX($R$12:$R592,),"&gt;0"),TRUE,VLOOKUP($H593,Elements!$B$19:$L$28,11,FALSE))</f>
        <v/>
      </c>
      <c r="S593" s="2"/>
    </row>
    <row r="594" spans="3:19" x14ac:dyDescent="0.25">
      <c r="C594" s="54"/>
      <c r="D594" s="50" t="str">
        <f ca="1">IF(C594="","",VLOOKUP(C594,OFFSET(#REF!,0,0,COUNTA(#REF!)-1),2,FALSE))</f>
        <v/>
      </c>
      <c r="E594" s="54"/>
      <c r="F594" s="29" t="str">
        <f t="shared" si="18"/>
        <v/>
      </c>
      <c r="G594" s="30" t="str">
        <f t="shared" si="19"/>
        <v/>
      </c>
      <c r="H594" s="54"/>
      <c r="I594" s="59" t="str">
        <f>_xlfn.IFS($H594="","",$H594="Total","",TRUE,VLOOKUP($H594,Elements!$B$19:$L$28,2,FALSE))</f>
        <v/>
      </c>
      <c r="J594" s="31" t="str">
        <f>_xlfn.IFS($H594="","",$H594="Total","",TRUE,VLOOKUP($H594,Elements!$B$19:$L$28,3,FALSE))</f>
        <v/>
      </c>
      <c r="K594" s="31" t="str">
        <f>_xlfn.IFS($H594="","",$H594="Total",SUMIF(INDEX($K$12:$K593,),"&gt;0"),TRUE,VLOOKUP($H594,Elements!$B$19:$L$28,4,FALSE))</f>
        <v/>
      </c>
      <c r="L594" s="31" t="str">
        <f>_xlfn.IFS($H594="","",$H594="Total",SUMIF(INDEX($L$12:$L593,),"&gt;0"),TRUE,VLOOKUP($H594,Elements!$B$19:$L$28,5,FALSE))</f>
        <v/>
      </c>
      <c r="M594" s="31" t="str">
        <f>_xlfn.IFS($H594="","",$H594="Total",SUMIF(INDEX($M$12:$M593,),"&gt;0"),TRUE,VLOOKUP($H594,Elements!$B$19:$L$28,6,FALSE))</f>
        <v/>
      </c>
      <c r="N594" s="31" t="str">
        <f>_xlfn.IFS($H594="","",$H594="Total",SUMIF(INDEX($N$12:$N593,),"&gt;0"),TRUE,VLOOKUP($H594,Elements!$B$19:$L$28,7,FALSE))</f>
        <v/>
      </c>
      <c r="O594" s="31" t="str">
        <f>_xlfn.IFS($H594="","",$H594="Total",SUMIF(INDEX($O$12:$O593,),"&gt;0"),TRUE,VLOOKUP($H594,Elements!$B$19:$L$28,8,FALSE))</f>
        <v/>
      </c>
      <c r="P594" s="31" t="str">
        <f>_xlfn.IFS($H594="","",$H594="Total",SUMIF(INDEX($P$12:$P593,),"&gt;0"),TRUE,VLOOKUP($H594,Elements!$B$19:$L$28,9,FALSE))</f>
        <v/>
      </c>
      <c r="Q594" s="31" t="str">
        <f>_xlfn.IFS($H594="","",$H594="Total",SUMIF(INDEX($Q$12:$Q593,),"&gt;0"),TRUE,VLOOKUP($H594,Elements!$B$19:$L$28,10,FALSE))</f>
        <v/>
      </c>
      <c r="R594" s="49" t="str">
        <f>_xlfn.IFS($H594="","",$H594="Total",SUMIF(INDEX($R$12:$R593,),"&gt;0"),TRUE,VLOOKUP($H594,Elements!$B$19:$L$28,11,FALSE))</f>
        <v/>
      </c>
      <c r="S594" s="2"/>
    </row>
    <row r="595" spans="3:19" x14ac:dyDescent="0.25">
      <c r="C595" s="54"/>
      <c r="D595" s="50" t="str">
        <f ca="1">IF(C595="","",VLOOKUP(C595,OFFSET(#REF!,0,0,COUNTA(#REF!)-1),2,FALSE))</f>
        <v/>
      </c>
      <c r="E595" s="54"/>
      <c r="F595" s="29" t="str">
        <f t="shared" si="18"/>
        <v/>
      </c>
      <c r="G595" s="30" t="str">
        <f t="shared" si="19"/>
        <v/>
      </c>
      <c r="H595" s="54"/>
      <c r="I595" s="59" t="str">
        <f>_xlfn.IFS($H595="","",$H595="Total","",TRUE,VLOOKUP($H595,Elements!$B$19:$L$28,2,FALSE))</f>
        <v/>
      </c>
      <c r="J595" s="31" t="str">
        <f>_xlfn.IFS($H595="","",$H595="Total","",TRUE,VLOOKUP($H595,Elements!$B$19:$L$28,3,FALSE))</f>
        <v/>
      </c>
      <c r="K595" s="31" t="str">
        <f>_xlfn.IFS($H595="","",$H595="Total",SUMIF(INDEX($K$12:$K594,),"&gt;0"),TRUE,VLOOKUP($H595,Elements!$B$19:$L$28,4,FALSE))</f>
        <v/>
      </c>
      <c r="L595" s="31" t="str">
        <f>_xlfn.IFS($H595="","",$H595="Total",SUMIF(INDEX($L$12:$L594,),"&gt;0"),TRUE,VLOOKUP($H595,Elements!$B$19:$L$28,5,FALSE))</f>
        <v/>
      </c>
      <c r="M595" s="31" t="str">
        <f>_xlfn.IFS($H595="","",$H595="Total",SUMIF(INDEX($M$12:$M594,),"&gt;0"),TRUE,VLOOKUP($H595,Elements!$B$19:$L$28,6,FALSE))</f>
        <v/>
      </c>
      <c r="N595" s="31" t="str">
        <f>_xlfn.IFS($H595="","",$H595="Total",SUMIF(INDEX($N$12:$N594,),"&gt;0"),TRUE,VLOOKUP($H595,Elements!$B$19:$L$28,7,FALSE))</f>
        <v/>
      </c>
      <c r="O595" s="31" t="str">
        <f>_xlfn.IFS($H595="","",$H595="Total",SUMIF(INDEX($O$12:$O594,),"&gt;0"),TRUE,VLOOKUP($H595,Elements!$B$19:$L$28,8,FALSE))</f>
        <v/>
      </c>
      <c r="P595" s="31" t="str">
        <f>_xlfn.IFS($H595="","",$H595="Total",SUMIF(INDEX($P$12:$P594,),"&gt;0"),TRUE,VLOOKUP($H595,Elements!$B$19:$L$28,9,FALSE))</f>
        <v/>
      </c>
      <c r="Q595" s="31" t="str">
        <f>_xlfn.IFS($H595="","",$H595="Total",SUMIF(INDEX($Q$12:$Q594,),"&gt;0"),TRUE,VLOOKUP($H595,Elements!$B$19:$L$28,10,FALSE))</f>
        <v/>
      </c>
      <c r="R595" s="49" t="str">
        <f>_xlfn.IFS($H595="","",$H595="Total",SUMIF(INDEX($R$12:$R594,),"&gt;0"),TRUE,VLOOKUP($H595,Elements!$B$19:$L$28,11,FALSE))</f>
        <v/>
      </c>
      <c r="S595" s="2"/>
    </row>
    <row r="596" spans="3:19" x14ac:dyDescent="0.25">
      <c r="C596" s="54"/>
      <c r="D596" s="50" t="str">
        <f ca="1">IF(C596="","",VLOOKUP(C596,OFFSET(#REF!,0,0,COUNTA(#REF!)-1),2,FALSE))</f>
        <v/>
      </c>
      <c r="E596" s="54"/>
      <c r="F596" s="29" t="str">
        <f t="shared" si="18"/>
        <v/>
      </c>
      <c r="G596" s="30" t="str">
        <f t="shared" si="19"/>
        <v/>
      </c>
      <c r="H596" s="54"/>
      <c r="I596" s="59" t="str">
        <f>_xlfn.IFS($H596="","",$H596="Total","",TRUE,VLOOKUP($H596,Elements!$B$19:$L$28,2,FALSE))</f>
        <v/>
      </c>
      <c r="J596" s="31" t="str">
        <f>_xlfn.IFS($H596="","",$H596="Total","",TRUE,VLOOKUP($H596,Elements!$B$19:$L$28,3,FALSE))</f>
        <v/>
      </c>
      <c r="K596" s="31" t="str">
        <f>_xlfn.IFS($H596="","",$H596="Total",SUMIF(INDEX($K$12:$K595,),"&gt;0"),TRUE,VLOOKUP($H596,Elements!$B$19:$L$28,4,FALSE))</f>
        <v/>
      </c>
      <c r="L596" s="31" t="str">
        <f>_xlfn.IFS($H596="","",$H596="Total",SUMIF(INDEX($L$12:$L595,),"&gt;0"),TRUE,VLOOKUP($H596,Elements!$B$19:$L$28,5,FALSE))</f>
        <v/>
      </c>
      <c r="M596" s="31" t="str">
        <f>_xlfn.IFS($H596="","",$H596="Total",SUMIF(INDEX($M$12:$M595,),"&gt;0"),TRUE,VLOOKUP($H596,Elements!$B$19:$L$28,6,FALSE))</f>
        <v/>
      </c>
      <c r="N596" s="31" t="str">
        <f>_xlfn.IFS($H596="","",$H596="Total",SUMIF(INDEX($N$12:$N595,),"&gt;0"),TRUE,VLOOKUP($H596,Elements!$B$19:$L$28,7,FALSE))</f>
        <v/>
      </c>
      <c r="O596" s="31" t="str">
        <f>_xlfn.IFS($H596="","",$H596="Total",SUMIF(INDEX($O$12:$O595,),"&gt;0"),TRUE,VLOOKUP($H596,Elements!$B$19:$L$28,8,FALSE))</f>
        <v/>
      </c>
      <c r="P596" s="31" t="str">
        <f>_xlfn.IFS($H596="","",$H596="Total",SUMIF(INDEX($P$12:$P595,),"&gt;0"),TRUE,VLOOKUP($H596,Elements!$B$19:$L$28,9,FALSE))</f>
        <v/>
      </c>
      <c r="Q596" s="31" t="str">
        <f>_xlfn.IFS($H596="","",$H596="Total",SUMIF(INDEX($Q$12:$Q595,),"&gt;0"),TRUE,VLOOKUP($H596,Elements!$B$19:$L$28,10,FALSE))</f>
        <v/>
      </c>
      <c r="R596" s="49" t="str">
        <f>_xlfn.IFS($H596="","",$H596="Total",SUMIF(INDEX($R$12:$R595,),"&gt;0"),TRUE,VLOOKUP($H596,Elements!$B$19:$L$28,11,FALSE))</f>
        <v/>
      </c>
      <c r="S596" s="2"/>
    </row>
    <row r="597" spans="3:19" x14ac:dyDescent="0.25">
      <c r="C597" s="54"/>
      <c r="D597" s="50" t="str">
        <f ca="1">IF(C597="","",VLOOKUP(C597,OFFSET(#REF!,0,0,COUNTA(#REF!)-1),2,FALSE))</f>
        <v/>
      </c>
      <c r="E597" s="54"/>
      <c r="F597" s="29" t="str">
        <f t="shared" si="18"/>
        <v/>
      </c>
      <c r="G597" s="30" t="str">
        <f t="shared" si="19"/>
        <v/>
      </c>
      <c r="H597" s="54"/>
      <c r="I597" s="59" t="str">
        <f>_xlfn.IFS($H597="","",$H597="Total","",TRUE,VLOOKUP($H597,Elements!$B$19:$L$28,2,FALSE))</f>
        <v/>
      </c>
      <c r="J597" s="31" t="str">
        <f>_xlfn.IFS($H597="","",$H597="Total","",TRUE,VLOOKUP($H597,Elements!$B$19:$L$28,3,FALSE))</f>
        <v/>
      </c>
      <c r="K597" s="31" t="str">
        <f>_xlfn.IFS($H597="","",$H597="Total",SUMIF(INDEX($K$12:$K596,),"&gt;0"),TRUE,VLOOKUP($H597,Elements!$B$19:$L$28,4,FALSE))</f>
        <v/>
      </c>
      <c r="L597" s="31" t="str">
        <f>_xlfn.IFS($H597="","",$H597="Total",SUMIF(INDEX($L$12:$L596,),"&gt;0"),TRUE,VLOOKUP($H597,Elements!$B$19:$L$28,5,FALSE))</f>
        <v/>
      </c>
      <c r="M597" s="31" t="str">
        <f>_xlfn.IFS($H597="","",$H597="Total",SUMIF(INDEX($M$12:$M596,),"&gt;0"),TRUE,VLOOKUP($H597,Elements!$B$19:$L$28,6,FALSE))</f>
        <v/>
      </c>
      <c r="N597" s="31" t="str">
        <f>_xlfn.IFS($H597="","",$H597="Total",SUMIF(INDEX($N$12:$N596,),"&gt;0"),TRUE,VLOOKUP($H597,Elements!$B$19:$L$28,7,FALSE))</f>
        <v/>
      </c>
      <c r="O597" s="31" t="str">
        <f>_xlfn.IFS($H597="","",$H597="Total",SUMIF(INDEX($O$12:$O596,),"&gt;0"),TRUE,VLOOKUP($H597,Elements!$B$19:$L$28,8,FALSE))</f>
        <v/>
      </c>
      <c r="P597" s="31" t="str">
        <f>_xlfn.IFS($H597="","",$H597="Total",SUMIF(INDEX($P$12:$P596,),"&gt;0"),TRUE,VLOOKUP($H597,Elements!$B$19:$L$28,9,FALSE))</f>
        <v/>
      </c>
      <c r="Q597" s="31" t="str">
        <f>_xlfn.IFS($H597="","",$H597="Total",SUMIF(INDEX($Q$12:$Q596,),"&gt;0"),TRUE,VLOOKUP($H597,Elements!$B$19:$L$28,10,FALSE))</f>
        <v/>
      </c>
      <c r="R597" s="49" t="str">
        <f>_xlfn.IFS($H597="","",$H597="Total",SUMIF(INDEX($R$12:$R596,),"&gt;0"),TRUE,VLOOKUP($H597,Elements!$B$19:$L$28,11,FALSE))</f>
        <v/>
      </c>
      <c r="S597" s="2"/>
    </row>
    <row r="598" spans="3:19" x14ac:dyDescent="0.25">
      <c r="C598" s="54"/>
      <c r="D598" s="50" t="str">
        <f ca="1">IF(C598="","",VLOOKUP(C598,OFFSET(#REF!,0,0,COUNTA(#REF!)-1),2,FALSE))</f>
        <v/>
      </c>
      <c r="E598" s="54"/>
      <c r="F598" s="29" t="str">
        <f t="shared" si="18"/>
        <v/>
      </c>
      <c r="G598" s="30" t="str">
        <f t="shared" si="19"/>
        <v/>
      </c>
      <c r="H598" s="54"/>
      <c r="I598" s="59" t="str">
        <f>_xlfn.IFS($H598="","",$H598="Total","",TRUE,VLOOKUP($H598,Elements!$B$19:$L$28,2,FALSE))</f>
        <v/>
      </c>
      <c r="J598" s="31" t="str">
        <f>_xlfn.IFS($H598="","",$H598="Total","",TRUE,VLOOKUP($H598,Elements!$B$19:$L$28,3,FALSE))</f>
        <v/>
      </c>
      <c r="K598" s="31" t="str">
        <f>_xlfn.IFS($H598="","",$H598="Total",SUMIF(INDEX($K$12:$K597,),"&gt;0"),TRUE,VLOOKUP($H598,Elements!$B$19:$L$28,4,FALSE))</f>
        <v/>
      </c>
      <c r="L598" s="31" t="str">
        <f>_xlfn.IFS($H598="","",$H598="Total",SUMIF(INDEX($L$12:$L597,),"&gt;0"),TRUE,VLOOKUP($H598,Elements!$B$19:$L$28,5,FALSE))</f>
        <v/>
      </c>
      <c r="M598" s="31" t="str">
        <f>_xlfn.IFS($H598="","",$H598="Total",SUMIF(INDEX($M$12:$M597,),"&gt;0"),TRUE,VLOOKUP($H598,Elements!$B$19:$L$28,6,FALSE))</f>
        <v/>
      </c>
      <c r="N598" s="31" t="str">
        <f>_xlfn.IFS($H598="","",$H598="Total",SUMIF(INDEX($N$12:$N597,),"&gt;0"),TRUE,VLOOKUP($H598,Elements!$B$19:$L$28,7,FALSE))</f>
        <v/>
      </c>
      <c r="O598" s="31" t="str">
        <f>_xlfn.IFS($H598="","",$H598="Total",SUMIF(INDEX($O$12:$O597,),"&gt;0"),TRUE,VLOOKUP($H598,Elements!$B$19:$L$28,8,FALSE))</f>
        <v/>
      </c>
      <c r="P598" s="31" t="str">
        <f>_xlfn.IFS($H598="","",$H598="Total",SUMIF(INDEX($P$12:$P597,),"&gt;0"),TRUE,VLOOKUP($H598,Elements!$B$19:$L$28,9,FALSE))</f>
        <v/>
      </c>
      <c r="Q598" s="31" t="str">
        <f>_xlfn.IFS($H598="","",$H598="Total",SUMIF(INDEX($Q$12:$Q597,),"&gt;0"),TRUE,VLOOKUP($H598,Elements!$B$19:$L$28,10,FALSE))</f>
        <v/>
      </c>
      <c r="R598" s="49" t="str">
        <f>_xlfn.IFS($H598="","",$H598="Total",SUMIF(INDEX($R$12:$R597,),"&gt;0"),TRUE,VLOOKUP($H598,Elements!$B$19:$L$28,11,FALSE))</f>
        <v/>
      </c>
      <c r="S598" s="2"/>
    </row>
    <row r="599" spans="3:19" x14ac:dyDescent="0.25">
      <c r="C599" s="54"/>
      <c r="D599" s="50" t="str">
        <f ca="1">IF(C599="","",VLOOKUP(C599,OFFSET(#REF!,0,0,COUNTA(#REF!)-1),2,FALSE))</f>
        <v/>
      </c>
      <c r="E599" s="54"/>
      <c r="F599" s="29" t="str">
        <f t="shared" si="18"/>
        <v/>
      </c>
      <c r="G599" s="30" t="str">
        <f t="shared" si="19"/>
        <v/>
      </c>
      <c r="H599" s="54"/>
      <c r="I599" s="59" t="str">
        <f>_xlfn.IFS($H599="","",$H599="Total","",TRUE,VLOOKUP($H599,Elements!$B$19:$L$28,2,FALSE))</f>
        <v/>
      </c>
      <c r="J599" s="31" t="str">
        <f>_xlfn.IFS($H599="","",$H599="Total","",TRUE,VLOOKUP($H599,Elements!$B$19:$L$28,3,FALSE))</f>
        <v/>
      </c>
      <c r="K599" s="31" t="str">
        <f>_xlfn.IFS($H599="","",$H599="Total",SUMIF(INDEX($K$12:$K598,),"&gt;0"),TRUE,VLOOKUP($H599,Elements!$B$19:$L$28,4,FALSE))</f>
        <v/>
      </c>
      <c r="L599" s="31" t="str">
        <f>_xlfn.IFS($H599="","",$H599="Total",SUMIF(INDEX($L$12:$L598,),"&gt;0"),TRUE,VLOOKUP($H599,Elements!$B$19:$L$28,5,FALSE))</f>
        <v/>
      </c>
      <c r="M599" s="31" t="str">
        <f>_xlfn.IFS($H599="","",$H599="Total",SUMIF(INDEX($M$12:$M598,),"&gt;0"),TRUE,VLOOKUP($H599,Elements!$B$19:$L$28,6,FALSE))</f>
        <v/>
      </c>
      <c r="N599" s="31" t="str">
        <f>_xlfn.IFS($H599="","",$H599="Total",SUMIF(INDEX($N$12:$N598,),"&gt;0"),TRUE,VLOOKUP($H599,Elements!$B$19:$L$28,7,FALSE))</f>
        <v/>
      </c>
      <c r="O599" s="31" t="str">
        <f>_xlfn.IFS($H599="","",$H599="Total",SUMIF(INDEX($O$12:$O598,),"&gt;0"),TRUE,VLOOKUP($H599,Elements!$B$19:$L$28,8,FALSE))</f>
        <v/>
      </c>
      <c r="P599" s="31" t="str">
        <f>_xlfn.IFS($H599="","",$H599="Total",SUMIF(INDEX($P$12:$P598,),"&gt;0"),TRUE,VLOOKUP($H599,Elements!$B$19:$L$28,9,FALSE))</f>
        <v/>
      </c>
      <c r="Q599" s="31" t="str">
        <f>_xlfn.IFS($H599="","",$H599="Total",SUMIF(INDEX($Q$12:$Q598,),"&gt;0"),TRUE,VLOOKUP($H599,Elements!$B$19:$L$28,10,FALSE))</f>
        <v/>
      </c>
      <c r="R599" s="49" t="str">
        <f>_xlfn.IFS($H599="","",$H599="Total",SUMIF(INDEX($R$12:$R598,),"&gt;0"),TRUE,VLOOKUP($H599,Elements!$B$19:$L$28,11,FALSE))</f>
        <v/>
      </c>
      <c r="S599" s="2"/>
    </row>
    <row r="600" spans="3:19" x14ac:dyDescent="0.25">
      <c r="C600" s="54"/>
      <c r="D600" s="50" t="str">
        <f ca="1">IF(C600="","",VLOOKUP(C600,OFFSET(#REF!,0,0,COUNTA(#REF!)-1),2,FALSE))</f>
        <v/>
      </c>
      <c r="E600" s="54"/>
      <c r="F600" s="29" t="str">
        <f t="shared" si="18"/>
        <v/>
      </c>
      <c r="G600" s="30" t="str">
        <f t="shared" si="19"/>
        <v/>
      </c>
      <c r="H600" s="54"/>
      <c r="I600" s="59" t="str">
        <f>_xlfn.IFS($H600="","",$H600="Total","",TRUE,VLOOKUP($H600,Elements!$B$19:$L$28,2,FALSE))</f>
        <v/>
      </c>
      <c r="J600" s="31" t="str">
        <f>_xlfn.IFS($H600="","",$H600="Total","",TRUE,VLOOKUP($H600,Elements!$B$19:$L$28,3,FALSE))</f>
        <v/>
      </c>
      <c r="K600" s="31" t="str">
        <f>_xlfn.IFS($H600="","",$H600="Total",SUMIF(INDEX($K$12:$K599,),"&gt;0"),TRUE,VLOOKUP($H600,Elements!$B$19:$L$28,4,FALSE))</f>
        <v/>
      </c>
      <c r="L600" s="31" t="str">
        <f>_xlfn.IFS($H600="","",$H600="Total",SUMIF(INDEX($L$12:$L599,),"&gt;0"),TRUE,VLOOKUP($H600,Elements!$B$19:$L$28,5,FALSE))</f>
        <v/>
      </c>
      <c r="M600" s="31" t="str">
        <f>_xlfn.IFS($H600="","",$H600="Total",SUMIF(INDEX($M$12:$M599,),"&gt;0"),TRUE,VLOOKUP($H600,Elements!$B$19:$L$28,6,FALSE))</f>
        <v/>
      </c>
      <c r="N600" s="31" t="str">
        <f>_xlfn.IFS($H600="","",$H600="Total",SUMIF(INDEX($N$12:$N599,),"&gt;0"),TRUE,VLOOKUP($H600,Elements!$B$19:$L$28,7,FALSE))</f>
        <v/>
      </c>
      <c r="O600" s="31" t="str">
        <f>_xlfn.IFS($H600="","",$H600="Total",SUMIF(INDEX($O$12:$O599,),"&gt;0"),TRUE,VLOOKUP($H600,Elements!$B$19:$L$28,8,FALSE))</f>
        <v/>
      </c>
      <c r="P600" s="31" t="str">
        <f>_xlfn.IFS($H600="","",$H600="Total",SUMIF(INDEX($P$12:$P599,),"&gt;0"),TRUE,VLOOKUP($H600,Elements!$B$19:$L$28,9,FALSE))</f>
        <v/>
      </c>
      <c r="Q600" s="31" t="str">
        <f>_xlfn.IFS($H600="","",$H600="Total",SUMIF(INDEX($Q$12:$Q599,),"&gt;0"),TRUE,VLOOKUP($H600,Elements!$B$19:$L$28,10,FALSE))</f>
        <v/>
      </c>
      <c r="R600" s="49" t="str">
        <f>_xlfn.IFS($H600="","",$H600="Total",SUMIF(INDEX($R$12:$R599,),"&gt;0"),TRUE,VLOOKUP($H600,Elements!$B$19:$L$28,11,FALSE))</f>
        <v/>
      </c>
      <c r="S600" s="2"/>
    </row>
    <row r="601" spans="3:19" x14ac:dyDescent="0.25">
      <c r="C601" s="54"/>
      <c r="D601" s="50" t="str">
        <f ca="1">IF(C601="","",VLOOKUP(C601,OFFSET(#REF!,0,0,COUNTA(#REF!)-1),2,FALSE))</f>
        <v/>
      </c>
      <c r="E601" s="54"/>
      <c r="F601" s="29" t="str">
        <f t="shared" si="18"/>
        <v/>
      </c>
      <c r="G601" s="30" t="str">
        <f t="shared" si="19"/>
        <v/>
      </c>
      <c r="H601" s="54"/>
      <c r="I601" s="59" t="str">
        <f>_xlfn.IFS($H601="","",$H601="Total","",TRUE,VLOOKUP($H601,Elements!$B$19:$L$28,2,FALSE))</f>
        <v/>
      </c>
      <c r="J601" s="31" t="str">
        <f>_xlfn.IFS($H601="","",$H601="Total","",TRUE,VLOOKUP($H601,Elements!$B$19:$L$28,3,FALSE))</f>
        <v/>
      </c>
      <c r="K601" s="31" t="str">
        <f>_xlfn.IFS($H601="","",$H601="Total",SUMIF(INDEX($K$12:$K600,),"&gt;0"),TRUE,VLOOKUP($H601,Elements!$B$19:$L$28,4,FALSE))</f>
        <v/>
      </c>
      <c r="L601" s="31" t="str">
        <f>_xlfn.IFS($H601="","",$H601="Total",SUMIF(INDEX($L$12:$L600,),"&gt;0"),TRUE,VLOOKUP($H601,Elements!$B$19:$L$28,5,FALSE))</f>
        <v/>
      </c>
      <c r="M601" s="31" t="str">
        <f>_xlfn.IFS($H601="","",$H601="Total",SUMIF(INDEX($M$12:$M600,),"&gt;0"),TRUE,VLOOKUP($H601,Elements!$B$19:$L$28,6,FALSE))</f>
        <v/>
      </c>
      <c r="N601" s="31" t="str">
        <f>_xlfn.IFS($H601="","",$H601="Total",SUMIF(INDEX($N$12:$N600,),"&gt;0"),TRUE,VLOOKUP($H601,Elements!$B$19:$L$28,7,FALSE))</f>
        <v/>
      </c>
      <c r="O601" s="31" t="str">
        <f>_xlfn.IFS($H601="","",$H601="Total",SUMIF(INDEX($O$12:$O600,),"&gt;0"),TRUE,VLOOKUP($H601,Elements!$B$19:$L$28,8,FALSE))</f>
        <v/>
      </c>
      <c r="P601" s="31" t="str">
        <f>_xlfn.IFS($H601="","",$H601="Total",SUMIF(INDEX($P$12:$P600,),"&gt;0"),TRUE,VLOOKUP($H601,Elements!$B$19:$L$28,9,FALSE))</f>
        <v/>
      </c>
      <c r="Q601" s="31" t="str">
        <f>_xlfn.IFS($H601="","",$H601="Total",SUMIF(INDEX($Q$12:$Q600,),"&gt;0"),TRUE,VLOOKUP($H601,Elements!$B$19:$L$28,10,FALSE))</f>
        <v/>
      </c>
      <c r="R601" s="49" t="str">
        <f>_xlfn.IFS($H601="","",$H601="Total",SUMIF(INDEX($R$12:$R600,),"&gt;0"),TRUE,VLOOKUP($H601,Elements!$B$19:$L$28,11,FALSE))</f>
        <v/>
      </c>
      <c r="S601" s="2"/>
    </row>
    <row r="602" spans="3:19" x14ac:dyDescent="0.25">
      <c r="C602" s="54"/>
      <c r="D602" s="50" t="str">
        <f ca="1">IF(C602="","",VLOOKUP(C602,OFFSET(#REF!,0,0,COUNTA(#REF!)-1),2,FALSE))</f>
        <v/>
      </c>
      <c r="E602" s="54"/>
      <c r="F602" s="29" t="str">
        <f t="shared" si="18"/>
        <v/>
      </c>
      <c r="G602" s="30" t="str">
        <f t="shared" si="19"/>
        <v/>
      </c>
      <c r="H602" s="54"/>
      <c r="I602" s="59" t="str">
        <f>_xlfn.IFS($H602="","",$H602="Total","",TRUE,VLOOKUP($H602,Elements!$B$19:$L$28,2,FALSE))</f>
        <v/>
      </c>
      <c r="J602" s="31" t="str">
        <f>_xlfn.IFS($H602="","",$H602="Total","",TRUE,VLOOKUP($H602,Elements!$B$19:$L$28,3,FALSE))</f>
        <v/>
      </c>
      <c r="K602" s="31" t="str">
        <f>_xlfn.IFS($H602="","",$H602="Total",SUMIF(INDEX($K$12:$K601,),"&gt;0"),TRUE,VLOOKUP($H602,Elements!$B$19:$L$28,4,FALSE))</f>
        <v/>
      </c>
      <c r="L602" s="31" t="str">
        <f>_xlfn.IFS($H602="","",$H602="Total",SUMIF(INDEX($L$12:$L601,),"&gt;0"),TRUE,VLOOKUP($H602,Elements!$B$19:$L$28,5,FALSE))</f>
        <v/>
      </c>
      <c r="M602" s="31" t="str">
        <f>_xlfn.IFS($H602="","",$H602="Total",SUMIF(INDEX($M$12:$M601,),"&gt;0"),TRUE,VLOOKUP($H602,Elements!$B$19:$L$28,6,FALSE))</f>
        <v/>
      </c>
      <c r="N602" s="31" t="str">
        <f>_xlfn.IFS($H602="","",$H602="Total",SUMIF(INDEX($N$12:$N601,),"&gt;0"),TRUE,VLOOKUP($H602,Elements!$B$19:$L$28,7,FALSE))</f>
        <v/>
      </c>
      <c r="O602" s="31" t="str">
        <f>_xlfn.IFS($H602="","",$H602="Total",SUMIF(INDEX($O$12:$O601,),"&gt;0"),TRUE,VLOOKUP($H602,Elements!$B$19:$L$28,8,FALSE))</f>
        <v/>
      </c>
      <c r="P602" s="31" t="str">
        <f>_xlfn.IFS($H602="","",$H602="Total",SUMIF(INDEX($P$12:$P601,),"&gt;0"),TRUE,VLOOKUP($H602,Elements!$B$19:$L$28,9,FALSE))</f>
        <v/>
      </c>
      <c r="Q602" s="31" t="str">
        <f>_xlfn.IFS($H602="","",$H602="Total",SUMIF(INDEX($Q$12:$Q601,),"&gt;0"),TRUE,VLOOKUP($H602,Elements!$B$19:$L$28,10,FALSE))</f>
        <v/>
      </c>
      <c r="R602" s="49" t="str">
        <f>_xlfn.IFS($H602="","",$H602="Total",SUMIF(INDEX($R$12:$R601,),"&gt;0"),TRUE,VLOOKUP($H602,Elements!$B$19:$L$28,11,FALSE))</f>
        <v/>
      </c>
      <c r="S602" s="2"/>
    </row>
    <row r="603" spans="3:19" x14ac:dyDescent="0.25">
      <c r="C603" s="54"/>
      <c r="D603" s="50" t="str">
        <f ca="1">IF(C603="","",VLOOKUP(C603,OFFSET(#REF!,0,0,COUNTA(#REF!)-1),2,FALSE))</f>
        <v/>
      </c>
      <c r="E603" s="54"/>
      <c r="F603" s="29" t="str">
        <f t="shared" si="18"/>
        <v/>
      </c>
      <c r="G603" s="30" t="str">
        <f t="shared" si="19"/>
        <v/>
      </c>
      <c r="H603" s="54"/>
      <c r="I603" s="59" t="str">
        <f>_xlfn.IFS($H603="","",$H603="Total","",TRUE,VLOOKUP($H603,Elements!$B$19:$L$28,2,FALSE))</f>
        <v/>
      </c>
      <c r="J603" s="31" t="str">
        <f>_xlfn.IFS($H603="","",$H603="Total","",TRUE,VLOOKUP($H603,Elements!$B$19:$L$28,3,FALSE))</f>
        <v/>
      </c>
      <c r="K603" s="31" t="str">
        <f>_xlfn.IFS($H603="","",$H603="Total",SUMIF(INDEX($K$12:$K602,),"&gt;0"),TRUE,VLOOKUP($H603,Elements!$B$19:$L$28,4,FALSE))</f>
        <v/>
      </c>
      <c r="L603" s="31" t="str">
        <f>_xlfn.IFS($H603="","",$H603="Total",SUMIF(INDEX($L$12:$L602,),"&gt;0"),TRUE,VLOOKUP($H603,Elements!$B$19:$L$28,5,FALSE))</f>
        <v/>
      </c>
      <c r="M603" s="31" t="str">
        <f>_xlfn.IFS($H603="","",$H603="Total",SUMIF(INDEX($M$12:$M602,),"&gt;0"),TRUE,VLOOKUP($H603,Elements!$B$19:$L$28,6,FALSE))</f>
        <v/>
      </c>
      <c r="N603" s="31" t="str">
        <f>_xlfn.IFS($H603="","",$H603="Total",SUMIF(INDEX($N$12:$N602,),"&gt;0"),TRUE,VLOOKUP($H603,Elements!$B$19:$L$28,7,FALSE))</f>
        <v/>
      </c>
      <c r="O603" s="31" t="str">
        <f>_xlfn.IFS($H603="","",$H603="Total",SUMIF(INDEX($O$12:$O602,),"&gt;0"),TRUE,VLOOKUP($H603,Elements!$B$19:$L$28,8,FALSE))</f>
        <v/>
      </c>
      <c r="P603" s="31" t="str">
        <f>_xlfn.IFS($H603="","",$H603="Total",SUMIF(INDEX($P$12:$P602,),"&gt;0"),TRUE,VLOOKUP($H603,Elements!$B$19:$L$28,9,FALSE))</f>
        <v/>
      </c>
      <c r="Q603" s="31" t="str">
        <f>_xlfn.IFS($H603="","",$H603="Total",SUMIF(INDEX($Q$12:$Q602,),"&gt;0"),TRUE,VLOOKUP($H603,Elements!$B$19:$L$28,10,FALSE))</f>
        <v/>
      </c>
      <c r="R603" s="49" t="str">
        <f>_xlfn.IFS($H603="","",$H603="Total",SUMIF(INDEX($R$12:$R602,),"&gt;0"),TRUE,VLOOKUP($H603,Elements!$B$19:$L$28,11,FALSE))</f>
        <v/>
      </c>
      <c r="S603" s="2"/>
    </row>
    <row r="604" spans="3:19" x14ac:dyDescent="0.25">
      <c r="C604" s="54"/>
      <c r="D604" s="50" t="str">
        <f ca="1">IF(C604="","",VLOOKUP(C604,OFFSET(#REF!,0,0,COUNTA(#REF!)-1),2,FALSE))</f>
        <v/>
      </c>
      <c r="E604" s="54"/>
      <c r="F604" s="29" t="str">
        <f t="shared" si="18"/>
        <v/>
      </c>
      <c r="G604" s="30" t="str">
        <f t="shared" si="19"/>
        <v/>
      </c>
      <c r="H604" s="54"/>
      <c r="I604" s="59" t="str">
        <f>_xlfn.IFS($H604="","",$H604="Total","",TRUE,VLOOKUP($H604,Elements!$B$19:$L$28,2,FALSE))</f>
        <v/>
      </c>
      <c r="J604" s="31" t="str">
        <f>_xlfn.IFS($H604="","",$H604="Total","",TRUE,VLOOKUP($H604,Elements!$B$19:$L$28,3,FALSE))</f>
        <v/>
      </c>
      <c r="K604" s="31" t="str">
        <f>_xlfn.IFS($H604="","",$H604="Total",SUMIF(INDEX($K$12:$K603,),"&gt;0"),TRUE,VLOOKUP($H604,Elements!$B$19:$L$28,4,FALSE))</f>
        <v/>
      </c>
      <c r="L604" s="31" t="str">
        <f>_xlfn.IFS($H604="","",$H604="Total",SUMIF(INDEX($L$12:$L603,),"&gt;0"),TRUE,VLOOKUP($H604,Elements!$B$19:$L$28,5,FALSE))</f>
        <v/>
      </c>
      <c r="M604" s="31" t="str">
        <f>_xlfn.IFS($H604="","",$H604="Total",SUMIF(INDEX($M$12:$M603,),"&gt;0"),TRUE,VLOOKUP($H604,Elements!$B$19:$L$28,6,FALSE))</f>
        <v/>
      </c>
      <c r="N604" s="31" t="str">
        <f>_xlfn.IFS($H604="","",$H604="Total",SUMIF(INDEX($N$12:$N603,),"&gt;0"),TRUE,VLOOKUP($H604,Elements!$B$19:$L$28,7,FALSE))</f>
        <v/>
      </c>
      <c r="O604" s="31" t="str">
        <f>_xlfn.IFS($H604="","",$H604="Total",SUMIF(INDEX($O$12:$O603,),"&gt;0"),TRUE,VLOOKUP($H604,Elements!$B$19:$L$28,8,FALSE))</f>
        <v/>
      </c>
      <c r="P604" s="31" t="str">
        <f>_xlfn.IFS($H604="","",$H604="Total",SUMIF(INDEX($P$12:$P603,),"&gt;0"),TRUE,VLOOKUP($H604,Elements!$B$19:$L$28,9,FALSE))</f>
        <v/>
      </c>
      <c r="Q604" s="31" t="str">
        <f>_xlfn.IFS($H604="","",$H604="Total",SUMIF(INDEX($Q$12:$Q603,),"&gt;0"),TRUE,VLOOKUP($H604,Elements!$B$19:$L$28,10,FALSE))</f>
        <v/>
      </c>
      <c r="R604" s="49" t="str">
        <f>_xlfn.IFS($H604="","",$H604="Total",SUMIF(INDEX($R$12:$R603,),"&gt;0"),TRUE,VLOOKUP($H604,Elements!$B$19:$L$28,11,FALSE))</f>
        <v/>
      </c>
      <c r="S604" s="2"/>
    </row>
    <row r="605" spans="3:19" x14ac:dyDescent="0.25">
      <c r="C605" s="54"/>
      <c r="D605" s="50" t="str">
        <f ca="1">IF(C605="","",VLOOKUP(C605,OFFSET(#REF!,0,0,COUNTA(#REF!)-1),2,FALSE))</f>
        <v/>
      </c>
      <c r="E605" s="54"/>
      <c r="F605" s="29" t="str">
        <f t="shared" si="18"/>
        <v/>
      </c>
      <c r="G605" s="30" t="str">
        <f t="shared" si="19"/>
        <v/>
      </c>
      <c r="H605" s="54"/>
      <c r="I605" s="59" t="str">
        <f>_xlfn.IFS($H605="","",$H605="Total","",TRUE,VLOOKUP($H605,Elements!$B$19:$L$28,2,FALSE))</f>
        <v/>
      </c>
      <c r="J605" s="31" t="str">
        <f>_xlfn.IFS($H605="","",$H605="Total","",TRUE,VLOOKUP($H605,Elements!$B$19:$L$28,3,FALSE))</f>
        <v/>
      </c>
      <c r="K605" s="31" t="str">
        <f>_xlfn.IFS($H605="","",$H605="Total",SUMIF(INDEX($K$12:$K604,),"&gt;0"),TRUE,VLOOKUP($H605,Elements!$B$19:$L$28,4,FALSE))</f>
        <v/>
      </c>
      <c r="L605" s="31" t="str">
        <f>_xlfn.IFS($H605="","",$H605="Total",SUMIF(INDEX($L$12:$L604,),"&gt;0"),TRUE,VLOOKUP($H605,Elements!$B$19:$L$28,5,FALSE))</f>
        <v/>
      </c>
      <c r="M605" s="31" t="str">
        <f>_xlfn.IFS($H605="","",$H605="Total",SUMIF(INDEX($M$12:$M604,),"&gt;0"),TRUE,VLOOKUP($H605,Elements!$B$19:$L$28,6,FALSE))</f>
        <v/>
      </c>
      <c r="N605" s="31" t="str">
        <f>_xlfn.IFS($H605="","",$H605="Total",SUMIF(INDEX($N$12:$N604,),"&gt;0"),TRUE,VLOOKUP($H605,Elements!$B$19:$L$28,7,FALSE))</f>
        <v/>
      </c>
      <c r="O605" s="31" t="str">
        <f>_xlfn.IFS($H605="","",$H605="Total",SUMIF(INDEX($O$12:$O604,),"&gt;0"),TRUE,VLOOKUP($H605,Elements!$B$19:$L$28,8,FALSE))</f>
        <v/>
      </c>
      <c r="P605" s="31" t="str">
        <f>_xlfn.IFS($H605="","",$H605="Total",SUMIF(INDEX($P$12:$P604,),"&gt;0"),TRUE,VLOOKUP($H605,Elements!$B$19:$L$28,9,FALSE))</f>
        <v/>
      </c>
      <c r="Q605" s="31" t="str">
        <f>_xlfn.IFS($H605="","",$H605="Total",SUMIF(INDEX($Q$12:$Q604,),"&gt;0"),TRUE,VLOOKUP($H605,Elements!$B$19:$L$28,10,FALSE))</f>
        <v/>
      </c>
      <c r="R605" s="49" t="str">
        <f>_xlfn.IFS($H605="","",$H605="Total",SUMIF(INDEX($R$12:$R604,),"&gt;0"),TRUE,VLOOKUP($H605,Elements!$B$19:$L$28,11,FALSE))</f>
        <v/>
      </c>
      <c r="S605" s="2"/>
    </row>
    <row r="606" spans="3:19" x14ac:dyDescent="0.25">
      <c r="C606" s="54"/>
      <c r="D606" s="50" t="str">
        <f ca="1">IF(C606="","",VLOOKUP(C606,OFFSET(#REF!,0,0,COUNTA(#REF!)-1),2,FALSE))</f>
        <v/>
      </c>
      <c r="E606" s="54"/>
      <c r="F606" s="29" t="str">
        <f t="shared" si="18"/>
        <v/>
      </c>
      <c r="G606" s="30" t="str">
        <f t="shared" si="19"/>
        <v/>
      </c>
      <c r="H606" s="54"/>
      <c r="I606" s="59" t="str">
        <f>_xlfn.IFS($H606="","",$H606="Total","",TRUE,VLOOKUP($H606,Elements!$B$19:$L$28,2,FALSE))</f>
        <v/>
      </c>
      <c r="J606" s="31" t="str">
        <f>_xlfn.IFS($H606="","",$H606="Total","",TRUE,VLOOKUP($H606,Elements!$B$19:$L$28,3,FALSE))</f>
        <v/>
      </c>
      <c r="K606" s="31" t="str">
        <f>_xlfn.IFS($H606="","",$H606="Total",SUMIF(INDEX($K$12:$K605,),"&gt;0"),TRUE,VLOOKUP($H606,Elements!$B$19:$L$28,4,FALSE))</f>
        <v/>
      </c>
      <c r="L606" s="31" t="str">
        <f>_xlfn.IFS($H606="","",$H606="Total",SUMIF(INDEX($L$12:$L605,),"&gt;0"),TRUE,VLOOKUP($H606,Elements!$B$19:$L$28,5,FALSE))</f>
        <v/>
      </c>
      <c r="M606" s="31" t="str">
        <f>_xlfn.IFS($H606="","",$H606="Total",SUMIF(INDEX($M$12:$M605,),"&gt;0"),TRUE,VLOOKUP($H606,Elements!$B$19:$L$28,6,FALSE))</f>
        <v/>
      </c>
      <c r="N606" s="31" t="str">
        <f>_xlfn.IFS($H606="","",$H606="Total",SUMIF(INDEX($N$12:$N605,),"&gt;0"),TRUE,VLOOKUP($H606,Elements!$B$19:$L$28,7,FALSE))</f>
        <v/>
      </c>
      <c r="O606" s="31" t="str">
        <f>_xlfn.IFS($H606="","",$H606="Total",SUMIF(INDEX($O$12:$O605,),"&gt;0"),TRUE,VLOOKUP($H606,Elements!$B$19:$L$28,8,FALSE))</f>
        <v/>
      </c>
      <c r="P606" s="31" t="str">
        <f>_xlfn.IFS($H606="","",$H606="Total",SUMIF(INDEX($P$12:$P605,),"&gt;0"),TRUE,VLOOKUP($H606,Elements!$B$19:$L$28,9,FALSE))</f>
        <v/>
      </c>
      <c r="Q606" s="31" t="str">
        <f>_xlfn.IFS($H606="","",$H606="Total",SUMIF(INDEX($Q$12:$Q605,),"&gt;0"),TRUE,VLOOKUP($H606,Elements!$B$19:$L$28,10,FALSE))</f>
        <v/>
      </c>
      <c r="R606" s="49" t="str">
        <f>_xlfn.IFS($H606="","",$H606="Total",SUMIF(INDEX($R$12:$R605,),"&gt;0"),TRUE,VLOOKUP($H606,Elements!$B$19:$L$28,11,FALSE))</f>
        <v/>
      </c>
      <c r="S606" s="2"/>
    </row>
    <row r="607" spans="3:19" x14ac:dyDescent="0.25">
      <c r="C607" s="54"/>
      <c r="D607" s="50" t="str">
        <f ca="1">IF(C607="","",VLOOKUP(C607,OFFSET(#REF!,0,0,COUNTA(#REF!)-1),2,FALSE))</f>
        <v/>
      </c>
      <c r="E607" s="54"/>
      <c r="F607" s="29" t="str">
        <f t="shared" si="18"/>
        <v/>
      </c>
      <c r="G607" s="30" t="str">
        <f t="shared" si="19"/>
        <v/>
      </c>
      <c r="H607" s="54"/>
      <c r="I607" s="59" t="str">
        <f>_xlfn.IFS($H607="","",$H607="Total","",TRUE,VLOOKUP($H607,Elements!$B$19:$L$28,2,FALSE))</f>
        <v/>
      </c>
      <c r="J607" s="31" t="str">
        <f>_xlfn.IFS($H607="","",$H607="Total","",TRUE,VLOOKUP($H607,Elements!$B$19:$L$28,3,FALSE))</f>
        <v/>
      </c>
      <c r="K607" s="31" t="str">
        <f>_xlfn.IFS($H607="","",$H607="Total",SUMIF(INDEX($K$12:$K606,),"&gt;0"),TRUE,VLOOKUP($H607,Elements!$B$19:$L$28,4,FALSE))</f>
        <v/>
      </c>
      <c r="L607" s="31" t="str">
        <f>_xlfn.IFS($H607="","",$H607="Total",SUMIF(INDEX($L$12:$L606,),"&gt;0"),TRUE,VLOOKUP($H607,Elements!$B$19:$L$28,5,FALSE))</f>
        <v/>
      </c>
      <c r="M607" s="31" t="str">
        <f>_xlfn.IFS($H607="","",$H607="Total",SUMIF(INDEX($M$12:$M606,),"&gt;0"),TRUE,VLOOKUP($H607,Elements!$B$19:$L$28,6,FALSE))</f>
        <v/>
      </c>
      <c r="N607" s="31" t="str">
        <f>_xlfn.IFS($H607="","",$H607="Total",SUMIF(INDEX($N$12:$N606,),"&gt;0"),TRUE,VLOOKUP($H607,Elements!$B$19:$L$28,7,FALSE))</f>
        <v/>
      </c>
      <c r="O607" s="31" t="str">
        <f>_xlfn.IFS($H607="","",$H607="Total",SUMIF(INDEX($O$12:$O606,),"&gt;0"),TRUE,VLOOKUP($H607,Elements!$B$19:$L$28,8,FALSE))</f>
        <v/>
      </c>
      <c r="P607" s="31" t="str">
        <f>_xlfn.IFS($H607="","",$H607="Total",SUMIF(INDEX($P$12:$P606,),"&gt;0"),TRUE,VLOOKUP($H607,Elements!$B$19:$L$28,9,FALSE))</f>
        <v/>
      </c>
      <c r="Q607" s="31" t="str">
        <f>_xlfn.IFS($H607="","",$H607="Total",SUMIF(INDEX($Q$12:$Q606,),"&gt;0"),TRUE,VLOOKUP($H607,Elements!$B$19:$L$28,10,FALSE))</f>
        <v/>
      </c>
      <c r="R607" s="49" t="str">
        <f>_xlfn.IFS($H607="","",$H607="Total",SUMIF(INDEX($R$12:$R606,),"&gt;0"),TRUE,VLOOKUP($H607,Elements!$B$19:$L$28,11,FALSE))</f>
        <v/>
      </c>
      <c r="S607" s="2"/>
    </row>
    <row r="608" spans="3:19" x14ac:dyDescent="0.25">
      <c r="C608" s="54"/>
      <c r="D608" s="50" t="str">
        <f ca="1">IF(C608="","",VLOOKUP(C608,OFFSET(#REF!,0,0,COUNTA(#REF!)-1),2,FALSE))</f>
        <v/>
      </c>
      <c r="E608" s="54"/>
      <c r="F608" s="29" t="str">
        <f t="shared" si="18"/>
        <v/>
      </c>
      <c r="G608" s="30" t="str">
        <f t="shared" si="19"/>
        <v/>
      </c>
      <c r="H608" s="54"/>
      <c r="I608" s="59" t="str">
        <f>_xlfn.IFS($H608="","",$H608="Total","",TRUE,VLOOKUP($H608,Elements!$B$19:$L$28,2,FALSE))</f>
        <v/>
      </c>
      <c r="J608" s="31" t="str">
        <f>_xlfn.IFS($H608="","",$H608="Total","",TRUE,VLOOKUP($H608,Elements!$B$19:$L$28,3,FALSE))</f>
        <v/>
      </c>
      <c r="K608" s="31" t="str">
        <f>_xlfn.IFS($H608="","",$H608="Total",SUMIF(INDEX($K$12:$K607,),"&gt;0"),TRUE,VLOOKUP($H608,Elements!$B$19:$L$28,4,FALSE))</f>
        <v/>
      </c>
      <c r="L608" s="31" t="str">
        <f>_xlfn.IFS($H608="","",$H608="Total",SUMIF(INDEX($L$12:$L607,),"&gt;0"),TRUE,VLOOKUP($H608,Elements!$B$19:$L$28,5,FALSE))</f>
        <v/>
      </c>
      <c r="M608" s="31" t="str">
        <f>_xlfn.IFS($H608="","",$H608="Total",SUMIF(INDEX($M$12:$M607,),"&gt;0"),TRUE,VLOOKUP($H608,Elements!$B$19:$L$28,6,FALSE))</f>
        <v/>
      </c>
      <c r="N608" s="31" t="str">
        <f>_xlfn.IFS($H608="","",$H608="Total",SUMIF(INDEX($N$12:$N607,),"&gt;0"),TRUE,VLOOKUP($H608,Elements!$B$19:$L$28,7,FALSE))</f>
        <v/>
      </c>
      <c r="O608" s="31" t="str">
        <f>_xlfn.IFS($H608="","",$H608="Total",SUMIF(INDEX($O$12:$O607,),"&gt;0"),TRUE,VLOOKUP($H608,Elements!$B$19:$L$28,8,FALSE))</f>
        <v/>
      </c>
      <c r="P608" s="31" t="str">
        <f>_xlfn.IFS($H608="","",$H608="Total",SUMIF(INDEX($P$12:$P607,),"&gt;0"),TRUE,VLOOKUP($H608,Elements!$B$19:$L$28,9,FALSE))</f>
        <v/>
      </c>
      <c r="Q608" s="31" t="str">
        <f>_xlfn.IFS($H608="","",$H608="Total",SUMIF(INDEX($Q$12:$Q607,),"&gt;0"),TRUE,VLOOKUP($H608,Elements!$B$19:$L$28,10,FALSE))</f>
        <v/>
      </c>
      <c r="R608" s="49" t="str">
        <f>_xlfn.IFS($H608="","",$H608="Total",SUMIF(INDEX($R$12:$R607,),"&gt;0"),TRUE,VLOOKUP($H608,Elements!$B$19:$L$28,11,FALSE))</f>
        <v/>
      </c>
      <c r="S608" s="2"/>
    </row>
    <row r="609" spans="3:19" x14ac:dyDescent="0.25">
      <c r="C609" s="54"/>
      <c r="D609" s="50" t="str">
        <f ca="1">IF(C609="","",VLOOKUP(C609,OFFSET(#REF!,0,0,COUNTA(#REF!)-1),2,FALSE))</f>
        <v/>
      </c>
      <c r="E609" s="54"/>
      <c r="F609" s="29" t="str">
        <f t="shared" si="18"/>
        <v/>
      </c>
      <c r="G609" s="30" t="str">
        <f t="shared" si="19"/>
        <v/>
      </c>
      <c r="H609" s="54"/>
      <c r="I609" s="59" t="str">
        <f>_xlfn.IFS($H609="","",$H609="Total","",TRUE,VLOOKUP($H609,Elements!$B$19:$L$28,2,FALSE))</f>
        <v/>
      </c>
      <c r="J609" s="31" t="str">
        <f>_xlfn.IFS($H609="","",$H609="Total","",TRUE,VLOOKUP($H609,Elements!$B$19:$L$28,3,FALSE))</f>
        <v/>
      </c>
      <c r="K609" s="31" t="str">
        <f>_xlfn.IFS($H609="","",$H609="Total",SUMIF(INDEX($K$12:$K608,),"&gt;0"),TRUE,VLOOKUP($H609,Elements!$B$19:$L$28,4,FALSE))</f>
        <v/>
      </c>
      <c r="L609" s="31" t="str">
        <f>_xlfn.IFS($H609="","",$H609="Total",SUMIF(INDEX($L$12:$L608,),"&gt;0"),TRUE,VLOOKUP($H609,Elements!$B$19:$L$28,5,FALSE))</f>
        <v/>
      </c>
      <c r="M609" s="31" t="str">
        <f>_xlfn.IFS($H609="","",$H609="Total",SUMIF(INDEX($M$12:$M608,),"&gt;0"),TRUE,VLOOKUP($H609,Elements!$B$19:$L$28,6,FALSE))</f>
        <v/>
      </c>
      <c r="N609" s="31" t="str">
        <f>_xlfn.IFS($H609="","",$H609="Total",SUMIF(INDEX($N$12:$N608,),"&gt;0"),TRUE,VLOOKUP($H609,Elements!$B$19:$L$28,7,FALSE))</f>
        <v/>
      </c>
      <c r="O609" s="31" t="str">
        <f>_xlfn.IFS($H609="","",$H609="Total",SUMIF(INDEX($O$12:$O608,),"&gt;0"),TRUE,VLOOKUP($H609,Elements!$B$19:$L$28,8,FALSE))</f>
        <v/>
      </c>
      <c r="P609" s="31" t="str">
        <f>_xlfn.IFS($H609="","",$H609="Total",SUMIF(INDEX($P$12:$P608,),"&gt;0"),TRUE,VLOOKUP($H609,Elements!$B$19:$L$28,9,FALSE))</f>
        <v/>
      </c>
      <c r="Q609" s="31" t="str">
        <f>_xlfn.IFS($H609="","",$H609="Total",SUMIF(INDEX($Q$12:$Q608,),"&gt;0"),TRUE,VLOOKUP($H609,Elements!$B$19:$L$28,10,FALSE))</f>
        <v/>
      </c>
      <c r="R609" s="49" t="str">
        <f>_xlfn.IFS($H609="","",$H609="Total",SUMIF(INDEX($R$12:$R608,),"&gt;0"),TRUE,VLOOKUP($H609,Elements!$B$19:$L$28,11,FALSE))</f>
        <v/>
      </c>
      <c r="S609" s="2"/>
    </row>
    <row r="610" spans="3:19" x14ac:dyDescent="0.25">
      <c r="C610" s="54"/>
      <c r="D610" s="50" t="str">
        <f ca="1">IF(C610="","",VLOOKUP(C610,OFFSET(#REF!,0,0,COUNTA(#REF!)-1),2,FALSE))</f>
        <v/>
      </c>
      <c r="E610" s="54"/>
      <c r="F610" s="29" t="str">
        <f t="shared" si="18"/>
        <v/>
      </c>
      <c r="G610" s="30" t="str">
        <f t="shared" si="19"/>
        <v/>
      </c>
      <c r="H610" s="54"/>
      <c r="I610" s="59" t="str">
        <f>_xlfn.IFS($H610="","",$H610="Total","",TRUE,VLOOKUP($H610,Elements!$B$19:$L$28,2,FALSE))</f>
        <v/>
      </c>
      <c r="J610" s="31" t="str">
        <f>_xlfn.IFS($H610="","",$H610="Total","",TRUE,VLOOKUP($H610,Elements!$B$19:$L$28,3,FALSE))</f>
        <v/>
      </c>
      <c r="K610" s="31" t="str">
        <f>_xlfn.IFS($H610="","",$H610="Total",SUMIF(INDEX($K$12:$K609,),"&gt;0"),TRUE,VLOOKUP($H610,Elements!$B$19:$L$28,4,FALSE))</f>
        <v/>
      </c>
      <c r="L610" s="31" t="str">
        <f>_xlfn.IFS($H610="","",$H610="Total",SUMIF(INDEX($L$12:$L609,),"&gt;0"),TRUE,VLOOKUP($H610,Elements!$B$19:$L$28,5,FALSE))</f>
        <v/>
      </c>
      <c r="M610" s="31" t="str">
        <f>_xlfn.IFS($H610="","",$H610="Total",SUMIF(INDEX($M$12:$M609,),"&gt;0"),TRUE,VLOOKUP($H610,Elements!$B$19:$L$28,6,FALSE))</f>
        <v/>
      </c>
      <c r="N610" s="31" t="str">
        <f>_xlfn.IFS($H610="","",$H610="Total",SUMIF(INDEX($N$12:$N609,),"&gt;0"),TRUE,VLOOKUP($H610,Elements!$B$19:$L$28,7,FALSE))</f>
        <v/>
      </c>
      <c r="O610" s="31" t="str">
        <f>_xlfn.IFS($H610="","",$H610="Total",SUMIF(INDEX($O$12:$O609,),"&gt;0"),TRUE,VLOOKUP($H610,Elements!$B$19:$L$28,8,FALSE))</f>
        <v/>
      </c>
      <c r="P610" s="31" t="str">
        <f>_xlfn.IFS($H610="","",$H610="Total",SUMIF(INDEX($P$12:$P609,),"&gt;0"),TRUE,VLOOKUP($H610,Elements!$B$19:$L$28,9,FALSE))</f>
        <v/>
      </c>
      <c r="Q610" s="31" t="str">
        <f>_xlfn.IFS($H610="","",$H610="Total",SUMIF(INDEX($Q$12:$Q609,),"&gt;0"),TRUE,VLOOKUP($H610,Elements!$B$19:$L$28,10,FALSE))</f>
        <v/>
      </c>
      <c r="R610" s="49" t="str">
        <f>_xlfn.IFS($H610="","",$H610="Total",SUMIF(INDEX($R$12:$R609,),"&gt;0"),TRUE,VLOOKUP($H610,Elements!$B$19:$L$28,11,FALSE))</f>
        <v/>
      </c>
      <c r="S610" s="2"/>
    </row>
    <row r="611" spans="3:19" x14ac:dyDescent="0.25">
      <c r="C611" s="54"/>
      <c r="D611" s="50" t="str">
        <f ca="1">IF(C611="","",VLOOKUP(C611,OFFSET(#REF!,0,0,COUNTA(#REF!)-1),2,FALSE))</f>
        <v/>
      </c>
      <c r="E611" s="54"/>
      <c r="F611" s="29" t="str">
        <f t="shared" si="18"/>
        <v/>
      </c>
      <c r="G611" s="30" t="str">
        <f t="shared" si="19"/>
        <v/>
      </c>
      <c r="H611" s="54"/>
      <c r="I611" s="59" t="str">
        <f>_xlfn.IFS($H611="","",$H611="Total","",TRUE,VLOOKUP($H611,Elements!$B$19:$L$28,2,FALSE))</f>
        <v/>
      </c>
      <c r="J611" s="31" t="str">
        <f>_xlfn.IFS($H611="","",$H611="Total","",TRUE,VLOOKUP($H611,Elements!$B$19:$L$28,3,FALSE))</f>
        <v/>
      </c>
      <c r="K611" s="31" t="str">
        <f>_xlfn.IFS($H611="","",$H611="Total",SUMIF(INDEX($K$12:$K610,),"&gt;0"),TRUE,VLOOKUP($H611,Elements!$B$19:$L$28,4,FALSE))</f>
        <v/>
      </c>
      <c r="L611" s="31" t="str">
        <f>_xlfn.IFS($H611="","",$H611="Total",SUMIF(INDEX($L$12:$L610,),"&gt;0"),TRUE,VLOOKUP($H611,Elements!$B$19:$L$28,5,FALSE))</f>
        <v/>
      </c>
      <c r="M611" s="31" t="str">
        <f>_xlfn.IFS($H611="","",$H611="Total",SUMIF(INDEX($M$12:$M610,),"&gt;0"),TRUE,VLOOKUP($H611,Elements!$B$19:$L$28,6,FALSE))</f>
        <v/>
      </c>
      <c r="N611" s="31" t="str">
        <f>_xlfn.IFS($H611="","",$H611="Total",SUMIF(INDEX($N$12:$N610,),"&gt;0"),TRUE,VLOOKUP($H611,Elements!$B$19:$L$28,7,FALSE))</f>
        <v/>
      </c>
      <c r="O611" s="31" t="str">
        <f>_xlfn.IFS($H611="","",$H611="Total",SUMIF(INDEX($O$12:$O610,),"&gt;0"),TRUE,VLOOKUP($H611,Elements!$B$19:$L$28,8,FALSE))</f>
        <v/>
      </c>
      <c r="P611" s="31" t="str">
        <f>_xlfn.IFS($H611="","",$H611="Total",SUMIF(INDEX($P$12:$P610,),"&gt;0"),TRUE,VLOOKUP($H611,Elements!$B$19:$L$28,9,FALSE))</f>
        <v/>
      </c>
      <c r="Q611" s="31" t="str">
        <f>_xlfn.IFS($H611="","",$H611="Total",SUMIF(INDEX($Q$12:$Q610,),"&gt;0"),TRUE,VLOOKUP($H611,Elements!$B$19:$L$28,10,FALSE))</f>
        <v/>
      </c>
      <c r="R611" s="49" t="str">
        <f>_xlfn.IFS($H611="","",$H611="Total",SUMIF(INDEX($R$12:$R610,),"&gt;0"),TRUE,VLOOKUP($H611,Elements!$B$19:$L$28,11,FALSE))</f>
        <v/>
      </c>
      <c r="S611" s="2"/>
    </row>
    <row r="612" spans="3:19" x14ac:dyDescent="0.25">
      <c r="C612" s="54"/>
      <c r="D612" s="50" t="str">
        <f ca="1">IF(C612="","",VLOOKUP(C612,OFFSET(#REF!,0,0,COUNTA(#REF!)-1),2,FALSE))</f>
        <v/>
      </c>
      <c r="E612" s="54"/>
      <c r="F612" s="29" t="str">
        <f t="shared" si="18"/>
        <v/>
      </c>
      <c r="G612" s="30" t="str">
        <f t="shared" si="19"/>
        <v/>
      </c>
      <c r="H612" s="54"/>
      <c r="I612" s="59" t="str">
        <f>_xlfn.IFS($H612="","",$H612="Total","",TRUE,VLOOKUP($H612,Elements!$B$19:$L$28,2,FALSE))</f>
        <v/>
      </c>
      <c r="J612" s="31" t="str">
        <f>_xlfn.IFS($H612="","",$H612="Total","",TRUE,VLOOKUP($H612,Elements!$B$19:$L$28,3,FALSE))</f>
        <v/>
      </c>
      <c r="K612" s="31" t="str">
        <f>_xlfn.IFS($H612="","",$H612="Total",SUMIF(INDEX($K$12:$K611,),"&gt;0"),TRUE,VLOOKUP($H612,Elements!$B$19:$L$28,4,FALSE))</f>
        <v/>
      </c>
      <c r="L612" s="31" t="str">
        <f>_xlfn.IFS($H612="","",$H612="Total",SUMIF(INDEX($L$12:$L611,),"&gt;0"),TRUE,VLOOKUP($H612,Elements!$B$19:$L$28,5,FALSE))</f>
        <v/>
      </c>
      <c r="M612" s="31" t="str">
        <f>_xlfn.IFS($H612="","",$H612="Total",SUMIF(INDEX($M$12:$M611,),"&gt;0"),TRUE,VLOOKUP($H612,Elements!$B$19:$L$28,6,FALSE))</f>
        <v/>
      </c>
      <c r="N612" s="31" t="str">
        <f>_xlfn.IFS($H612="","",$H612="Total",SUMIF(INDEX($N$12:$N611,),"&gt;0"),TRUE,VLOOKUP($H612,Elements!$B$19:$L$28,7,FALSE))</f>
        <v/>
      </c>
      <c r="O612" s="31" t="str">
        <f>_xlfn.IFS($H612="","",$H612="Total",SUMIF(INDEX($O$12:$O611,),"&gt;0"),TRUE,VLOOKUP($H612,Elements!$B$19:$L$28,8,FALSE))</f>
        <v/>
      </c>
      <c r="P612" s="31" t="str">
        <f>_xlfn.IFS($H612="","",$H612="Total",SUMIF(INDEX($P$12:$P611,),"&gt;0"),TRUE,VLOOKUP($H612,Elements!$B$19:$L$28,9,FALSE))</f>
        <v/>
      </c>
      <c r="Q612" s="31" t="str">
        <f>_xlfn.IFS($H612="","",$H612="Total",SUMIF(INDEX($Q$12:$Q611,),"&gt;0"),TRUE,VLOOKUP($H612,Elements!$B$19:$L$28,10,FALSE))</f>
        <v/>
      </c>
      <c r="R612" s="49" t="str">
        <f>_xlfn.IFS($H612="","",$H612="Total",SUMIF(INDEX($R$12:$R611,),"&gt;0"),TRUE,VLOOKUP($H612,Elements!$B$19:$L$28,11,FALSE))</f>
        <v/>
      </c>
      <c r="S612" s="2"/>
    </row>
    <row r="613" spans="3:19" x14ac:dyDescent="0.25">
      <c r="C613" s="54"/>
      <c r="D613" s="50" t="str">
        <f ca="1">IF(C613="","",VLOOKUP(C613,OFFSET(#REF!,0,0,COUNTA(#REF!)-1),2,FALSE))</f>
        <v/>
      </c>
      <c r="E613" s="54"/>
      <c r="F613" s="29" t="str">
        <f t="shared" si="18"/>
        <v/>
      </c>
      <c r="G613" s="30" t="str">
        <f t="shared" si="19"/>
        <v/>
      </c>
      <c r="H613" s="54"/>
      <c r="I613" s="59" t="str">
        <f>_xlfn.IFS($H613="","",$H613="Total","",TRUE,VLOOKUP($H613,Elements!$B$19:$L$28,2,FALSE))</f>
        <v/>
      </c>
      <c r="J613" s="31" t="str">
        <f>_xlfn.IFS($H613="","",$H613="Total","",TRUE,VLOOKUP($H613,Elements!$B$19:$L$28,3,FALSE))</f>
        <v/>
      </c>
      <c r="K613" s="31" t="str">
        <f>_xlfn.IFS($H613="","",$H613="Total",SUMIF(INDEX($K$12:$K612,),"&gt;0"),TRUE,VLOOKUP($H613,Elements!$B$19:$L$28,4,FALSE))</f>
        <v/>
      </c>
      <c r="L613" s="31" t="str">
        <f>_xlfn.IFS($H613="","",$H613="Total",SUMIF(INDEX($L$12:$L612,),"&gt;0"),TRUE,VLOOKUP($H613,Elements!$B$19:$L$28,5,FALSE))</f>
        <v/>
      </c>
      <c r="M613" s="31" t="str">
        <f>_xlfn.IFS($H613="","",$H613="Total",SUMIF(INDEX($M$12:$M612,),"&gt;0"),TRUE,VLOOKUP($H613,Elements!$B$19:$L$28,6,FALSE))</f>
        <v/>
      </c>
      <c r="N613" s="31" t="str">
        <f>_xlfn.IFS($H613="","",$H613="Total",SUMIF(INDEX($N$12:$N612,),"&gt;0"),TRUE,VLOOKUP($H613,Elements!$B$19:$L$28,7,FALSE))</f>
        <v/>
      </c>
      <c r="O613" s="31" t="str">
        <f>_xlfn.IFS($H613="","",$H613="Total",SUMIF(INDEX($O$12:$O612,),"&gt;0"),TRUE,VLOOKUP($H613,Elements!$B$19:$L$28,8,FALSE))</f>
        <v/>
      </c>
      <c r="P613" s="31" t="str">
        <f>_xlfn.IFS($H613="","",$H613="Total",SUMIF(INDEX($P$12:$P612,),"&gt;0"),TRUE,VLOOKUP($H613,Elements!$B$19:$L$28,9,FALSE))</f>
        <v/>
      </c>
      <c r="Q613" s="31" t="str">
        <f>_xlfn.IFS($H613="","",$H613="Total",SUMIF(INDEX($Q$12:$Q612,),"&gt;0"),TRUE,VLOOKUP($H613,Elements!$B$19:$L$28,10,FALSE))</f>
        <v/>
      </c>
      <c r="R613" s="49" t="str">
        <f>_xlfn.IFS($H613="","",$H613="Total",SUMIF(INDEX($R$12:$R612,),"&gt;0"),TRUE,VLOOKUP($H613,Elements!$B$19:$L$28,11,FALSE))</f>
        <v/>
      </c>
      <c r="S613" s="2"/>
    </row>
    <row r="614" spans="3:19" x14ac:dyDescent="0.25">
      <c r="C614" s="54"/>
      <c r="D614" s="50" t="str">
        <f ca="1">IF(C614="","",VLOOKUP(C614,OFFSET(#REF!,0,0,COUNTA(#REF!)-1),2,FALSE))</f>
        <v/>
      </c>
      <c r="E614" s="54"/>
      <c r="F614" s="29" t="str">
        <f t="shared" si="18"/>
        <v/>
      </c>
      <c r="G614" s="30" t="str">
        <f t="shared" si="19"/>
        <v/>
      </c>
      <c r="H614" s="54"/>
      <c r="I614" s="59" t="str">
        <f>_xlfn.IFS($H614="","",$H614="Total","",TRUE,VLOOKUP($H614,Elements!$B$19:$L$28,2,FALSE))</f>
        <v/>
      </c>
      <c r="J614" s="31" t="str">
        <f>_xlfn.IFS($H614="","",$H614="Total","",TRUE,VLOOKUP($H614,Elements!$B$19:$L$28,3,FALSE))</f>
        <v/>
      </c>
      <c r="K614" s="31" t="str">
        <f>_xlfn.IFS($H614="","",$H614="Total",SUMIF(INDEX($K$12:$K613,),"&gt;0"),TRUE,VLOOKUP($H614,Elements!$B$19:$L$28,4,FALSE))</f>
        <v/>
      </c>
      <c r="L614" s="31" t="str">
        <f>_xlfn.IFS($H614="","",$H614="Total",SUMIF(INDEX($L$12:$L613,),"&gt;0"),TRUE,VLOOKUP($H614,Elements!$B$19:$L$28,5,FALSE))</f>
        <v/>
      </c>
      <c r="M614" s="31" t="str">
        <f>_xlfn.IFS($H614="","",$H614="Total",SUMIF(INDEX($M$12:$M613,),"&gt;0"),TRUE,VLOOKUP($H614,Elements!$B$19:$L$28,6,FALSE))</f>
        <v/>
      </c>
      <c r="N614" s="31" t="str">
        <f>_xlfn.IFS($H614="","",$H614="Total",SUMIF(INDEX($N$12:$N613,),"&gt;0"),TRUE,VLOOKUP($H614,Elements!$B$19:$L$28,7,FALSE))</f>
        <v/>
      </c>
      <c r="O614" s="31" t="str">
        <f>_xlfn.IFS($H614="","",$H614="Total",SUMIF(INDEX($O$12:$O613,),"&gt;0"),TRUE,VLOOKUP($H614,Elements!$B$19:$L$28,8,FALSE))</f>
        <v/>
      </c>
      <c r="P614" s="31" t="str">
        <f>_xlfn.IFS($H614="","",$H614="Total",SUMIF(INDEX($P$12:$P613,),"&gt;0"),TRUE,VLOOKUP($H614,Elements!$B$19:$L$28,9,FALSE))</f>
        <v/>
      </c>
      <c r="Q614" s="31" t="str">
        <f>_xlfn.IFS($H614="","",$H614="Total",SUMIF(INDEX($Q$12:$Q613,),"&gt;0"),TRUE,VLOOKUP($H614,Elements!$B$19:$L$28,10,FALSE))</f>
        <v/>
      </c>
      <c r="R614" s="49" t="str">
        <f>_xlfn.IFS($H614="","",$H614="Total",SUMIF(INDEX($R$12:$R613,),"&gt;0"),TRUE,VLOOKUP($H614,Elements!$B$19:$L$28,11,FALSE))</f>
        <v/>
      </c>
      <c r="S614" s="2"/>
    </row>
    <row r="615" spans="3:19" x14ac:dyDescent="0.25">
      <c r="C615" s="54"/>
      <c r="D615" s="50" t="str">
        <f ca="1">IF(C615="","",VLOOKUP(C615,OFFSET(#REF!,0,0,COUNTA(#REF!)-1),2,FALSE))</f>
        <v/>
      </c>
      <c r="E615" s="54"/>
      <c r="F615" s="29" t="str">
        <f t="shared" si="18"/>
        <v/>
      </c>
      <c r="G615" s="30" t="str">
        <f t="shared" si="19"/>
        <v/>
      </c>
      <c r="H615" s="54"/>
      <c r="I615" s="59" t="str">
        <f>_xlfn.IFS($H615="","",$H615="Total","",TRUE,VLOOKUP($H615,Elements!$B$19:$L$28,2,FALSE))</f>
        <v/>
      </c>
      <c r="J615" s="31" t="str">
        <f>_xlfn.IFS($H615="","",$H615="Total","",TRUE,VLOOKUP($H615,Elements!$B$19:$L$28,3,FALSE))</f>
        <v/>
      </c>
      <c r="K615" s="31" t="str">
        <f>_xlfn.IFS($H615="","",$H615="Total",SUMIF(INDEX($K$12:$K614,),"&gt;0"),TRUE,VLOOKUP($H615,Elements!$B$19:$L$28,4,FALSE))</f>
        <v/>
      </c>
      <c r="L615" s="31" t="str">
        <f>_xlfn.IFS($H615="","",$H615="Total",SUMIF(INDEX($L$12:$L614,),"&gt;0"),TRUE,VLOOKUP($H615,Elements!$B$19:$L$28,5,FALSE))</f>
        <v/>
      </c>
      <c r="M615" s="31" t="str">
        <f>_xlfn.IFS($H615="","",$H615="Total",SUMIF(INDEX($M$12:$M614,),"&gt;0"),TRUE,VLOOKUP($H615,Elements!$B$19:$L$28,6,FALSE))</f>
        <v/>
      </c>
      <c r="N615" s="31" t="str">
        <f>_xlfn.IFS($H615="","",$H615="Total",SUMIF(INDEX($N$12:$N614,),"&gt;0"),TRUE,VLOOKUP($H615,Elements!$B$19:$L$28,7,FALSE))</f>
        <v/>
      </c>
      <c r="O615" s="31" t="str">
        <f>_xlfn.IFS($H615="","",$H615="Total",SUMIF(INDEX($O$12:$O614,),"&gt;0"),TRUE,VLOOKUP($H615,Elements!$B$19:$L$28,8,FALSE))</f>
        <v/>
      </c>
      <c r="P615" s="31" t="str">
        <f>_xlfn.IFS($H615="","",$H615="Total",SUMIF(INDEX($P$12:$P614,),"&gt;0"),TRUE,VLOOKUP($H615,Elements!$B$19:$L$28,9,FALSE))</f>
        <v/>
      </c>
      <c r="Q615" s="31" t="str">
        <f>_xlfn.IFS($H615="","",$H615="Total",SUMIF(INDEX($Q$12:$Q614,),"&gt;0"),TRUE,VLOOKUP($H615,Elements!$B$19:$L$28,10,FALSE))</f>
        <v/>
      </c>
      <c r="R615" s="49" t="str">
        <f>_xlfn.IFS($H615="","",$H615="Total",SUMIF(INDEX($R$12:$R614,),"&gt;0"),TRUE,VLOOKUP($H615,Elements!$B$19:$L$28,11,FALSE))</f>
        <v/>
      </c>
      <c r="S615" s="2"/>
    </row>
    <row r="616" spans="3:19" x14ac:dyDescent="0.25">
      <c r="C616" s="54"/>
      <c r="D616" s="50" t="str">
        <f ca="1">IF(C616="","",VLOOKUP(C616,OFFSET(#REF!,0,0,COUNTA(#REF!)-1),2,FALSE))</f>
        <v/>
      </c>
      <c r="E616" s="54"/>
      <c r="F616" s="29" t="str">
        <f t="shared" si="18"/>
        <v/>
      </c>
      <c r="G616" s="30" t="str">
        <f t="shared" si="19"/>
        <v/>
      </c>
      <c r="H616" s="54"/>
      <c r="I616" s="59" t="str">
        <f>_xlfn.IFS($H616="","",$H616="Total","",TRUE,VLOOKUP($H616,Elements!$B$19:$L$28,2,FALSE))</f>
        <v/>
      </c>
      <c r="J616" s="31" t="str">
        <f>_xlfn.IFS($H616="","",$H616="Total","",TRUE,VLOOKUP($H616,Elements!$B$19:$L$28,3,FALSE))</f>
        <v/>
      </c>
      <c r="K616" s="31" t="str">
        <f>_xlfn.IFS($H616="","",$H616="Total",SUMIF(INDEX($K$12:$K615,),"&gt;0"),TRUE,VLOOKUP($H616,Elements!$B$19:$L$28,4,FALSE))</f>
        <v/>
      </c>
      <c r="L616" s="31" t="str">
        <f>_xlfn.IFS($H616="","",$H616="Total",SUMIF(INDEX($L$12:$L615,),"&gt;0"),TRUE,VLOOKUP($H616,Elements!$B$19:$L$28,5,FALSE))</f>
        <v/>
      </c>
      <c r="M616" s="31" t="str">
        <f>_xlfn.IFS($H616="","",$H616="Total",SUMIF(INDEX($M$12:$M615,),"&gt;0"),TRUE,VLOOKUP($H616,Elements!$B$19:$L$28,6,FALSE))</f>
        <v/>
      </c>
      <c r="N616" s="31" t="str">
        <f>_xlfn.IFS($H616="","",$H616="Total",SUMIF(INDEX($N$12:$N615,),"&gt;0"),TRUE,VLOOKUP($H616,Elements!$B$19:$L$28,7,FALSE))</f>
        <v/>
      </c>
      <c r="O616" s="31" t="str">
        <f>_xlfn.IFS($H616="","",$H616="Total",SUMIF(INDEX($O$12:$O615,),"&gt;0"),TRUE,VLOOKUP($H616,Elements!$B$19:$L$28,8,FALSE))</f>
        <v/>
      </c>
      <c r="P616" s="31" t="str">
        <f>_xlfn.IFS($H616="","",$H616="Total",SUMIF(INDEX($P$12:$P615,),"&gt;0"),TRUE,VLOOKUP($H616,Elements!$B$19:$L$28,9,FALSE))</f>
        <v/>
      </c>
      <c r="Q616" s="31" t="str">
        <f>_xlfn.IFS($H616="","",$H616="Total",SUMIF(INDEX($Q$12:$Q615,),"&gt;0"),TRUE,VLOOKUP($H616,Elements!$B$19:$L$28,10,FALSE))</f>
        <v/>
      </c>
      <c r="R616" s="49" t="str">
        <f>_xlfn.IFS($H616="","",$H616="Total",SUMIF(INDEX($R$12:$R615,),"&gt;0"),TRUE,VLOOKUP($H616,Elements!$B$19:$L$28,11,FALSE))</f>
        <v/>
      </c>
      <c r="S616" s="2"/>
    </row>
    <row r="617" spans="3:19" x14ac:dyDescent="0.25">
      <c r="C617" s="54"/>
      <c r="D617" s="50" t="str">
        <f ca="1">IF(C617="","",VLOOKUP(C617,OFFSET(#REF!,0,0,COUNTA(#REF!)-1),2,FALSE))</f>
        <v/>
      </c>
      <c r="E617" s="54"/>
      <c r="F617" s="29" t="str">
        <f t="shared" si="18"/>
        <v/>
      </c>
      <c r="G617" s="30" t="str">
        <f t="shared" si="19"/>
        <v/>
      </c>
      <c r="H617" s="54"/>
      <c r="I617" s="59" t="str">
        <f>_xlfn.IFS($H617="","",$H617="Total","",TRUE,VLOOKUP($H617,Elements!$B$19:$L$28,2,FALSE))</f>
        <v/>
      </c>
      <c r="J617" s="31" t="str">
        <f>_xlfn.IFS($H617="","",$H617="Total","",TRUE,VLOOKUP($H617,Elements!$B$19:$L$28,3,FALSE))</f>
        <v/>
      </c>
      <c r="K617" s="31" t="str">
        <f>_xlfn.IFS($H617="","",$H617="Total",SUMIF(INDEX($K$12:$K616,),"&gt;0"),TRUE,VLOOKUP($H617,Elements!$B$19:$L$28,4,FALSE))</f>
        <v/>
      </c>
      <c r="L617" s="31" t="str">
        <f>_xlfn.IFS($H617="","",$H617="Total",SUMIF(INDEX($L$12:$L616,),"&gt;0"),TRUE,VLOOKUP($H617,Elements!$B$19:$L$28,5,FALSE))</f>
        <v/>
      </c>
      <c r="M617" s="31" t="str">
        <f>_xlfn.IFS($H617="","",$H617="Total",SUMIF(INDEX($M$12:$M616,),"&gt;0"),TRUE,VLOOKUP($H617,Elements!$B$19:$L$28,6,FALSE))</f>
        <v/>
      </c>
      <c r="N617" s="31" t="str">
        <f>_xlfn.IFS($H617="","",$H617="Total",SUMIF(INDEX($N$12:$N616,),"&gt;0"),TRUE,VLOOKUP($H617,Elements!$B$19:$L$28,7,FALSE))</f>
        <v/>
      </c>
      <c r="O617" s="31" t="str">
        <f>_xlfn.IFS($H617="","",$H617="Total",SUMIF(INDEX($O$12:$O616,),"&gt;0"),TRUE,VLOOKUP($H617,Elements!$B$19:$L$28,8,FALSE))</f>
        <v/>
      </c>
      <c r="P617" s="31" t="str">
        <f>_xlfn.IFS($H617="","",$H617="Total",SUMIF(INDEX($P$12:$P616,),"&gt;0"),TRUE,VLOOKUP($H617,Elements!$B$19:$L$28,9,FALSE))</f>
        <v/>
      </c>
      <c r="Q617" s="31" t="str">
        <f>_xlfn.IFS($H617="","",$H617="Total",SUMIF(INDEX($Q$12:$Q616,),"&gt;0"),TRUE,VLOOKUP($H617,Elements!$B$19:$L$28,10,FALSE))</f>
        <v/>
      </c>
      <c r="R617" s="49" t="str">
        <f>_xlfn.IFS($H617="","",$H617="Total",SUMIF(INDEX($R$12:$R616,),"&gt;0"),TRUE,VLOOKUP($H617,Elements!$B$19:$L$28,11,FALSE))</f>
        <v/>
      </c>
      <c r="S617" s="2"/>
    </row>
    <row r="618" spans="3:19" x14ac:dyDescent="0.25">
      <c r="C618" s="54"/>
      <c r="D618" s="50" t="str">
        <f ca="1">IF(C618="","",VLOOKUP(C618,OFFSET(#REF!,0,0,COUNTA(#REF!)-1),2,FALSE))</f>
        <v/>
      </c>
      <c r="E618" s="54"/>
      <c r="F618" s="29" t="str">
        <f t="shared" si="18"/>
        <v/>
      </c>
      <c r="G618" s="30" t="str">
        <f t="shared" si="19"/>
        <v/>
      </c>
      <c r="H618" s="54"/>
      <c r="I618" s="59" t="str">
        <f>_xlfn.IFS($H618="","",$H618="Total","",TRUE,VLOOKUP($H618,Elements!$B$19:$L$28,2,FALSE))</f>
        <v/>
      </c>
      <c r="J618" s="31" t="str">
        <f>_xlfn.IFS($H618="","",$H618="Total","",TRUE,VLOOKUP($H618,Elements!$B$19:$L$28,3,FALSE))</f>
        <v/>
      </c>
      <c r="K618" s="31" t="str">
        <f>_xlfn.IFS($H618="","",$H618="Total",SUMIF(INDEX($K$12:$K617,),"&gt;0"),TRUE,VLOOKUP($H618,Elements!$B$19:$L$28,4,FALSE))</f>
        <v/>
      </c>
      <c r="L618" s="31" t="str">
        <f>_xlfn.IFS($H618="","",$H618="Total",SUMIF(INDEX($L$12:$L617,),"&gt;0"),TRUE,VLOOKUP($H618,Elements!$B$19:$L$28,5,FALSE))</f>
        <v/>
      </c>
      <c r="M618" s="31" t="str">
        <f>_xlfn.IFS($H618="","",$H618="Total",SUMIF(INDEX($M$12:$M617,),"&gt;0"),TRUE,VLOOKUP($H618,Elements!$B$19:$L$28,6,FALSE))</f>
        <v/>
      </c>
      <c r="N618" s="31" t="str">
        <f>_xlfn.IFS($H618="","",$H618="Total",SUMIF(INDEX($N$12:$N617,),"&gt;0"),TRUE,VLOOKUP($H618,Elements!$B$19:$L$28,7,FALSE))</f>
        <v/>
      </c>
      <c r="O618" s="31" t="str">
        <f>_xlfn.IFS($H618="","",$H618="Total",SUMIF(INDEX($O$12:$O617,),"&gt;0"),TRUE,VLOOKUP($H618,Elements!$B$19:$L$28,8,FALSE))</f>
        <v/>
      </c>
      <c r="P618" s="31" t="str">
        <f>_xlfn.IFS($H618="","",$H618="Total",SUMIF(INDEX($P$12:$P617,),"&gt;0"),TRUE,VLOOKUP($H618,Elements!$B$19:$L$28,9,FALSE))</f>
        <v/>
      </c>
      <c r="Q618" s="31" t="str">
        <f>_xlfn.IFS($H618="","",$H618="Total",SUMIF(INDEX($Q$12:$Q617,),"&gt;0"),TRUE,VLOOKUP($H618,Elements!$B$19:$L$28,10,FALSE))</f>
        <v/>
      </c>
      <c r="R618" s="49" t="str">
        <f>_xlfn.IFS($H618="","",$H618="Total",SUMIF(INDEX($R$12:$R617,),"&gt;0"),TRUE,VLOOKUP($H618,Elements!$B$19:$L$28,11,FALSE))</f>
        <v/>
      </c>
      <c r="S618" s="2"/>
    </row>
    <row r="619" spans="3:19" x14ac:dyDescent="0.25">
      <c r="C619" s="54"/>
      <c r="D619" s="50" t="str">
        <f ca="1">IF(C619="","",VLOOKUP(C619,OFFSET(#REF!,0,0,COUNTA(#REF!)-1),2,FALSE))</f>
        <v/>
      </c>
      <c r="E619" s="54"/>
      <c r="F619" s="29" t="str">
        <f t="shared" si="18"/>
        <v/>
      </c>
      <c r="G619" s="30" t="str">
        <f t="shared" si="19"/>
        <v/>
      </c>
      <c r="H619" s="54"/>
      <c r="I619" s="59" t="str">
        <f>_xlfn.IFS($H619="","",$H619="Total","",TRUE,VLOOKUP($H619,Elements!$B$19:$L$28,2,FALSE))</f>
        <v/>
      </c>
      <c r="J619" s="31" t="str">
        <f>_xlfn.IFS($H619="","",$H619="Total","",TRUE,VLOOKUP($H619,Elements!$B$19:$L$28,3,FALSE))</f>
        <v/>
      </c>
      <c r="K619" s="31" t="str">
        <f>_xlfn.IFS($H619="","",$H619="Total",SUMIF(INDEX($K$12:$K618,),"&gt;0"),TRUE,VLOOKUP($H619,Elements!$B$19:$L$28,4,FALSE))</f>
        <v/>
      </c>
      <c r="L619" s="31" t="str">
        <f>_xlfn.IFS($H619="","",$H619="Total",SUMIF(INDEX($L$12:$L618,),"&gt;0"),TRUE,VLOOKUP($H619,Elements!$B$19:$L$28,5,FALSE))</f>
        <v/>
      </c>
      <c r="M619" s="31" t="str">
        <f>_xlfn.IFS($H619="","",$H619="Total",SUMIF(INDEX($M$12:$M618,),"&gt;0"),TRUE,VLOOKUP($H619,Elements!$B$19:$L$28,6,FALSE))</f>
        <v/>
      </c>
      <c r="N619" s="31" t="str">
        <f>_xlfn.IFS($H619="","",$H619="Total",SUMIF(INDEX($N$12:$N618,),"&gt;0"),TRUE,VLOOKUP($H619,Elements!$B$19:$L$28,7,FALSE))</f>
        <v/>
      </c>
      <c r="O619" s="31" t="str">
        <f>_xlfn.IFS($H619="","",$H619="Total",SUMIF(INDEX($O$12:$O618,),"&gt;0"),TRUE,VLOOKUP($H619,Elements!$B$19:$L$28,8,FALSE))</f>
        <v/>
      </c>
      <c r="P619" s="31" t="str">
        <f>_xlfn.IFS($H619="","",$H619="Total",SUMIF(INDEX($P$12:$P618,),"&gt;0"),TRUE,VLOOKUP($H619,Elements!$B$19:$L$28,9,FALSE))</f>
        <v/>
      </c>
      <c r="Q619" s="31" t="str">
        <f>_xlfn.IFS($H619="","",$H619="Total",SUMIF(INDEX($Q$12:$Q618,),"&gt;0"),TRUE,VLOOKUP($H619,Elements!$B$19:$L$28,10,FALSE))</f>
        <v/>
      </c>
      <c r="R619" s="49" t="str">
        <f>_xlfn.IFS($H619="","",$H619="Total",SUMIF(INDEX($R$12:$R618,),"&gt;0"),TRUE,VLOOKUP($H619,Elements!$B$19:$L$28,11,FALSE))</f>
        <v/>
      </c>
      <c r="S619" s="2"/>
    </row>
    <row r="620" spans="3:19" x14ac:dyDescent="0.25">
      <c r="C620" s="54"/>
      <c r="D620" s="50" t="str">
        <f ca="1">IF(C620="","",VLOOKUP(C620,OFFSET(#REF!,0,0,COUNTA(#REF!)-1),2,FALSE))</f>
        <v/>
      </c>
      <c r="E620" s="54"/>
      <c r="F620" s="29" t="str">
        <f t="shared" si="18"/>
        <v/>
      </c>
      <c r="G620" s="30" t="str">
        <f t="shared" si="19"/>
        <v/>
      </c>
      <c r="H620" s="54"/>
      <c r="I620" s="59" t="str">
        <f>_xlfn.IFS($H620="","",$H620="Total","",TRUE,VLOOKUP($H620,Elements!$B$19:$L$28,2,FALSE))</f>
        <v/>
      </c>
      <c r="J620" s="31" t="str">
        <f>_xlfn.IFS($H620="","",$H620="Total","",TRUE,VLOOKUP($H620,Elements!$B$19:$L$28,3,FALSE))</f>
        <v/>
      </c>
      <c r="K620" s="31" t="str">
        <f>_xlfn.IFS($H620="","",$H620="Total",SUMIF(INDEX($K$12:$K619,),"&gt;0"),TRUE,VLOOKUP($H620,Elements!$B$19:$L$28,4,FALSE))</f>
        <v/>
      </c>
      <c r="L620" s="31" t="str">
        <f>_xlfn.IFS($H620="","",$H620="Total",SUMIF(INDEX($L$12:$L619,),"&gt;0"),TRUE,VLOOKUP($H620,Elements!$B$19:$L$28,5,FALSE))</f>
        <v/>
      </c>
      <c r="M620" s="31" t="str">
        <f>_xlfn.IFS($H620="","",$H620="Total",SUMIF(INDEX($M$12:$M619,),"&gt;0"),TRUE,VLOOKUP($H620,Elements!$B$19:$L$28,6,FALSE))</f>
        <v/>
      </c>
      <c r="N620" s="31" t="str">
        <f>_xlfn.IFS($H620="","",$H620="Total",SUMIF(INDEX($N$12:$N619,),"&gt;0"),TRUE,VLOOKUP($H620,Elements!$B$19:$L$28,7,FALSE))</f>
        <v/>
      </c>
      <c r="O620" s="31" t="str">
        <f>_xlfn.IFS($H620="","",$H620="Total",SUMIF(INDEX($O$12:$O619,),"&gt;0"),TRUE,VLOOKUP($H620,Elements!$B$19:$L$28,8,FALSE))</f>
        <v/>
      </c>
      <c r="P620" s="31" t="str">
        <f>_xlfn.IFS($H620="","",$H620="Total",SUMIF(INDEX($P$12:$P619,),"&gt;0"),TRUE,VLOOKUP($H620,Elements!$B$19:$L$28,9,FALSE))</f>
        <v/>
      </c>
      <c r="Q620" s="31" t="str">
        <f>_xlfn.IFS($H620="","",$H620="Total",SUMIF(INDEX($Q$12:$Q619,),"&gt;0"),TRUE,VLOOKUP($H620,Elements!$B$19:$L$28,10,FALSE))</f>
        <v/>
      </c>
      <c r="R620" s="49" t="str">
        <f>_xlfn.IFS($H620="","",$H620="Total",SUMIF(INDEX($R$12:$R619,),"&gt;0"),TRUE,VLOOKUP($H620,Elements!$B$19:$L$28,11,FALSE))</f>
        <v/>
      </c>
      <c r="S620" s="2"/>
    </row>
    <row r="621" spans="3:19" x14ac:dyDescent="0.25">
      <c r="C621" s="54"/>
      <c r="D621" s="50" t="str">
        <f ca="1">IF(C621="","",VLOOKUP(C621,OFFSET(#REF!,0,0,COUNTA(#REF!)-1),2,FALSE))</f>
        <v/>
      </c>
      <c r="E621" s="54"/>
      <c r="F621" s="29" t="str">
        <f t="shared" si="18"/>
        <v/>
      </c>
      <c r="G621" s="30" t="str">
        <f t="shared" si="19"/>
        <v/>
      </c>
      <c r="H621" s="54"/>
      <c r="I621" s="59" t="str">
        <f>_xlfn.IFS($H621="","",$H621="Total","",TRUE,VLOOKUP($H621,Elements!$B$19:$L$28,2,FALSE))</f>
        <v/>
      </c>
      <c r="J621" s="31" t="str">
        <f>_xlfn.IFS($H621="","",$H621="Total","",TRUE,VLOOKUP($H621,Elements!$B$19:$L$28,3,FALSE))</f>
        <v/>
      </c>
      <c r="K621" s="31" t="str">
        <f>_xlfn.IFS($H621="","",$H621="Total",SUMIF(INDEX($K$12:$K620,),"&gt;0"),TRUE,VLOOKUP($H621,Elements!$B$19:$L$28,4,FALSE))</f>
        <v/>
      </c>
      <c r="L621" s="31" t="str">
        <f>_xlfn.IFS($H621="","",$H621="Total",SUMIF(INDEX($L$12:$L620,),"&gt;0"),TRUE,VLOOKUP($H621,Elements!$B$19:$L$28,5,FALSE))</f>
        <v/>
      </c>
      <c r="M621" s="31" t="str">
        <f>_xlfn.IFS($H621="","",$H621="Total",SUMIF(INDEX($M$12:$M620,),"&gt;0"),TRUE,VLOOKUP($H621,Elements!$B$19:$L$28,6,FALSE))</f>
        <v/>
      </c>
      <c r="N621" s="31" t="str">
        <f>_xlfn.IFS($H621="","",$H621="Total",SUMIF(INDEX($N$12:$N620,),"&gt;0"),TRUE,VLOOKUP($H621,Elements!$B$19:$L$28,7,FALSE))</f>
        <v/>
      </c>
      <c r="O621" s="31" t="str">
        <f>_xlfn.IFS($H621="","",$H621="Total",SUMIF(INDEX($O$12:$O620,),"&gt;0"),TRUE,VLOOKUP($H621,Elements!$B$19:$L$28,8,FALSE))</f>
        <v/>
      </c>
      <c r="P621" s="31" t="str">
        <f>_xlfn.IFS($H621="","",$H621="Total",SUMIF(INDEX($P$12:$P620,),"&gt;0"),TRUE,VLOOKUP($H621,Elements!$B$19:$L$28,9,FALSE))</f>
        <v/>
      </c>
      <c r="Q621" s="31" t="str">
        <f>_xlfn.IFS($H621="","",$H621="Total",SUMIF(INDEX($Q$12:$Q620,),"&gt;0"),TRUE,VLOOKUP($H621,Elements!$B$19:$L$28,10,FALSE))</f>
        <v/>
      </c>
      <c r="R621" s="49" t="str">
        <f>_xlfn.IFS($H621="","",$H621="Total",SUMIF(INDEX($R$12:$R620,),"&gt;0"),TRUE,VLOOKUP($H621,Elements!$B$19:$L$28,11,FALSE))</f>
        <v/>
      </c>
      <c r="S621" s="2"/>
    </row>
    <row r="622" spans="3:19" x14ac:dyDescent="0.25">
      <c r="C622" s="54"/>
      <c r="D622" s="50" t="str">
        <f ca="1">IF(C622="","",VLOOKUP(C622,OFFSET(#REF!,0,0,COUNTA(#REF!)-1),2,FALSE))</f>
        <v/>
      </c>
      <c r="E622" s="54"/>
      <c r="F622" s="29" t="str">
        <f t="shared" si="18"/>
        <v/>
      </c>
      <c r="G622" s="30" t="str">
        <f t="shared" si="19"/>
        <v/>
      </c>
      <c r="H622" s="54"/>
      <c r="I622" s="59" t="str">
        <f>_xlfn.IFS($H622="","",$H622="Total","",TRUE,VLOOKUP($H622,Elements!$B$19:$L$28,2,FALSE))</f>
        <v/>
      </c>
      <c r="J622" s="31" t="str">
        <f>_xlfn.IFS($H622="","",$H622="Total","",TRUE,VLOOKUP($H622,Elements!$B$19:$L$28,3,FALSE))</f>
        <v/>
      </c>
      <c r="K622" s="31" t="str">
        <f>_xlfn.IFS($H622="","",$H622="Total",SUMIF(INDEX($K$12:$K621,),"&gt;0"),TRUE,VLOOKUP($H622,Elements!$B$19:$L$28,4,FALSE))</f>
        <v/>
      </c>
      <c r="L622" s="31" t="str">
        <f>_xlfn.IFS($H622="","",$H622="Total",SUMIF(INDEX($L$12:$L621,),"&gt;0"),TRUE,VLOOKUP($H622,Elements!$B$19:$L$28,5,FALSE))</f>
        <v/>
      </c>
      <c r="M622" s="31" t="str">
        <f>_xlfn.IFS($H622="","",$H622="Total",SUMIF(INDEX($M$12:$M621,),"&gt;0"),TRUE,VLOOKUP($H622,Elements!$B$19:$L$28,6,FALSE))</f>
        <v/>
      </c>
      <c r="N622" s="31" t="str">
        <f>_xlfn.IFS($H622="","",$H622="Total",SUMIF(INDEX($N$12:$N621,),"&gt;0"),TRUE,VLOOKUP($H622,Elements!$B$19:$L$28,7,FALSE))</f>
        <v/>
      </c>
      <c r="O622" s="31" t="str">
        <f>_xlfn.IFS($H622="","",$H622="Total",SUMIF(INDEX($O$12:$O621,),"&gt;0"),TRUE,VLOOKUP($H622,Elements!$B$19:$L$28,8,FALSE))</f>
        <v/>
      </c>
      <c r="P622" s="31" t="str">
        <f>_xlfn.IFS($H622="","",$H622="Total",SUMIF(INDEX($P$12:$P621,),"&gt;0"),TRUE,VLOOKUP($H622,Elements!$B$19:$L$28,9,FALSE))</f>
        <v/>
      </c>
      <c r="Q622" s="31" t="str">
        <f>_xlfn.IFS($H622="","",$H622="Total",SUMIF(INDEX($Q$12:$Q621,),"&gt;0"),TRUE,VLOOKUP($H622,Elements!$B$19:$L$28,10,FALSE))</f>
        <v/>
      </c>
      <c r="R622" s="49" t="str">
        <f>_xlfn.IFS($H622="","",$H622="Total",SUMIF(INDEX($R$12:$R621,),"&gt;0"),TRUE,VLOOKUP($H622,Elements!$B$19:$L$28,11,FALSE))</f>
        <v/>
      </c>
      <c r="S622" s="2"/>
    </row>
    <row r="623" spans="3:19" x14ac:dyDescent="0.25">
      <c r="C623" s="54"/>
      <c r="D623" s="50" t="str">
        <f ca="1">IF(C623="","",VLOOKUP(C623,OFFSET(#REF!,0,0,COUNTA(#REF!)-1),2,FALSE))</f>
        <v/>
      </c>
      <c r="E623" s="54"/>
      <c r="F623" s="29" t="str">
        <f t="shared" si="18"/>
        <v/>
      </c>
      <c r="G623" s="30" t="str">
        <f t="shared" si="19"/>
        <v/>
      </c>
      <c r="H623" s="54"/>
      <c r="I623" s="59" t="str">
        <f>_xlfn.IFS($H623="","",$H623="Total","",TRUE,VLOOKUP($H623,Elements!$B$19:$L$28,2,FALSE))</f>
        <v/>
      </c>
      <c r="J623" s="31" t="str">
        <f>_xlfn.IFS($H623="","",$H623="Total","",TRUE,VLOOKUP($H623,Elements!$B$19:$L$28,3,FALSE))</f>
        <v/>
      </c>
      <c r="K623" s="31" t="str">
        <f>_xlfn.IFS($H623="","",$H623="Total",SUMIF(INDEX($K$12:$K622,),"&gt;0"),TRUE,VLOOKUP($H623,Elements!$B$19:$L$28,4,FALSE))</f>
        <v/>
      </c>
      <c r="L623" s="31" t="str">
        <f>_xlfn.IFS($H623="","",$H623="Total",SUMIF(INDEX($L$12:$L622,),"&gt;0"),TRUE,VLOOKUP($H623,Elements!$B$19:$L$28,5,FALSE))</f>
        <v/>
      </c>
      <c r="M623" s="31" t="str">
        <f>_xlfn.IFS($H623="","",$H623="Total",SUMIF(INDEX($M$12:$M622,),"&gt;0"),TRUE,VLOOKUP($H623,Elements!$B$19:$L$28,6,FALSE))</f>
        <v/>
      </c>
      <c r="N623" s="31" t="str">
        <f>_xlfn.IFS($H623="","",$H623="Total",SUMIF(INDEX($N$12:$N622,),"&gt;0"),TRUE,VLOOKUP($H623,Elements!$B$19:$L$28,7,FALSE))</f>
        <v/>
      </c>
      <c r="O623" s="31" t="str">
        <f>_xlfn.IFS($H623="","",$H623="Total",SUMIF(INDEX($O$12:$O622,),"&gt;0"),TRUE,VLOOKUP($H623,Elements!$B$19:$L$28,8,FALSE))</f>
        <v/>
      </c>
      <c r="P623" s="31" t="str">
        <f>_xlfn.IFS($H623="","",$H623="Total",SUMIF(INDEX($P$12:$P622,),"&gt;0"),TRUE,VLOOKUP($H623,Elements!$B$19:$L$28,9,FALSE))</f>
        <v/>
      </c>
      <c r="Q623" s="31" t="str">
        <f>_xlfn.IFS($H623="","",$H623="Total",SUMIF(INDEX($Q$12:$Q622,),"&gt;0"),TRUE,VLOOKUP($H623,Elements!$B$19:$L$28,10,FALSE))</f>
        <v/>
      </c>
      <c r="R623" s="49" t="str">
        <f>_xlfn.IFS($H623="","",$H623="Total",SUMIF(INDEX($R$12:$R622,),"&gt;0"),TRUE,VLOOKUP($H623,Elements!$B$19:$L$28,11,FALSE))</f>
        <v/>
      </c>
      <c r="S623" s="2"/>
    </row>
    <row r="624" spans="3:19" x14ac:dyDescent="0.25">
      <c r="C624" s="54"/>
      <c r="D624" s="50" t="str">
        <f ca="1">IF(C624="","",VLOOKUP(C624,OFFSET(#REF!,0,0,COUNTA(#REF!)-1),2,FALSE))</f>
        <v/>
      </c>
      <c r="E624" s="54"/>
      <c r="F624" s="29" t="str">
        <f t="shared" si="18"/>
        <v/>
      </c>
      <c r="G624" s="30" t="str">
        <f t="shared" si="19"/>
        <v/>
      </c>
      <c r="H624" s="54"/>
      <c r="I624" s="59" t="str">
        <f>_xlfn.IFS($H624="","",$H624="Total","",TRUE,VLOOKUP($H624,Elements!$B$19:$L$28,2,FALSE))</f>
        <v/>
      </c>
      <c r="J624" s="31" t="str">
        <f>_xlfn.IFS($H624="","",$H624="Total","",TRUE,VLOOKUP($H624,Elements!$B$19:$L$28,3,FALSE))</f>
        <v/>
      </c>
      <c r="K624" s="31" t="str">
        <f>_xlfn.IFS($H624="","",$H624="Total",SUMIF(INDEX($K$12:$K623,),"&gt;0"),TRUE,VLOOKUP($H624,Elements!$B$19:$L$28,4,FALSE))</f>
        <v/>
      </c>
      <c r="L624" s="31" t="str">
        <f>_xlfn.IFS($H624="","",$H624="Total",SUMIF(INDEX($L$12:$L623,),"&gt;0"),TRUE,VLOOKUP($H624,Elements!$B$19:$L$28,5,FALSE))</f>
        <v/>
      </c>
      <c r="M624" s="31" t="str">
        <f>_xlfn.IFS($H624="","",$H624="Total",SUMIF(INDEX($M$12:$M623,),"&gt;0"),TRUE,VLOOKUP($H624,Elements!$B$19:$L$28,6,FALSE))</f>
        <v/>
      </c>
      <c r="N624" s="31" t="str">
        <f>_xlfn.IFS($H624="","",$H624="Total",SUMIF(INDEX($N$12:$N623,),"&gt;0"),TRUE,VLOOKUP($H624,Elements!$B$19:$L$28,7,FALSE))</f>
        <v/>
      </c>
      <c r="O624" s="31" t="str">
        <f>_xlfn.IFS($H624="","",$H624="Total",SUMIF(INDEX($O$12:$O623,),"&gt;0"),TRUE,VLOOKUP($H624,Elements!$B$19:$L$28,8,FALSE))</f>
        <v/>
      </c>
      <c r="P624" s="31" t="str">
        <f>_xlfn.IFS($H624="","",$H624="Total",SUMIF(INDEX($P$12:$P623,),"&gt;0"),TRUE,VLOOKUP($H624,Elements!$B$19:$L$28,9,FALSE))</f>
        <v/>
      </c>
      <c r="Q624" s="31" t="str">
        <f>_xlfn.IFS($H624="","",$H624="Total",SUMIF(INDEX($Q$12:$Q623,),"&gt;0"),TRUE,VLOOKUP($H624,Elements!$B$19:$L$28,10,FALSE))</f>
        <v/>
      </c>
      <c r="R624" s="49" t="str">
        <f>_xlfn.IFS($H624="","",$H624="Total",SUMIF(INDEX($R$12:$R623,),"&gt;0"),TRUE,VLOOKUP($H624,Elements!$B$19:$L$28,11,FALSE))</f>
        <v/>
      </c>
      <c r="S624" s="2"/>
    </row>
    <row r="625" spans="3:19" x14ac:dyDescent="0.25">
      <c r="C625" s="54"/>
      <c r="D625" s="50" t="str">
        <f ca="1">IF(C625="","",VLOOKUP(C625,OFFSET(#REF!,0,0,COUNTA(#REF!)-1),2,FALSE))</f>
        <v/>
      </c>
      <c r="E625" s="54"/>
      <c r="F625" s="29" t="str">
        <f t="shared" si="18"/>
        <v/>
      </c>
      <c r="G625" s="30" t="str">
        <f t="shared" si="19"/>
        <v/>
      </c>
      <c r="H625" s="54"/>
      <c r="I625" s="59" t="str">
        <f>_xlfn.IFS($H625="","",$H625="Total","",TRUE,VLOOKUP($H625,Elements!$B$19:$L$28,2,FALSE))</f>
        <v/>
      </c>
      <c r="J625" s="31" t="str">
        <f>_xlfn.IFS($H625="","",$H625="Total","",TRUE,VLOOKUP($H625,Elements!$B$19:$L$28,3,FALSE))</f>
        <v/>
      </c>
      <c r="K625" s="31" t="str">
        <f>_xlfn.IFS($H625="","",$H625="Total",SUMIF(INDEX($K$12:$K624,),"&gt;0"),TRUE,VLOOKUP($H625,Elements!$B$19:$L$28,4,FALSE))</f>
        <v/>
      </c>
      <c r="L625" s="31" t="str">
        <f>_xlfn.IFS($H625="","",$H625="Total",SUMIF(INDEX($L$12:$L624,),"&gt;0"),TRUE,VLOOKUP($H625,Elements!$B$19:$L$28,5,FALSE))</f>
        <v/>
      </c>
      <c r="M625" s="31" t="str">
        <f>_xlfn.IFS($H625="","",$H625="Total",SUMIF(INDEX($M$12:$M624,),"&gt;0"),TRUE,VLOOKUP($H625,Elements!$B$19:$L$28,6,FALSE))</f>
        <v/>
      </c>
      <c r="N625" s="31" t="str">
        <f>_xlfn.IFS($H625="","",$H625="Total",SUMIF(INDEX($N$12:$N624,),"&gt;0"),TRUE,VLOOKUP($H625,Elements!$B$19:$L$28,7,FALSE))</f>
        <v/>
      </c>
      <c r="O625" s="31" t="str">
        <f>_xlfn.IFS($H625="","",$H625="Total",SUMIF(INDEX($O$12:$O624,),"&gt;0"),TRUE,VLOOKUP($H625,Elements!$B$19:$L$28,8,FALSE))</f>
        <v/>
      </c>
      <c r="P625" s="31" t="str">
        <f>_xlfn.IFS($H625="","",$H625="Total",SUMIF(INDEX($P$12:$P624,),"&gt;0"),TRUE,VLOOKUP($H625,Elements!$B$19:$L$28,9,FALSE))</f>
        <v/>
      </c>
      <c r="Q625" s="31" t="str">
        <f>_xlfn.IFS($H625="","",$H625="Total",SUMIF(INDEX($Q$12:$Q624,),"&gt;0"),TRUE,VLOOKUP($H625,Elements!$B$19:$L$28,10,FALSE))</f>
        <v/>
      </c>
      <c r="R625" s="49" t="str">
        <f>_xlfn.IFS($H625="","",$H625="Total",SUMIF(INDEX($R$12:$R624,),"&gt;0"),TRUE,VLOOKUP($H625,Elements!$B$19:$L$28,11,FALSE))</f>
        <v/>
      </c>
      <c r="S625" s="2"/>
    </row>
    <row r="626" spans="3:19" x14ac:dyDescent="0.25">
      <c r="C626" s="54"/>
      <c r="D626" s="50" t="str">
        <f ca="1">IF(C626="","",VLOOKUP(C626,OFFSET(#REF!,0,0,COUNTA(#REF!)-1),2,FALSE))</f>
        <v/>
      </c>
      <c r="E626" s="54"/>
      <c r="F626" s="29" t="str">
        <f t="shared" si="18"/>
        <v/>
      </c>
      <c r="G626" s="30" t="str">
        <f t="shared" si="19"/>
        <v/>
      </c>
      <c r="H626" s="54"/>
      <c r="I626" s="59" t="str">
        <f>_xlfn.IFS($H626="","",$H626="Total","",TRUE,VLOOKUP($H626,Elements!$B$19:$L$28,2,FALSE))</f>
        <v/>
      </c>
      <c r="J626" s="31" t="str">
        <f>_xlfn.IFS($H626="","",$H626="Total","",TRUE,VLOOKUP($H626,Elements!$B$19:$L$28,3,FALSE))</f>
        <v/>
      </c>
      <c r="K626" s="31" t="str">
        <f>_xlfn.IFS($H626="","",$H626="Total",SUMIF(INDEX($K$12:$K625,),"&gt;0"),TRUE,VLOOKUP($H626,Elements!$B$19:$L$28,4,FALSE))</f>
        <v/>
      </c>
      <c r="L626" s="31" t="str">
        <f>_xlfn.IFS($H626="","",$H626="Total",SUMIF(INDEX($L$12:$L625,),"&gt;0"),TRUE,VLOOKUP($H626,Elements!$B$19:$L$28,5,FALSE))</f>
        <v/>
      </c>
      <c r="M626" s="31" t="str">
        <f>_xlfn.IFS($H626="","",$H626="Total",SUMIF(INDEX($M$12:$M625,),"&gt;0"),TRUE,VLOOKUP($H626,Elements!$B$19:$L$28,6,FALSE))</f>
        <v/>
      </c>
      <c r="N626" s="31" t="str">
        <f>_xlfn.IFS($H626="","",$H626="Total",SUMIF(INDEX($N$12:$N625,),"&gt;0"),TRUE,VLOOKUP($H626,Elements!$B$19:$L$28,7,FALSE))</f>
        <v/>
      </c>
      <c r="O626" s="31" t="str">
        <f>_xlfn.IFS($H626="","",$H626="Total",SUMIF(INDEX($O$12:$O625,),"&gt;0"),TRUE,VLOOKUP($H626,Elements!$B$19:$L$28,8,FALSE))</f>
        <v/>
      </c>
      <c r="P626" s="31" t="str">
        <f>_xlfn.IFS($H626="","",$H626="Total",SUMIF(INDEX($P$12:$P625,),"&gt;0"),TRUE,VLOOKUP($H626,Elements!$B$19:$L$28,9,FALSE))</f>
        <v/>
      </c>
      <c r="Q626" s="31" t="str">
        <f>_xlfn.IFS($H626="","",$H626="Total",SUMIF(INDEX($Q$12:$Q625,),"&gt;0"),TRUE,VLOOKUP($H626,Elements!$B$19:$L$28,10,FALSE))</f>
        <v/>
      </c>
      <c r="R626" s="49" t="str">
        <f>_xlfn.IFS($H626="","",$H626="Total",SUMIF(INDEX($R$12:$R625,),"&gt;0"),TRUE,VLOOKUP($H626,Elements!$B$19:$L$28,11,FALSE))</f>
        <v/>
      </c>
      <c r="S626" s="2"/>
    </row>
    <row r="627" spans="3:19" x14ac:dyDescent="0.25">
      <c r="C627" s="54"/>
      <c r="D627" s="50" t="str">
        <f ca="1">IF(C627="","",VLOOKUP(C627,OFFSET(#REF!,0,0,COUNTA(#REF!)-1),2,FALSE))</f>
        <v/>
      </c>
      <c r="E627" s="54"/>
      <c r="F627" s="29" t="str">
        <f t="shared" si="18"/>
        <v/>
      </c>
      <c r="G627" s="30" t="str">
        <f t="shared" si="19"/>
        <v/>
      </c>
      <c r="H627" s="54"/>
      <c r="I627" s="59" t="str">
        <f>_xlfn.IFS($H627="","",$H627="Total","",TRUE,VLOOKUP($H627,Elements!$B$19:$L$28,2,FALSE))</f>
        <v/>
      </c>
      <c r="J627" s="31" t="str">
        <f>_xlfn.IFS($H627="","",$H627="Total","",TRUE,VLOOKUP($H627,Elements!$B$19:$L$28,3,FALSE))</f>
        <v/>
      </c>
      <c r="K627" s="31" t="str">
        <f>_xlfn.IFS($H627="","",$H627="Total",SUMIF(INDEX($K$12:$K626,),"&gt;0"),TRUE,VLOOKUP($H627,Elements!$B$19:$L$28,4,FALSE))</f>
        <v/>
      </c>
      <c r="L627" s="31" t="str">
        <f>_xlfn.IFS($H627="","",$H627="Total",SUMIF(INDEX($L$12:$L626,),"&gt;0"),TRUE,VLOOKUP($H627,Elements!$B$19:$L$28,5,FALSE))</f>
        <v/>
      </c>
      <c r="M627" s="31" t="str">
        <f>_xlfn.IFS($H627="","",$H627="Total",SUMIF(INDEX($M$12:$M626,),"&gt;0"),TRUE,VLOOKUP($H627,Elements!$B$19:$L$28,6,FALSE))</f>
        <v/>
      </c>
      <c r="N627" s="31" t="str">
        <f>_xlfn.IFS($H627="","",$H627="Total",SUMIF(INDEX($N$12:$N626,),"&gt;0"),TRUE,VLOOKUP($H627,Elements!$B$19:$L$28,7,FALSE))</f>
        <v/>
      </c>
      <c r="O627" s="31" t="str">
        <f>_xlfn.IFS($H627="","",$H627="Total",SUMIF(INDEX($O$12:$O626,),"&gt;0"),TRUE,VLOOKUP($H627,Elements!$B$19:$L$28,8,FALSE))</f>
        <v/>
      </c>
      <c r="P627" s="31" t="str">
        <f>_xlfn.IFS($H627="","",$H627="Total",SUMIF(INDEX($P$12:$P626,),"&gt;0"),TRUE,VLOOKUP($H627,Elements!$B$19:$L$28,9,FALSE))</f>
        <v/>
      </c>
      <c r="Q627" s="31" t="str">
        <f>_xlfn.IFS($H627="","",$H627="Total",SUMIF(INDEX($Q$12:$Q626,),"&gt;0"),TRUE,VLOOKUP($H627,Elements!$B$19:$L$28,10,FALSE))</f>
        <v/>
      </c>
      <c r="R627" s="49" t="str">
        <f>_xlfn.IFS($H627="","",$H627="Total",SUMIF(INDEX($R$12:$R626,),"&gt;0"),TRUE,VLOOKUP($H627,Elements!$B$19:$L$28,11,FALSE))</f>
        <v/>
      </c>
      <c r="S627" s="2"/>
    </row>
    <row r="628" spans="3:19" x14ac:dyDescent="0.25">
      <c r="D628" s="50" t="str">
        <f ca="1">IF(C628="","",VLOOKUP(C628,OFFSET(#REF!,0,0,COUNTA(#REF!)-1),2,FALSE))</f>
        <v/>
      </c>
      <c r="F628" s="29" t="str">
        <f t="shared" si="18"/>
        <v/>
      </c>
      <c r="G628" s="30" t="str">
        <f t="shared" si="19"/>
        <v/>
      </c>
      <c r="I628" s="59" t="str">
        <f>_xlfn.IFS($H628="","",$H628="Total","",TRUE,VLOOKUP($H628,Elements!$B$19:$L$28,2,FALSE))</f>
        <v/>
      </c>
      <c r="J628" s="31" t="str">
        <f>_xlfn.IFS($H628="","",$H628="Total","",TRUE,VLOOKUP($H628,Elements!$B$19:$L$28,3,FALSE))</f>
        <v/>
      </c>
      <c r="K628" s="31" t="str">
        <f>_xlfn.IFS($H628="","",$H628="Total",SUMIF(INDEX($K$12:$K627,),"&gt;0"),TRUE,VLOOKUP($H628,Elements!$B$19:$L$28,4,FALSE))</f>
        <v/>
      </c>
      <c r="L628" s="31" t="str">
        <f>_xlfn.IFS($H628="","",$H628="Total",SUMIF(INDEX($L$12:$L627,),"&gt;0"),TRUE,VLOOKUP($H628,Elements!$B$19:$L$28,5,FALSE))</f>
        <v/>
      </c>
      <c r="M628" s="31" t="str">
        <f>_xlfn.IFS($H628="","",$H628="Total",SUMIF(INDEX($M$12:$M627,),"&gt;0"),TRUE,VLOOKUP($H628,Elements!$B$19:$L$28,6,FALSE))</f>
        <v/>
      </c>
      <c r="N628" s="31" t="str">
        <f>_xlfn.IFS($H628="","",$H628="Total",SUMIF(INDEX($N$12:$N627,),"&gt;0"),TRUE,VLOOKUP($H628,Elements!$B$19:$L$28,7,FALSE))</f>
        <v/>
      </c>
      <c r="O628" s="31" t="str">
        <f>_xlfn.IFS($H628="","",$H628="Total",SUMIF(INDEX($O$12:$O627,),"&gt;0"),TRUE,VLOOKUP($H628,Elements!$B$19:$L$28,8,FALSE))</f>
        <v/>
      </c>
      <c r="P628" s="31" t="str">
        <f>_xlfn.IFS($H628="","",$H628="Total",SUMIF(INDEX($P$12:$P627,),"&gt;0"),TRUE,VLOOKUP($H628,Elements!$B$19:$L$28,9,FALSE))</f>
        <v/>
      </c>
      <c r="Q628" s="31" t="str">
        <f>_xlfn.IFS($H628="","",$H628="Total",SUMIF(INDEX($Q$12:$Q627,),"&gt;0"),TRUE,VLOOKUP($H628,Elements!$B$19:$L$28,10,FALSE))</f>
        <v/>
      </c>
      <c r="R628" s="49" t="str">
        <f>_xlfn.IFS($H628="","",$H628="Total",SUMIF(INDEX($R$12:$R627,),"&gt;0"),TRUE,VLOOKUP($H628,Elements!$B$19:$L$28,11,FALSE))</f>
        <v/>
      </c>
      <c r="S628" s="2"/>
    </row>
    <row r="629" spans="3:19" x14ac:dyDescent="0.25">
      <c r="D629" s="50" t="str">
        <f ca="1">IF(C629="","",VLOOKUP(C629,OFFSET(#REF!,0,0,COUNTA(#REF!)-1),2,FALSE))</f>
        <v/>
      </c>
      <c r="F629" s="29" t="str">
        <f t="shared" si="18"/>
        <v/>
      </c>
      <c r="G629" s="30" t="str">
        <f t="shared" si="19"/>
        <v/>
      </c>
      <c r="I629" s="59" t="str">
        <f>_xlfn.IFS($H629="","",$H629="Total","",TRUE,VLOOKUP($H629,Elements!$B$19:$L$28,2,FALSE))</f>
        <v/>
      </c>
      <c r="J629" s="31" t="str">
        <f>_xlfn.IFS($H629="","",$H629="Total","",TRUE,VLOOKUP($H629,Elements!$B$19:$L$28,3,FALSE))</f>
        <v/>
      </c>
      <c r="K629" s="31" t="str">
        <f>_xlfn.IFS($H629="","",$H629="Total",SUMIF(INDEX($K$12:$K628,),"&gt;0"),TRUE,VLOOKUP($H629,Elements!$B$19:$L$28,4,FALSE))</f>
        <v/>
      </c>
      <c r="L629" s="31" t="str">
        <f>_xlfn.IFS($H629="","",$H629="Total",SUMIF(INDEX($L$12:$L628,),"&gt;0"),TRUE,VLOOKUP($H629,Elements!$B$19:$L$28,5,FALSE))</f>
        <v/>
      </c>
      <c r="M629" s="31" t="str">
        <f>_xlfn.IFS($H629="","",$H629="Total",SUMIF(INDEX($M$12:$M628,),"&gt;0"),TRUE,VLOOKUP($H629,Elements!$B$19:$L$28,6,FALSE))</f>
        <v/>
      </c>
      <c r="N629" s="31" t="str">
        <f>_xlfn.IFS($H629="","",$H629="Total",SUMIF(INDEX($N$12:$N628,),"&gt;0"),TRUE,VLOOKUP($H629,Elements!$B$19:$L$28,7,FALSE))</f>
        <v/>
      </c>
      <c r="O629" s="31" t="str">
        <f>_xlfn.IFS($H629="","",$H629="Total",SUMIF(INDEX($O$12:$O628,),"&gt;0"),TRUE,VLOOKUP($H629,Elements!$B$19:$L$28,8,FALSE))</f>
        <v/>
      </c>
      <c r="P629" s="31" t="str">
        <f>_xlfn.IFS($H629="","",$H629="Total",SUMIF(INDEX($P$12:$P628,),"&gt;0"),TRUE,VLOOKUP($H629,Elements!$B$19:$L$28,9,FALSE))</f>
        <v/>
      </c>
      <c r="Q629" s="31" t="str">
        <f>_xlfn.IFS($H629="","",$H629="Total",SUMIF(INDEX($Q$12:$Q628,),"&gt;0"),TRUE,VLOOKUP($H629,Elements!$B$19:$L$28,10,FALSE))</f>
        <v/>
      </c>
      <c r="R629" s="49" t="str">
        <f>_xlfn.IFS($H629="","",$H629="Total",SUMIF(INDEX($R$12:$R628,),"&gt;0"),TRUE,VLOOKUP($H629,Elements!$B$19:$L$28,11,FALSE))</f>
        <v/>
      </c>
      <c r="S629" s="2"/>
    </row>
    <row r="630" spans="3:19" x14ac:dyDescent="0.25">
      <c r="D630" s="50" t="str">
        <f ca="1">IF(C630="","",VLOOKUP(C630,OFFSET(#REF!,0,0,COUNTA(#REF!)-1),2,FALSE))</f>
        <v/>
      </c>
      <c r="F630" s="29" t="str">
        <f t="shared" si="18"/>
        <v/>
      </c>
      <c r="G630" s="30" t="str">
        <f t="shared" si="19"/>
        <v/>
      </c>
      <c r="I630" s="59" t="str">
        <f>_xlfn.IFS($H630="","",$H630="Total","",TRUE,VLOOKUP($H630,Elements!$B$19:$L$28,2,FALSE))</f>
        <v/>
      </c>
      <c r="J630" s="31" t="str">
        <f>_xlfn.IFS($H630="","",$H630="Total","",TRUE,VLOOKUP($H630,Elements!$B$19:$L$28,3,FALSE))</f>
        <v/>
      </c>
      <c r="K630" s="31" t="str">
        <f>_xlfn.IFS($H630="","",$H630="Total",SUMIF(INDEX($K$12:$K629,),"&gt;0"),TRUE,VLOOKUP($H630,Elements!$B$19:$L$28,4,FALSE))</f>
        <v/>
      </c>
      <c r="L630" s="31" t="str">
        <f>_xlfn.IFS($H630="","",$H630="Total",SUMIF(INDEX($L$12:$L629,),"&gt;0"),TRUE,VLOOKUP($H630,Elements!$B$19:$L$28,5,FALSE))</f>
        <v/>
      </c>
      <c r="M630" s="31" t="str">
        <f>_xlfn.IFS($H630="","",$H630="Total",SUMIF(INDEX($M$12:$M629,),"&gt;0"),TRUE,VLOOKUP($H630,Elements!$B$19:$L$28,6,FALSE))</f>
        <v/>
      </c>
      <c r="N630" s="31" t="str">
        <f>_xlfn.IFS($H630="","",$H630="Total",SUMIF(INDEX($N$12:$N629,),"&gt;0"),TRUE,VLOOKUP($H630,Elements!$B$19:$L$28,7,FALSE))</f>
        <v/>
      </c>
      <c r="O630" s="31" t="str">
        <f>_xlfn.IFS($H630="","",$H630="Total",SUMIF(INDEX($O$12:$O629,),"&gt;0"),TRUE,VLOOKUP($H630,Elements!$B$19:$L$28,8,FALSE))</f>
        <v/>
      </c>
      <c r="P630" s="31" t="str">
        <f>_xlfn.IFS($H630="","",$H630="Total",SUMIF(INDEX($P$12:$P629,),"&gt;0"),TRUE,VLOOKUP($H630,Elements!$B$19:$L$28,9,FALSE))</f>
        <v/>
      </c>
      <c r="Q630" s="31" t="str">
        <f>_xlfn.IFS($H630="","",$H630="Total",SUMIF(INDEX($Q$12:$Q629,),"&gt;0"),TRUE,VLOOKUP($H630,Elements!$B$19:$L$28,10,FALSE))</f>
        <v/>
      </c>
      <c r="R630" s="49" t="str">
        <f>_xlfn.IFS($H630="","",$H630="Total",SUMIF(INDEX($R$12:$R629,),"&gt;0"),TRUE,VLOOKUP($H630,Elements!$B$19:$L$28,11,FALSE))</f>
        <v/>
      </c>
      <c r="S630" s="2"/>
    </row>
    <row r="631" spans="3:19" x14ac:dyDescent="0.25">
      <c r="D631" s="50" t="str">
        <f ca="1">IF(C631="","",VLOOKUP(C631,OFFSET(#REF!,0,0,COUNTA(#REF!)-1),2,FALSE))</f>
        <v/>
      </c>
      <c r="F631" s="29" t="str">
        <f t="shared" si="18"/>
        <v/>
      </c>
      <c r="G631" s="30" t="str">
        <f t="shared" si="19"/>
        <v/>
      </c>
      <c r="I631" s="59" t="str">
        <f>_xlfn.IFS($H631="","",$H631="Total","",TRUE,VLOOKUP($H631,Elements!$B$19:$L$28,2,FALSE))</f>
        <v/>
      </c>
      <c r="J631" s="31" t="str">
        <f>_xlfn.IFS($H631="","",$H631="Total","",TRUE,VLOOKUP($H631,Elements!$B$19:$L$28,3,FALSE))</f>
        <v/>
      </c>
      <c r="K631" s="31" t="str">
        <f>_xlfn.IFS($H631="","",$H631="Total",SUMIF(INDEX($K$12:$K630,),"&gt;0"),TRUE,VLOOKUP($H631,Elements!$B$19:$L$28,4,FALSE))</f>
        <v/>
      </c>
      <c r="L631" s="31" t="str">
        <f>_xlfn.IFS($H631="","",$H631="Total",SUMIF(INDEX($L$12:$L630,),"&gt;0"),TRUE,VLOOKUP($H631,Elements!$B$19:$L$28,5,FALSE))</f>
        <v/>
      </c>
      <c r="M631" s="31" t="str">
        <f>_xlfn.IFS($H631="","",$H631="Total",SUMIF(INDEX($M$12:$M630,),"&gt;0"),TRUE,VLOOKUP($H631,Elements!$B$19:$L$28,6,FALSE))</f>
        <v/>
      </c>
      <c r="N631" s="31" t="str">
        <f>_xlfn.IFS($H631="","",$H631="Total",SUMIF(INDEX($N$12:$N630,),"&gt;0"),TRUE,VLOOKUP($H631,Elements!$B$19:$L$28,7,FALSE))</f>
        <v/>
      </c>
      <c r="O631" s="31" t="str">
        <f>_xlfn.IFS($H631="","",$H631="Total",SUMIF(INDEX($O$12:$O630,),"&gt;0"),TRUE,VLOOKUP($H631,Elements!$B$19:$L$28,8,FALSE))</f>
        <v/>
      </c>
      <c r="P631" s="31" t="str">
        <f>_xlfn.IFS($H631="","",$H631="Total",SUMIF(INDEX($P$12:$P630,),"&gt;0"),TRUE,VLOOKUP($H631,Elements!$B$19:$L$28,9,FALSE))</f>
        <v/>
      </c>
      <c r="Q631" s="31" t="str">
        <f>_xlfn.IFS($H631="","",$H631="Total",SUMIF(INDEX($Q$12:$Q630,),"&gt;0"),TRUE,VLOOKUP($H631,Elements!$B$19:$L$28,10,FALSE))</f>
        <v/>
      </c>
      <c r="R631" s="49" t="str">
        <f>_xlfn.IFS($H631="","",$H631="Total",SUMIF(INDEX($R$12:$R630,),"&gt;0"),TRUE,VLOOKUP($H631,Elements!$B$19:$L$28,11,FALSE))</f>
        <v/>
      </c>
      <c r="S631" s="2"/>
    </row>
    <row r="632" spans="3:19" x14ac:dyDescent="0.25">
      <c r="D632" s="50" t="str">
        <f ca="1">IF(C632="","",VLOOKUP(C632,OFFSET(#REF!,0,0,COUNTA(#REF!)-1),2,FALSE))</f>
        <v/>
      </c>
      <c r="F632" s="29" t="str">
        <f t="shared" si="18"/>
        <v/>
      </c>
      <c r="G632" s="30" t="str">
        <f t="shared" si="19"/>
        <v/>
      </c>
      <c r="I632" s="59" t="str">
        <f>_xlfn.IFS($H632="","",$H632="Total","",TRUE,VLOOKUP($H632,Elements!$B$19:$L$28,2,FALSE))</f>
        <v/>
      </c>
      <c r="J632" s="31" t="str">
        <f>_xlfn.IFS($H632="","",$H632="Total","",TRUE,VLOOKUP($H632,Elements!$B$19:$L$28,3,FALSE))</f>
        <v/>
      </c>
      <c r="K632" s="31" t="str">
        <f>_xlfn.IFS($H632="","",$H632="Total",SUMIF(INDEX($K$12:$K631,),"&gt;0"),TRUE,VLOOKUP($H632,Elements!$B$19:$L$28,4,FALSE))</f>
        <v/>
      </c>
      <c r="L632" s="31" t="str">
        <f>_xlfn.IFS($H632="","",$H632="Total",SUMIF(INDEX($L$12:$L631,),"&gt;0"),TRUE,VLOOKUP($H632,Elements!$B$19:$L$28,5,FALSE))</f>
        <v/>
      </c>
      <c r="M632" s="31" t="str">
        <f>_xlfn.IFS($H632="","",$H632="Total",SUMIF(INDEX($M$12:$M631,),"&gt;0"),TRUE,VLOOKUP($H632,Elements!$B$19:$L$28,6,FALSE))</f>
        <v/>
      </c>
      <c r="N632" s="31" t="str">
        <f>_xlfn.IFS($H632="","",$H632="Total",SUMIF(INDEX($N$12:$N631,),"&gt;0"),TRUE,VLOOKUP($H632,Elements!$B$19:$L$28,7,FALSE))</f>
        <v/>
      </c>
      <c r="O632" s="31" t="str">
        <f>_xlfn.IFS($H632="","",$H632="Total",SUMIF(INDEX($O$12:$O631,),"&gt;0"),TRUE,VLOOKUP($H632,Elements!$B$19:$L$28,8,FALSE))</f>
        <v/>
      </c>
      <c r="P632" s="31" t="str">
        <f>_xlfn.IFS($H632="","",$H632="Total",SUMIF(INDEX($P$12:$P631,),"&gt;0"),TRUE,VLOOKUP($H632,Elements!$B$19:$L$28,9,FALSE))</f>
        <v/>
      </c>
      <c r="Q632" s="31" t="str">
        <f>_xlfn.IFS($H632="","",$H632="Total",SUMIF(INDEX($Q$12:$Q631,),"&gt;0"),TRUE,VLOOKUP($H632,Elements!$B$19:$L$28,10,FALSE))</f>
        <v/>
      </c>
      <c r="R632" s="49" t="str">
        <f>_xlfn.IFS($H632="","",$H632="Total",SUMIF(INDEX($R$12:$R631,),"&gt;0"),TRUE,VLOOKUP($H632,Elements!$B$19:$L$28,11,FALSE))</f>
        <v/>
      </c>
      <c r="S632" s="2"/>
    </row>
    <row r="633" spans="3:19" x14ac:dyDescent="0.25">
      <c r="D633" s="50" t="str">
        <f ca="1">IF(C633="","",VLOOKUP(C633,OFFSET(#REF!,0,0,COUNTA(#REF!)-1),2,FALSE))</f>
        <v/>
      </c>
      <c r="F633" s="29" t="str">
        <f t="shared" si="18"/>
        <v/>
      </c>
      <c r="G633" s="30" t="str">
        <f t="shared" si="19"/>
        <v/>
      </c>
      <c r="I633" s="59" t="str">
        <f>_xlfn.IFS($H633="","",$H633="Total","",TRUE,VLOOKUP($H633,Elements!$B$19:$L$28,2,FALSE))</f>
        <v/>
      </c>
      <c r="J633" s="31" t="str">
        <f>_xlfn.IFS($H633="","",$H633="Total","",TRUE,VLOOKUP($H633,Elements!$B$19:$L$28,3,FALSE))</f>
        <v/>
      </c>
      <c r="K633" s="31" t="str">
        <f>_xlfn.IFS($H633="","",$H633="Total",SUMIF(INDEX($K$12:$K632,),"&gt;0"),TRUE,VLOOKUP($H633,Elements!$B$19:$L$28,4,FALSE))</f>
        <v/>
      </c>
      <c r="L633" s="31" t="str">
        <f>_xlfn.IFS($H633="","",$H633="Total",SUMIF(INDEX($L$12:$L632,),"&gt;0"),TRUE,VLOOKUP($H633,Elements!$B$19:$L$28,5,FALSE))</f>
        <v/>
      </c>
      <c r="M633" s="31" t="str">
        <f>_xlfn.IFS($H633="","",$H633="Total",SUMIF(INDEX($M$12:$M632,),"&gt;0"),TRUE,VLOOKUP($H633,Elements!$B$19:$L$28,6,FALSE))</f>
        <v/>
      </c>
      <c r="N633" s="31" t="str">
        <f>_xlfn.IFS($H633="","",$H633="Total",SUMIF(INDEX($N$12:$N632,),"&gt;0"),TRUE,VLOOKUP($H633,Elements!$B$19:$L$28,7,FALSE))</f>
        <v/>
      </c>
      <c r="O633" s="31" t="str">
        <f>_xlfn.IFS($H633="","",$H633="Total",SUMIF(INDEX($O$12:$O632,),"&gt;0"),TRUE,VLOOKUP($H633,Elements!$B$19:$L$28,8,FALSE))</f>
        <v/>
      </c>
      <c r="P633" s="31" t="str">
        <f>_xlfn.IFS($H633="","",$H633="Total",SUMIF(INDEX($P$12:$P632,),"&gt;0"),TRUE,VLOOKUP($H633,Elements!$B$19:$L$28,9,FALSE))</f>
        <v/>
      </c>
      <c r="Q633" s="31" t="str">
        <f>_xlfn.IFS($H633="","",$H633="Total",SUMIF(INDEX($Q$12:$Q632,),"&gt;0"),TRUE,VLOOKUP($H633,Elements!$B$19:$L$28,10,FALSE))</f>
        <v/>
      </c>
      <c r="R633" s="49" t="str">
        <f>_xlfn.IFS($H633="","",$H633="Total",SUMIF(INDEX($R$12:$R632,),"&gt;0"),TRUE,VLOOKUP($H633,Elements!$B$19:$L$28,11,FALSE))</f>
        <v/>
      </c>
      <c r="S633" s="2"/>
    </row>
    <row r="634" spans="3:19" x14ac:dyDescent="0.25">
      <c r="D634" s="50" t="str">
        <f ca="1">IF(C634="","",VLOOKUP(C634,OFFSET(#REF!,0,0,COUNTA(#REF!)-1),2,FALSE))</f>
        <v/>
      </c>
      <c r="F634" s="29" t="str">
        <f t="shared" si="18"/>
        <v/>
      </c>
      <c r="G634" s="30" t="str">
        <f t="shared" si="19"/>
        <v/>
      </c>
      <c r="I634" s="59" t="str">
        <f>_xlfn.IFS($H634="","",$H634="Total","",TRUE,VLOOKUP($H634,Elements!$B$19:$L$28,2,FALSE))</f>
        <v/>
      </c>
      <c r="J634" s="31" t="str">
        <f>_xlfn.IFS($H634="","",$H634="Total","",TRUE,VLOOKUP($H634,Elements!$B$19:$L$28,3,FALSE))</f>
        <v/>
      </c>
      <c r="K634" s="31" t="str">
        <f>_xlfn.IFS($H634="","",$H634="Total",SUMIF(INDEX($K$12:$K633,),"&gt;0"),TRUE,VLOOKUP($H634,Elements!$B$19:$L$28,4,FALSE))</f>
        <v/>
      </c>
      <c r="L634" s="31" t="str">
        <f>_xlfn.IFS($H634="","",$H634="Total",SUMIF(INDEX($L$12:$L633,),"&gt;0"),TRUE,VLOOKUP($H634,Elements!$B$19:$L$28,5,FALSE))</f>
        <v/>
      </c>
      <c r="M634" s="31" t="str">
        <f>_xlfn.IFS($H634="","",$H634="Total",SUMIF(INDEX($M$12:$M633,),"&gt;0"),TRUE,VLOOKUP($H634,Elements!$B$19:$L$28,6,FALSE))</f>
        <v/>
      </c>
      <c r="N634" s="31" t="str">
        <f>_xlfn.IFS($H634="","",$H634="Total",SUMIF(INDEX($N$12:$N633,),"&gt;0"),TRUE,VLOOKUP($H634,Elements!$B$19:$L$28,7,FALSE))</f>
        <v/>
      </c>
      <c r="O634" s="31" t="str">
        <f>_xlfn.IFS($H634="","",$H634="Total",SUMIF(INDEX($O$12:$O633,),"&gt;0"),TRUE,VLOOKUP($H634,Elements!$B$19:$L$28,8,FALSE))</f>
        <v/>
      </c>
      <c r="P634" s="31" t="str">
        <f>_xlfn.IFS($H634="","",$H634="Total",SUMIF(INDEX($P$12:$P633,),"&gt;0"),TRUE,VLOOKUP($H634,Elements!$B$19:$L$28,9,FALSE))</f>
        <v/>
      </c>
      <c r="Q634" s="31" t="str">
        <f>_xlfn.IFS($H634="","",$H634="Total",SUMIF(INDEX($Q$12:$Q633,),"&gt;0"),TRUE,VLOOKUP($H634,Elements!$B$19:$L$28,10,FALSE))</f>
        <v/>
      </c>
      <c r="R634" s="49" t="str">
        <f>_xlfn.IFS($H634="","",$H634="Total",SUMIF(INDEX($R$12:$R633,),"&gt;0"),TRUE,VLOOKUP($H634,Elements!$B$19:$L$28,11,FALSE))</f>
        <v/>
      </c>
      <c r="S634" s="2"/>
    </row>
    <row r="635" spans="3:19" x14ac:dyDescent="0.25">
      <c r="D635" s="50" t="str">
        <f ca="1">IF(C635="","",VLOOKUP(C635,OFFSET(#REF!,0,0,COUNTA(#REF!)-1),2,FALSE))</f>
        <v/>
      </c>
      <c r="F635" s="29" t="str">
        <f t="shared" si="18"/>
        <v/>
      </c>
      <c r="G635" s="30" t="str">
        <f t="shared" si="19"/>
        <v/>
      </c>
      <c r="I635" s="59" t="str">
        <f>_xlfn.IFS($H635="","",$H635="Total","",TRUE,VLOOKUP($H635,Elements!$B$19:$L$28,2,FALSE))</f>
        <v/>
      </c>
      <c r="J635" s="31" t="str">
        <f>_xlfn.IFS($H635="","",$H635="Total","",TRUE,VLOOKUP($H635,Elements!$B$19:$L$28,3,FALSE))</f>
        <v/>
      </c>
      <c r="K635" s="31" t="str">
        <f>_xlfn.IFS($H635="","",$H635="Total",SUMIF(INDEX($K$12:$K634,),"&gt;0"),TRUE,VLOOKUP($H635,Elements!$B$19:$L$28,4,FALSE))</f>
        <v/>
      </c>
      <c r="L635" s="31" t="str">
        <f>_xlfn.IFS($H635="","",$H635="Total",SUMIF(INDEX($L$12:$L634,),"&gt;0"),TRUE,VLOOKUP($H635,Elements!$B$19:$L$28,5,FALSE))</f>
        <v/>
      </c>
      <c r="M635" s="31" t="str">
        <f>_xlfn.IFS($H635="","",$H635="Total",SUMIF(INDEX($M$12:$M634,),"&gt;0"),TRUE,VLOOKUP($H635,Elements!$B$19:$L$28,6,FALSE))</f>
        <v/>
      </c>
      <c r="N635" s="31" t="str">
        <f>_xlfn.IFS($H635="","",$H635="Total",SUMIF(INDEX($N$12:$N634,),"&gt;0"),TRUE,VLOOKUP($H635,Elements!$B$19:$L$28,7,FALSE))</f>
        <v/>
      </c>
      <c r="O635" s="31" t="str">
        <f>_xlfn.IFS($H635="","",$H635="Total",SUMIF(INDEX($O$12:$O634,),"&gt;0"),TRUE,VLOOKUP($H635,Elements!$B$19:$L$28,8,FALSE))</f>
        <v/>
      </c>
      <c r="P635" s="31" t="str">
        <f>_xlfn.IFS($H635="","",$H635="Total",SUMIF(INDEX($P$12:$P634,),"&gt;0"),TRUE,VLOOKUP($H635,Elements!$B$19:$L$28,9,FALSE))</f>
        <v/>
      </c>
      <c r="Q635" s="31" t="str">
        <f>_xlfn.IFS($H635="","",$H635="Total",SUMIF(INDEX($Q$12:$Q634,),"&gt;0"),TRUE,VLOOKUP($H635,Elements!$B$19:$L$28,10,FALSE))</f>
        <v/>
      </c>
      <c r="R635" s="49" t="str">
        <f>_xlfn.IFS($H635="","",$H635="Total",SUMIF(INDEX($R$12:$R634,),"&gt;0"),TRUE,VLOOKUP($H635,Elements!$B$19:$L$28,11,FALSE))</f>
        <v/>
      </c>
      <c r="S635" s="2"/>
    </row>
    <row r="636" spans="3:19" x14ac:dyDescent="0.25">
      <c r="D636" s="50" t="str">
        <f ca="1">IF(C636="","",VLOOKUP(C636,OFFSET(#REF!,0,0,COUNTA(#REF!)-1),2,FALSE))</f>
        <v/>
      </c>
      <c r="F636" s="29" t="str">
        <f t="shared" si="18"/>
        <v/>
      </c>
      <c r="G636" s="30" t="str">
        <f t="shared" si="19"/>
        <v/>
      </c>
      <c r="I636" s="59" t="str">
        <f>_xlfn.IFS($H636="","",$H636="Total","",TRUE,VLOOKUP($H636,Elements!$B$19:$L$28,2,FALSE))</f>
        <v/>
      </c>
      <c r="J636" s="31" t="str">
        <f>_xlfn.IFS($H636="","",$H636="Total","",TRUE,VLOOKUP($H636,Elements!$B$19:$L$28,3,FALSE))</f>
        <v/>
      </c>
      <c r="K636" s="31" t="str">
        <f>_xlfn.IFS($H636="","",$H636="Total",SUMIF(INDEX($K$12:$K635,),"&gt;0"),TRUE,VLOOKUP($H636,Elements!$B$19:$L$28,4,FALSE))</f>
        <v/>
      </c>
      <c r="L636" s="31" t="str">
        <f>_xlfn.IFS($H636="","",$H636="Total",SUMIF(INDEX($L$12:$L635,),"&gt;0"),TRUE,VLOOKUP($H636,Elements!$B$19:$L$28,5,FALSE))</f>
        <v/>
      </c>
      <c r="M636" s="31" t="str">
        <f>_xlfn.IFS($H636="","",$H636="Total",SUMIF(INDEX($M$12:$M635,),"&gt;0"),TRUE,VLOOKUP($H636,Elements!$B$19:$L$28,6,FALSE))</f>
        <v/>
      </c>
      <c r="N636" s="31" t="str">
        <f>_xlfn.IFS($H636="","",$H636="Total",SUMIF(INDEX($N$12:$N635,),"&gt;0"),TRUE,VLOOKUP($H636,Elements!$B$19:$L$28,7,FALSE))</f>
        <v/>
      </c>
      <c r="O636" s="31" t="str">
        <f>_xlfn.IFS($H636="","",$H636="Total",SUMIF(INDEX($O$12:$O635,),"&gt;0"),TRUE,VLOOKUP($H636,Elements!$B$19:$L$28,8,FALSE))</f>
        <v/>
      </c>
      <c r="P636" s="31" t="str">
        <f>_xlfn.IFS($H636="","",$H636="Total",SUMIF(INDEX($P$12:$P635,),"&gt;0"),TRUE,VLOOKUP($H636,Elements!$B$19:$L$28,9,FALSE))</f>
        <v/>
      </c>
      <c r="Q636" s="31" t="str">
        <f>_xlfn.IFS($H636="","",$H636="Total",SUMIF(INDEX($Q$12:$Q635,),"&gt;0"),TRUE,VLOOKUP($H636,Elements!$B$19:$L$28,10,FALSE))</f>
        <v/>
      </c>
      <c r="R636" s="49" t="str">
        <f>_xlfn.IFS($H636="","",$H636="Total",SUMIF(INDEX($R$12:$R635,),"&gt;0"),TRUE,VLOOKUP($H636,Elements!$B$19:$L$28,11,FALSE))</f>
        <v/>
      </c>
      <c r="S636" s="2"/>
    </row>
    <row r="637" spans="3:19" x14ac:dyDescent="0.25">
      <c r="D637" s="50" t="str">
        <f ca="1">IF(C637="","",VLOOKUP(C637,OFFSET(#REF!,0,0,COUNTA(#REF!)-1),2,FALSE))</f>
        <v/>
      </c>
      <c r="F637" s="29" t="str">
        <f t="shared" si="18"/>
        <v/>
      </c>
      <c r="G637" s="30" t="str">
        <f t="shared" si="19"/>
        <v/>
      </c>
      <c r="I637" s="59" t="str">
        <f>_xlfn.IFS($H637="","",$H637="Total","",TRUE,VLOOKUP($H637,Elements!$B$19:$L$28,2,FALSE))</f>
        <v/>
      </c>
      <c r="J637" s="31" t="str">
        <f>_xlfn.IFS($H637="","",$H637="Total","",TRUE,VLOOKUP($H637,Elements!$B$19:$L$28,3,FALSE))</f>
        <v/>
      </c>
      <c r="K637" s="31" t="str">
        <f>_xlfn.IFS($H637="","",$H637="Total",SUMIF(INDEX($K$12:$K636,),"&gt;0"),TRUE,VLOOKUP($H637,Elements!$B$19:$L$28,4,FALSE))</f>
        <v/>
      </c>
      <c r="L637" s="31" t="str">
        <f>_xlfn.IFS($H637="","",$H637="Total",SUMIF(INDEX($L$12:$L636,),"&gt;0"),TRUE,VLOOKUP($H637,Elements!$B$19:$L$28,5,FALSE))</f>
        <v/>
      </c>
      <c r="M637" s="31" t="str">
        <f>_xlfn.IFS($H637="","",$H637="Total",SUMIF(INDEX($M$12:$M636,),"&gt;0"),TRUE,VLOOKUP($H637,Elements!$B$19:$L$28,6,FALSE))</f>
        <v/>
      </c>
      <c r="N637" s="31" t="str">
        <f>_xlfn.IFS($H637="","",$H637="Total",SUMIF(INDEX($N$12:$N636,),"&gt;0"),TRUE,VLOOKUP($H637,Elements!$B$19:$L$28,7,FALSE))</f>
        <v/>
      </c>
      <c r="O637" s="31" t="str">
        <f>_xlfn.IFS($H637="","",$H637="Total",SUMIF(INDEX($O$12:$O636,),"&gt;0"),TRUE,VLOOKUP($H637,Elements!$B$19:$L$28,8,FALSE))</f>
        <v/>
      </c>
      <c r="P637" s="31" t="str">
        <f>_xlfn.IFS($H637="","",$H637="Total",SUMIF(INDEX($P$12:$P636,),"&gt;0"),TRUE,VLOOKUP($H637,Elements!$B$19:$L$28,9,FALSE))</f>
        <v/>
      </c>
      <c r="Q637" s="31" t="str">
        <f>_xlfn.IFS($H637="","",$H637="Total",SUMIF(INDEX($Q$12:$Q636,),"&gt;0"),TRUE,VLOOKUP($H637,Elements!$B$19:$L$28,10,FALSE))</f>
        <v/>
      </c>
      <c r="R637" s="49" t="str">
        <f>_xlfn.IFS($H637="","",$H637="Total",SUMIF(INDEX($R$12:$R636,),"&gt;0"),TRUE,VLOOKUP($H637,Elements!$B$19:$L$28,11,FALSE))</f>
        <v/>
      </c>
      <c r="S637" s="2"/>
    </row>
    <row r="638" spans="3:19" x14ac:dyDescent="0.25">
      <c r="D638" s="50" t="str">
        <f ca="1">IF(C638="","",VLOOKUP(C638,OFFSET(#REF!,0,0,COUNTA(#REF!)-1),2,FALSE))</f>
        <v/>
      </c>
      <c r="F638" s="29" t="str">
        <f t="shared" si="18"/>
        <v/>
      </c>
      <c r="G638" s="30" t="str">
        <f t="shared" si="19"/>
        <v/>
      </c>
      <c r="I638" s="59" t="str">
        <f>_xlfn.IFS($H638="","",$H638="Total","",TRUE,VLOOKUP($H638,Elements!$B$19:$L$28,2,FALSE))</f>
        <v/>
      </c>
      <c r="J638" s="31" t="str">
        <f>_xlfn.IFS($H638="","",$H638="Total","",TRUE,VLOOKUP($H638,Elements!$B$19:$L$28,3,FALSE))</f>
        <v/>
      </c>
      <c r="K638" s="31" t="str">
        <f>_xlfn.IFS($H638="","",$H638="Total",SUMIF(INDEX($K$12:$K637,),"&gt;0"),TRUE,VLOOKUP($H638,Elements!$B$19:$L$28,4,FALSE))</f>
        <v/>
      </c>
      <c r="L638" s="31" t="str">
        <f>_xlfn.IFS($H638="","",$H638="Total",SUMIF(INDEX($L$12:$L637,),"&gt;0"),TRUE,VLOOKUP($H638,Elements!$B$19:$L$28,5,FALSE))</f>
        <v/>
      </c>
      <c r="M638" s="31" t="str">
        <f>_xlfn.IFS($H638="","",$H638="Total",SUMIF(INDEX($M$12:$M637,),"&gt;0"),TRUE,VLOOKUP($H638,Elements!$B$19:$L$28,6,FALSE))</f>
        <v/>
      </c>
      <c r="N638" s="31" t="str">
        <f>_xlfn.IFS($H638="","",$H638="Total",SUMIF(INDEX($N$12:$N637,),"&gt;0"),TRUE,VLOOKUP($H638,Elements!$B$19:$L$28,7,FALSE))</f>
        <v/>
      </c>
      <c r="O638" s="31" t="str">
        <f>_xlfn.IFS($H638="","",$H638="Total",SUMIF(INDEX($O$12:$O637,),"&gt;0"),TRUE,VLOOKUP($H638,Elements!$B$19:$L$28,8,FALSE))</f>
        <v/>
      </c>
      <c r="P638" s="31" t="str">
        <f>_xlfn.IFS($H638="","",$H638="Total",SUMIF(INDEX($P$12:$P637,),"&gt;0"),TRUE,VLOOKUP($H638,Elements!$B$19:$L$28,9,FALSE))</f>
        <v/>
      </c>
      <c r="Q638" s="31" t="str">
        <f>_xlfn.IFS($H638="","",$H638="Total",SUMIF(INDEX($Q$12:$Q637,),"&gt;0"),TRUE,VLOOKUP($H638,Elements!$B$19:$L$28,10,FALSE))</f>
        <v/>
      </c>
      <c r="R638" s="49" t="str">
        <f>_xlfn.IFS($H638="","",$H638="Total",SUMIF(INDEX($R$12:$R637,),"&gt;0"),TRUE,VLOOKUP($H638,Elements!$B$19:$L$28,11,FALSE))</f>
        <v/>
      </c>
      <c r="S638" s="2"/>
    </row>
    <row r="639" spans="3:19" x14ac:dyDescent="0.25">
      <c r="D639" s="50" t="str">
        <f ca="1">IF(C639="","",VLOOKUP(C639,OFFSET(#REF!,0,0,COUNTA(#REF!)-1),2,FALSE))</f>
        <v/>
      </c>
      <c r="F639" s="29" t="str">
        <f t="shared" si="18"/>
        <v/>
      </c>
      <c r="G639" s="30" t="str">
        <f t="shared" si="19"/>
        <v/>
      </c>
      <c r="I639" s="59" t="str">
        <f>_xlfn.IFS($H639="","",$H639="Total","",TRUE,VLOOKUP($H639,Elements!$B$19:$L$28,2,FALSE))</f>
        <v/>
      </c>
      <c r="J639" s="31" t="str">
        <f>_xlfn.IFS($H639="","",$H639="Total","",TRUE,VLOOKUP($H639,Elements!$B$19:$L$28,3,FALSE))</f>
        <v/>
      </c>
      <c r="K639" s="31" t="str">
        <f>_xlfn.IFS($H639="","",$H639="Total",SUMIF(INDEX($K$12:$K638,),"&gt;0"),TRUE,VLOOKUP($H639,Elements!$B$19:$L$28,4,FALSE))</f>
        <v/>
      </c>
      <c r="L639" s="31" t="str">
        <f>_xlfn.IFS($H639="","",$H639="Total",SUMIF(INDEX($L$12:$L638,),"&gt;0"),TRUE,VLOOKUP($H639,Elements!$B$19:$L$28,5,FALSE))</f>
        <v/>
      </c>
      <c r="M639" s="31" t="str">
        <f>_xlfn.IFS($H639="","",$H639="Total",SUMIF(INDEX($M$12:$M638,),"&gt;0"),TRUE,VLOOKUP($H639,Elements!$B$19:$L$28,6,FALSE))</f>
        <v/>
      </c>
      <c r="N639" s="31" t="str">
        <f>_xlfn.IFS($H639="","",$H639="Total",SUMIF(INDEX($N$12:$N638,),"&gt;0"),TRUE,VLOOKUP($H639,Elements!$B$19:$L$28,7,FALSE))</f>
        <v/>
      </c>
      <c r="O639" s="31" t="str">
        <f>_xlfn.IFS($H639="","",$H639="Total",SUMIF(INDEX($O$12:$O638,),"&gt;0"),TRUE,VLOOKUP($H639,Elements!$B$19:$L$28,8,FALSE))</f>
        <v/>
      </c>
      <c r="P639" s="31" t="str">
        <f>_xlfn.IFS($H639="","",$H639="Total",SUMIF(INDEX($P$12:$P638,),"&gt;0"),TRUE,VLOOKUP($H639,Elements!$B$19:$L$28,9,FALSE))</f>
        <v/>
      </c>
      <c r="Q639" s="31" t="str">
        <f>_xlfn.IFS($H639="","",$H639="Total",SUMIF(INDEX($Q$12:$Q638,),"&gt;0"),TRUE,VLOOKUP($H639,Elements!$B$19:$L$28,10,FALSE))</f>
        <v/>
      </c>
      <c r="R639" s="49" t="str">
        <f>_xlfn.IFS($H639="","",$H639="Total",SUMIF(INDEX($R$12:$R638,),"&gt;0"),TRUE,VLOOKUP($H639,Elements!$B$19:$L$28,11,FALSE))</f>
        <v/>
      </c>
      <c r="S639" s="2"/>
    </row>
    <row r="640" spans="3:19" x14ac:dyDescent="0.25">
      <c r="D640" s="50" t="str">
        <f ca="1">IF(C640="","",VLOOKUP(C640,OFFSET(#REF!,0,0,COUNTA(#REF!)-1),2,FALSE))</f>
        <v/>
      </c>
      <c r="F640" s="29" t="str">
        <f t="shared" si="18"/>
        <v/>
      </c>
      <c r="G640" s="30" t="str">
        <f t="shared" si="19"/>
        <v/>
      </c>
      <c r="I640" s="59" t="str">
        <f>_xlfn.IFS($H640="","",$H640="Total","",TRUE,VLOOKUP($H640,Elements!$B$19:$L$28,2,FALSE))</f>
        <v/>
      </c>
      <c r="J640" s="31" t="str">
        <f>_xlfn.IFS($H640="","",$H640="Total","",TRUE,VLOOKUP($H640,Elements!$B$19:$L$28,3,FALSE))</f>
        <v/>
      </c>
      <c r="K640" s="31" t="str">
        <f>_xlfn.IFS($H640="","",$H640="Total",SUMIF(INDEX($K$12:$K639,),"&gt;0"),TRUE,VLOOKUP($H640,Elements!$B$19:$L$28,4,FALSE))</f>
        <v/>
      </c>
      <c r="L640" s="31" t="str">
        <f>_xlfn.IFS($H640="","",$H640="Total",SUMIF(INDEX($L$12:$L639,),"&gt;0"),TRUE,VLOOKUP($H640,Elements!$B$19:$L$28,5,FALSE))</f>
        <v/>
      </c>
      <c r="M640" s="31" t="str">
        <f>_xlfn.IFS($H640="","",$H640="Total",SUMIF(INDEX($M$12:$M639,),"&gt;0"),TRUE,VLOOKUP($H640,Elements!$B$19:$L$28,6,FALSE))</f>
        <v/>
      </c>
      <c r="N640" s="31" t="str">
        <f>_xlfn.IFS($H640="","",$H640="Total",SUMIF(INDEX($N$12:$N639,),"&gt;0"),TRUE,VLOOKUP($H640,Elements!$B$19:$L$28,7,FALSE))</f>
        <v/>
      </c>
      <c r="O640" s="31" t="str">
        <f>_xlfn.IFS($H640="","",$H640="Total",SUMIF(INDEX($O$12:$O639,),"&gt;0"),TRUE,VLOOKUP($H640,Elements!$B$19:$L$28,8,FALSE))</f>
        <v/>
      </c>
      <c r="P640" s="31" t="str">
        <f>_xlfn.IFS($H640="","",$H640="Total",SUMIF(INDEX($P$12:$P639,),"&gt;0"),TRUE,VLOOKUP($H640,Elements!$B$19:$L$28,9,FALSE))</f>
        <v/>
      </c>
      <c r="Q640" s="31" t="str">
        <f>_xlfn.IFS($H640="","",$H640="Total",SUMIF(INDEX($Q$12:$Q639,),"&gt;0"),TRUE,VLOOKUP($H640,Elements!$B$19:$L$28,10,FALSE))</f>
        <v/>
      </c>
      <c r="R640" s="49" t="str">
        <f>_xlfn.IFS($H640="","",$H640="Total",SUMIF(INDEX($R$12:$R639,),"&gt;0"),TRUE,VLOOKUP($H640,Elements!$B$19:$L$28,11,FALSE))</f>
        <v/>
      </c>
      <c r="S640" s="2"/>
    </row>
    <row r="641" spans="4:19" x14ac:dyDescent="0.25">
      <c r="D641" s="50" t="str">
        <f ca="1">IF(C641="","",VLOOKUP(C641,OFFSET(#REF!,0,0,COUNTA(#REF!)-1),2,FALSE))</f>
        <v/>
      </c>
      <c r="F641" s="29" t="str">
        <f t="shared" si="18"/>
        <v/>
      </c>
      <c r="G641" s="30" t="str">
        <f t="shared" si="19"/>
        <v/>
      </c>
      <c r="I641" s="59" t="str">
        <f>_xlfn.IFS($H641="","",$H641="Total","",TRUE,VLOOKUP($H641,Elements!$B$19:$L$28,2,FALSE))</f>
        <v/>
      </c>
      <c r="J641" s="31" t="str">
        <f>_xlfn.IFS($H641="","",$H641="Total","",TRUE,VLOOKUP($H641,Elements!$B$19:$L$28,3,FALSE))</f>
        <v/>
      </c>
      <c r="K641" s="31" t="str">
        <f>_xlfn.IFS($H641="","",$H641="Total",SUMIF(INDEX($K$12:$K640,),"&gt;0"),TRUE,VLOOKUP($H641,Elements!$B$19:$L$28,4,FALSE))</f>
        <v/>
      </c>
      <c r="L641" s="31" t="str">
        <f>_xlfn.IFS($H641="","",$H641="Total",SUMIF(INDEX($L$12:$L640,),"&gt;0"),TRUE,VLOOKUP($H641,Elements!$B$19:$L$28,5,FALSE))</f>
        <v/>
      </c>
      <c r="M641" s="31" t="str">
        <f>_xlfn.IFS($H641="","",$H641="Total",SUMIF(INDEX($M$12:$M640,),"&gt;0"),TRUE,VLOOKUP($H641,Elements!$B$19:$L$28,6,FALSE))</f>
        <v/>
      </c>
      <c r="N641" s="31" t="str">
        <f>_xlfn.IFS($H641="","",$H641="Total",SUMIF(INDEX($N$12:$N640,),"&gt;0"),TRUE,VLOOKUP($H641,Elements!$B$19:$L$28,7,FALSE))</f>
        <v/>
      </c>
      <c r="O641" s="31" t="str">
        <f>_xlfn.IFS($H641="","",$H641="Total",SUMIF(INDEX($O$12:$O640,),"&gt;0"),TRUE,VLOOKUP($H641,Elements!$B$19:$L$28,8,FALSE))</f>
        <v/>
      </c>
      <c r="P641" s="31" t="str">
        <f>_xlfn.IFS($H641="","",$H641="Total",SUMIF(INDEX($P$12:$P640,),"&gt;0"),TRUE,VLOOKUP($H641,Elements!$B$19:$L$28,9,FALSE))</f>
        <v/>
      </c>
      <c r="Q641" s="31" t="str">
        <f>_xlfn.IFS($H641="","",$H641="Total",SUMIF(INDEX($Q$12:$Q640,),"&gt;0"),TRUE,VLOOKUP($H641,Elements!$B$19:$L$28,10,FALSE))</f>
        <v/>
      </c>
      <c r="R641" s="49" t="str">
        <f>_xlfn.IFS($H641="","",$H641="Total",SUMIF(INDEX($R$12:$R640,),"&gt;0"),TRUE,VLOOKUP($H641,Elements!$B$19:$L$28,11,FALSE))</f>
        <v/>
      </c>
      <c r="S641" s="2"/>
    </row>
    <row r="642" spans="4:19" x14ac:dyDescent="0.25">
      <c r="D642" s="50" t="str">
        <f ca="1">IF(C642="","",VLOOKUP(C642,OFFSET(#REF!,0,0,COUNTA(#REF!)-1),2,FALSE))</f>
        <v/>
      </c>
      <c r="F642" s="29" t="str">
        <f t="shared" si="18"/>
        <v/>
      </c>
      <c r="G642" s="30" t="str">
        <f t="shared" si="19"/>
        <v/>
      </c>
      <c r="I642" s="59" t="str">
        <f>_xlfn.IFS($H642="","",$H642="Total","",TRUE,VLOOKUP($H642,Elements!$B$19:$L$28,2,FALSE))</f>
        <v/>
      </c>
      <c r="J642" s="31" t="str">
        <f>_xlfn.IFS($H642="","",$H642="Total","",TRUE,VLOOKUP($H642,Elements!$B$19:$L$28,3,FALSE))</f>
        <v/>
      </c>
      <c r="K642" s="31" t="str">
        <f>_xlfn.IFS($H642="","",$H642="Total",SUMIF(INDEX($K$12:$K641,),"&gt;0"),TRUE,VLOOKUP($H642,Elements!$B$19:$L$28,4,FALSE))</f>
        <v/>
      </c>
      <c r="L642" s="31" t="str">
        <f>_xlfn.IFS($H642="","",$H642="Total",SUMIF(INDEX($L$12:$L641,),"&gt;0"),TRUE,VLOOKUP($H642,Elements!$B$19:$L$28,5,FALSE))</f>
        <v/>
      </c>
      <c r="M642" s="31" t="str">
        <f>_xlfn.IFS($H642="","",$H642="Total",SUMIF(INDEX($M$12:$M641,),"&gt;0"),TRUE,VLOOKUP($H642,Elements!$B$19:$L$28,6,FALSE))</f>
        <v/>
      </c>
      <c r="N642" s="31" t="str">
        <f>_xlfn.IFS($H642="","",$H642="Total",SUMIF(INDEX($N$12:$N641,),"&gt;0"),TRUE,VLOOKUP($H642,Elements!$B$19:$L$28,7,FALSE))</f>
        <v/>
      </c>
      <c r="O642" s="31" t="str">
        <f>_xlfn.IFS($H642="","",$H642="Total",SUMIF(INDEX($O$12:$O641,),"&gt;0"),TRUE,VLOOKUP($H642,Elements!$B$19:$L$28,8,FALSE))</f>
        <v/>
      </c>
      <c r="P642" s="31" t="str">
        <f>_xlfn.IFS($H642="","",$H642="Total",SUMIF(INDEX($P$12:$P641,),"&gt;0"),TRUE,VLOOKUP($H642,Elements!$B$19:$L$28,9,FALSE))</f>
        <v/>
      </c>
      <c r="Q642" s="31" t="str">
        <f>_xlfn.IFS($H642="","",$H642="Total",SUMIF(INDEX($Q$12:$Q641,),"&gt;0"),TRUE,VLOOKUP($H642,Elements!$B$19:$L$28,10,FALSE))</f>
        <v/>
      </c>
      <c r="R642" s="49" t="str">
        <f>_xlfn.IFS($H642="","",$H642="Total",SUMIF(INDEX($R$12:$R641,),"&gt;0"),TRUE,VLOOKUP($H642,Elements!$B$19:$L$28,11,FALSE))</f>
        <v/>
      </c>
      <c r="S642" s="2"/>
    </row>
    <row r="643" spans="4:19" x14ac:dyDescent="0.25">
      <c r="D643" s="50" t="str">
        <f ca="1">IF(C643="","",VLOOKUP(C643,OFFSET(#REF!,0,0,COUNTA(#REF!)-1),2,FALSE))</f>
        <v/>
      </c>
      <c r="F643" s="29" t="str">
        <f t="shared" si="18"/>
        <v/>
      </c>
      <c r="G643" s="30" t="str">
        <f t="shared" si="19"/>
        <v/>
      </c>
      <c r="I643" s="59" t="str">
        <f>_xlfn.IFS($H643="","",$H643="Total","",TRUE,VLOOKUP($H643,Elements!$B$19:$L$28,2,FALSE))</f>
        <v/>
      </c>
      <c r="J643" s="31" t="str">
        <f>_xlfn.IFS($H643="","",$H643="Total","",TRUE,VLOOKUP($H643,Elements!$B$19:$L$28,3,FALSE))</f>
        <v/>
      </c>
      <c r="K643" s="31" t="str">
        <f>_xlfn.IFS($H643="","",$H643="Total",SUMIF(INDEX($K$12:$K642,),"&gt;0"),TRUE,VLOOKUP($H643,Elements!$B$19:$L$28,4,FALSE))</f>
        <v/>
      </c>
      <c r="L643" s="31" t="str">
        <f>_xlfn.IFS($H643="","",$H643="Total",SUMIF(INDEX($L$12:$L642,),"&gt;0"),TRUE,VLOOKUP($H643,Elements!$B$19:$L$28,5,FALSE))</f>
        <v/>
      </c>
      <c r="M643" s="31" t="str">
        <f>_xlfn.IFS($H643="","",$H643="Total",SUMIF(INDEX($M$12:$M642,),"&gt;0"),TRUE,VLOOKUP($H643,Elements!$B$19:$L$28,6,FALSE))</f>
        <v/>
      </c>
      <c r="N643" s="31" t="str">
        <f>_xlfn.IFS($H643="","",$H643="Total",SUMIF(INDEX($N$12:$N642,),"&gt;0"),TRUE,VLOOKUP($H643,Elements!$B$19:$L$28,7,FALSE))</f>
        <v/>
      </c>
      <c r="O643" s="31" t="str">
        <f>_xlfn.IFS($H643="","",$H643="Total",SUMIF(INDEX($O$12:$O642,),"&gt;0"),TRUE,VLOOKUP($H643,Elements!$B$19:$L$28,8,FALSE))</f>
        <v/>
      </c>
      <c r="P643" s="31" t="str">
        <f>_xlfn.IFS($H643="","",$H643="Total",SUMIF(INDEX($P$12:$P642,),"&gt;0"),TRUE,VLOOKUP($H643,Elements!$B$19:$L$28,9,FALSE))</f>
        <v/>
      </c>
      <c r="Q643" s="31" t="str">
        <f>_xlfn.IFS($H643="","",$H643="Total",SUMIF(INDEX($Q$12:$Q642,),"&gt;0"),TRUE,VLOOKUP($H643,Elements!$B$19:$L$28,10,FALSE))</f>
        <v/>
      </c>
      <c r="R643" s="49" t="str">
        <f>_xlfn.IFS($H643="","",$H643="Total",SUMIF(INDEX($R$12:$R642,),"&gt;0"),TRUE,VLOOKUP($H643,Elements!$B$19:$L$28,11,FALSE))</f>
        <v/>
      </c>
      <c r="S643" s="2"/>
    </row>
    <row r="644" spans="4:19" x14ac:dyDescent="0.25">
      <c r="D644" s="50" t="str">
        <f ca="1">IF(C644="","",VLOOKUP(C644,OFFSET(#REF!,0,0,COUNTA(#REF!)-1),2,FALSE))</f>
        <v/>
      </c>
      <c r="F644" s="29" t="str">
        <f t="shared" si="18"/>
        <v/>
      </c>
      <c r="G644" s="30" t="str">
        <f t="shared" si="19"/>
        <v/>
      </c>
      <c r="I644" s="59" t="str">
        <f>_xlfn.IFS($H644="","",$H644="Total","",TRUE,VLOOKUP($H644,Elements!$B$19:$L$28,2,FALSE))</f>
        <v/>
      </c>
      <c r="J644" s="31" t="str">
        <f>_xlfn.IFS($H644="","",$H644="Total","",TRUE,VLOOKUP($H644,Elements!$B$19:$L$28,3,FALSE))</f>
        <v/>
      </c>
      <c r="K644" s="31" t="str">
        <f>_xlfn.IFS($H644="","",$H644="Total",SUMIF(INDEX($K$12:$K643,),"&gt;0"),TRUE,VLOOKUP($H644,Elements!$B$19:$L$28,4,FALSE))</f>
        <v/>
      </c>
      <c r="L644" s="31" t="str">
        <f>_xlfn.IFS($H644="","",$H644="Total",SUMIF(INDEX($L$12:$L643,),"&gt;0"),TRUE,VLOOKUP($H644,Elements!$B$19:$L$28,5,FALSE))</f>
        <v/>
      </c>
      <c r="M644" s="31" t="str">
        <f>_xlfn.IFS($H644="","",$H644="Total",SUMIF(INDEX($M$12:$M643,),"&gt;0"),TRUE,VLOOKUP($H644,Elements!$B$19:$L$28,6,FALSE))</f>
        <v/>
      </c>
      <c r="N644" s="31" t="str">
        <f>_xlfn.IFS($H644="","",$H644="Total",SUMIF(INDEX($N$12:$N643,),"&gt;0"),TRUE,VLOOKUP($H644,Elements!$B$19:$L$28,7,FALSE))</f>
        <v/>
      </c>
      <c r="O644" s="31" t="str">
        <f>_xlfn.IFS($H644="","",$H644="Total",SUMIF(INDEX($O$12:$O643,),"&gt;0"),TRUE,VLOOKUP($H644,Elements!$B$19:$L$28,8,FALSE))</f>
        <v/>
      </c>
      <c r="P644" s="31" t="str">
        <f>_xlfn.IFS($H644="","",$H644="Total",SUMIF(INDEX($P$12:$P643,),"&gt;0"),TRUE,VLOOKUP($H644,Elements!$B$19:$L$28,9,FALSE))</f>
        <v/>
      </c>
      <c r="Q644" s="31" t="str">
        <f>_xlfn.IFS($H644="","",$H644="Total",SUMIF(INDEX($Q$12:$Q643,),"&gt;0"),TRUE,VLOOKUP($H644,Elements!$B$19:$L$28,10,FALSE))</f>
        <v/>
      </c>
      <c r="R644" s="49" t="str">
        <f>_xlfn.IFS($H644="","",$H644="Total",SUMIF(INDEX($R$12:$R643,),"&gt;0"),TRUE,VLOOKUP($H644,Elements!$B$19:$L$28,11,FALSE))</f>
        <v/>
      </c>
      <c r="S644" s="2"/>
    </row>
    <row r="645" spans="4:19" x14ac:dyDescent="0.25">
      <c r="D645" s="50" t="str">
        <f ca="1">IF(C645="","",VLOOKUP(C645,OFFSET(#REF!,0,0,COUNTA(#REF!)-1),2,FALSE))</f>
        <v/>
      </c>
      <c r="F645" s="29" t="str">
        <f t="shared" si="18"/>
        <v/>
      </c>
      <c r="G645" s="30" t="str">
        <f t="shared" si="19"/>
        <v/>
      </c>
      <c r="I645" s="59" t="str">
        <f>_xlfn.IFS($H645="","",$H645="Total","",TRUE,VLOOKUP($H645,Elements!$B$19:$L$28,2,FALSE))</f>
        <v/>
      </c>
      <c r="J645" s="31" t="str">
        <f>_xlfn.IFS($H645="","",$H645="Total","",TRUE,VLOOKUP($H645,Elements!$B$19:$L$28,3,FALSE))</f>
        <v/>
      </c>
      <c r="K645" s="31" t="str">
        <f>_xlfn.IFS($H645="","",$H645="Total",SUMIF(INDEX($K$12:$K644,),"&gt;0"),TRUE,VLOOKUP($H645,Elements!$B$19:$L$28,4,FALSE))</f>
        <v/>
      </c>
      <c r="L645" s="31" t="str">
        <f>_xlfn.IFS($H645="","",$H645="Total",SUMIF(INDEX($L$12:$L644,),"&gt;0"),TRUE,VLOOKUP($H645,Elements!$B$19:$L$28,5,FALSE))</f>
        <v/>
      </c>
      <c r="M645" s="31" t="str">
        <f>_xlfn.IFS($H645="","",$H645="Total",SUMIF(INDEX($M$12:$M644,),"&gt;0"),TRUE,VLOOKUP($H645,Elements!$B$19:$L$28,6,FALSE))</f>
        <v/>
      </c>
      <c r="N645" s="31" t="str">
        <f>_xlfn.IFS($H645="","",$H645="Total",SUMIF(INDEX($N$12:$N644,),"&gt;0"),TRUE,VLOOKUP($H645,Elements!$B$19:$L$28,7,FALSE))</f>
        <v/>
      </c>
      <c r="O645" s="31" t="str">
        <f>_xlfn.IFS($H645="","",$H645="Total",SUMIF(INDEX($O$12:$O644,),"&gt;0"),TRUE,VLOOKUP($H645,Elements!$B$19:$L$28,8,FALSE))</f>
        <v/>
      </c>
      <c r="P645" s="31" t="str">
        <f>_xlfn.IFS($H645="","",$H645="Total",SUMIF(INDEX($P$12:$P644,),"&gt;0"),TRUE,VLOOKUP($H645,Elements!$B$19:$L$28,9,FALSE))</f>
        <v/>
      </c>
      <c r="Q645" s="31" t="str">
        <f>_xlfn.IFS($H645="","",$H645="Total",SUMIF(INDEX($Q$12:$Q644,),"&gt;0"),TRUE,VLOOKUP($H645,Elements!$B$19:$L$28,10,FALSE))</f>
        <v/>
      </c>
      <c r="R645" s="49" t="str">
        <f>_xlfn.IFS($H645="","",$H645="Total",SUMIF(INDEX($R$12:$R644,),"&gt;0"),TRUE,VLOOKUP($H645,Elements!$B$19:$L$28,11,FALSE))</f>
        <v/>
      </c>
      <c r="S645" s="2"/>
    </row>
    <row r="646" spans="4:19" x14ac:dyDescent="0.25">
      <c r="D646" s="50" t="str">
        <f ca="1">IF(C646="","",VLOOKUP(C646,OFFSET(#REF!,0,0,COUNTA(#REF!)-1),2,FALSE))</f>
        <v/>
      </c>
      <c r="F646" s="29" t="str">
        <f t="shared" si="18"/>
        <v/>
      </c>
      <c r="G646" s="30" t="str">
        <f t="shared" si="19"/>
        <v/>
      </c>
      <c r="I646" s="59" t="str">
        <f>_xlfn.IFS($H646="","",$H646="Total","",TRUE,VLOOKUP($H646,Elements!$B$19:$L$28,2,FALSE))</f>
        <v/>
      </c>
      <c r="J646" s="31" t="str">
        <f>_xlfn.IFS($H646="","",$H646="Total","",TRUE,VLOOKUP($H646,Elements!$B$19:$L$28,3,FALSE))</f>
        <v/>
      </c>
      <c r="K646" s="31" t="str">
        <f>_xlfn.IFS($H646="","",$H646="Total",SUMIF(INDEX($K$12:$K645,),"&gt;0"),TRUE,VLOOKUP($H646,Elements!$B$19:$L$28,4,FALSE))</f>
        <v/>
      </c>
      <c r="L646" s="31" t="str">
        <f>_xlfn.IFS($H646="","",$H646="Total",SUMIF(INDEX($L$12:$L645,),"&gt;0"),TRUE,VLOOKUP($H646,Elements!$B$19:$L$28,5,FALSE))</f>
        <v/>
      </c>
      <c r="M646" s="31" t="str">
        <f>_xlfn.IFS($H646="","",$H646="Total",SUMIF(INDEX($M$12:$M645,),"&gt;0"),TRUE,VLOOKUP($H646,Elements!$B$19:$L$28,6,FALSE))</f>
        <v/>
      </c>
      <c r="N646" s="31" t="str">
        <f>_xlfn.IFS($H646="","",$H646="Total",SUMIF(INDEX($N$12:$N645,),"&gt;0"),TRUE,VLOOKUP($H646,Elements!$B$19:$L$28,7,FALSE))</f>
        <v/>
      </c>
      <c r="O646" s="31" t="str">
        <f>_xlfn.IFS($H646="","",$H646="Total",SUMIF(INDEX($O$12:$O645,),"&gt;0"),TRUE,VLOOKUP($H646,Elements!$B$19:$L$28,8,FALSE))</f>
        <v/>
      </c>
      <c r="P646" s="31" t="str">
        <f>_xlfn.IFS($H646="","",$H646="Total",SUMIF(INDEX($P$12:$P645,),"&gt;0"),TRUE,VLOOKUP($H646,Elements!$B$19:$L$28,9,FALSE))</f>
        <v/>
      </c>
      <c r="Q646" s="31" t="str">
        <f>_xlfn.IFS($H646="","",$H646="Total",SUMIF(INDEX($Q$12:$Q645,),"&gt;0"),TRUE,VLOOKUP($H646,Elements!$B$19:$L$28,10,FALSE))</f>
        <v/>
      </c>
      <c r="R646" s="49" t="str">
        <f>_xlfn.IFS($H646="","",$H646="Total",SUMIF(INDEX($R$12:$R645,),"&gt;0"),TRUE,VLOOKUP($H646,Elements!$B$19:$L$28,11,FALSE))</f>
        <v/>
      </c>
      <c r="S646" s="2"/>
    </row>
    <row r="647" spans="4:19" x14ac:dyDescent="0.25">
      <c r="D647" s="50" t="str">
        <f ca="1">IF(C647="","",VLOOKUP(C647,OFFSET(#REF!,0,0,COUNTA(#REF!)-1),2,FALSE))</f>
        <v/>
      </c>
      <c r="F647" s="29" t="str">
        <f t="shared" si="18"/>
        <v/>
      </c>
      <c r="G647" s="30" t="str">
        <f t="shared" si="19"/>
        <v/>
      </c>
      <c r="I647" s="59" t="str">
        <f>_xlfn.IFS($H647="","",$H647="Total","",TRUE,VLOOKUP($H647,Elements!$B$19:$L$28,2,FALSE))</f>
        <v/>
      </c>
      <c r="J647" s="31" t="str">
        <f>_xlfn.IFS($H647="","",$H647="Total","",TRUE,VLOOKUP($H647,Elements!$B$19:$L$28,3,FALSE))</f>
        <v/>
      </c>
      <c r="K647" s="31" t="str">
        <f>_xlfn.IFS($H647="","",$H647="Total",SUMIF(INDEX($K$12:$K646,),"&gt;0"),TRUE,VLOOKUP($H647,Elements!$B$19:$L$28,4,FALSE))</f>
        <v/>
      </c>
      <c r="L647" s="31" t="str">
        <f>_xlfn.IFS($H647="","",$H647="Total",SUMIF(INDEX($L$12:$L646,),"&gt;0"),TRUE,VLOOKUP($H647,Elements!$B$19:$L$28,5,FALSE))</f>
        <v/>
      </c>
      <c r="M647" s="31" t="str">
        <f>_xlfn.IFS($H647="","",$H647="Total",SUMIF(INDEX($M$12:$M646,),"&gt;0"),TRUE,VLOOKUP($H647,Elements!$B$19:$L$28,6,FALSE))</f>
        <v/>
      </c>
      <c r="N647" s="31" t="str">
        <f>_xlfn.IFS($H647="","",$H647="Total",SUMIF(INDEX($N$12:$N646,),"&gt;0"),TRUE,VLOOKUP($H647,Elements!$B$19:$L$28,7,FALSE))</f>
        <v/>
      </c>
      <c r="O647" s="31" t="str">
        <f>_xlfn.IFS($H647="","",$H647="Total",SUMIF(INDEX($O$12:$O646,),"&gt;0"),TRUE,VLOOKUP($H647,Elements!$B$19:$L$28,8,FALSE))</f>
        <v/>
      </c>
      <c r="P647" s="31" t="str">
        <f>_xlfn.IFS($H647="","",$H647="Total",SUMIF(INDEX($P$12:$P646,),"&gt;0"),TRUE,VLOOKUP($H647,Elements!$B$19:$L$28,9,FALSE))</f>
        <v/>
      </c>
      <c r="Q647" s="31" t="str">
        <f>_xlfn.IFS($H647="","",$H647="Total",SUMIF(INDEX($Q$12:$Q646,),"&gt;0"),TRUE,VLOOKUP($H647,Elements!$B$19:$L$28,10,FALSE))</f>
        <v/>
      </c>
      <c r="R647" s="49" t="str">
        <f>_xlfn.IFS($H647="","",$H647="Total",SUMIF(INDEX($R$12:$R646,),"&gt;0"),TRUE,VLOOKUP($H647,Elements!$B$19:$L$28,11,FALSE))</f>
        <v/>
      </c>
      <c r="S647" s="2"/>
    </row>
    <row r="648" spans="4:19" x14ac:dyDescent="0.25">
      <c r="D648" s="50" t="str">
        <f ca="1">IF(C648="","",VLOOKUP(C648,OFFSET(#REF!,0,0,COUNTA(#REF!)-1),2,FALSE))</f>
        <v/>
      </c>
      <c r="F648" s="29" t="str">
        <f t="shared" si="18"/>
        <v/>
      </c>
      <c r="G648" s="30" t="str">
        <f t="shared" si="19"/>
        <v/>
      </c>
      <c r="I648" s="59" t="str">
        <f>_xlfn.IFS($H648="","",$H648="Total","",TRUE,VLOOKUP($H648,Elements!$B$19:$L$28,2,FALSE))</f>
        <v/>
      </c>
      <c r="J648" s="31" t="str">
        <f>_xlfn.IFS($H648="","",$H648="Total","",TRUE,VLOOKUP($H648,Elements!$B$19:$L$28,3,FALSE))</f>
        <v/>
      </c>
      <c r="K648" s="31" t="str">
        <f>_xlfn.IFS($H648="","",$H648="Total",SUMIF(INDEX($K$12:$K647,),"&gt;0"),TRUE,VLOOKUP($H648,Elements!$B$19:$L$28,4,FALSE))</f>
        <v/>
      </c>
      <c r="L648" s="31" t="str">
        <f>_xlfn.IFS($H648="","",$H648="Total",SUMIF(INDEX($L$12:$L647,),"&gt;0"),TRUE,VLOOKUP($H648,Elements!$B$19:$L$28,5,FALSE))</f>
        <v/>
      </c>
      <c r="M648" s="31" t="str">
        <f>_xlfn.IFS($H648="","",$H648="Total",SUMIF(INDEX($M$12:$M647,),"&gt;0"),TRUE,VLOOKUP($H648,Elements!$B$19:$L$28,6,FALSE))</f>
        <v/>
      </c>
      <c r="N648" s="31" t="str">
        <f>_xlfn.IFS($H648="","",$H648="Total",SUMIF(INDEX($N$12:$N647,),"&gt;0"),TRUE,VLOOKUP($H648,Elements!$B$19:$L$28,7,FALSE))</f>
        <v/>
      </c>
      <c r="O648" s="31" t="str">
        <f>_xlfn.IFS($H648="","",$H648="Total",SUMIF(INDEX($O$12:$O647,),"&gt;0"),TRUE,VLOOKUP($H648,Elements!$B$19:$L$28,8,FALSE))</f>
        <v/>
      </c>
      <c r="P648" s="31" t="str">
        <f>_xlfn.IFS($H648="","",$H648="Total",SUMIF(INDEX($P$12:$P647,),"&gt;0"),TRUE,VLOOKUP($H648,Elements!$B$19:$L$28,9,FALSE))</f>
        <v/>
      </c>
      <c r="Q648" s="31" t="str">
        <f>_xlfn.IFS($H648="","",$H648="Total",SUMIF(INDEX($Q$12:$Q647,),"&gt;0"),TRUE,VLOOKUP($H648,Elements!$B$19:$L$28,10,FALSE))</f>
        <v/>
      </c>
      <c r="R648" s="49" t="str">
        <f>_xlfn.IFS($H648="","",$H648="Total",SUMIF(INDEX($R$12:$R647,),"&gt;0"),TRUE,VLOOKUP($H648,Elements!$B$19:$L$28,11,FALSE))</f>
        <v/>
      </c>
      <c r="S648" s="2"/>
    </row>
    <row r="649" spans="4:19" x14ac:dyDescent="0.25">
      <c r="D649" s="50" t="str">
        <f ca="1">IF(C649="","",VLOOKUP(C649,OFFSET(#REF!,0,0,COUNTA(#REF!)-1),2,FALSE))</f>
        <v/>
      </c>
      <c r="F649" s="29" t="str">
        <f t="shared" si="18"/>
        <v/>
      </c>
      <c r="G649" s="30" t="str">
        <f t="shared" si="19"/>
        <v/>
      </c>
      <c r="I649" s="59" t="str">
        <f>_xlfn.IFS($H649="","",$H649="Total","",TRUE,VLOOKUP($H649,Elements!$B$19:$L$28,2,FALSE))</f>
        <v/>
      </c>
      <c r="J649" s="31" t="str">
        <f>_xlfn.IFS($H649="","",$H649="Total","",TRUE,VLOOKUP($H649,Elements!$B$19:$L$28,3,FALSE))</f>
        <v/>
      </c>
      <c r="K649" s="31" t="str">
        <f>_xlfn.IFS($H649="","",$H649="Total",SUMIF(INDEX($K$12:$K648,),"&gt;0"),TRUE,VLOOKUP($H649,Elements!$B$19:$L$28,4,FALSE))</f>
        <v/>
      </c>
      <c r="L649" s="31" t="str">
        <f>_xlfn.IFS($H649="","",$H649="Total",SUMIF(INDEX($L$12:$L648,),"&gt;0"),TRUE,VLOOKUP($H649,Elements!$B$19:$L$28,5,FALSE))</f>
        <v/>
      </c>
      <c r="M649" s="31" t="str">
        <f>_xlfn.IFS($H649="","",$H649="Total",SUMIF(INDEX($M$12:$M648,),"&gt;0"),TRUE,VLOOKUP($H649,Elements!$B$19:$L$28,6,FALSE))</f>
        <v/>
      </c>
      <c r="N649" s="31" t="str">
        <f>_xlfn.IFS($H649="","",$H649="Total",SUMIF(INDEX($N$12:$N648,),"&gt;0"),TRUE,VLOOKUP($H649,Elements!$B$19:$L$28,7,FALSE))</f>
        <v/>
      </c>
      <c r="O649" s="31" t="str">
        <f>_xlfn.IFS($H649="","",$H649="Total",SUMIF(INDEX($O$12:$O648,),"&gt;0"),TRUE,VLOOKUP($H649,Elements!$B$19:$L$28,8,FALSE))</f>
        <v/>
      </c>
      <c r="P649" s="31" t="str">
        <f>_xlfn.IFS($H649="","",$H649="Total",SUMIF(INDEX($P$12:$P648,),"&gt;0"),TRUE,VLOOKUP($H649,Elements!$B$19:$L$28,9,FALSE))</f>
        <v/>
      </c>
      <c r="Q649" s="31" t="str">
        <f>_xlfn.IFS($H649="","",$H649="Total",SUMIF(INDEX($Q$12:$Q648,),"&gt;0"),TRUE,VLOOKUP($H649,Elements!$B$19:$L$28,10,FALSE))</f>
        <v/>
      </c>
      <c r="R649" s="49" t="str">
        <f>_xlfn.IFS($H649="","",$H649="Total",SUMIF(INDEX($R$12:$R648,),"&gt;0"),TRUE,VLOOKUP($H649,Elements!$B$19:$L$28,11,FALSE))</f>
        <v/>
      </c>
      <c r="S649" s="2"/>
    </row>
    <row r="650" spans="4:19" x14ac:dyDescent="0.25">
      <c r="D650" s="50" t="str">
        <f ca="1">IF(C650="","",VLOOKUP(C650,OFFSET(#REF!,0,0,COUNTA(#REF!)-1),2,FALSE))</f>
        <v/>
      </c>
      <c r="F650" s="29" t="str">
        <f t="shared" si="18"/>
        <v/>
      </c>
      <c r="G650" s="30" t="str">
        <f t="shared" si="19"/>
        <v/>
      </c>
      <c r="I650" s="59" t="str">
        <f>_xlfn.IFS($H650="","",$H650="Total","",TRUE,VLOOKUP($H650,Elements!$B$19:$L$28,2,FALSE))</f>
        <v/>
      </c>
      <c r="J650" s="31" t="str">
        <f>_xlfn.IFS($H650="","",$H650="Total","",TRUE,VLOOKUP($H650,Elements!$B$19:$L$28,3,FALSE))</f>
        <v/>
      </c>
      <c r="K650" s="31" t="str">
        <f>_xlfn.IFS($H650="","",$H650="Total",SUMIF(INDEX($K$12:$K649,),"&gt;0"),TRUE,VLOOKUP($H650,Elements!$B$19:$L$28,4,FALSE))</f>
        <v/>
      </c>
      <c r="L650" s="31" t="str">
        <f>_xlfn.IFS($H650="","",$H650="Total",SUMIF(INDEX($L$12:$L649,),"&gt;0"),TRUE,VLOOKUP($H650,Elements!$B$19:$L$28,5,FALSE))</f>
        <v/>
      </c>
      <c r="M650" s="31" t="str">
        <f>_xlfn.IFS($H650="","",$H650="Total",SUMIF(INDEX($M$12:$M649,),"&gt;0"),TRUE,VLOOKUP($H650,Elements!$B$19:$L$28,6,FALSE))</f>
        <v/>
      </c>
      <c r="N650" s="31" t="str">
        <f>_xlfn.IFS($H650="","",$H650="Total",SUMIF(INDEX($N$12:$N649,),"&gt;0"),TRUE,VLOOKUP($H650,Elements!$B$19:$L$28,7,FALSE))</f>
        <v/>
      </c>
      <c r="O650" s="31" t="str">
        <f>_xlfn.IFS($H650="","",$H650="Total",SUMIF(INDEX($O$12:$O649,),"&gt;0"),TRUE,VLOOKUP($H650,Elements!$B$19:$L$28,8,FALSE))</f>
        <v/>
      </c>
      <c r="P650" s="31" t="str">
        <f>_xlfn.IFS($H650="","",$H650="Total",SUMIF(INDEX($P$12:$P649,),"&gt;0"),TRUE,VLOOKUP($H650,Elements!$B$19:$L$28,9,FALSE))</f>
        <v/>
      </c>
      <c r="Q650" s="31" t="str">
        <f>_xlfn.IFS($H650="","",$H650="Total",SUMIF(INDEX($Q$12:$Q649,),"&gt;0"),TRUE,VLOOKUP($H650,Elements!$B$19:$L$28,10,FALSE))</f>
        <v/>
      </c>
      <c r="R650" s="49" t="str">
        <f>_xlfn.IFS($H650="","",$H650="Total",SUMIF(INDEX($R$12:$R649,),"&gt;0"),TRUE,VLOOKUP($H650,Elements!$B$19:$L$28,11,FALSE))</f>
        <v/>
      </c>
      <c r="S650" s="2"/>
    </row>
    <row r="651" spans="4:19" x14ac:dyDescent="0.25">
      <c r="D651" s="50" t="str">
        <f ca="1">IF(C651="","",VLOOKUP(C651,OFFSET(#REF!,0,0,COUNTA(#REF!)-1),2,FALSE))</f>
        <v/>
      </c>
      <c r="F651" s="29" t="str">
        <f t="shared" si="18"/>
        <v/>
      </c>
      <c r="G651" s="30" t="str">
        <f t="shared" si="19"/>
        <v/>
      </c>
      <c r="I651" s="59" t="str">
        <f>_xlfn.IFS($H651="","",$H651="Total","",TRUE,VLOOKUP($H651,Elements!$B$19:$L$28,2,FALSE))</f>
        <v/>
      </c>
      <c r="J651" s="31" t="str">
        <f>_xlfn.IFS($H651="","",$H651="Total","",TRUE,VLOOKUP($H651,Elements!$B$19:$L$28,3,FALSE))</f>
        <v/>
      </c>
      <c r="K651" s="31" t="str">
        <f>_xlfn.IFS($H651="","",$H651="Total",SUMIF(INDEX($K$12:$K650,),"&gt;0"),TRUE,VLOOKUP($H651,Elements!$B$19:$L$28,4,FALSE))</f>
        <v/>
      </c>
      <c r="L651" s="31" t="str">
        <f>_xlfn.IFS($H651="","",$H651="Total",SUMIF(INDEX($L$12:$L650,),"&gt;0"),TRUE,VLOOKUP($H651,Elements!$B$19:$L$28,5,FALSE))</f>
        <v/>
      </c>
      <c r="M651" s="31" t="str">
        <f>_xlfn.IFS($H651="","",$H651="Total",SUMIF(INDEX($M$12:$M650,),"&gt;0"),TRUE,VLOOKUP($H651,Elements!$B$19:$L$28,6,FALSE))</f>
        <v/>
      </c>
      <c r="N651" s="31" t="str">
        <f>_xlfn.IFS($H651="","",$H651="Total",SUMIF(INDEX($N$12:$N650,),"&gt;0"),TRUE,VLOOKUP($H651,Elements!$B$19:$L$28,7,FALSE))</f>
        <v/>
      </c>
      <c r="O651" s="31" t="str">
        <f>_xlfn.IFS($H651="","",$H651="Total",SUMIF(INDEX($O$12:$O650,),"&gt;0"),TRUE,VLOOKUP($H651,Elements!$B$19:$L$28,8,FALSE))</f>
        <v/>
      </c>
      <c r="P651" s="31" t="str">
        <f>_xlfn.IFS($H651="","",$H651="Total",SUMIF(INDEX($P$12:$P650,),"&gt;0"),TRUE,VLOOKUP($H651,Elements!$B$19:$L$28,9,FALSE))</f>
        <v/>
      </c>
      <c r="Q651" s="31" t="str">
        <f>_xlfn.IFS($H651="","",$H651="Total",SUMIF(INDEX($Q$12:$Q650,),"&gt;0"),TRUE,VLOOKUP($H651,Elements!$B$19:$L$28,10,FALSE))</f>
        <v/>
      </c>
      <c r="R651" s="49" t="str">
        <f>_xlfn.IFS($H651="","",$H651="Total",SUMIF(INDEX($R$12:$R650,),"&gt;0"),TRUE,VLOOKUP($H651,Elements!$B$19:$L$28,11,FALSE))</f>
        <v/>
      </c>
      <c r="S651" s="2"/>
    </row>
    <row r="652" spans="4:19" x14ac:dyDescent="0.25">
      <c r="D652" s="50"/>
      <c r="F652" s="29" t="str">
        <f t="shared" si="18"/>
        <v/>
      </c>
      <c r="G652" s="30" t="str">
        <f t="shared" si="19"/>
        <v/>
      </c>
      <c r="I652" s="59" t="str">
        <f>_xlfn.IFS($H652="","",$H652="Total","",TRUE,VLOOKUP($H652,Elements!$B$19:$L$28,2,FALSE))</f>
        <v/>
      </c>
      <c r="J652" s="31" t="str">
        <f>_xlfn.IFS($H652="","",$H652="Total","",TRUE,VLOOKUP($H652,Elements!$B$19:$L$28,3,FALSE))</f>
        <v/>
      </c>
      <c r="K652" s="31" t="str">
        <f>_xlfn.IFS($H652="","",$H652="Total",SUMIF(INDEX($K$12:$K651,),"&gt;0"),TRUE,VLOOKUP($H652,Elements!$B$19:$L$28,4,FALSE))</f>
        <v/>
      </c>
      <c r="L652" s="31" t="str">
        <f>_xlfn.IFS($H652="","",$H652="Total",SUMIF(INDEX($L$12:$L651,),"&gt;0"),TRUE,VLOOKUP($H652,Elements!$B$19:$L$28,5,FALSE))</f>
        <v/>
      </c>
      <c r="M652" s="31" t="str">
        <f>_xlfn.IFS($H652="","",$H652="Total",SUMIF(INDEX($M$12:$M651,),"&gt;0"),TRUE,VLOOKUP($H652,Elements!$B$19:$L$28,6,FALSE))</f>
        <v/>
      </c>
      <c r="N652" s="31" t="str">
        <f>_xlfn.IFS($H652="","",$H652="Total",SUMIF(INDEX($N$12:$N651,),"&gt;0"),TRUE,VLOOKUP($H652,Elements!$B$19:$L$28,7,FALSE))</f>
        <v/>
      </c>
      <c r="O652" s="31" t="str">
        <f>_xlfn.IFS($H652="","",$H652="Total",SUMIF(INDEX($O$12:$O651,),"&gt;0"),TRUE,VLOOKUP($H652,Elements!$B$19:$L$28,8,FALSE))</f>
        <v/>
      </c>
      <c r="P652" s="31" t="str">
        <f>_xlfn.IFS($H652="","",$H652="Total",SUMIF(INDEX($P$12:$P651,),"&gt;0"),TRUE,VLOOKUP($H652,Elements!$B$19:$L$28,9,FALSE))</f>
        <v/>
      </c>
      <c r="Q652" s="31" t="str">
        <f>_xlfn.IFS($H652="","",$H652="Total",SUMIF(INDEX($Q$12:$Q651,),"&gt;0"),TRUE,VLOOKUP($H652,Elements!$B$19:$L$28,10,FALSE))</f>
        <v/>
      </c>
      <c r="R652" s="49" t="str">
        <f>_xlfn.IFS($H652="","",$H652="Total",SUMIF(INDEX($R$12:$R651,),"&gt;0"),TRUE,VLOOKUP($H652,Elements!$B$19:$L$28,11,FALSE))</f>
        <v/>
      </c>
      <c r="S652" s="2"/>
    </row>
    <row r="653" spans="4:19" x14ac:dyDescent="0.25">
      <c r="D653" s="50"/>
      <c r="F653" s="29" t="str">
        <f t="shared" si="18"/>
        <v/>
      </c>
      <c r="G653" s="30" t="str">
        <f t="shared" si="19"/>
        <v/>
      </c>
      <c r="I653" s="59" t="str">
        <f>_xlfn.IFS($H653="","",$H653="Total","",TRUE,VLOOKUP($H653,Elements!$B$19:$L$28,2,FALSE))</f>
        <v/>
      </c>
      <c r="J653" s="31" t="str">
        <f>_xlfn.IFS($H653="","",$H653="Total","",TRUE,VLOOKUP($H653,Elements!$B$19:$L$28,3,FALSE))</f>
        <v/>
      </c>
      <c r="K653" s="31" t="str">
        <f>_xlfn.IFS($H653="","",$H653="Total",SUMIF(INDEX($K$12:$K652,),"&gt;0"),TRUE,VLOOKUP($H653,Elements!$B$19:$L$28,4,FALSE))</f>
        <v/>
      </c>
      <c r="L653" s="31" t="str">
        <f>_xlfn.IFS($H653="","",$H653="Total",SUMIF(INDEX($L$12:$L652,),"&gt;0"),TRUE,VLOOKUP($H653,Elements!$B$19:$L$28,5,FALSE))</f>
        <v/>
      </c>
      <c r="M653" s="31" t="str">
        <f>_xlfn.IFS($H653="","",$H653="Total",SUMIF(INDEX($M$12:$M652,),"&gt;0"),TRUE,VLOOKUP($H653,Elements!$B$19:$L$28,6,FALSE))</f>
        <v/>
      </c>
      <c r="N653" s="31" t="str">
        <f>_xlfn.IFS($H653="","",$H653="Total",SUMIF(INDEX($N$12:$N652,),"&gt;0"),TRUE,VLOOKUP($H653,Elements!$B$19:$L$28,7,FALSE))</f>
        <v/>
      </c>
      <c r="O653" s="31" t="str">
        <f>_xlfn.IFS($H653="","",$H653="Total",SUMIF(INDEX($O$12:$O652,),"&gt;0"),TRUE,VLOOKUP($H653,Elements!$B$19:$L$28,8,FALSE))</f>
        <v/>
      </c>
      <c r="P653" s="31" t="str">
        <f>_xlfn.IFS($H653="","",$H653="Total",SUMIF(INDEX($P$12:$P652,),"&gt;0"),TRUE,VLOOKUP($H653,Elements!$B$19:$L$28,9,FALSE))</f>
        <v/>
      </c>
      <c r="Q653" s="31" t="str">
        <f>_xlfn.IFS($H653="","",$H653="Total",SUMIF(INDEX($Q$12:$Q652,),"&gt;0"),TRUE,VLOOKUP($H653,Elements!$B$19:$L$28,10,FALSE))</f>
        <v/>
      </c>
      <c r="R653" s="49" t="str">
        <f>_xlfn.IFS($H653="","",$H653="Total",SUMIF(INDEX($R$12:$R652,),"&gt;0"),TRUE,VLOOKUP($H653,Elements!$B$19:$L$28,11,FALSE))</f>
        <v/>
      </c>
      <c r="S653" s="2"/>
    </row>
    <row r="654" spans="4:19" x14ac:dyDescent="0.25">
      <c r="D654" s="50"/>
      <c r="F654" s="29" t="str">
        <f t="shared" ref="F654:F658" si="20">IF(H654="Total",R654,"")</f>
        <v/>
      </c>
      <c r="G654" s="30" t="str">
        <f t="shared" ref="G654:G658" si="21">IF(H654="Total",R654*E654,"")</f>
        <v/>
      </c>
      <c r="I654" s="59" t="str">
        <f>_xlfn.IFS($H654="","",$H654="Total","",TRUE,VLOOKUP($H654,Elements!$B$19:$L$28,2,FALSE))</f>
        <v/>
      </c>
      <c r="J654" s="31" t="str">
        <f>_xlfn.IFS($H654="","",$H654="Total","",TRUE,VLOOKUP($H654,Elements!$B$19:$L$28,3,FALSE))</f>
        <v/>
      </c>
      <c r="K654" s="31" t="str">
        <f>_xlfn.IFS($H654="","",$H654="Total",SUMIF(INDEX($K$12:$K653,),"&gt;0"),TRUE,VLOOKUP($H654,Elements!$B$19:$L$28,4,FALSE))</f>
        <v/>
      </c>
      <c r="L654" s="31" t="str">
        <f>_xlfn.IFS($H654="","",$H654="Total",SUMIF(INDEX($L$12:$L653,),"&gt;0"),TRUE,VLOOKUP($H654,Elements!$B$19:$L$28,5,FALSE))</f>
        <v/>
      </c>
      <c r="M654" s="31" t="str">
        <f>_xlfn.IFS($H654="","",$H654="Total",SUMIF(INDEX($M$12:$M653,),"&gt;0"),TRUE,VLOOKUP($H654,Elements!$B$19:$L$28,6,FALSE))</f>
        <v/>
      </c>
      <c r="N654" s="31" t="str">
        <f>_xlfn.IFS($H654="","",$H654="Total",SUMIF(INDEX($N$12:$N653,),"&gt;0"),TRUE,VLOOKUP($H654,Elements!$B$19:$L$28,7,FALSE))</f>
        <v/>
      </c>
      <c r="O654" s="31" t="str">
        <f>_xlfn.IFS($H654="","",$H654="Total",SUMIF(INDEX($O$12:$O653,),"&gt;0"),TRUE,VLOOKUP($H654,Elements!$B$19:$L$28,8,FALSE))</f>
        <v/>
      </c>
      <c r="P654" s="31" t="str">
        <f>_xlfn.IFS($H654="","",$H654="Total",SUMIF(INDEX($P$12:$P653,),"&gt;0"),TRUE,VLOOKUP($H654,Elements!$B$19:$L$28,9,FALSE))</f>
        <v/>
      </c>
      <c r="Q654" s="31" t="str">
        <f>_xlfn.IFS($H654="","",$H654="Total",SUMIF(INDEX($Q$12:$Q653,),"&gt;0"),TRUE,VLOOKUP($H654,Elements!$B$19:$L$28,10,FALSE))</f>
        <v/>
      </c>
      <c r="R654" s="49" t="str">
        <f>_xlfn.IFS($H654="","",$H654="Total",SUMIF(INDEX($R$12:$R653,),"&gt;0"),TRUE,VLOOKUP($H654,Elements!$B$19:$L$28,11,FALSE))</f>
        <v/>
      </c>
      <c r="S654" s="2"/>
    </row>
    <row r="655" spans="4:19" x14ac:dyDescent="0.25">
      <c r="D655" s="50"/>
      <c r="F655" s="29" t="str">
        <f t="shared" si="20"/>
        <v/>
      </c>
      <c r="G655" s="30" t="str">
        <f t="shared" si="21"/>
        <v/>
      </c>
      <c r="I655" s="59" t="str">
        <f>_xlfn.IFS($H655="","",$H655="Total","",TRUE,VLOOKUP($H655,Elements!$B$19:$L$28,2,FALSE))</f>
        <v/>
      </c>
      <c r="J655" s="31" t="str">
        <f>_xlfn.IFS($H655="","",$H655="Total","",TRUE,VLOOKUP($H655,Elements!$B$19:$L$28,3,FALSE))</f>
        <v/>
      </c>
      <c r="K655" s="31" t="str">
        <f>_xlfn.IFS($H655="","",$H655="Total",SUMIF(INDEX($K$12:$K654,),"&gt;0"),TRUE,VLOOKUP($H655,Elements!$B$19:$L$28,4,FALSE))</f>
        <v/>
      </c>
      <c r="L655" s="31" t="str">
        <f>_xlfn.IFS($H655="","",$H655="Total",SUMIF(INDEX($L$12:$L654,),"&gt;0"),TRUE,VLOOKUP($H655,Elements!$B$19:$L$28,5,FALSE))</f>
        <v/>
      </c>
      <c r="M655" s="31" t="str">
        <f>_xlfn.IFS($H655="","",$H655="Total",SUMIF(INDEX($M$12:$M654,),"&gt;0"),TRUE,VLOOKUP($H655,Elements!$B$19:$L$28,6,FALSE))</f>
        <v/>
      </c>
      <c r="N655" s="31" t="str">
        <f>_xlfn.IFS($H655="","",$H655="Total",SUMIF(INDEX($N$12:$N654,),"&gt;0"),TRUE,VLOOKUP($H655,Elements!$B$19:$L$28,7,FALSE))</f>
        <v/>
      </c>
      <c r="O655" s="31" t="str">
        <f>_xlfn.IFS($H655="","",$H655="Total",SUMIF(INDEX($O$12:$O654,),"&gt;0"),TRUE,VLOOKUP($H655,Elements!$B$19:$L$28,8,FALSE))</f>
        <v/>
      </c>
      <c r="P655" s="31" t="str">
        <f>_xlfn.IFS($H655="","",$H655="Total",SUMIF(INDEX($P$12:$P654,),"&gt;0"),TRUE,VLOOKUP($H655,Elements!$B$19:$L$28,9,FALSE))</f>
        <v/>
      </c>
      <c r="Q655" s="31" t="str">
        <f>_xlfn.IFS($H655="","",$H655="Total",SUMIF(INDEX($Q$12:$Q654,),"&gt;0"),TRUE,VLOOKUP($H655,Elements!$B$19:$L$28,10,FALSE))</f>
        <v/>
      </c>
      <c r="R655" s="49" t="str">
        <f>_xlfn.IFS($H655="","",$H655="Total",SUMIF(INDEX($R$12:$R654,),"&gt;0"),TRUE,VLOOKUP($H655,Elements!$B$19:$L$28,11,FALSE))</f>
        <v/>
      </c>
      <c r="S655" s="2"/>
    </row>
    <row r="656" spans="4:19" x14ac:dyDescent="0.25">
      <c r="D656" s="50"/>
      <c r="F656" s="29" t="str">
        <f t="shared" si="20"/>
        <v/>
      </c>
      <c r="G656" s="30" t="str">
        <f t="shared" si="21"/>
        <v/>
      </c>
      <c r="I656" s="59" t="str">
        <f>_xlfn.IFS($H656="","",$H656="Total","",TRUE,VLOOKUP($H656,Elements!$B$19:$L$28,2,FALSE))</f>
        <v/>
      </c>
      <c r="J656" s="31" t="str">
        <f>_xlfn.IFS($H656="","",$H656="Total","",TRUE,VLOOKUP($H656,Elements!$B$19:$L$28,3,FALSE))</f>
        <v/>
      </c>
      <c r="K656" s="31" t="str">
        <f>_xlfn.IFS($H656="","",$H656="Total",SUMIF(INDEX($K$12:$K655,),"&gt;0"),TRUE,VLOOKUP($H656,Elements!$B$19:$L$28,4,FALSE))</f>
        <v/>
      </c>
      <c r="L656" s="31" t="str">
        <f>_xlfn.IFS($H656="","",$H656="Total",SUMIF(INDEX($L$12:$L655,),"&gt;0"),TRUE,VLOOKUP($H656,Elements!$B$19:$L$28,5,FALSE))</f>
        <v/>
      </c>
      <c r="M656" s="31" t="str">
        <f>_xlfn.IFS($H656="","",$H656="Total",SUMIF(INDEX($M$12:$M655,),"&gt;0"),TRUE,VLOOKUP($H656,Elements!$B$19:$L$28,6,FALSE))</f>
        <v/>
      </c>
      <c r="N656" s="31" t="str">
        <f>_xlfn.IFS($H656="","",$H656="Total",SUMIF(INDEX($N$12:$N655,),"&gt;0"),TRUE,VLOOKUP($H656,Elements!$B$19:$L$28,7,FALSE))</f>
        <v/>
      </c>
      <c r="O656" s="31" t="str">
        <f>_xlfn.IFS($H656="","",$H656="Total",SUMIF(INDEX($O$12:$O655,),"&gt;0"),TRUE,VLOOKUP($H656,Elements!$B$19:$L$28,8,FALSE))</f>
        <v/>
      </c>
      <c r="P656" s="31" t="str">
        <f>_xlfn.IFS($H656="","",$H656="Total",SUMIF(INDEX($P$12:$P655,),"&gt;0"),TRUE,VLOOKUP($H656,Elements!$B$19:$L$28,9,FALSE))</f>
        <v/>
      </c>
      <c r="Q656" s="31" t="str">
        <f>_xlfn.IFS($H656="","",$H656="Total",SUMIF(INDEX($Q$12:$Q655,),"&gt;0"),TRUE,VLOOKUP($H656,Elements!$B$19:$L$28,10,FALSE))</f>
        <v/>
      </c>
      <c r="R656" s="49" t="str">
        <f>_xlfn.IFS($H656="","",$H656="Total",SUMIF(INDEX($R$12:$R655,),"&gt;0"),TRUE,VLOOKUP($H656,Elements!$B$19:$L$28,11,FALSE))</f>
        <v/>
      </c>
      <c r="S656" s="2"/>
    </row>
    <row r="657" spans="4:19" x14ac:dyDescent="0.25">
      <c r="D657" s="50"/>
      <c r="F657" s="29" t="str">
        <f t="shared" si="20"/>
        <v/>
      </c>
      <c r="G657" s="30" t="str">
        <f t="shared" si="21"/>
        <v/>
      </c>
      <c r="I657" s="59" t="str">
        <f>_xlfn.IFS($H657="","",$H657="Total","",TRUE,VLOOKUP($H657,Elements!$B$19:$L$28,2,FALSE))</f>
        <v/>
      </c>
      <c r="J657" s="31" t="str">
        <f>_xlfn.IFS($H657="","",$H657="Total","",TRUE,VLOOKUP($H657,Elements!$B$19:$L$28,3,FALSE))</f>
        <v/>
      </c>
      <c r="K657" s="31" t="str">
        <f>_xlfn.IFS($H657="","",$H657="Total",SUMIF(INDEX($K$12:$K656,),"&gt;0"),TRUE,VLOOKUP($H657,Elements!$B$19:$L$28,4,FALSE))</f>
        <v/>
      </c>
      <c r="L657" s="31" t="str">
        <f>_xlfn.IFS($H657="","",$H657="Total",SUMIF(INDEX($L$12:$L656,),"&gt;0"),TRUE,VLOOKUP($H657,Elements!$B$19:$L$28,5,FALSE))</f>
        <v/>
      </c>
      <c r="M657" s="31" t="str">
        <f>_xlfn.IFS($H657="","",$H657="Total",SUMIF(INDEX($M$12:$M656,),"&gt;0"),TRUE,VLOOKUP($H657,Elements!$B$19:$L$28,6,FALSE))</f>
        <v/>
      </c>
      <c r="N657" s="31" t="str">
        <f>_xlfn.IFS($H657="","",$H657="Total",SUMIF(INDEX($N$12:$N656,),"&gt;0"),TRUE,VLOOKUP($H657,Elements!$B$19:$L$28,7,FALSE))</f>
        <v/>
      </c>
      <c r="O657" s="31" t="str">
        <f>_xlfn.IFS($H657="","",$H657="Total",SUMIF(INDEX($O$12:$O656,),"&gt;0"),TRUE,VLOOKUP($H657,Elements!$B$19:$L$28,8,FALSE))</f>
        <v/>
      </c>
      <c r="P657" s="31" t="str">
        <f>_xlfn.IFS($H657="","",$H657="Total",SUMIF(INDEX($P$12:$P656,),"&gt;0"),TRUE,VLOOKUP($H657,Elements!$B$19:$L$28,9,FALSE))</f>
        <v/>
      </c>
      <c r="Q657" s="31" t="str">
        <f>_xlfn.IFS($H657="","",$H657="Total",SUMIF(INDEX($Q$12:$Q656,),"&gt;0"),TRUE,VLOOKUP($H657,Elements!$B$19:$L$28,10,FALSE))</f>
        <v/>
      </c>
      <c r="R657" s="49" t="str">
        <f>_xlfn.IFS($H657="","",$H657="Total",SUMIF(INDEX($R$12:$R656,),"&gt;0"),TRUE,VLOOKUP($H657,Elements!$B$19:$L$28,11,FALSE))</f>
        <v/>
      </c>
      <c r="S657" s="2"/>
    </row>
    <row r="658" spans="4:19" x14ac:dyDescent="0.25">
      <c r="D658" s="50"/>
      <c r="F658" s="29" t="str">
        <f t="shared" si="20"/>
        <v/>
      </c>
      <c r="G658" s="30" t="str">
        <f t="shared" si="21"/>
        <v/>
      </c>
      <c r="I658" s="59" t="str">
        <f>_xlfn.IFS($H658="","",$H658="Total","",TRUE,VLOOKUP($H658,Elements!$B$19:$L$28,2,FALSE))</f>
        <v/>
      </c>
      <c r="J658" s="31" t="str">
        <f>_xlfn.IFS($H658="","",$H658="Total","",TRUE,VLOOKUP($H658,Elements!$B$19:$L$28,3,FALSE))</f>
        <v/>
      </c>
      <c r="K658" s="31" t="str">
        <f>_xlfn.IFS($H658="","",$H658="Total",SUMIF(INDEX($K$12:$K657,),"&gt;0"),TRUE,VLOOKUP($H658,Elements!$B$19:$L$28,4,FALSE))</f>
        <v/>
      </c>
      <c r="L658" s="31" t="str">
        <f>_xlfn.IFS($H658="","",$H658="Total",SUMIF(INDEX($L$12:$L657,),"&gt;0"),TRUE,VLOOKUP($H658,Elements!$B$19:$L$28,5,FALSE))</f>
        <v/>
      </c>
      <c r="M658" s="31" t="str">
        <f>_xlfn.IFS($H658="","",$H658="Total",SUMIF(INDEX($M$12:$M657,),"&gt;0"),TRUE,VLOOKUP($H658,Elements!$B$19:$L$28,6,FALSE))</f>
        <v/>
      </c>
      <c r="N658" s="31" t="str">
        <f>_xlfn.IFS($H658="","",$H658="Total",SUMIF(INDEX($N$12:$N657,),"&gt;0"),TRUE,VLOOKUP($H658,Elements!$B$19:$L$28,7,FALSE))</f>
        <v/>
      </c>
      <c r="O658" s="31" t="str">
        <f>_xlfn.IFS($H658="","",$H658="Total",SUMIF(INDEX($O$12:$O657,),"&gt;0"),TRUE,VLOOKUP($H658,Elements!$B$19:$L$28,8,FALSE))</f>
        <v/>
      </c>
      <c r="P658" s="31" t="str">
        <f>_xlfn.IFS($H658="","",$H658="Total",SUMIF(INDEX($P$12:$P657,),"&gt;0"),TRUE,VLOOKUP($H658,Elements!$B$19:$L$28,9,FALSE))</f>
        <v/>
      </c>
      <c r="Q658" s="31" t="str">
        <f>_xlfn.IFS($H658="","",$H658="Total",SUMIF(INDEX($Q$12:$Q657,),"&gt;0"),TRUE,VLOOKUP($H658,Elements!$B$19:$L$28,10,FALSE))</f>
        <v/>
      </c>
      <c r="R658" s="49" t="str">
        <f>_xlfn.IFS($H658="","",$H658="Total",SUMIF(INDEX($R$12:$R657,),"&gt;0"),TRUE,VLOOKUP($H658,Elements!$B$19:$L$28,11,FALSE))</f>
        <v/>
      </c>
      <c r="S658" s="2"/>
    </row>
    <row r="659" spans="4:19" x14ac:dyDescent="0.25">
      <c r="I659" s="2" t="str">
        <f>IF($H659="","",VLOOKUP($H659,Elements!$B$19:$L$28,2,FALSE))</f>
        <v/>
      </c>
      <c r="J659" s="2" t="str">
        <f>IF($H659="","",VLOOKUP($H659,Elements!$B$19:$L$28,3,FALSE))</f>
        <v/>
      </c>
      <c r="K659" s="5" t="str">
        <f>IF($H659="","",VLOOKUP($H659,Elements!$B$19:$L$28,4,FALSE))</f>
        <v/>
      </c>
      <c r="L659" s="2" t="str">
        <f>IF($H659="","",VLOOKUP($H659,Elements!$B$19:$L$28,5,FALSE))</f>
        <v/>
      </c>
      <c r="M659" s="5" t="str">
        <f>IF($H659="","",VLOOKUP($H659,Elements!$B$19:$L$28,6,FALSE))</f>
        <v/>
      </c>
      <c r="N659" s="2" t="str">
        <f>IF($H659="","",VLOOKUP($H659,Elements!$B$19:$L$28,7,FALSE))</f>
        <v/>
      </c>
      <c r="O659" s="5" t="str">
        <f>IF($H659="","",VLOOKUP($H659,Elements!$B$19:$L$28,8,FALSE))</f>
        <v/>
      </c>
      <c r="P659" s="5" t="str">
        <f>IF($H659="","",VLOOKUP($H659,Elements!$B$19:$L$28,9,FALSE))</f>
        <v/>
      </c>
      <c r="Q659" s="5" t="str">
        <f>IF($H659="","",VLOOKUP($H659,Elements!$B$19:$L$28,10,FALSE))</f>
        <v/>
      </c>
      <c r="R659" s="5" t="str">
        <f>IF($H659="","",VLOOKUP($H659,Elements!$B$19:$L$28,11,FALSE))</f>
        <v/>
      </c>
      <c r="S659" s="2"/>
    </row>
    <row r="660" spans="4:19" x14ac:dyDescent="0.25">
      <c r="I660" s="2" t="str">
        <f>IF($H660="","",VLOOKUP($H660,Elements!$B$19:$L$28,2,FALSE))</f>
        <v/>
      </c>
      <c r="J660" s="2" t="str">
        <f>IF($H660="","",VLOOKUP($H660,Elements!$B$19:$L$28,3,FALSE))</f>
        <v/>
      </c>
      <c r="K660" s="5" t="str">
        <f>IF($H660="","",VLOOKUP($H660,Elements!$B$19:$L$28,4,FALSE))</f>
        <v/>
      </c>
      <c r="L660" s="2" t="str">
        <f>IF($H660="","",VLOOKUP($H660,Elements!$B$19:$L$28,5,FALSE))</f>
        <v/>
      </c>
      <c r="M660" s="5" t="str">
        <f>IF($H660="","",VLOOKUP($H660,Elements!$B$19:$L$28,6,FALSE))</f>
        <v/>
      </c>
      <c r="N660" s="2" t="str">
        <f>IF($H660="","",VLOOKUP($H660,Elements!$B$19:$L$28,7,FALSE))</f>
        <v/>
      </c>
      <c r="O660" s="5" t="str">
        <f>IF($H660="","",VLOOKUP($H660,Elements!$B$19:$L$28,8,FALSE))</f>
        <v/>
      </c>
      <c r="P660" s="5" t="str">
        <f>IF($H660="","",VLOOKUP($H660,Elements!$B$19:$L$28,9,FALSE))</f>
        <v/>
      </c>
      <c r="Q660" s="5" t="str">
        <f>IF($H660="","",VLOOKUP($H660,Elements!$B$19:$L$28,10,FALSE))</f>
        <v/>
      </c>
      <c r="R660" s="5" t="str">
        <f>IF($H660="","",VLOOKUP($H660,Elements!$B$19:$L$28,11,FALSE))</f>
        <v/>
      </c>
      <c r="S660" s="2"/>
    </row>
    <row r="661" spans="4:19" x14ac:dyDescent="0.25">
      <c r="I661" s="2" t="str">
        <f>IF($H661="","",VLOOKUP($H661,Elements!$B$19:$L$28,2,FALSE))</f>
        <v/>
      </c>
      <c r="J661" s="2" t="str">
        <f>IF($H661="","",VLOOKUP($H661,Elements!$B$19:$L$28,3,FALSE))</f>
        <v/>
      </c>
      <c r="K661" s="5" t="str">
        <f>IF($H661="","",VLOOKUP($H661,Elements!$B$19:$L$28,4,FALSE))</f>
        <v/>
      </c>
      <c r="L661" s="2" t="str">
        <f>IF($H661="","",VLOOKUP($H661,Elements!$B$19:$L$28,5,FALSE))</f>
        <v/>
      </c>
      <c r="M661" s="5" t="str">
        <f>IF($H661="","",VLOOKUP($H661,Elements!$B$19:$L$28,6,FALSE))</f>
        <v/>
      </c>
      <c r="N661" s="2" t="str">
        <f>IF($H661="","",VLOOKUP($H661,Elements!$B$19:$L$28,7,FALSE))</f>
        <v/>
      </c>
      <c r="O661" s="5" t="str">
        <f>IF($H661="","",VLOOKUP($H661,Elements!$B$19:$L$28,8,FALSE))</f>
        <v/>
      </c>
      <c r="P661" s="5" t="str">
        <f>IF($H661="","",VLOOKUP($H661,Elements!$B$19:$L$28,9,FALSE))</f>
        <v/>
      </c>
      <c r="Q661" s="5" t="str">
        <f>IF($H661="","",VLOOKUP($H661,Elements!$B$19:$L$28,10,FALSE))</f>
        <v/>
      </c>
      <c r="R661" s="5" t="str">
        <f>IF($H661="","",VLOOKUP($H661,Elements!$B$19:$L$28,11,FALSE))</f>
        <v/>
      </c>
      <c r="S661" s="2"/>
    </row>
    <row r="662" spans="4:19" x14ac:dyDescent="0.25">
      <c r="S662" s="2"/>
    </row>
  </sheetData>
  <mergeCells count="2">
    <mergeCell ref="B10:G10"/>
    <mergeCell ref="H10:R10"/>
  </mergeCells>
  <conditionalFormatting sqref="H12:H1310">
    <cfRule type="cellIs" dxfId="2" priority="7" operator="equal">
      <formula>"Total"</formula>
    </cfRule>
  </conditionalFormatting>
  <conditionalFormatting sqref="C12:C6612">
    <cfRule type="expression" dxfId="1" priority="4">
      <formula>$A12=FALSE</formula>
    </cfRule>
  </conditionalFormatting>
  <conditionalFormatting sqref="D12:D658">
    <cfRule type="expression" dxfId="0" priority="1">
      <formula>$H12="Total"</formula>
    </cfRule>
  </conditionalFormatting>
  <dataValidations disablePrompts="1" count="2">
    <dataValidation type="list" allowBlank="1" showInputMessage="1" showErrorMessage="1" sqref="C662:C933" xr:uid="{73A00011-3490-43D9-8FA9-46F9B9CA79B2}">
      <formula1>"'=Elements"</formula1>
    </dataValidation>
    <dataValidation type="list" allowBlank="1" showInputMessage="1" showErrorMessage="1" sqref="H13:H693" xr:uid="{DFEBE618-10FB-4DAB-A076-9CF48B45D20F}">
      <formula1>INDIRECT(C13)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FCFD6FF4-9824-4A45-8FD5-157C2A7D718F}">
          <x14:formula1>
            <xm:f>Elements!$B$8:$B$11</xm:f>
          </x14:formula1>
          <xm:sqref>C13:C661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45B95-D943-481D-9DD2-34AC0B75C055}">
  <dimension ref="A4:G13"/>
  <sheetViews>
    <sheetView workbookViewId="0">
      <selection activeCell="G8" sqref="G8"/>
    </sheetView>
  </sheetViews>
  <sheetFormatPr baseColWidth="10" defaultRowHeight="15" x14ac:dyDescent="0.25"/>
  <cols>
    <col min="2" max="2" width="24" bestFit="1" customWidth="1"/>
    <col min="3" max="3" width="7.85546875" bestFit="1" customWidth="1"/>
    <col min="4" max="4" width="9.42578125" bestFit="1" customWidth="1"/>
    <col min="5" max="5" width="3.7109375" bestFit="1" customWidth="1"/>
    <col min="6" max="6" width="22.140625" bestFit="1" customWidth="1"/>
    <col min="7" max="7" width="5" bestFit="1" customWidth="1"/>
  </cols>
  <sheetData>
    <row r="4" spans="1:7" x14ac:dyDescent="0.25">
      <c r="B4" s="2" t="s">
        <v>56</v>
      </c>
    </row>
    <row r="6" spans="1:7" x14ac:dyDescent="0.25">
      <c r="A6" t="s">
        <v>7</v>
      </c>
      <c r="B6" t="s">
        <v>58</v>
      </c>
      <c r="C6" s="2" t="s">
        <v>57</v>
      </c>
      <c r="D6" s="2" t="s">
        <v>59</v>
      </c>
      <c r="E6" s="2" t="s">
        <v>1</v>
      </c>
      <c r="F6" s="2" t="s">
        <v>60</v>
      </c>
      <c r="G6" s="2"/>
    </row>
    <row r="7" spans="1:7" x14ac:dyDescent="0.25">
      <c r="A7" t="s">
        <v>23</v>
      </c>
      <c r="B7" s="2" t="s">
        <v>31</v>
      </c>
      <c r="C7" s="2" t="s">
        <v>32</v>
      </c>
      <c r="D7" s="5">
        <v>100</v>
      </c>
      <c r="E7" s="2" t="s">
        <v>28</v>
      </c>
      <c r="F7" s="2" t="s">
        <v>33</v>
      </c>
      <c r="G7" s="2">
        <v>10</v>
      </c>
    </row>
    <row r="8" spans="1:7" x14ac:dyDescent="0.25">
      <c r="B8" s="2" t="s">
        <v>29</v>
      </c>
      <c r="C8" s="2" t="s">
        <v>30</v>
      </c>
      <c r="D8" s="5">
        <v>20</v>
      </c>
      <c r="E8" s="2" t="s">
        <v>24</v>
      </c>
      <c r="F8" s="2"/>
      <c r="G8" s="2"/>
    </row>
    <row r="9" spans="1:7" x14ac:dyDescent="0.25">
      <c r="B9" s="2" t="s">
        <v>35</v>
      </c>
      <c r="C9" s="2" t="s">
        <v>36</v>
      </c>
      <c r="D9" s="5">
        <v>20</v>
      </c>
      <c r="E9" s="2" t="s">
        <v>24</v>
      </c>
      <c r="F9" s="2"/>
      <c r="G9" s="2"/>
    </row>
    <row r="10" spans="1:7" x14ac:dyDescent="0.25">
      <c r="B10" s="2" t="s">
        <v>39</v>
      </c>
      <c r="C10" s="2"/>
      <c r="D10" s="5">
        <v>20</v>
      </c>
      <c r="E10" s="2" t="s">
        <v>24</v>
      </c>
      <c r="F10" s="2"/>
      <c r="G10" s="2"/>
    </row>
    <row r="11" spans="1:7" x14ac:dyDescent="0.25">
      <c r="B11" s="2" t="s">
        <v>40</v>
      </c>
      <c r="C11" s="2"/>
      <c r="D11" s="5">
        <v>20</v>
      </c>
      <c r="E11" s="2" t="s">
        <v>24</v>
      </c>
      <c r="F11" s="2"/>
      <c r="G11" s="2"/>
    </row>
    <row r="12" spans="1:7" x14ac:dyDescent="0.25">
      <c r="B12" s="2" t="s">
        <v>41</v>
      </c>
      <c r="C12" s="2"/>
      <c r="D12" s="5">
        <v>20</v>
      </c>
      <c r="E12" s="2" t="s">
        <v>24</v>
      </c>
      <c r="F12" s="2"/>
      <c r="G12" s="2"/>
    </row>
    <row r="13" spans="1:7" x14ac:dyDescent="0.25">
      <c r="B13" s="2" t="s">
        <v>44</v>
      </c>
      <c r="C13" s="2"/>
      <c r="D13" s="5">
        <v>20</v>
      </c>
      <c r="E13" s="2" t="s">
        <v>24</v>
      </c>
      <c r="F13" s="2"/>
      <c r="G13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EA76D-43BF-4A84-9667-8D5FD736BC54}">
  <dimension ref="B5:L75"/>
  <sheetViews>
    <sheetView topLeftCell="A13" workbookViewId="0">
      <selection activeCell="D19" sqref="D19"/>
    </sheetView>
  </sheetViews>
  <sheetFormatPr baseColWidth="10" defaultRowHeight="15" x14ac:dyDescent="0.25"/>
  <cols>
    <col min="2" max="2" width="13.85546875" bestFit="1" customWidth="1"/>
    <col min="3" max="3" width="10.28515625" bestFit="1" customWidth="1"/>
    <col min="4" max="4" width="18" bestFit="1" customWidth="1"/>
    <col min="5" max="5" width="11.42578125" bestFit="1" customWidth="1"/>
    <col min="6" max="6" width="14.28515625" bestFit="1" customWidth="1"/>
    <col min="7" max="7" width="12" bestFit="1" customWidth="1"/>
    <col min="8" max="8" width="14.42578125" bestFit="1" customWidth="1"/>
    <col min="9" max="9" width="12.140625" bestFit="1" customWidth="1"/>
    <col min="10" max="10" width="16.28515625" bestFit="1" customWidth="1"/>
    <col min="11" max="11" width="15" bestFit="1" customWidth="1"/>
    <col min="12" max="12" width="10.5703125" bestFit="1" customWidth="1"/>
    <col min="15" max="15" width="15.85546875" customWidth="1"/>
    <col min="16" max="16" width="11.5703125" customWidth="1"/>
  </cols>
  <sheetData>
    <row r="5" spans="2:12" x14ac:dyDescent="0.25">
      <c r="B5" t="s">
        <v>48</v>
      </c>
    </row>
    <row r="7" spans="2:12" x14ac:dyDescent="0.25">
      <c r="B7" s="28" t="s">
        <v>45</v>
      </c>
      <c r="C7" s="22" t="s">
        <v>53</v>
      </c>
    </row>
    <row r="8" spans="2:12" x14ac:dyDescent="0.25">
      <c r="B8" s="26" t="s">
        <v>23</v>
      </c>
      <c r="C8" s="23" t="s">
        <v>24</v>
      </c>
    </row>
    <row r="9" spans="2:12" x14ac:dyDescent="0.25">
      <c r="B9" s="27" t="s">
        <v>46</v>
      </c>
      <c r="C9" s="24" t="s">
        <v>24</v>
      </c>
    </row>
    <row r="10" spans="2:12" ht="30" x14ac:dyDescent="0.25">
      <c r="B10" s="26" t="s">
        <v>63</v>
      </c>
      <c r="C10" s="23" t="s">
        <v>24</v>
      </c>
    </row>
    <row r="11" spans="2:12" x14ac:dyDescent="0.25">
      <c r="B11" s="27" t="s">
        <v>62</v>
      </c>
      <c r="C11" s="25" t="s">
        <v>26</v>
      </c>
    </row>
    <row r="16" spans="2:12" x14ac:dyDescent="0.25">
      <c r="B16" s="3" t="s">
        <v>47</v>
      </c>
      <c r="C16" s="3"/>
      <c r="D16" s="3"/>
      <c r="E16" s="3"/>
      <c r="F16" s="3"/>
      <c r="G16" s="3"/>
      <c r="H16" s="3"/>
      <c r="I16" s="3"/>
      <c r="J16" s="3"/>
      <c r="K16" s="3"/>
      <c r="L16" s="3"/>
    </row>
    <row r="17" spans="2:12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</row>
    <row r="18" spans="2:12" x14ac:dyDescent="0.25">
      <c r="B18" s="15" t="s">
        <v>0</v>
      </c>
      <c r="C18" s="6" t="s">
        <v>8</v>
      </c>
      <c r="D18" s="6" t="s">
        <v>9</v>
      </c>
      <c r="E18" s="6" t="s">
        <v>10</v>
      </c>
      <c r="F18" s="6" t="s">
        <v>11</v>
      </c>
      <c r="G18" s="6" t="s">
        <v>12</v>
      </c>
      <c r="H18" s="6" t="s">
        <v>13</v>
      </c>
      <c r="I18" s="6" t="s">
        <v>14</v>
      </c>
      <c r="J18" s="6" t="s">
        <v>15</v>
      </c>
      <c r="K18" s="6" t="s">
        <v>16</v>
      </c>
      <c r="L18" s="7" t="s">
        <v>17</v>
      </c>
    </row>
    <row r="19" spans="2:12" x14ac:dyDescent="0.25">
      <c r="B19" s="20" t="s">
        <v>25</v>
      </c>
      <c r="C19" s="19">
        <f>'Prix matières'!D7</f>
        <v>100</v>
      </c>
      <c r="D19" s="20">
        <f>'Prix matières'!G7*0.045*0.2*1.05</f>
        <v>9.4500000000000001E-2</v>
      </c>
      <c r="E19" s="19">
        <f t="shared" ref="E19:E25" si="0">C19*D19</f>
        <v>9.4499999999999993</v>
      </c>
      <c r="F19" s="20">
        <v>0.55000000000000004</v>
      </c>
      <c r="G19" s="19">
        <f>'DPGF Décomposé'!D$3*F19</f>
        <v>11</v>
      </c>
      <c r="H19" s="20">
        <v>0.25</v>
      </c>
      <c r="I19" s="19">
        <f>'DPGF Décomposé'!D$4*H19</f>
        <v>5</v>
      </c>
      <c r="J19" s="19">
        <v>2</v>
      </c>
      <c r="K19" s="19">
        <v>2</v>
      </c>
      <c r="L19" s="21">
        <f t="shared" ref="L19:L26" si="1">SUM(E19,G19,I19,J19,K19)</f>
        <v>29.45</v>
      </c>
    </row>
    <row r="20" spans="2:12" x14ac:dyDescent="0.25">
      <c r="B20" s="9" t="s">
        <v>27</v>
      </c>
      <c r="C20" s="8">
        <f>'Prix matières'!D8</f>
        <v>20</v>
      </c>
      <c r="D20" s="9">
        <v>1.1000000000000001</v>
      </c>
      <c r="E20" s="8">
        <f t="shared" si="0"/>
        <v>22</v>
      </c>
      <c r="F20" s="9">
        <v>0.15</v>
      </c>
      <c r="G20" s="8">
        <f>'DPGF Décomposé'!D$3*F20</f>
        <v>3</v>
      </c>
      <c r="H20" s="9">
        <v>0</v>
      </c>
      <c r="I20" s="8">
        <f>'DPGF Décomposé'!D$4*H20</f>
        <v>0</v>
      </c>
      <c r="J20" s="8">
        <v>0</v>
      </c>
      <c r="K20" s="8">
        <v>0</v>
      </c>
      <c r="L20" s="10">
        <f t="shared" si="1"/>
        <v>25</v>
      </c>
    </row>
    <row r="21" spans="2:12" x14ac:dyDescent="0.25">
      <c r="B21" s="20" t="s">
        <v>34</v>
      </c>
      <c r="C21" s="19">
        <f>'Prix matières'!D9</f>
        <v>20</v>
      </c>
      <c r="D21" s="20">
        <v>1</v>
      </c>
      <c r="E21" s="19">
        <f t="shared" si="0"/>
        <v>20</v>
      </c>
      <c r="F21" s="20">
        <v>0.08</v>
      </c>
      <c r="G21" s="19">
        <f>'DPGF Décomposé'!D$3*F21</f>
        <v>1.6</v>
      </c>
      <c r="H21" s="20">
        <v>0</v>
      </c>
      <c r="I21" s="19">
        <f>'DPGF Décomposé'!D$4*H21</f>
        <v>0</v>
      </c>
      <c r="J21" s="19">
        <v>0</v>
      </c>
      <c r="K21" s="19">
        <v>0</v>
      </c>
      <c r="L21" s="21">
        <f t="shared" si="1"/>
        <v>21.6</v>
      </c>
    </row>
    <row r="22" spans="2:12" x14ac:dyDescent="0.25">
      <c r="B22" s="9" t="s">
        <v>37</v>
      </c>
      <c r="C22" s="8">
        <f>'Prix matières'!D10</f>
        <v>20</v>
      </c>
      <c r="D22" s="9">
        <v>1.1000000000000001</v>
      </c>
      <c r="E22" s="8">
        <f t="shared" si="0"/>
        <v>22</v>
      </c>
      <c r="F22" s="9">
        <v>0.13</v>
      </c>
      <c r="G22" s="8">
        <f>'DPGF Décomposé'!D$3*F22</f>
        <v>2.6</v>
      </c>
      <c r="H22" s="9">
        <v>0</v>
      </c>
      <c r="I22" s="8">
        <f>'DPGF Décomposé'!D$4*H22</f>
        <v>0</v>
      </c>
      <c r="J22" s="8">
        <v>0</v>
      </c>
      <c r="K22" s="8">
        <v>0</v>
      </c>
      <c r="L22" s="10">
        <f t="shared" si="1"/>
        <v>24.6</v>
      </c>
    </row>
    <row r="23" spans="2:12" x14ac:dyDescent="0.25">
      <c r="B23" s="20" t="s">
        <v>38</v>
      </c>
      <c r="C23" s="19">
        <f>'Prix matières'!D11</f>
        <v>20</v>
      </c>
      <c r="D23" s="20">
        <v>1.1000000000000001</v>
      </c>
      <c r="E23" s="19">
        <f t="shared" si="0"/>
        <v>22</v>
      </c>
      <c r="F23" s="20">
        <v>0.1</v>
      </c>
      <c r="G23" s="19">
        <f>'DPGF Décomposé'!D$3*F23</f>
        <v>2</v>
      </c>
      <c r="H23" s="20">
        <v>0</v>
      </c>
      <c r="I23" s="19">
        <f>'DPGF Décomposé'!D$4*H23</f>
        <v>0</v>
      </c>
      <c r="J23" s="19">
        <v>0</v>
      </c>
      <c r="K23" s="19">
        <v>0</v>
      </c>
      <c r="L23" s="21">
        <f t="shared" si="1"/>
        <v>24</v>
      </c>
    </row>
    <row r="24" spans="2:12" ht="45" x14ac:dyDescent="0.25">
      <c r="B24" s="9" t="s">
        <v>42</v>
      </c>
      <c r="C24" s="9">
        <v>2.5</v>
      </c>
      <c r="D24" s="9">
        <v>1</v>
      </c>
      <c r="E24" s="8">
        <f t="shared" si="0"/>
        <v>2.5</v>
      </c>
      <c r="F24" s="9">
        <v>0</v>
      </c>
      <c r="G24" s="8">
        <f>'DPGF Décomposé'!D$3*F24</f>
        <v>0</v>
      </c>
      <c r="H24" s="9">
        <v>0.1</v>
      </c>
      <c r="I24" s="8">
        <f>'DPGF Décomposé'!D$4*H24</f>
        <v>2</v>
      </c>
      <c r="J24" s="8">
        <v>0</v>
      </c>
      <c r="K24" s="8">
        <v>0</v>
      </c>
      <c r="L24" s="10">
        <f t="shared" si="1"/>
        <v>4.5</v>
      </c>
    </row>
    <row r="25" spans="2:12" x14ac:dyDescent="0.25">
      <c r="B25" s="20" t="s">
        <v>43</v>
      </c>
      <c r="C25" s="19">
        <f>'Prix matières'!D13</f>
        <v>20</v>
      </c>
      <c r="D25" s="20">
        <v>1</v>
      </c>
      <c r="E25" s="19">
        <f t="shared" si="0"/>
        <v>20</v>
      </c>
      <c r="F25" s="20">
        <v>0</v>
      </c>
      <c r="G25" s="19">
        <f>'DPGF Décomposé'!D$3*F25</f>
        <v>0</v>
      </c>
      <c r="H25" s="20">
        <v>0</v>
      </c>
      <c r="I25" s="19">
        <f>'DPGF Décomposé'!D$4*H25</f>
        <v>0</v>
      </c>
      <c r="J25" s="19">
        <v>0</v>
      </c>
      <c r="K25" s="19">
        <v>0</v>
      </c>
      <c r="L25" s="21">
        <f t="shared" si="1"/>
        <v>20</v>
      </c>
    </row>
    <row r="26" spans="2:12" x14ac:dyDescent="0.25">
      <c r="B26" s="20" t="s">
        <v>49</v>
      </c>
      <c r="C26" s="13"/>
      <c r="D26" s="13"/>
      <c r="E26" s="12">
        <f>SUM(E19:E25)</f>
        <v>117.95</v>
      </c>
      <c r="F26" s="13">
        <f>SUM(F19:F25)</f>
        <v>1.01</v>
      </c>
      <c r="G26" s="12">
        <f>'DPGF Décomposé'!D$3*F26</f>
        <v>20.2</v>
      </c>
      <c r="H26" s="13">
        <f>SUM(H19:H25)</f>
        <v>0.35</v>
      </c>
      <c r="I26" s="12">
        <f>'DPGF Décomposé'!D$4*H26</f>
        <v>7</v>
      </c>
      <c r="J26" s="12">
        <f>SUM(J19:J25)</f>
        <v>2</v>
      </c>
      <c r="K26" s="12">
        <f>SUM(K19:K25)</f>
        <v>2</v>
      </c>
      <c r="L26" s="14">
        <f t="shared" si="1"/>
        <v>149.15</v>
      </c>
    </row>
    <row r="27" spans="2:12" x14ac:dyDescent="0.25">
      <c r="B27" s="16"/>
      <c r="C27" s="17"/>
      <c r="D27" s="3"/>
      <c r="E27" s="17"/>
      <c r="F27" s="3"/>
      <c r="G27" s="17"/>
      <c r="H27" s="3"/>
      <c r="I27" s="17"/>
      <c r="J27" s="17"/>
      <c r="K27" s="17"/>
      <c r="L27" s="18"/>
    </row>
    <row r="28" spans="2:12" x14ac:dyDescent="0.25">
      <c r="B28" s="11"/>
      <c r="C28" s="12"/>
      <c r="D28" s="13"/>
      <c r="E28" s="12"/>
      <c r="F28" s="13"/>
      <c r="G28" s="12"/>
      <c r="H28" s="13"/>
      <c r="I28" s="12"/>
      <c r="J28" s="12"/>
      <c r="K28" s="12"/>
      <c r="L28" s="14"/>
    </row>
    <row r="31" spans="2:12" x14ac:dyDescent="0.25">
      <c r="B31" s="3" t="s">
        <v>51</v>
      </c>
      <c r="C31" s="3"/>
      <c r="D31" s="3"/>
      <c r="E31" s="3"/>
      <c r="F31" s="3"/>
      <c r="G31" s="3"/>
      <c r="H31" s="3"/>
      <c r="I31" s="3"/>
      <c r="J31" s="3"/>
      <c r="K31" s="3"/>
      <c r="L31" s="3"/>
    </row>
    <row r="32" spans="2:12" x14ac:dyDescent="0.25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</row>
    <row r="33" spans="2:12" x14ac:dyDescent="0.25">
      <c r="B33" s="15" t="s">
        <v>0</v>
      </c>
      <c r="C33" s="6" t="s">
        <v>8</v>
      </c>
      <c r="D33" s="6" t="s">
        <v>9</v>
      </c>
      <c r="E33" s="6" t="s">
        <v>10</v>
      </c>
      <c r="F33" s="6" t="s">
        <v>11</v>
      </c>
      <c r="G33" s="6" t="s">
        <v>12</v>
      </c>
      <c r="H33" s="6" t="s">
        <v>13</v>
      </c>
      <c r="I33" s="6" t="s">
        <v>14</v>
      </c>
      <c r="J33" s="6" t="s">
        <v>15</v>
      </c>
      <c r="K33" s="6" t="s">
        <v>16</v>
      </c>
      <c r="L33" s="7" t="s">
        <v>17</v>
      </c>
    </row>
    <row r="34" spans="2:12" x14ac:dyDescent="0.25">
      <c r="B34" s="20" t="s">
        <v>25</v>
      </c>
      <c r="C34" s="19">
        <f>'Prix matières'!D22</f>
        <v>0</v>
      </c>
      <c r="D34" s="20">
        <f>'Prix matières'!G22*0.045*0.2*1.05</f>
        <v>0</v>
      </c>
      <c r="E34" s="19">
        <f t="shared" ref="E34:E40" si="2">C34*D34</f>
        <v>0</v>
      </c>
      <c r="F34" s="20">
        <v>0.55000000000000004</v>
      </c>
      <c r="G34" s="19">
        <f>'DPGF Décomposé'!D$3*F34</f>
        <v>11</v>
      </c>
      <c r="H34" s="20">
        <v>0.25</v>
      </c>
      <c r="I34" s="19">
        <f>'DPGF Décomposé'!D$4*H34</f>
        <v>5</v>
      </c>
      <c r="J34" s="19">
        <v>2</v>
      </c>
      <c r="K34" s="19">
        <v>2</v>
      </c>
      <c r="L34" s="21">
        <f t="shared" ref="L34:L41" si="3">SUM(E34,G34,I34,J34,K34)</f>
        <v>20</v>
      </c>
    </row>
    <row r="35" spans="2:12" x14ac:dyDescent="0.25">
      <c r="B35" s="9" t="s">
        <v>27</v>
      </c>
      <c r="C35" s="8">
        <f>'Prix matières'!D23</f>
        <v>0</v>
      </c>
      <c r="D35" s="9">
        <v>1.1000000000000001</v>
      </c>
      <c r="E35" s="8">
        <f t="shared" si="2"/>
        <v>0</v>
      </c>
      <c r="F35" s="9">
        <v>0.15</v>
      </c>
      <c r="G35" s="8">
        <f>'DPGF Décomposé'!D$3*F35</f>
        <v>3</v>
      </c>
      <c r="H35" s="9">
        <v>0</v>
      </c>
      <c r="I35" s="8">
        <f>'DPGF Décomposé'!D$4*H35</f>
        <v>0</v>
      </c>
      <c r="J35" s="8">
        <v>0</v>
      </c>
      <c r="K35" s="8">
        <v>0</v>
      </c>
      <c r="L35" s="10">
        <f t="shared" si="3"/>
        <v>3</v>
      </c>
    </row>
    <row r="36" spans="2:12" x14ac:dyDescent="0.25">
      <c r="B36" s="20" t="s">
        <v>34</v>
      </c>
      <c r="C36" s="19">
        <f>'Prix matières'!D24</f>
        <v>0</v>
      </c>
      <c r="D36" s="20">
        <v>1</v>
      </c>
      <c r="E36" s="19">
        <f t="shared" si="2"/>
        <v>0</v>
      </c>
      <c r="F36" s="20">
        <v>0.08</v>
      </c>
      <c r="G36" s="19">
        <f>'DPGF Décomposé'!D$3*F36</f>
        <v>1.6</v>
      </c>
      <c r="H36" s="20">
        <v>0</v>
      </c>
      <c r="I36" s="19">
        <f>'DPGF Décomposé'!D$4*H36</f>
        <v>0</v>
      </c>
      <c r="J36" s="19">
        <v>0</v>
      </c>
      <c r="K36" s="19">
        <v>0</v>
      </c>
      <c r="L36" s="21">
        <f t="shared" si="3"/>
        <v>1.6</v>
      </c>
    </row>
    <row r="37" spans="2:12" x14ac:dyDescent="0.25">
      <c r="B37" s="9" t="s">
        <v>37</v>
      </c>
      <c r="C37" s="8">
        <f>'Prix matières'!D25</f>
        <v>0</v>
      </c>
      <c r="D37" s="9">
        <v>1.1000000000000001</v>
      </c>
      <c r="E37" s="8">
        <f t="shared" si="2"/>
        <v>0</v>
      </c>
      <c r="F37" s="9">
        <v>0.13</v>
      </c>
      <c r="G37" s="8">
        <f>'DPGF Décomposé'!D$3*F37</f>
        <v>2.6</v>
      </c>
      <c r="H37" s="9">
        <v>0</v>
      </c>
      <c r="I37" s="8">
        <f>'DPGF Décomposé'!D$4*H37</f>
        <v>0</v>
      </c>
      <c r="J37" s="8">
        <v>0</v>
      </c>
      <c r="K37" s="8">
        <v>0</v>
      </c>
      <c r="L37" s="10">
        <f t="shared" si="3"/>
        <v>2.6</v>
      </c>
    </row>
    <row r="38" spans="2:12" x14ac:dyDescent="0.25">
      <c r="B38" s="20" t="s">
        <v>38</v>
      </c>
      <c r="C38" s="19">
        <f>'Prix matières'!D26</f>
        <v>0</v>
      </c>
      <c r="D38" s="20">
        <v>1.1000000000000001</v>
      </c>
      <c r="E38" s="19">
        <f t="shared" si="2"/>
        <v>0</v>
      </c>
      <c r="F38" s="20">
        <v>0.1</v>
      </c>
      <c r="G38" s="19">
        <f>'DPGF Décomposé'!D$3*F38</f>
        <v>2</v>
      </c>
      <c r="H38" s="20">
        <v>0</v>
      </c>
      <c r="I38" s="19">
        <f>'DPGF Décomposé'!D$4*H38</f>
        <v>0</v>
      </c>
      <c r="J38" s="19">
        <v>0</v>
      </c>
      <c r="K38" s="19">
        <v>0</v>
      </c>
      <c r="L38" s="21">
        <f t="shared" si="3"/>
        <v>2</v>
      </c>
    </row>
    <row r="39" spans="2:12" ht="45" x14ac:dyDescent="0.25">
      <c r="B39" s="9" t="s">
        <v>42</v>
      </c>
      <c r="C39" s="9">
        <v>2.5</v>
      </c>
      <c r="D39" s="9">
        <v>1</v>
      </c>
      <c r="E39" s="8">
        <f t="shared" si="2"/>
        <v>2.5</v>
      </c>
      <c r="F39" s="9">
        <v>0</v>
      </c>
      <c r="G39" s="8">
        <f>'DPGF Décomposé'!D$3*F39</f>
        <v>0</v>
      </c>
      <c r="H39" s="9">
        <v>0.1</v>
      </c>
      <c r="I39" s="8">
        <f>'DPGF Décomposé'!D$4*H39</f>
        <v>2</v>
      </c>
      <c r="J39" s="8">
        <v>0</v>
      </c>
      <c r="K39" s="8">
        <v>0</v>
      </c>
      <c r="L39" s="10">
        <f t="shared" si="3"/>
        <v>4.5</v>
      </c>
    </row>
    <row r="40" spans="2:12" x14ac:dyDescent="0.25">
      <c r="B40" s="20" t="s">
        <v>43</v>
      </c>
      <c r="C40" s="19">
        <f>'Prix matières'!D28</f>
        <v>0</v>
      </c>
      <c r="D40" s="20">
        <v>1</v>
      </c>
      <c r="E40" s="19">
        <f t="shared" si="2"/>
        <v>0</v>
      </c>
      <c r="F40" s="20">
        <v>0</v>
      </c>
      <c r="G40" s="19">
        <f>'DPGF Décomposé'!D$3*F40</f>
        <v>0</v>
      </c>
      <c r="H40" s="20">
        <v>0</v>
      </c>
      <c r="I40" s="19">
        <f>'DPGF Décomposé'!D$4*H40</f>
        <v>0</v>
      </c>
      <c r="J40" s="19">
        <v>0</v>
      </c>
      <c r="K40" s="19">
        <v>0</v>
      </c>
      <c r="L40" s="21">
        <f t="shared" si="3"/>
        <v>0</v>
      </c>
    </row>
    <row r="41" spans="2:12" x14ac:dyDescent="0.25">
      <c r="B41" s="20" t="s">
        <v>49</v>
      </c>
      <c r="C41" s="13"/>
      <c r="D41" s="13"/>
      <c r="E41" s="12">
        <f>SUM(E34:E40)</f>
        <v>2.5</v>
      </c>
      <c r="F41" s="13">
        <f>SUM(F34:F40)</f>
        <v>1.01</v>
      </c>
      <c r="G41" s="12">
        <f>'DPGF Décomposé'!D$3*F41</f>
        <v>20.2</v>
      </c>
      <c r="H41" s="13">
        <f>SUM(H34:H40)</f>
        <v>0.35</v>
      </c>
      <c r="I41" s="12">
        <f>'DPGF Décomposé'!D$4*H41</f>
        <v>7</v>
      </c>
      <c r="J41" s="12">
        <f>SUM(J34:J40)</f>
        <v>2</v>
      </c>
      <c r="K41" s="12">
        <f>SUM(K34:K40)</f>
        <v>2</v>
      </c>
      <c r="L41" s="14">
        <f t="shared" si="3"/>
        <v>33.700000000000003</v>
      </c>
    </row>
    <row r="42" spans="2:12" x14ac:dyDescent="0.25">
      <c r="B42" s="16"/>
      <c r="C42" s="17"/>
      <c r="D42" s="3"/>
      <c r="E42" s="17"/>
      <c r="F42" s="3"/>
      <c r="G42" s="17"/>
      <c r="H42" s="3"/>
      <c r="I42" s="17"/>
      <c r="J42" s="17"/>
      <c r="K42" s="17"/>
      <c r="L42" s="18"/>
    </row>
    <row r="43" spans="2:12" x14ac:dyDescent="0.25">
      <c r="B43" s="11"/>
      <c r="C43" s="12"/>
      <c r="D43" s="13"/>
      <c r="E43" s="12"/>
      <c r="F43" s="13"/>
      <c r="G43" s="12"/>
      <c r="H43" s="13"/>
      <c r="I43" s="12"/>
      <c r="J43" s="12"/>
      <c r="K43" s="12"/>
      <c r="L43" s="14"/>
    </row>
    <row r="46" spans="2:12" ht="45" x14ac:dyDescent="0.25">
      <c r="B46" s="3" t="s">
        <v>52</v>
      </c>
      <c r="C46" s="3"/>
      <c r="D46" s="3"/>
      <c r="E46" s="3"/>
      <c r="F46" s="3"/>
      <c r="G46" s="3"/>
      <c r="H46" s="3"/>
      <c r="I46" s="3"/>
      <c r="J46" s="3"/>
      <c r="K46" s="3"/>
      <c r="L46" s="3"/>
    </row>
    <row r="47" spans="2:12" x14ac:dyDescent="0.25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</row>
    <row r="48" spans="2:12" x14ac:dyDescent="0.25">
      <c r="B48" s="15" t="s">
        <v>0</v>
      </c>
      <c r="C48" s="6" t="s">
        <v>8</v>
      </c>
      <c r="D48" s="6" t="s">
        <v>9</v>
      </c>
      <c r="E48" s="6" t="s">
        <v>10</v>
      </c>
      <c r="F48" s="6" t="s">
        <v>11</v>
      </c>
      <c r="G48" s="6" t="s">
        <v>12</v>
      </c>
      <c r="H48" s="6" t="s">
        <v>13</v>
      </c>
      <c r="I48" s="6" t="s">
        <v>14</v>
      </c>
      <c r="J48" s="6" t="s">
        <v>15</v>
      </c>
      <c r="K48" s="6" t="s">
        <v>16</v>
      </c>
      <c r="L48" s="7" t="s">
        <v>17</v>
      </c>
    </row>
    <row r="49" spans="2:12" x14ac:dyDescent="0.25">
      <c r="B49" s="20" t="s">
        <v>25</v>
      </c>
      <c r="C49" s="19">
        <f>'Prix matières'!D37</f>
        <v>0</v>
      </c>
      <c r="D49" s="20">
        <f>'Prix matières'!G37*0.045*0.2*1.05</f>
        <v>0</v>
      </c>
      <c r="E49" s="19">
        <f t="shared" ref="E49:E55" si="4">C49*D49</f>
        <v>0</v>
      </c>
      <c r="F49" s="20">
        <v>0.55000000000000004</v>
      </c>
      <c r="G49" s="19">
        <f>'DPGF Décomposé'!D$3*F49</f>
        <v>11</v>
      </c>
      <c r="H49" s="20">
        <v>0.25</v>
      </c>
      <c r="I49" s="19">
        <f>'DPGF Décomposé'!D$4*H49</f>
        <v>5</v>
      </c>
      <c r="J49" s="19">
        <v>2</v>
      </c>
      <c r="K49" s="19">
        <v>2</v>
      </c>
      <c r="L49" s="21">
        <f t="shared" ref="L49:L56" si="5">SUM(E49,G49,I49,J49,K49)</f>
        <v>20</v>
      </c>
    </row>
    <row r="50" spans="2:12" x14ac:dyDescent="0.25">
      <c r="B50" s="9" t="s">
        <v>27</v>
      </c>
      <c r="C50" s="8">
        <f>'Prix matières'!D38</f>
        <v>0</v>
      </c>
      <c r="D50" s="9">
        <v>1.1000000000000001</v>
      </c>
      <c r="E50" s="8">
        <f t="shared" si="4"/>
        <v>0</v>
      </c>
      <c r="F50" s="9">
        <v>0.15</v>
      </c>
      <c r="G50" s="8">
        <f>'DPGF Décomposé'!D$3*F50</f>
        <v>3</v>
      </c>
      <c r="H50" s="9">
        <v>0</v>
      </c>
      <c r="I50" s="8">
        <f>'DPGF Décomposé'!D$4*H50</f>
        <v>0</v>
      </c>
      <c r="J50" s="8">
        <v>0</v>
      </c>
      <c r="K50" s="8">
        <v>0</v>
      </c>
      <c r="L50" s="10">
        <f t="shared" si="5"/>
        <v>3</v>
      </c>
    </row>
    <row r="51" spans="2:12" x14ac:dyDescent="0.25">
      <c r="B51" s="20" t="s">
        <v>34</v>
      </c>
      <c r="C51" s="19">
        <f>'Prix matières'!D39</f>
        <v>0</v>
      </c>
      <c r="D51" s="20">
        <v>1</v>
      </c>
      <c r="E51" s="19">
        <f t="shared" si="4"/>
        <v>0</v>
      </c>
      <c r="F51" s="20">
        <v>0.08</v>
      </c>
      <c r="G51" s="19">
        <f>'DPGF Décomposé'!D$3*F51</f>
        <v>1.6</v>
      </c>
      <c r="H51" s="20">
        <v>0</v>
      </c>
      <c r="I51" s="19">
        <f>'DPGF Décomposé'!D$4*H51</f>
        <v>0</v>
      </c>
      <c r="J51" s="19">
        <v>0</v>
      </c>
      <c r="K51" s="19">
        <v>0</v>
      </c>
      <c r="L51" s="21">
        <f t="shared" si="5"/>
        <v>1.6</v>
      </c>
    </row>
    <row r="52" spans="2:12" x14ac:dyDescent="0.25">
      <c r="B52" s="9" t="s">
        <v>37</v>
      </c>
      <c r="C52" s="8">
        <f>'Prix matières'!D40</f>
        <v>0</v>
      </c>
      <c r="D52" s="9">
        <v>1.1000000000000001</v>
      </c>
      <c r="E52" s="8">
        <f t="shared" si="4"/>
        <v>0</v>
      </c>
      <c r="F52" s="9">
        <v>0.13</v>
      </c>
      <c r="G52" s="8">
        <f>'DPGF Décomposé'!D$3*F52</f>
        <v>2.6</v>
      </c>
      <c r="H52" s="9">
        <v>0</v>
      </c>
      <c r="I52" s="8">
        <f>'DPGF Décomposé'!D$4*H52</f>
        <v>0</v>
      </c>
      <c r="J52" s="8">
        <v>0</v>
      </c>
      <c r="K52" s="8">
        <v>0</v>
      </c>
      <c r="L52" s="10">
        <f t="shared" si="5"/>
        <v>2.6</v>
      </c>
    </row>
    <row r="53" spans="2:12" x14ac:dyDescent="0.25">
      <c r="B53" s="20" t="s">
        <v>38</v>
      </c>
      <c r="C53" s="19">
        <f>'Prix matières'!D41</f>
        <v>0</v>
      </c>
      <c r="D53" s="20">
        <v>1.1000000000000001</v>
      </c>
      <c r="E53" s="19">
        <f t="shared" si="4"/>
        <v>0</v>
      </c>
      <c r="F53" s="20">
        <v>0.1</v>
      </c>
      <c r="G53" s="19">
        <f>'DPGF Décomposé'!D$3*F53</f>
        <v>2</v>
      </c>
      <c r="H53" s="20">
        <v>0</v>
      </c>
      <c r="I53" s="19">
        <f>'DPGF Décomposé'!D$4*H53</f>
        <v>0</v>
      </c>
      <c r="J53" s="19">
        <v>0</v>
      </c>
      <c r="K53" s="19">
        <v>0</v>
      </c>
      <c r="L53" s="21">
        <f t="shared" si="5"/>
        <v>2</v>
      </c>
    </row>
    <row r="54" spans="2:12" ht="45" x14ac:dyDescent="0.25">
      <c r="B54" s="9" t="s">
        <v>42</v>
      </c>
      <c r="C54" s="9">
        <v>2.5</v>
      </c>
      <c r="D54" s="9">
        <v>1</v>
      </c>
      <c r="E54" s="8">
        <f t="shared" si="4"/>
        <v>2.5</v>
      </c>
      <c r="F54" s="9">
        <v>0</v>
      </c>
      <c r="G54" s="8">
        <f>'DPGF Décomposé'!D$3*F54</f>
        <v>0</v>
      </c>
      <c r="H54" s="9">
        <v>0.1</v>
      </c>
      <c r="I54" s="8">
        <f>'DPGF Décomposé'!D$4*H54</f>
        <v>2</v>
      </c>
      <c r="J54" s="8">
        <v>0</v>
      </c>
      <c r="K54" s="8">
        <v>0</v>
      </c>
      <c r="L54" s="10">
        <f t="shared" si="5"/>
        <v>4.5</v>
      </c>
    </row>
    <row r="55" spans="2:12" x14ac:dyDescent="0.25">
      <c r="B55" s="20" t="s">
        <v>43</v>
      </c>
      <c r="C55" s="19">
        <f>'Prix matières'!D43</f>
        <v>0</v>
      </c>
      <c r="D55" s="20">
        <v>1</v>
      </c>
      <c r="E55" s="19">
        <f t="shared" si="4"/>
        <v>0</v>
      </c>
      <c r="F55" s="20">
        <v>0</v>
      </c>
      <c r="G55" s="19">
        <f>'DPGF Décomposé'!D$3*F55</f>
        <v>0</v>
      </c>
      <c r="H55" s="20">
        <v>0</v>
      </c>
      <c r="I55" s="19">
        <f>'DPGF Décomposé'!D$4*H55</f>
        <v>0</v>
      </c>
      <c r="J55" s="19">
        <v>0</v>
      </c>
      <c r="K55" s="19">
        <v>0</v>
      </c>
      <c r="L55" s="21">
        <f t="shared" si="5"/>
        <v>0</v>
      </c>
    </row>
    <row r="56" spans="2:12" x14ac:dyDescent="0.25">
      <c r="B56" s="20" t="s">
        <v>49</v>
      </c>
      <c r="C56" s="13"/>
      <c r="D56" s="13"/>
      <c r="E56" s="12">
        <f>SUM(E49:E55)</f>
        <v>2.5</v>
      </c>
      <c r="F56" s="13">
        <f>SUM(F49:F55)</f>
        <v>1.01</v>
      </c>
      <c r="G56" s="12">
        <f>'DPGF Décomposé'!D$3*F56</f>
        <v>20.2</v>
      </c>
      <c r="H56" s="13">
        <f>SUM(H49:H55)</f>
        <v>0.35</v>
      </c>
      <c r="I56" s="12">
        <f>'DPGF Décomposé'!D$4*H56</f>
        <v>7</v>
      </c>
      <c r="J56" s="12">
        <f>SUM(J49:J55)</f>
        <v>2</v>
      </c>
      <c r="K56" s="12">
        <f>SUM(K49:K55)</f>
        <v>2</v>
      </c>
      <c r="L56" s="14">
        <f t="shared" si="5"/>
        <v>33.700000000000003</v>
      </c>
    </row>
    <row r="57" spans="2:12" x14ac:dyDescent="0.25">
      <c r="B57" s="16"/>
      <c r="C57" s="17"/>
      <c r="D57" s="3"/>
      <c r="E57" s="17"/>
      <c r="F57" s="3"/>
      <c r="G57" s="17"/>
      <c r="H57" s="3"/>
      <c r="I57" s="17"/>
      <c r="J57" s="17"/>
      <c r="K57" s="17"/>
      <c r="L57" s="18"/>
    </row>
    <row r="58" spans="2:12" x14ac:dyDescent="0.25">
      <c r="B58" s="11"/>
      <c r="C58" s="12"/>
      <c r="D58" s="13"/>
      <c r="E58" s="12"/>
      <c r="F58" s="13"/>
      <c r="G58" s="12"/>
      <c r="H58" s="13"/>
      <c r="I58" s="12"/>
      <c r="J58" s="12"/>
      <c r="K58" s="12"/>
      <c r="L58" s="14"/>
    </row>
    <row r="63" spans="2:12" ht="30" x14ac:dyDescent="0.25">
      <c r="B63" s="3" t="s">
        <v>61</v>
      </c>
      <c r="C63" s="3"/>
      <c r="D63" s="3"/>
      <c r="E63" s="3"/>
      <c r="F63" s="3"/>
      <c r="G63" s="3"/>
      <c r="H63" s="3"/>
      <c r="I63" s="3"/>
      <c r="J63" s="3"/>
      <c r="K63" s="3"/>
      <c r="L63" s="3"/>
    </row>
    <row r="64" spans="2:12" x14ac:dyDescent="0.25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</row>
    <row r="65" spans="2:12" x14ac:dyDescent="0.25">
      <c r="B65" s="15" t="s">
        <v>0</v>
      </c>
      <c r="C65" s="6" t="s">
        <v>8</v>
      </c>
      <c r="D65" s="6" t="s">
        <v>9</v>
      </c>
      <c r="E65" s="6" t="s">
        <v>10</v>
      </c>
      <c r="F65" s="6" t="s">
        <v>11</v>
      </c>
      <c r="G65" s="6" t="s">
        <v>12</v>
      </c>
      <c r="H65" s="6" t="s">
        <v>13</v>
      </c>
      <c r="I65" s="6" t="s">
        <v>14</v>
      </c>
      <c r="J65" s="6" t="s">
        <v>15</v>
      </c>
      <c r="K65" s="6" t="s">
        <v>16</v>
      </c>
      <c r="L65" s="7" t="s">
        <v>17</v>
      </c>
    </row>
    <row r="66" spans="2:12" x14ac:dyDescent="0.25">
      <c r="B66" s="20" t="s">
        <v>25</v>
      </c>
      <c r="C66" s="19">
        <f>'Prix matières'!D54</f>
        <v>0</v>
      </c>
      <c r="D66" s="20">
        <f>'Prix matières'!G54*0.045*0.2*1.05</f>
        <v>0</v>
      </c>
      <c r="E66" s="19">
        <f t="shared" ref="E66:E72" si="6">C66*D66</f>
        <v>0</v>
      </c>
      <c r="F66" s="20">
        <v>0.55000000000000004</v>
      </c>
      <c r="G66" s="19">
        <f>'DPGF Décomposé'!D$3*F66</f>
        <v>11</v>
      </c>
      <c r="H66" s="20">
        <v>0.25</v>
      </c>
      <c r="I66" s="19">
        <f>'DPGF Décomposé'!D$4*H66</f>
        <v>5</v>
      </c>
      <c r="J66" s="19">
        <v>2</v>
      </c>
      <c r="K66" s="19">
        <v>2</v>
      </c>
      <c r="L66" s="21">
        <f t="shared" ref="L66:L73" si="7">SUM(E66,G66,I66,J66,K66)</f>
        <v>20</v>
      </c>
    </row>
    <row r="67" spans="2:12" x14ac:dyDescent="0.25">
      <c r="B67" s="9" t="s">
        <v>27</v>
      </c>
      <c r="C67" s="8">
        <f>'Prix matières'!D55</f>
        <v>0</v>
      </c>
      <c r="D67" s="9">
        <v>1.1000000000000001</v>
      </c>
      <c r="E67" s="8">
        <f t="shared" si="6"/>
        <v>0</v>
      </c>
      <c r="F67" s="9">
        <v>0.15</v>
      </c>
      <c r="G67" s="8">
        <f>'DPGF Décomposé'!D$3*F67</f>
        <v>3</v>
      </c>
      <c r="H67" s="9">
        <v>0</v>
      </c>
      <c r="I67" s="8">
        <f>'DPGF Décomposé'!D$4*H67</f>
        <v>0</v>
      </c>
      <c r="J67" s="8">
        <v>0</v>
      </c>
      <c r="K67" s="8">
        <v>0</v>
      </c>
      <c r="L67" s="10">
        <f t="shared" si="7"/>
        <v>3</v>
      </c>
    </row>
    <row r="68" spans="2:12" x14ac:dyDescent="0.25">
      <c r="B68" s="20" t="s">
        <v>34</v>
      </c>
      <c r="C68" s="19">
        <f>'Prix matières'!D56</f>
        <v>0</v>
      </c>
      <c r="D68" s="20">
        <v>1</v>
      </c>
      <c r="E68" s="19">
        <f t="shared" si="6"/>
        <v>0</v>
      </c>
      <c r="F68" s="20">
        <v>0.08</v>
      </c>
      <c r="G68" s="19">
        <f>'DPGF Décomposé'!D$3*F68</f>
        <v>1.6</v>
      </c>
      <c r="H68" s="20">
        <v>0</v>
      </c>
      <c r="I68" s="19">
        <f>'DPGF Décomposé'!D$4*H68</f>
        <v>0</v>
      </c>
      <c r="J68" s="19">
        <v>0</v>
      </c>
      <c r="K68" s="19">
        <v>0</v>
      </c>
      <c r="L68" s="21">
        <f t="shared" si="7"/>
        <v>1.6</v>
      </c>
    </row>
    <row r="69" spans="2:12" x14ac:dyDescent="0.25">
      <c r="B69" s="9" t="s">
        <v>37</v>
      </c>
      <c r="C69" s="8">
        <f>'Prix matières'!D57</f>
        <v>0</v>
      </c>
      <c r="D69" s="9">
        <v>1.1000000000000001</v>
      </c>
      <c r="E69" s="8">
        <f t="shared" si="6"/>
        <v>0</v>
      </c>
      <c r="F69" s="9">
        <v>0.13</v>
      </c>
      <c r="G69" s="8">
        <f>'DPGF Décomposé'!D$3*F69</f>
        <v>2.6</v>
      </c>
      <c r="H69" s="9">
        <v>0</v>
      </c>
      <c r="I69" s="8">
        <f>'DPGF Décomposé'!D$4*H69</f>
        <v>0</v>
      </c>
      <c r="J69" s="8">
        <v>0</v>
      </c>
      <c r="K69" s="8">
        <v>0</v>
      </c>
      <c r="L69" s="10">
        <f t="shared" si="7"/>
        <v>2.6</v>
      </c>
    </row>
    <row r="70" spans="2:12" x14ac:dyDescent="0.25">
      <c r="B70" s="20" t="s">
        <v>38</v>
      </c>
      <c r="C70" s="19">
        <f>'Prix matières'!D58</f>
        <v>0</v>
      </c>
      <c r="D70" s="20">
        <v>1.1000000000000001</v>
      </c>
      <c r="E70" s="19">
        <f t="shared" si="6"/>
        <v>0</v>
      </c>
      <c r="F70" s="20">
        <v>0.1</v>
      </c>
      <c r="G70" s="19">
        <f>'DPGF Décomposé'!D$3*F70</f>
        <v>2</v>
      </c>
      <c r="H70" s="20">
        <v>0</v>
      </c>
      <c r="I70" s="19">
        <f>'DPGF Décomposé'!D$4*H70</f>
        <v>0</v>
      </c>
      <c r="J70" s="19">
        <v>0</v>
      </c>
      <c r="K70" s="19">
        <v>0</v>
      </c>
      <c r="L70" s="21">
        <f t="shared" si="7"/>
        <v>2</v>
      </c>
    </row>
    <row r="71" spans="2:12" ht="45" x14ac:dyDescent="0.25">
      <c r="B71" s="9" t="s">
        <v>42</v>
      </c>
      <c r="C71" s="9">
        <v>2.5</v>
      </c>
      <c r="D71" s="9">
        <v>1</v>
      </c>
      <c r="E71" s="8">
        <f t="shared" si="6"/>
        <v>2.5</v>
      </c>
      <c r="F71" s="9">
        <v>0</v>
      </c>
      <c r="G71" s="8">
        <f>'DPGF Décomposé'!D$3*F71</f>
        <v>0</v>
      </c>
      <c r="H71" s="9">
        <v>0.1</v>
      </c>
      <c r="I71" s="8">
        <f>'DPGF Décomposé'!D$4*H71</f>
        <v>2</v>
      </c>
      <c r="J71" s="8">
        <v>0</v>
      </c>
      <c r="K71" s="8">
        <v>0</v>
      </c>
      <c r="L71" s="10">
        <f t="shared" si="7"/>
        <v>4.5</v>
      </c>
    </row>
    <row r="72" spans="2:12" x14ac:dyDescent="0.25">
      <c r="B72" s="20" t="s">
        <v>43</v>
      </c>
      <c r="C72" s="19">
        <f>'Prix matières'!D60</f>
        <v>0</v>
      </c>
      <c r="D72" s="20">
        <v>1</v>
      </c>
      <c r="E72" s="19">
        <f t="shared" si="6"/>
        <v>0</v>
      </c>
      <c r="F72" s="20">
        <v>0</v>
      </c>
      <c r="G72" s="19">
        <f>'DPGF Décomposé'!D$3*F72</f>
        <v>0</v>
      </c>
      <c r="H72" s="20">
        <v>0</v>
      </c>
      <c r="I72" s="19">
        <f>'DPGF Décomposé'!D$4*H72</f>
        <v>0</v>
      </c>
      <c r="J72" s="19">
        <v>0</v>
      </c>
      <c r="K72" s="19">
        <v>0</v>
      </c>
      <c r="L72" s="21">
        <f t="shared" si="7"/>
        <v>0</v>
      </c>
    </row>
    <row r="73" spans="2:12" x14ac:dyDescent="0.25">
      <c r="B73" s="20" t="s">
        <v>49</v>
      </c>
      <c r="C73" s="13"/>
      <c r="D73" s="13"/>
      <c r="E73" s="12">
        <f>SUM(E66:E72)</f>
        <v>2.5</v>
      </c>
      <c r="F73" s="13">
        <f>SUM(F66:F72)</f>
        <v>1.01</v>
      </c>
      <c r="G73" s="12">
        <f>'DPGF Décomposé'!D$3*F73</f>
        <v>20.2</v>
      </c>
      <c r="H73" s="13">
        <f>SUM(H66:H72)</f>
        <v>0.35</v>
      </c>
      <c r="I73" s="12">
        <f>'DPGF Décomposé'!D$4*H73</f>
        <v>7</v>
      </c>
      <c r="J73" s="12">
        <f>SUM(J66:J72)</f>
        <v>2</v>
      </c>
      <c r="K73" s="12">
        <f>SUM(K66:K72)</f>
        <v>2</v>
      </c>
      <c r="L73" s="14">
        <f t="shared" si="7"/>
        <v>33.700000000000003</v>
      </c>
    </row>
    <row r="74" spans="2:12" x14ac:dyDescent="0.25">
      <c r="B74" s="16"/>
      <c r="C74" s="17"/>
      <c r="D74" s="3"/>
      <c r="E74" s="17"/>
      <c r="F74" s="3"/>
      <c r="G74" s="17"/>
      <c r="H74" s="3"/>
      <c r="I74" s="17"/>
      <c r="J74" s="17"/>
      <c r="K74" s="17"/>
      <c r="L74" s="18"/>
    </row>
    <row r="75" spans="2:12" x14ac:dyDescent="0.25">
      <c r="B75" s="11"/>
      <c r="C75" s="12"/>
      <c r="D75" s="13"/>
      <c r="E75" s="12"/>
      <c r="F75" s="13"/>
      <c r="G75" s="12"/>
      <c r="H75" s="13"/>
      <c r="I75" s="12"/>
      <c r="J75" s="12"/>
      <c r="K75" s="12"/>
      <c r="L75" s="14"/>
    </row>
  </sheetData>
  <phoneticPr fontId="4" type="noConversion"/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DPGF Décomposé</vt:lpstr>
      <vt:lpstr>Prix matières</vt:lpstr>
      <vt:lpstr>Elements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keller</dc:creator>
  <cp:lastModifiedBy>julien keller</cp:lastModifiedBy>
  <dcterms:created xsi:type="dcterms:W3CDTF">2023-11-15T07:12:21Z</dcterms:created>
  <dcterms:modified xsi:type="dcterms:W3CDTF">2023-11-27T15:07:18Z</dcterms:modified>
</cp:coreProperties>
</file>