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proustt\Desktop\"/>
    </mc:Choice>
  </mc:AlternateContent>
  <xr:revisionPtr revIDLastSave="0" documentId="8_{B71CD2D8-4617-4C10-84ED-D2B9FB07CDD4}" xr6:coauthVersionLast="36" xr6:coauthVersionMax="36" xr10:uidLastSave="{00000000-0000-0000-0000-000000000000}"/>
  <bookViews>
    <workbookView xWindow="0" yWindow="0" windowWidth="25200" windowHeight="11775" xr2:uid="{1E38BE46-B8B8-45CE-869E-734D7F9DD68D}"/>
  </bookViews>
  <sheets>
    <sheet name="GLOBAL" sheetId="1" r:id="rId1"/>
    <sheet name="Données" sheetId="2" r:id="rId2"/>
    <sheet name="RH" sheetId="3" r:id="rId3"/>
    <sheet name="Archives" sheetId="4" r:id="rId4"/>
    <sheet name="COM" sheetId="5" r:id="rId5"/>
    <sheet name="MARKET" sheetId="6" r:id="rId6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31" i="1" l="1"/>
  <c r="E31" i="1"/>
  <c r="F31" i="1"/>
  <c r="G31" i="1"/>
  <c r="H31" i="1"/>
  <c r="I31" i="1"/>
  <c r="J31" i="1"/>
  <c r="K31" i="1"/>
  <c r="L31" i="1"/>
  <c r="M31" i="1"/>
  <c r="N31" i="1"/>
  <c r="O31" i="1"/>
  <c r="D30" i="1"/>
  <c r="E30" i="1"/>
  <c r="F30" i="1"/>
  <c r="G30" i="1"/>
  <c r="H30" i="1"/>
  <c r="I30" i="1"/>
  <c r="J30" i="1"/>
  <c r="K30" i="1"/>
  <c r="L30" i="1"/>
  <c r="M30" i="1"/>
  <c r="N30" i="1"/>
  <c r="O30" i="1"/>
  <c r="D29" i="1"/>
  <c r="E29" i="1"/>
  <c r="F29" i="1"/>
  <c r="G29" i="1"/>
  <c r="H29" i="1"/>
  <c r="I29" i="1"/>
  <c r="J29" i="1"/>
  <c r="K29" i="1"/>
  <c r="L29" i="1"/>
  <c r="M29" i="1"/>
  <c r="N29" i="1"/>
  <c r="O29" i="1"/>
  <c r="D28" i="1"/>
  <c r="E28" i="1"/>
  <c r="F28" i="1"/>
  <c r="G28" i="1"/>
  <c r="H28" i="1"/>
  <c r="I28" i="1"/>
  <c r="J28" i="1"/>
  <c r="K28" i="1"/>
  <c r="L28" i="1"/>
  <c r="M28" i="1"/>
  <c r="N28" i="1"/>
  <c r="O28" i="1"/>
  <c r="C31" i="1"/>
  <c r="C30" i="1"/>
  <c r="C29" i="1"/>
  <c r="C28" i="1"/>
</calcChain>
</file>

<file path=xl/sharedStrings.xml><?xml version="1.0" encoding="utf-8"?>
<sst xmlns="http://schemas.openxmlformats.org/spreadsheetml/2006/main" count="83" uniqueCount="19">
  <si>
    <t>NOM</t>
  </si>
  <si>
    <t>PRENOM</t>
  </si>
  <si>
    <t>01-juin</t>
  </si>
  <si>
    <t>02-juin</t>
  </si>
  <si>
    <t>03-juin</t>
  </si>
  <si>
    <t>04-juin</t>
  </si>
  <si>
    <t>05-juin</t>
  </si>
  <si>
    <t>06-juin</t>
  </si>
  <si>
    <t>07-juin</t>
  </si>
  <si>
    <t>08-juin</t>
  </si>
  <si>
    <t>09-juin</t>
  </si>
  <si>
    <t>10-juin</t>
  </si>
  <si>
    <t>11-juin</t>
  </si>
  <si>
    <t>12-juin</t>
  </si>
  <si>
    <t>13-juin</t>
  </si>
  <si>
    <t>TT</t>
  </si>
  <si>
    <t>CONGES</t>
  </si>
  <si>
    <t>SUR SITE</t>
  </si>
  <si>
    <t>MALADE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</si>
</sst>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6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6317ED93-E083-4956-BBFD-9145ED449775}" name="Tableau1" displayName="Tableau1" ref="A1:O26" totalsRowShown="0">
  <autoFilter ref="A1:O26" xr:uid="{C06661EF-9C33-4052-B95C-7373ABA300FB}"/>
  <tableColumns count="15">
    <tableColumn id="1" xr3:uid="{7C6FEFA8-8C5C-4BFE-A957-74C3B5E12FBB}" name="NOM"/>
    <tableColumn id="2" xr3:uid="{62792F17-C0ED-423C-8443-FC4304300C05}" name="PRENOM"/>
    <tableColumn id="3" xr3:uid="{29D8B9AB-1FDC-428E-BA94-17BAF166DBDA}" name="01-juin"/>
    <tableColumn id="4" xr3:uid="{19A1BC16-6E7A-4E46-B754-D7470B15A884}" name="02-juin"/>
    <tableColumn id="5" xr3:uid="{EB7680A4-577B-438E-8C25-5DE1B12C008F}" name="03-juin"/>
    <tableColumn id="6" xr3:uid="{7A68F61C-49B6-4608-9A80-68981EDE8A02}" name="04-juin"/>
    <tableColumn id="7" xr3:uid="{40E4181E-9E69-445F-906F-5B9A362965CD}" name="05-juin"/>
    <tableColumn id="8" xr3:uid="{7A692475-B434-4B3A-A199-28AA199B124D}" name="06-juin"/>
    <tableColumn id="9" xr3:uid="{8BE9DD50-1C35-4FA8-96B4-1DF759A8B126}" name="07-juin"/>
    <tableColumn id="10" xr3:uid="{CAE8C3C2-FD54-4959-A777-25D2F789A4E6}" name="08-juin"/>
    <tableColumn id="11" xr3:uid="{669AC655-FB74-43FF-AF6A-E4ED5F85AD52}" name="09-juin"/>
    <tableColumn id="12" xr3:uid="{A0990C6D-C15D-4B66-AB9D-FA2F16FE1A60}" name="10-juin"/>
    <tableColumn id="13" xr3:uid="{7CDC1455-7D5F-4094-B0C7-E428BB4231B4}" name="11-juin"/>
    <tableColumn id="14" xr3:uid="{E432CB6C-A16E-4596-B1F5-E3A469D177D6}" name="12-juin"/>
    <tableColumn id="15" xr3:uid="{A207993F-606C-4362-82A9-E3C836A70A7D}" name="13-juin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4D387A4C-5090-47A0-8CFD-93CD4ADA535C}" name="Tableau13" displayName="Tableau13" ref="A1:O24" totalsRowShown="0">
  <autoFilter ref="A1:O24" xr:uid="{C06661EF-9C33-4052-B95C-7373ABA300FB}"/>
  <tableColumns count="15">
    <tableColumn id="1" xr3:uid="{C1C71C20-CEE3-4CE7-AEF5-0C73039E508D}" name="NOM"/>
    <tableColumn id="2" xr3:uid="{35B14611-E319-4F71-9BB7-24C7B77F6959}" name="PRENOM"/>
    <tableColumn id="3" xr3:uid="{E44C4B27-5720-4E53-8467-557F7E51178A}" name="01-juin"/>
    <tableColumn id="4" xr3:uid="{1E8BB4E3-D13F-4DC1-A97B-4A52ECE8B97A}" name="02-juin"/>
    <tableColumn id="5" xr3:uid="{76DDCFE8-7A1E-4778-ADA5-EAF9B1A17F73}" name="03-juin"/>
    <tableColumn id="6" xr3:uid="{D5C03A47-0A2C-4B4B-9594-263378C74BBD}" name="04-juin"/>
    <tableColumn id="7" xr3:uid="{34093787-33F6-4DFC-9426-4326ECCA4F86}" name="05-juin"/>
    <tableColumn id="8" xr3:uid="{1F28B3A5-5E73-4951-A74E-A49775346D11}" name="06-juin"/>
    <tableColumn id="9" xr3:uid="{2724CD5F-6E35-4298-A8B6-59BEE8186FD5}" name="07-juin"/>
    <tableColumn id="10" xr3:uid="{AF904FA1-F778-4E5B-AF4A-B6E472F99A3A}" name="08-juin"/>
    <tableColumn id="11" xr3:uid="{3CD59A9F-C022-4EFB-932E-ABFAE41A92B5}" name="09-juin"/>
    <tableColumn id="12" xr3:uid="{4E2D601F-0774-4BA5-AA5C-5DA67B1204FA}" name="10-juin"/>
    <tableColumn id="13" xr3:uid="{480CAF3E-F031-459C-BC71-1B49134E25B5}" name="11-juin"/>
    <tableColumn id="14" xr3:uid="{62743A14-343D-4AA6-A5B6-4D682471113F}" name="12-juin"/>
    <tableColumn id="15" xr3:uid="{2E5DAA92-90D0-489E-A18C-79ABA4811BD5}" name="13-juin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7D0A9FB3-9AEE-4EB4-AEA2-18027444C2AC}" name="Tableau14" displayName="Tableau14" ref="A1:O24" totalsRowShown="0">
  <autoFilter ref="A1:O24" xr:uid="{C06661EF-9C33-4052-B95C-7373ABA300FB}"/>
  <tableColumns count="15">
    <tableColumn id="1" xr3:uid="{EB144B03-572C-4BE4-9ED4-F20D9FB45740}" name="NOM"/>
    <tableColumn id="2" xr3:uid="{C40C7F3B-FCD5-43C6-86C6-87C287641BE5}" name="PRENOM"/>
    <tableColumn id="3" xr3:uid="{98D598FE-8533-4594-8371-803A54864BD9}" name="01-juin"/>
    <tableColumn id="4" xr3:uid="{126637FC-66C8-42CC-AC45-9D46461E885B}" name="02-juin"/>
    <tableColumn id="5" xr3:uid="{E4835B52-44DE-4CD7-A869-862E311310AA}" name="03-juin"/>
    <tableColumn id="6" xr3:uid="{769E0C2E-1230-484C-BDCE-53AEFC803268}" name="04-juin"/>
    <tableColumn id="7" xr3:uid="{86723E04-A53C-458E-A5F6-ADEF6E3607ED}" name="05-juin"/>
    <tableColumn id="8" xr3:uid="{35B3EED3-790A-44AF-8DB1-E5773D13199C}" name="06-juin"/>
    <tableColumn id="9" xr3:uid="{E37F56B6-CDD1-4ABF-BBE2-F626AE7EA135}" name="07-juin"/>
    <tableColumn id="10" xr3:uid="{AF919C7B-FAAF-4A25-93E0-46B4A585A7FF}" name="08-juin"/>
    <tableColumn id="11" xr3:uid="{C2FCB97A-6A00-4C80-8B28-3167D1C8A166}" name="09-juin"/>
    <tableColumn id="12" xr3:uid="{D7FAEB32-BDC9-448E-AD7E-C71A38253DA9}" name="10-juin"/>
    <tableColumn id="13" xr3:uid="{D8AC2CF9-DE4E-4E64-B419-323E8FD776AB}" name="11-juin"/>
    <tableColumn id="14" xr3:uid="{9EC61AD7-1A44-4A45-B659-5EA4ABEBBA65}" name="12-juin"/>
    <tableColumn id="15" xr3:uid="{FAB705B7-B9EF-49AD-B32F-D366996A2504}" name="13-juin"/>
  </tableColumns>
  <tableStyleInfo name="TableStyleMedium2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2442AC20-41A4-45B3-B1AB-6F362D208754}" name="Tableau15" displayName="Tableau15" ref="A1:O24" totalsRowShown="0">
  <autoFilter ref="A1:O24" xr:uid="{C06661EF-9C33-4052-B95C-7373ABA300FB}"/>
  <tableColumns count="15">
    <tableColumn id="1" xr3:uid="{B5C03EC0-D9A9-4E02-A00C-A1D31A44A152}" name="NOM"/>
    <tableColumn id="2" xr3:uid="{8C6FD720-45E6-456D-84A4-A21111977745}" name="PRENOM"/>
    <tableColumn id="3" xr3:uid="{E74B88C2-ABA8-4471-B5BB-ED332C5A7374}" name="01-juin"/>
    <tableColumn id="4" xr3:uid="{74D74FBF-A6F4-4399-B084-A71566DD0B18}" name="02-juin"/>
    <tableColumn id="5" xr3:uid="{86650660-1261-4B38-B489-64A102657E41}" name="03-juin"/>
    <tableColumn id="6" xr3:uid="{E25F0A80-DF00-4B07-8B70-C04C2DEE36AB}" name="04-juin"/>
    <tableColumn id="7" xr3:uid="{AC72C174-F60F-4235-986D-9F9B91CAE20F}" name="05-juin"/>
    <tableColumn id="8" xr3:uid="{0D8D84AF-598C-4415-960B-463E86EFE8FD}" name="06-juin"/>
    <tableColumn id="9" xr3:uid="{CDDF93FF-4E73-48B9-9FF3-3545EE9164E2}" name="07-juin"/>
    <tableColumn id="10" xr3:uid="{B073E6E6-EEA1-4756-BAB3-2405D2EF8D38}" name="08-juin"/>
    <tableColumn id="11" xr3:uid="{40336459-B5B3-44E8-BB35-FFD4A43145BC}" name="09-juin"/>
    <tableColumn id="12" xr3:uid="{99230DA5-52F3-4CE1-90D9-E01F0A146B4A}" name="10-juin"/>
    <tableColumn id="13" xr3:uid="{9D34174C-5076-40F4-8874-740CF0891B5A}" name="11-juin"/>
    <tableColumn id="14" xr3:uid="{14D45771-9D16-4D78-A251-99AB8140F26F}" name="12-juin"/>
    <tableColumn id="15" xr3:uid="{A7A28323-CFCA-45B5-84D1-511E46C71B5C}" name="13-juin"/>
  </tableColumns>
  <tableStyleInfo name="TableStyleMedium2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7365F0BA-5196-45BC-8EEC-F27CC48C83EE}" name="Tableau16" displayName="Tableau16" ref="A1:O24" totalsRowShown="0">
  <autoFilter ref="A1:O24" xr:uid="{C06661EF-9C33-4052-B95C-7373ABA300FB}"/>
  <tableColumns count="15">
    <tableColumn id="1" xr3:uid="{8F296449-15D4-4F1B-9B68-DE8C523F5B46}" name="NOM"/>
    <tableColumn id="2" xr3:uid="{0E5D95DF-336B-492B-9C7A-97D02E70786B}" name="PRENOM"/>
    <tableColumn id="3" xr3:uid="{39D423E4-A1BA-4E5F-80F3-E34A9E6D39EE}" name="01-juin"/>
    <tableColumn id="4" xr3:uid="{08B11E67-D370-468A-9D78-437A10C0FB7A}" name="02-juin"/>
    <tableColumn id="5" xr3:uid="{1CC30169-9791-49D3-ACB1-03541298E1C6}" name="03-juin"/>
    <tableColumn id="6" xr3:uid="{262269EE-B1AD-4CF4-B6DA-40C47DBD66F4}" name="04-juin"/>
    <tableColumn id="7" xr3:uid="{F14512BC-1B36-49FD-B1E0-51FA971F1544}" name="05-juin"/>
    <tableColumn id="8" xr3:uid="{60317209-1990-43E8-8D91-60B02D8C4F61}" name="06-juin"/>
    <tableColumn id="9" xr3:uid="{463F6168-7A77-47C3-856D-CB0BCDF2747B}" name="07-juin"/>
    <tableColumn id="10" xr3:uid="{77CF59E0-BB56-4C19-9A65-0F5BF0A75C05}" name="08-juin"/>
    <tableColumn id="11" xr3:uid="{A81E2624-A5D4-4FD7-966B-25C75706198F}" name="09-juin"/>
    <tableColumn id="12" xr3:uid="{C860350E-7A25-4E14-93A9-6A0449B6B02A}" name="10-juin"/>
    <tableColumn id="13" xr3:uid="{CC77B140-0405-44B5-81C4-94B88E748CF2}" name="11-juin"/>
    <tableColumn id="14" xr3:uid="{42306784-D5DF-4835-AD1C-FA6145BB7F71}" name="12-juin"/>
    <tableColumn id="15" xr3:uid="{BBB41142-B22B-4053-93A0-E1E9DEA641C1}" name="13-juin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table" Target="../tables/table3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table" Target="../tables/table4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table" Target="../tables/table5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5DC21F7-1B10-4B41-9D5E-79B3D630E003}">
  <dimension ref="A1:O31"/>
  <sheetViews>
    <sheetView tabSelected="1" workbookViewId="0">
      <selection activeCell="D23" sqref="D23"/>
    </sheetView>
  </sheetViews>
  <sheetFormatPr baseColWidth="10" defaultRowHeight="15" x14ac:dyDescent="0.25"/>
  <cols>
    <col min="1" max="9" width="11.5703125" customWidth="1"/>
    <col min="10" max="15" width="12.5703125" customWidth="1"/>
  </cols>
  <sheetData>
    <row r="1" spans="1:15" x14ac:dyDescent="0.25">
      <c r="A1" t="s">
        <v>0</v>
      </c>
      <c r="B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</row>
    <row r="28" spans="2:15" x14ac:dyDescent="0.25">
      <c r="B28" t="s">
        <v>15</v>
      </c>
      <c r="C28">
        <f>COUNTIF(Tableau1[01-juin],"TT")</f>
        <v>0</v>
      </c>
      <c r="D28">
        <f>COUNTIF(Tableau1[02-juin],"TT")</f>
        <v>0</v>
      </c>
      <c r="E28">
        <f>COUNTIF(Tableau1[03-juin],"TT")</f>
        <v>0</v>
      </c>
      <c r="F28">
        <f>COUNTIF(Tableau1[04-juin],"TT")</f>
        <v>0</v>
      </c>
      <c r="G28">
        <f>COUNTIF(Tableau1[05-juin],"TT")</f>
        <v>0</v>
      </c>
      <c r="H28">
        <f>COUNTIF(Tableau1[06-juin],"TT")</f>
        <v>0</v>
      </c>
      <c r="I28">
        <f>COUNTIF(Tableau1[07-juin],"TT")</f>
        <v>0</v>
      </c>
      <c r="J28">
        <f>COUNTIF(Tableau1[08-juin],"TT")</f>
        <v>0</v>
      </c>
      <c r="K28">
        <f>COUNTIF(Tableau1[09-juin],"TT")</f>
        <v>0</v>
      </c>
      <c r="L28">
        <f>COUNTIF(Tableau1[10-juin],"TT")</f>
        <v>0</v>
      </c>
      <c r="M28">
        <f>COUNTIF(Tableau1[11-juin],"TT")</f>
        <v>0</v>
      </c>
      <c r="N28">
        <f>COUNTIF(Tableau1[12-juin],"TT")</f>
        <v>0</v>
      </c>
      <c r="O28">
        <f>COUNTIF(Tableau1[13-juin],"TT")</f>
        <v>0</v>
      </c>
    </row>
    <row r="29" spans="2:15" x14ac:dyDescent="0.25">
      <c r="B29" t="s">
        <v>17</v>
      </c>
      <c r="C29">
        <f>COUNTIF(Tableau1[01-juin],"SUR SITE")</f>
        <v>0</v>
      </c>
      <c r="D29">
        <f>COUNTIF(Tableau1[02-juin],"SUR SITE")</f>
        <v>0</v>
      </c>
      <c r="E29">
        <f>COUNTIF(Tableau1[03-juin],"SUR SITE")</f>
        <v>0</v>
      </c>
      <c r="F29">
        <f>COUNTIF(Tableau1[04-juin],"SUR SITE")</f>
        <v>0</v>
      </c>
      <c r="G29">
        <f>COUNTIF(Tableau1[05-juin],"SUR SITE")</f>
        <v>0</v>
      </c>
      <c r="H29">
        <f>COUNTIF(Tableau1[06-juin],"SUR SITE")</f>
        <v>0</v>
      </c>
      <c r="I29">
        <f>COUNTIF(Tableau1[07-juin],"SUR SITE")</f>
        <v>0</v>
      </c>
      <c r="J29">
        <f>COUNTIF(Tableau1[08-juin],"SUR SITE")</f>
        <v>0</v>
      </c>
      <c r="K29">
        <f>COUNTIF(Tableau1[09-juin],"SUR SITE")</f>
        <v>0</v>
      </c>
      <c r="L29">
        <f>COUNTIF(Tableau1[10-juin],"SUR SITE")</f>
        <v>0</v>
      </c>
      <c r="M29">
        <f>COUNTIF(Tableau1[11-juin],"SUR SITE")</f>
        <v>0</v>
      </c>
      <c r="N29">
        <f>COUNTIF(Tableau1[12-juin],"SUR SITE")</f>
        <v>0</v>
      </c>
      <c r="O29">
        <f>COUNTIF(Tableau1[13-juin],"SUR SITE")</f>
        <v>0</v>
      </c>
    </row>
    <row r="30" spans="2:15" x14ac:dyDescent="0.25">
      <c r="B30" t="s">
        <v>16</v>
      </c>
      <c r="C30">
        <f>COUNTIF(Tableau1[01-juin],"CONGES")</f>
        <v>0</v>
      </c>
      <c r="D30">
        <f>COUNTIF(Tableau1[02-juin],"CONGES")</f>
        <v>0</v>
      </c>
      <c r="E30">
        <f>COUNTIF(Tableau1[03-juin],"CONGES")</f>
        <v>0</v>
      </c>
      <c r="F30">
        <f>COUNTIF(Tableau1[04-juin],"CONGES")</f>
        <v>0</v>
      </c>
      <c r="G30">
        <f>COUNTIF(Tableau1[05-juin],"CONGES")</f>
        <v>0</v>
      </c>
      <c r="H30">
        <f>COUNTIF(Tableau1[06-juin],"CONGES")</f>
        <v>0</v>
      </c>
      <c r="I30">
        <f>COUNTIF(Tableau1[07-juin],"CONGES")</f>
        <v>0</v>
      </c>
      <c r="J30">
        <f>COUNTIF(Tableau1[08-juin],"CONGES")</f>
        <v>0</v>
      </c>
      <c r="K30">
        <f>COUNTIF(Tableau1[09-juin],"CONGES")</f>
        <v>0</v>
      </c>
      <c r="L30">
        <f>COUNTIF(Tableau1[10-juin],"CONGES")</f>
        <v>0</v>
      </c>
      <c r="M30">
        <f>COUNTIF(Tableau1[11-juin],"CONGES")</f>
        <v>0</v>
      </c>
      <c r="N30">
        <f>COUNTIF(Tableau1[12-juin],"CONGES")</f>
        <v>0</v>
      </c>
      <c r="O30">
        <f>COUNTIF(Tableau1[13-juin],"CONGES")</f>
        <v>0</v>
      </c>
    </row>
    <row r="31" spans="2:15" x14ac:dyDescent="0.25">
      <c r="B31" t="s">
        <v>18</v>
      </c>
      <c r="C31">
        <f>COUNTIF(Tableau1[01-juin],"MALADE")</f>
        <v>0</v>
      </c>
      <c r="D31">
        <f>COUNTIF(Tableau1[02-juin],"MALADE")</f>
        <v>0</v>
      </c>
      <c r="E31">
        <f>COUNTIF(Tableau1[03-juin],"MALADE")</f>
        <v>0</v>
      </c>
      <c r="F31">
        <f>COUNTIF(Tableau1[04-juin],"MALADE")</f>
        <v>0</v>
      </c>
      <c r="G31">
        <f>COUNTIF(Tableau1[05-juin],"MALADE")</f>
        <v>0</v>
      </c>
      <c r="H31">
        <f>COUNTIF(Tableau1[06-juin],"MALADE")</f>
        <v>0</v>
      </c>
      <c r="I31">
        <f>COUNTIF(Tableau1[07-juin],"MALADE")</f>
        <v>0</v>
      </c>
      <c r="J31">
        <f>COUNTIF(Tableau1[08-juin],"MALADE")</f>
        <v>0</v>
      </c>
      <c r="K31">
        <f>COUNTIF(Tableau1[09-juin],"MALADE")</f>
        <v>0</v>
      </c>
      <c r="L31">
        <f>COUNTIF(Tableau1[10-juin],"MALADE")</f>
        <v>0</v>
      </c>
      <c r="M31">
        <f>COUNTIF(Tableau1[11-juin],"MALADE")</f>
        <v>0</v>
      </c>
      <c r="N31">
        <f>COUNTIF(Tableau1[12-juin],"MALADE")</f>
        <v>0</v>
      </c>
      <c r="O31">
        <f>COUNTIF(Tableau1[13-juin],"MALADE")</f>
        <v>0</v>
      </c>
    </row>
  </sheetData>
  <pageMargins left="0.7" right="0.7" top="0.75" bottom="0.75" header="0.3" footer="0.3"/>
  <tableParts count="1">
    <tablePart r:id="rId1"/>
  </tableParts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E8AA1EED-3F39-472B-85B5-70951B124762}">
          <x14:formula1>
            <xm:f>Données!$A$2:$A$5</xm:f>
          </x14:formula1>
          <xm:sqref>C2:O26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AFB9AD9-4E08-49AD-B687-C344224089C7}">
  <dimension ref="A2:A5"/>
  <sheetViews>
    <sheetView workbookViewId="0">
      <selection activeCell="B33" sqref="B33"/>
    </sheetView>
  </sheetViews>
  <sheetFormatPr baseColWidth="10" defaultRowHeight="15" x14ac:dyDescent="0.25"/>
  <sheetData>
    <row r="2" spans="1:1" x14ac:dyDescent="0.25">
      <c r="A2" t="s">
        <v>15</v>
      </c>
    </row>
    <row r="3" spans="1:1" x14ac:dyDescent="0.25">
      <c r="A3" t="s">
        <v>17</v>
      </c>
    </row>
    <row r="4" spans="1:1" x14ac:dyDescent="0.25">
      <c r="A4" t="s">
        <v>16</v>
      </c>
    </row>
    <row r="5" spans="1:1" x14ac:dyDescent="0.25">
      <c r="A5" t="s">
        <v>18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C8449A4-BB6A-463E-B36B-0A237245115B}">
  <dimension ref="A1:O1"/>
  <sheetViews>
    <sheetView workbookViewId="0">
      <selection activeCell="D24" sqref="D24"/>
    </sheetView>
  </sheetViews>
  <sheetFormatPr baseColWidth="10" defaultRowHeight="15" x14ac:dyDescent="0.25"/>
  <cols>
    <col min="1" max="9" width="11.5703125" customWidth="1"/>
    <col min="10" max="15" width="12.5703125" customWidth="1"/>
  </cols>
  <sheetData>
    <row r="1" spans="1:15" x14ac:dyDescent="0.25">
      <c r="A1" t="s">
        <v>0</v>
      </c>
      <c r="B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</row>
  </sheetData>
  <pageMargins left="0.7" right="0.7" top="0.75" bottom="0.75" header="0.3" footer="0.3"/>
  <tableParts count="1">
    <tablePart r:id="rId1"/>
  </tableParts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C00EE45C-EBF7-4260-BDA4-6E513AD334CA}">
          <x14:formula1>
            <xm:f>Données!$A$2:$A$5</xm:f>
          </x14:formula1>
          <xm:sqref>C2:O24</xm:sqref>
        </x14:dataValidation>
      </x14:dataValidation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85D90F5-7186-4A19-B5A5-DCA44B555564}">
  <dimension ref="A1:O1"/>
  <sheetViews>
    <sheetView workbookViewId="0">
      <selection activeCell="D24" sqref="D24"/>
    </sheetView>
  </sheetViews>
  <sheetFormatPr baseColWidth="10" defaultRowHeight="15" x14ac:dyDescent="0.25"/>
  <cols>
    <col min="1" max="9" width="11.5703125" customWidth="1"/>
    <col min="10" max="15" width="12.5703125" customWidth="1"/>
  </cols>
  <sheetData>
    <row r="1" spans="1:15" x14ac:dyDescent="0.25">
      <c r="A1" t="s">
        <v>0</v>
      </c>
      <c r="B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</row>
  </sheetData>
  <pageMargins left="0.7" right="0.7" top="0.75" bottom="0.75" header="0.3" footer="0.3"/>
  <tableParts count="1">
    <tablePart r:id="rId1"/>
  </tableParts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624DF902-7B92-48F9-8D50-4D1770929F62}">
          <x14:formula1>
            <xm:f>Données!$A$2:$A$5</xm:f>
          </x14:formula1>
          <xm:sqref>C2:O24</xm:sqref>
        </x14:dataValidation>
      </x14:dataValidations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7A37838-3B93-4D9D-9751-735C076EAB7C}">
  <dimension ref="A1:O1"/>
  <sheetViews>
    <sheetView workbookViewId="0">
      <selection activeCell="D24" sqref="D24"/>
    </sheetView>
  </sheetViews>
  <sheetFormatPr baseColWidth="10" defaultRowHeight="15" x14ac:dyDescent="0.25"/>
  <cols>
    <col min="1" max="9" width="11.5703125" customWidth="1"/>
    <col min="10" max="15" width="12.5703125" customWidth="1"/>
  </cols>
  <sheetData>
    <row r="1" spans="1:15" x14ac:dyDescent="0.25">
      <c r="A1" t="s">
        <v>0</v>
      </c>
      <c r="B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</row>
  </sheetData>
  <pageMargins left="0.7" right="0.7" top="0.75" bottom="0.75" header="0.3" footer="0.3"/>
  <tableParts count="1">
    <tablePart r:id="rId1"/>
  </tableParts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F4D8C8E8-EEBB-449E-ADC9-C677C13E2065}">
          <x14:formula1>
            <xm:f>Données!$A$2:$A$5</xm:f>
          </x14:formula1>
          <xm:sqref>C2:O24</xm:sqref>
        </x14:dataValidation>
      </x14:dataValidations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F3648A1-84D5-4B18-B33E-B6DA66B52EF5}">
  <dimension ref="A1:O1"/>
  <sheetViews>
    <sheetView workbookViewId="0">
      <selection activeCell="D34" sqref="D34"/>
    </sheetView>
  </sheetViews>
  <sheetFormatPr baseColWidth="10" defaultRowHeight="15" x14ac:dyDescent="0.25"/>
  <cols>
    <col min="1" max="9" width="11.5703125" customWidth="1"/>
    <col min="10" max="15" width="12.5703125" customWidth="1"/>
  </cols>
  <sheetData>
    <row r="1" spans="1:15" x14ac:dyDescent="0.25">
      <c r="A1" t="s">
        <v>0</v>
      </c>
      <c r="B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</row>
  </sheetData>
  <pageMargins left="0.7" right="0.7" top="0.75" bottom="0.75" header="0.3" footer="0.3"/>
  <tableParts count="1">
    <tablePart r:id="rId1"/>
  </tableParts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5967D4CB-D89A-45A6-BFA7-F6F7140D0F46}">
          <x14:formula1>
            <xm:f>Données!$A$2:$A$5</xm:f>
          </x14:formula1>
          <xm:sqref>C2:O24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6</vt:i4>
      </vt:variant>
    </vt:vector>
  </HeadingPairs>
  <TitlesOfParts>
    <vt:vector size="6" baseType="lpstr">
      <vt:lpstr>GLOBAL</vt:lpstr>
      <vt:lpstr>Données</vt:lpstr>
      <vt:lpstr>RH</vt:lpstr>
      <vt:lpstr>Archives</vt:lpstr>
      <vt:lpstr>COM</vt:lpstr>
      <vt:lpstr>MARKET</vt:lpstr>
    </vt:vector>
  </TitlesOfParts>
  <Company>BSPP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Proust Tony</dc:creator>
  <cp:lastModifiedBy>Proust Tony</cp:lastModifiedBy>
  <dcterms:created xsi:type="dcterms:W3CDTF">2023-11-22T14:31:01Z</dcterms:created>
  <dcterms:modified xsi:type="dcterms:W3CDTF">2023-11-22T14:45:29Z</dcterms:modified>
</cp:coreProperties>
</file>