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d.docs.live.net/dc14efaf24400b7c/Bureau/"/>
    </mc:Choice>
  </mc:AlternateContent>
  <xr:revisionPtr revIDLastSave="80" documentId="8_{C1934CCA-7303-4E58-9005-5ABC5ECFE0DC}" xr6:coauthVersionLast="47" xr6:coauthVersionMax="47" xr10:uidLastSave="{0CF2710B-530D-4871-A9DD-3C8CA68465ED}"/>
  <bookViews>
    <workbookView xWindow="-120" yWindow="-120" windowWidth="29040" windowHeight="15720" xr2:uid="{CC8AA0B8-5550-439C-866D-7661D71C68EC}"/>
  </bookViews>
  <sheets>
    <sheet name="Ouvrages" sheetId="1" r:id="rId1"/>
    <sheet name="Devis" sheetId="3" r:id="rId2"/>
    <sheet name="Base de données" sheetId="2" r:id="rId3"/>
  </sheet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auCollé" name="TableauCollé" connection="Connexion"/>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 i="1" l="1"/>
  <c r="H42" i="3"/>
  <c r="H32" i="3"/>
  <c r="H30" i="3"/>
  <c r="H28" i="3"/>
  <c r="H26" i="3"/>
  <c r="H24" i="3"/>
  <c r="H22" i="3"/>
  <c r="H20" i="3"/>
  <c r="H15" i="3"/>
  <c r="H13" i="3"/>
  <c r="H11" i="3"/>
  <c r="H44" i="3" l="1"/>
  <c r="H16" i="3"/>
  <c r="F3" i="1" l="1"/>
  <c r="F4" i="1" s="1"/>
  <c r="K4" i="1" s="1"/>
  <c r="J3" i="1"/>
  <c r="K3" i="1" l="1"/>
  <c r="K2" i="1"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A99EA87-7EED-47D4-AE64-84C9610EB20E}" name="Connexion" type="104" refreshedVersion="0" background="1">
    <extLst>
      <ext xmlns:x15="http://schemas.microsoft.com/office/spreadsheetml/2010/11/main" uri="{DE250136-89BD-433C-8126-D09CA5730AF9}">
        <x15:connection id="TableauCollé"/>
      </ext>
    </extLst>
  </connection>
  <connection id="2" xr16:uid="{5601DE4B-89E7-4481-BDFA-81410D47F008}" keepAlive="1" name="ThisWorkbookDataModel" description="Modèle de données"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<sst xmlns="http://schemas.openxmlformats.org/spreadsheetml/2006/main" count="120" uniqueCount="94">
  <si>
    <t>Désignation commerciale</t>
  </si>
  <si>
    <t xml:space="preserve">Fournisseur </t>
  </si>
  <si>
    <t>Unité</t>
  </si>
  <si>
    <t>Quantité</t>
  </si>
  <si>
    <t>Qté Rendement</t>
  </si>
  <si>
    <t>Rendement</t>
  </si>
  <si>
    <t>Prix achat</t>
  </si>
  <si>
    <t>P.U.H.T.</t>
  </si>
  <si>
    <t>Total H.T.</t>
  </si>
  <si>
    <t>% marge PV</t>
  </si>
  <si>
    <t>Heures</t>
  </si>
  <si>
    <t>m²</t>
  </si>
  <si>
    <t>kg</t>
  </si>
  <si>
    <t xml:space="preserve">U </t>
  </si>
  <si>
    <t>F</t>
  </si>
  <si>
    <t>h</t>
  </si>
  <si>
    <t>Ens</t>
  </si>
  <si>
    <t>m3</t>
  </si>
  <si>
    <t>Sac</t>
  </si>
  <si>
    <t>Fournisseurs</t>
  </si>
  <si>
    <t>Hanotte bois</t>
  </si>
  <si>
    <t>Fougère Vaudaine</t>
  </si>
  <si>
    <t>Végétal Concept</t>
  </si>
  <si>
    <t>DPGF - DCE</t>
  </si>
  <si>
    <t>Réaménagement de la cour d'école Waldeck-Rousseau</t>
  </si>
  <si>
    <t>LOT 1
Aménagement paysager</t>
  </si>
  <si>
    <t xml:space="preserve">
</t>
  </si>
  <si>
    <t>N°</t>
  </si>
  <si>
    <t>DESIGNATION</t>
  </si>
  <si>
    <t xml:space="preserve">Quantité </t>
  </si>
  <si>
    <t>PRIX HT</t>
  </si>
  <si>
    <t>MONTANT HT</t>
  </si>
  <si>
    <t>TRAVAUX PREPARATOIRES - DOE</t>
  </si>
  <si>
    <t>ens.</t>
  </si>
  <si>
    <t>1.2</t>
  </si>
  <si>
    <t>INSTALLATION ET REPLIEMENT DE CHANTIER</t>
  </si>
  <si>
    <t>Ce poste comprend forfaitairement la préparation du chantier pouvant comprendre 
la sécurisation du périmètre du chantier par barrière type HERAS, la réalisation d'une DICT, la prise éventuelle d'arrêtés, la mise à disposition et l'entretien des installations de chantiers et aires de stockage nécessaires à la bonne exécution des travaux, toutes sujetions. Outre les dispositions imposées par le PGC du chantier, les installations comprennent les bureaux et baraquements de l'entreprise, ainsi que les charges inhérente au fonctionnement des locaux. La fourniture et la mise en place de panneaux signalétiques règlementaires de chantier sont comprises, ainsi que l'enlèvement des installations, le repli du matériel, la remise en état des lieux et l'évacuation des matériaux excédentaires.</t>
  </si>
  <si>
    <t>1.3</t>
  </si>
  <si>
    <t>IMPLANTATION &amp; PIQUETAGE</t>
  </si>
  <si>
    <t>Ce poste comprend les opérations topographiques nécessaires à l'implantation planimétrique et altimétrique des ouvrages à réaliser, piquetage général et piquetage complémentaire des ouvrages à exécuter, en prenant pour référence les bâtiments, bordures de voirie et leurs niveaux spécifiques, ainsi que les éléments existants des terrains et voiries environnants.</t>
  </si>
  <si>
    <t>1.4</t>
  </si>
  <si>
    <t>DOSSIER DE RECOLEMENT ET DOSSIER DES OUVRAGES EXECUTES</t>
  </si>
  <si>
    <t>SOUS TOTAL TRAVAUX PREPARATOIRES</t>
  </si>
  <si>
    <t>DEMOLITION &amp; DECROUTAGE</t>
  </si>
  <si>
    <t>2.1</t>
  </si>
  <si>
    <t>DEPOSE DES BORDURES BETON</t>
  </si>
  <si>
    <t>ml</t>
  </si>
  <si>
    <t xml:space="preserve">Ce poste comprend le démontage des bordures internes à la cour d'école,
 la démolition du béton, le comblement éventuel de la fouille, le chargement sur camion, le transport en dépôt ou à la décharge ainsi que le déchargement. </t>
  </si>
  <si>
    <t>2.2</t>
  </si>
  <si>
    <t>DEPOSE DE LA CLOTURE EXISTANTE</t>
  </si>
  <si>
    <t xml:space="preserve">Ce poste concerne les clôtures métalliques grillagées périphériques à la cour d'école. Il comprend le démontage de la clôture, le chargement sur camion, le transport en dépôt ou à la décharge ainsi que le déchargement. </t>
  </si>
  <si>
    <t>2.3</t>
  </si>
  <si>
    <t>DEPOSE DU PORTAIL EXISTANT</t>
  </si>
  <si>
    <t>u</t>
  </si>
  <si>
    <t xml:space="preserve">Ce poste comprend le démontage du portail bois de la cour d'école,
 la démolition du portail, la suppression et le raccord éventuel des fixations au sol, le chargement sur camion, le transport en dépôt ou à la décharge ainsi que le déchargement. </t>
  </si>
  <si>
    <t>2.4</t>
  </si>
  <si>
    <t>DEPOSE DES GRILLES EP</t>
  </si>
  <si>
    <t xml:space="preserve">Ce poste comprend le démontage des grilles EP condamnées, le comblement éventue de la fouillel, le chargement sur camion, le transport en dépôt ou à la décharge ainsi que le déchargement. </t>
  </si>
  <si>
    <t>2.5</t>
  </si>
  <si>
    <t>ABATTAGE ET DESSOUCHAGE CEDRUS FATIGIATA</t>
  </si>
  <si>
    <t xml:space="preserve">Ce poste comprend l'abattage du Cedrus Fastigata à l'entrée de la cour d'école, contre la façade du bâtiment. Il comprend également la sécurisation des abords, le déssouchage, le comblement de la fouille, le chargement sur camion, et le transport en lieu de stockage au vue du réemploi du tronc equarri et reservé. La souche et autres déchets verts sont à évacuer en décharge (transport et déchargement compris).  </t>
  </si>
  <si>
    <t>2.6</t>
  </si>
  <si>
    <t>SUPPRESSION ET DESSOUCHAGE D'UNE HAIE MONOSPECIFIQUE</t>
  </si>
  <si>
    <t xml:space="preserve">Ce poste comprend l'abattage de la haie monospécifique située à l'extérieur Est de la cour d'école. Il comprend également la sécurisation des abords, le déssouchage, le comblement de la fouille, le chargement sur camion, le transport en décharge et le déchargement.  </t>
  </si>
  <si>
    <t>2.7</t>
  </si>
  <si>
    <t>SUPPRESSION DE VEGETATION BASSE</t>
  </si>
  <si>
    <t>m2</t>
  </si>
  <si>
    <t xml:space="preserve">Ce poste comprend l'arrachage de la végétation arbustive basse sur le talus interne à la cour d'école. Il comprend également le déssouchage, le comblement de la fouille, le chargement sur camion, le transport en décharge et le déchargement.  </t>
  </si>
  <si>
    <t>2.8</t>
  </si>
  <si>
    <t>DECROUTAGE DE L'ENROBE ET SCIAGE DE FINITION</t>
  </si>
  <si>
    <t xml:space="preserve">Ce poste comprend au mètre carré le décroûtage d'enrobé de la cour d'école comprenant la déminéralisation par arrachage de l'enrobé, le chargement des gravats, leur évacuation en décharge, y compris réalisation d'un décapage et d'une purge de toutes les sous couches de fondation non réutilisables. Y compris le sciage net d'enrobé pour délimitation de la surface conservée et des nouveaux espaces aménagés. Touts travaux de préservation des regards, bouches ou autres fondations conservées sont compris. Comprend également la mise en réserve et le stockage de plaque d'enrobé pour réemploi (cf 2.10).  </t>
  </si>
  <si>
    <t>2.8.1</t>
  </si>
  <si>
    <t>Secteur Noues paysagères</t>
  </si>
  <si>
    <t>TA</t>
  </si>
  <si>
    <t>2.8.2</t>
  </si>
  <si>
    <t>Secteur Terasses végétalisées</t>
  </si>
  <si>
    <t>2.8.3</t>
  </si>
  <si>
    <t>Secteur jeux : Surface copeaux</t>
  </si>
  <si>
    <t>2.8.4</t>
  </si>
  <si>
    <t>Secteur Plateformes bois</t>
  </si>
  <si>
    <t>2.8.5</t>
  </si>
  <si>
    <t>Secteur Jeux (sans surface copeaux)</t>
  </si>
  <si>
    <t>2.8.6</t>
  </si>
  <si>
    <t>Secteur Parvis</t>
  </si>
  <si>
    <t>2.9</t>
  </si>
  <si>
    <t>MISE EN ŒUVRE DE MODULES D'ENROBE SCIES POUR REEMPLOI</t>
  </si>
  <si>
    <t>Ce poste comprend le sciage de l'enrobé existant retiré en plaques nettes (modules entre 0,25 et 0,5 m2) pour réemploi dans les espaces plantés</t>
  </si>
  <si>
    <t>SOUS-TOTAL DEMOLITION-DECROUTAGE H.T</t>
  </si>
  <si>
    <t>TERRASSEMENTS</t>
  </si>
  <si>
    <r>
      <rPr>
        <b/>
        <sz val="11"/>
        <color rgb="FF7F7F7F"/>
        <rFont val="Helvetica Neue"/>
      </rPr>
      <t>Etudes d'executions</t>
    </r>
    <r>
      <rPr>
        <sz val="9"/>
        <color rgb="FF7F7F7F"/>
        <rFont val="Helvetica Neue"/>
      </rPr>
      <t xml:space="preserve">
</t>
    </r>
    <r>
      <rPr>
        <sz val="10"/>
        <color rgb="FF7F7F7F"/>
        <rFont val="Helvetica Neue"/>
      </rPr>
      <t>Ce poste comprend toutes les prestations et sujétions utiles à l'entreprise pour l'établissement des études d'exécution , y compris les réunions de présentation et de validation avec les différents intervenants. Les études seront réalisées sur la base du fichier plans du DCE informatisé au format DWG mis à disposition par la Maîtrise d'Oeuvre et des compléments de levé topographique à effectuer par l'Entreprise. Les travaux ne débuteront qu'après validation par le Directeur des travaux</t>
    </r>
    <r>
      <rPr>
        <sz val="9"/>
        <color rgb="FF7F7F7F"/>
        <rFont val="Helvetica Neue"/>
      </rPr>
      <t>.</t>
    </r>
  </si>
  <si>
    <t>Main d'œuvre</t>
  </si>
  <si>
    <r>
      <t xml:space="preserve">Décapage : 
</t>
    </r>
    <r>
      <rPr>
        <sz val="11"/>
        <color theme="1"/>
        <rFont val="Calibri"/>
        <family val="2"/>
        <scheme val="minor"/>
      </rPr>
      <t>Réalisation d'un décapage sur 30 cm d'épaisseur</t>
    </r>
    <r>
      <rPr>
        <b/>
        <sz val="11"/>
        <color theme="1"/>
        <rFont val="Calibri"/>
        <family val="2"/>
        <scheme val="minor"/>
      </rPr>
      <t>.</t>
    </r>
  </si>
  <si>
    <t>Evacution terre</t>
  </si>
  <si>
    <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</si>
</sst>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_(&quot;€&quot;* \(#,##0.00\);_(&quot;€&quot;* &quot;-&quot;??_);_(@_)"/>
    <numFmt numFmtId="165" formatCode="_(* #,##0.00_);_(* \(#,##0.00\);_(* &quot;-&quot;??_);_(@_)"/>
    <numFmt numFmtId="166" formatCode="\(0.00\)"/>
    <numFmt numFmtId="167" formatCode="_-* #,##0.00\ [$€-40C]_-;\-* #,##0.00\ [$€-40C]_-;_-* &quot;-&quot;??\ [$€-40C]_-;_-@_-"/>
    <numFmt numFmtId="168" formatCode="_-* #,##0.00\ &quot;€&quot;_-;\-* #,##0.00\ &quot;€&quot;_-;_-* &quot;-&quot;??\ &quot;€&quot;_-;_-@"/>
    <numFmt numFmtId="170" formatCode="#,##0.00\ &quot;€&quot;"/>
  </numFmts>
  <fonts count="31">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2"/>
      <color theme="1"/>
      <name val="Poppins"/>
    </font>
    <font>
      <b/>
      <sz val="14"/>
      <color theme="1"/>
      <name val="Poppins"/>
    </font>
    <font>
      <sz val="14"/>
      <color rgb="FF494429"/>
      <name val="Poppins"/>
    </font>
    <font>
      <sz val="12"/>
      <name val="Calibri"/>
    </font>
    <font>
      <sz val="12"/>
      <color theme="1"/>
      <name val="Calibri"/>
    </font>
    <font>
      <b/>
      <sz val="12"/>
      <color theme="1"/>
      <name val="Adam.cg pro"/>
    </font>
    <font>
      <sz val="12"/>
      <color theme="1"/>
      <name val="Helvetica Neue"/>
    </font>
    <font>
      <sz val="10"/>
      <color theme="1"/>
      <name val="Helvetica Neue"/>
    </font>
    <font>
      <sz val="10"/>
      <name val="Helvetica Neue"/>
    </font>
    <font>
      <b/>
      <sz val="10"/>
      <color theme="1"/>
      <name val="Helvetica Neue"/>
    </font>
    <font>
      <sz val="12"/>
      <color rgb="FF938953"/>
      <name val="Adam.cg pro"/>
    </font>
    <font>
      <sz val="10"/>
      <color rgb="FFFC0059"/>
      <name val="Helvetica Neue"/>
    </font>
    <font>
      <sz val="12"/>
      <color theme="1"/>
      <name val="Adam.cg pro"/>
    </font>
    <font>
      <b/>
      <sz val="12"/>
      <color theme="1"/>
      <name val="Poppins"/>
    </font>
    <font>
      <sz val="8"/>
      <color theme="1"/>
      <name val="Helvetica Neue"/>
    </font>
    <font>
      <sz val="10"/>
      <color theme="1"/>
      <name val="Poppins"/>
    </font>
    <font>
      <sz val="9"/>
      <color rgb="FF7F7F7F"/>
      <name val="Helvetica Neue"/>
    </font>
    <font>
      <sz val="12"/>
      <color rgb="FF494529"/>
      <name val="Poppins"/>
    </font>
    <font>
      <sz val="8"/>
      <color rgb="FF000000"/>
      <name val="Helvetica Neue"/>
    </font>
    <font>
      <sz val="10"/>
      <color rgb="FF000000"/>
      <name val="Helvetica Neue"/>
    </font>
    <font>
      <sz val="12"/>
      <color rgb="FF494529"/>
      <name val="Adam.cg pro"/>
    </font>
    <font>
      <sz val="9"/>
      <color rgb="FF938953"/>
      <name val="Adam.cg pro"/>
    </font>
    <font>
      <sz val="12"/>
      <color rgb="FF000000"/>
      <name val="Helvetica Neue"/>
    </font>
    <font>
      <sz val="9"/>
      <color rgb="FF948A54"/>
      <name val="Adam.cg pro"/>
    </font>
    <font>
      <sz val="12"/>
      <color rgb="FF494429"/>
      <name val="Poppins"/>
    </font>
    <font>
      <b/>
      <sz val="11"/>
      <color rgb="FF7F7F7F"/>
      <name val="Helvetica Neue"/>
    </font>
    <font>
      <sz val="10"/>
      <color rgb="FF7F7F7F"/>
      <name val="Helvetica Neue"/>
    </font>
  </fonts>
  <fills count="6">
    <fill>
      <patternFill patternType="none"/>
    </fill>
    <fill>
      <patternFill patternType="gray125"/>
    </fill>
    <fill>
      <patternFill patternType="solid">
        <fgColor rgb="FFDDD9C3"/>
        <bgColor rgb="FFDDD9C3"/>
      </patternFill>
    </fill>
    <fill>
      <patternFill patternType="solid">
        <fgColor rgb="FFD8D8D8"/>
        <bgColor rgb="FFD8D8D8"/>
      </patternFill>
    </fill>
    <fill>
      <patternFill patternType="solid">
        <fgColor rgb="FFEEECE1"/>
        <bgColor rgb="FFEEECE1"/>
      </patternFill>
    </fill>
    <fill>
      <patternFill patternType="solid">
        <fgColor rgb="FFFDE9D9"/>
        <bgColor rgb="FFFDE9D9"/>
      </patternFill>
    </fill>
  </fills>
  <borders count="1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hair">
        <color rgb="FF000000"/>
      </left>
      <right style="hair">
        <color rgb="FF000000"/>
      </right>
      <top/>
      <bottom/>
      <diagonal/>
    </border>
    <border>
      <left/>
      <right style="hair">
        <color rgb="FF000000"/>
      </right>
      <top style="medium">
        <color rgb="FF000000"/>
      </top>
      <bottom style="thin">
        <color rgb="FF000000"/>
      </bottom>
      <diagonal/>
    </border>
    <border>
      <left style="hair">
        <color rgb="FF000000"/>
      </left>
      <right style="hair">
        <color rgb="FF000000"/>
      </right>
      <top style="thin">
        <color rgb="FF000000"/>
      </top>
      <bottom style="thin">
        <color rgb="FF000000"/>
      </bottom>
      <diagonal/>
    </border>
    <border>
      <left style="hair">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hair">
        <color rgb="FF000000"/>
      </right>
      <top/>
      <bottom/>
      <diagonal/>
    </border>
    <border>
      <left/>
      <right style="hair">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cellStyleXfs>
  <cellXfs count="79">
    <xf numFmtId="0" fontId="0" fillId="0" borderId="0" xfId="0"/>
    <xf numFmtId="0" fontId="2" fillId="0" borderId="0" xfId="0" applyFont="1"/>
    <xf numFmtId="0" fontId="8" fillId="0" borderId="0" xfId="0" applyFont="1"/>
    <xf numFmtId="0" fontId="10" fillId="0" borderId="0" xfId="0" applyFont="1"/>
    <xf numFmtId="168" fontId="10" fillId="0" borderId="0" xfId="0" applyNumberFormat="1" applyFont="1"/>
    <xf numFmtId="0" fontId="11" fillId="3" borderId="1" xfId="0" applyFont="1" applyFill="1" applyBorder="1" applyAlignment="1">
      <alignment horizontal="center" vertical="center"/>
    </xf>
    <xf numFmtId="0" fontId="11" fillId="3" borderId="2" xfId="0" applyFont="1" applyFill="1" applyBorder="1" applyAlignment="1">
      <alignment horizontal="center" vertical="center"/>
    </xf>
    <xf numFmtId="0" fontId="12" fillId="3" borderId="2" xfId="0" applyFont="1" applyFill="1" applyBorder="1" applyAlignment="1">
      <alignment horizontal="center" vertical="center"/>
    </xf>
    <xf numFmtId="168" fontId="11" fillId="3" borderId="2" xfId="0" applyNumberFormat="1" applyFont="1" applyFill="1" applyBorder="1" applyAlignment="1">
      <alignment horizontal="center" vertical="center"/>
    </xf>
    <xf numFmtId="0" fontId="13" fillId="3" borderId="3" xfId="0" applyFont="1" applyFill="1" applyBorder="1" applyAlignment="1">
      <alignment horizontal="right" vertical="center"/>
    </xf>
    <xf numFmtId="0" fontId="14" fillId="0" borderId="4" xfId="0" applyFont="1" applyBorder="1" applyAlignment="1">
      <alignment horizontal="center" vertical="center"/>
    </xf>
    <xf numFmtId="0" fontId="11" fillId="0" borderId="0" xfId="0" applyFont="1" applyAlignment="1">
      <alignment horizontal="center" vertical="center"/>
    </xf>
    <xf numFmtId="0" fontId="15" fillId="0" borderId="0" xfId="0" applyFont="1" applyAlignment="1">
      <alignment horizontal="center" vertical="center"/>
    </xf>
    <xf numFmtId="168" fontId="11" fillId="0" borderId="0" xfId="0" applyNumberFormat="1" applyFont="1" applyAlignment="1">
      <alignment horizontal="center" vertical="center"/>
    </xf>
    <xf numFmtId="0" fontId="13" fillId="0" borderId="5" xfId="0" applyFont="1" applyBorder="1" applyAlignment="1">
      <alignment horizontal="right" vertical="center"/>
    </xf>
    <xf numFmtId="0" fontId="16" fillId="2" borderId="6" xfId="0" applyFont="1" applyFill="1" applyBorder="1" applyAlignment="1">
      <alignment horizontal="center" vertical="center"/>
    </xf>
    <xf numFmtId="0" fontId="11" fillId="0" borderId="10" xfId="0" applyFont="1" applyBorder="1" applyAlignment="1">
      <alignment horizontal="left" vertical="center"/>
    </xf>
    <xf numFmtId="0" fontId="18" fillId="0" borderId="10" xfId="0" applyFont="1" applyBorder="1" applyAlignment="1">
      <alignment horizontal="center" vertical="center"/>
    </xf>
    <xf numFmtId="0" fontId="11" fillId="0" borderId="10" xfId="0" applyFont="1" applyBorder="1" applyAlignment="1">
      <alignment horizontal="right" vertical="center"/>
    </xf>
    <xf numFmtId="168" fontId="11" fillId="0" borderId="10" xfId="0" applyNumberFormat="1" applyFont="1" applyBorder="1" applyAlignment="1">
      <alignment horizontal="right" vertical="center"/>
    </xf>
    <xf numFmtId="168" fontId="11" fillId="0" borderId="11" xfId="0" applyNumberFormat="1" applyFont="1" applyBorder="1"/>
    <xf numFmtId="0" fontId="19" fillId="0" borderId="0" xfId="0" applyFont="1" applyAlignment="1">
      <alignment vertical="center"/>
    </xf>
    <xf numFmtId="0" fontId="18" fillId="0" borderId="0" xfId="0" applyFont="1" applyAlignment="1">
      <alignment horizontal="center" vertical="center"/>
    </xf>
    <xf numFmtId="0" fontId="10" fillId="0" borderId="0" xfId="0" applyFont="1" applyAlignment="1">
      <alignment horizontal="right"/>
    </xf>
    <xf numFmtId="168" fontId="10" fillId="0" borderId="0" xfId="0" applyNumberFormat="1" applyFont="1" applyAlignment="1">
      <alignment horizontal="right"/>
    </xf>
    <xf numFmtId="168" fontId="10" fillId="0" borderId="11" xfId="0" applyNumberFormat="1" applyFont="1" applyBorder="1" applyAlignment="1">
      <alignment horizontal="right"/>
    </xf>
    <xf numFmtId="0" fontId="20" fillId="0" borderId="0" xfId="0" applyFont="1" applyAlignment="1">
      <alignment vertical="center" wrapText="1"/>
    </xf>
    <xf numFmtId="0" fontId="19" fillId="0" borderId="0" xfId="0" applyFont="1" applyAlignment="1">
      <alignment vertical="center" wrapText="1"/>
    </xf>
    <xf numFmtId="0" fontId="21" fillId="4" borderId="0" xfId="0" applyFont="1" applyFill="1" applyAlignment="1">
      <alignment horizontal="right"/>
    </xf>
    <xf numFmtId="0" fontId="22" fillId="4" borderId="0" xfId="0" applyFont="1" applyFill="1" applyAlignment="1">
      <alignment horizontal="center" vertical="center"/>
    </xf>
    <xf numFmtId="0" fontId="23" fillId="4" borderId="0" xfId="0" applyFont="1" applyFill="1"/>
    <xf numFmtId="168" fontId="23" fillId="4" borderId="0" xfId="0" applyNumberFormat="1" applyFont="1" applyFill="1"/>
    <xf numFmtId="168" fontId="23" fillId="4" borderId="11" xfId="0" applyNumberFormat="1" applyFont="1" applyFill="1" applyBorder="1"/>
    <xf numFmtId="0" fontId="24" fillId="0" borderId="0" xfId="0" applyFont="1" applyAlignment="1">
      <alignment horizontal="right"/>
    </xf>
    <xf numFmtId="0" fontId="22" fillId="0" borderId="0" xfId="0" applyFont="1" applyAlignment="1">
      <alignment horizontal="center" vertical="center"/>
    </xf>
    <xf numFmtId="0" fontId="23" fillId="0" borderId="0" xfId="0" applyFont="1"/>
    <xf numFmtId="168" fontId="23" fillId="0" borderId="0" xfId="0" applyNumberFormat="1" applyFont="1"/>
    <xf numFmtId="0" fontId="16" fillId="0" borderId="0" xfId="0" applyFont="1"/>
    <xf numFmtId="0" fontId="18" fillId="0" borderId="0" xfId="0" applyFont="1"/>
    <xf numFmtId="0" fontId="11" fillId="0" borderId="0" xfId="0" applyFont="1"/>
    <xf numFmtId="168" fontId="11" fillId="0" borderId="0" xfId="0" applyNumberFormat="1" applyFont="1"/>
    <xf numFmtId="0" fontId="11" fillId="0" borderId="12" xfId="0" applyFont="1" applyBorder="1"/>
    <xf numFmtId="164" fontId="10" fillId="0" borderId="0" xfId="1" applyFont="1" applyAlignment="1">
      <alignment horizontal="right"/>
    </xf>
    <xf numFmtId="0" fontId="25" fillId="0" borderId="4" xfId="0" applyFont="1" applyBorder="1" applyAlignment="1">
      <alignment horizontal="center" vertical="center"/>
    </xf>
    <xf numFmtId="168" fontId="11" fillId="5" borderId="11" xfId="0" applyNumberFormat="1" applyFont="1" applyFill="1" applyBorder="1" applyAlignment="1">
      <alignment horizontal="center"/>
    </xf>
    <xf numFmtId="0" fontId="26" fillId="0" borderId="0" xfId="0" applyFont="1" applyAlignment="1">
      <alignment horizontal="right"/>
    </xf>
    <xf numFmtId="168" fontId="26" fillId="0" borderId="0" xfId="0" applyNumberFormat="1" applyFont="1" applyAlignment="1">
      <alignment horizontal="right"/>
    </xf>
    <xf numFmtId="0" fontId="27" fillId="0" borderId="4" xfId="0" applyFont="1" applyBorder="1" applyAlignment="1">
      <alignment horizontal="center" vertical="center"/>
    </xf>
    <xf numFmtId="0" fontId="28" fillId="4" borderId="0" xfId="0" applyFont="1" applyFill="1" applyAlignment="1">
      <alignment horizontal="right"/>
    </xf>
    <xf numFmtId="0" fontId="18" fillId="4" borderId="0" xfId="0" applyFont="1" applyFill="1" applyAlignment="1">
      <alignment horizontal="center" vertical="center"/>
    </xf>
    <xf numFmtId="0" fontId="11" fillId="4" borderId="0" xfId="0" applyFont="1" applyFill="1"/>
    <xf numFmtId="168" fontId="11" fillId="4" borderId="0" xfId="0" applyNumberFormat="1" applyFont="1" applyFill="1"/>
    <xf numFmtId="168" fontId="11" fillId="4" borderId="11" xfId="0" applyNumberFormat="1" applyFont="1" applyFill="1" applyBorder="1"/>
    <xf numFmtId="0" fontId="20" fillId="0" borderId="0" xfId="0" applyFont="1" applyAlignment="1">
      <alignment horizontal="left" vertical="top" wrapText="1"/>
    </xf>
    <xf numFmtId="0" fontId="17" fillId="2" borderId="7" xfId="0" applyFont="1" applyFill="1" applyBorder="1" applyAlignment="1">
      <alignment horizontal="center" vertical="center"/>
    </xf>
    <xf numFmtId="0" fontId="7" fillId="0" borderId="8" xfId="0" applyFont="1" applyBorder="1"/>
    <xf numFmtId="0" fontId="7" fillId="0" borderId="9" xfId="0" applyFont="1" applyBorder="1"/>
    <xf numFmtId="0" fontId="4" fillId="0" borderId="0" xfId="0" applyFont="1" applyAlignment="1">
      <alignment horizontal="center"/>
    </xf>
    <xf numFmtId="0" fontId="0" fillId="0" borderId="0" xfId="0"/>
    <xf numFmtId="0" fontId="5" fillId="0" borderId="0" xfId="0" applyFont="1" applyAlignment="1">
      <alignment horizontal="center" vertical="center" wrapText="1"/>
    </xf>
    <xf numFmtId="0" fontId="6" fillId="2" borderId="0" xfId="0" applyFont="1" applyFill="1" applyAlignment="1">
      <alignment horizontal="center" vertical="center" wrapText="1"/>
    </xf>
    <xf numFmtId="0" fontId="7" fillId="0" borderId="0" xfId="0" applyFont="1"/>
    <xf numFmtId="0" fontId="9" fillId="0" borderId="0" xfId="0" applyFont="1" applyAlignment="1">
      <alignment horizontal="center" vertical="center" wrapText="1"/>
    </xf>
    <xf numFmtId="0" fontId="0" fillId="0" borderId="0" xfId="0" applyAlignment="1">
      <alignment horizontal="center" vertical="top"/>
    </xf>
    <xf numFmtId="0" fontId="0" fillId="0" borderId="13" xfId="0" applyBorder="1" applyAlignment="1">
      <alignment horizontal="center"/>
    </xf>
    <xf numFmtId="0" fontId="0" fillId="0" borderId="13" xfId="0" applyBorder="1"/>
    <xf numFmtId="0" fontId="2" fillId="0" borderId="13" xfId="0" applyFont="1" applyBorder="1" applyAlignment="1">
      <alignment horizontal="left" vertical="top" wrapText="1"/>
    </xf>
    <xf numFmtId="0" fontId="2" fillId="0" borderId="13" xfId="0" applyFont="1" applyBorder="1" applyAlignment="1">
      <alignment horizontal="left" vertical="top"/>
    </xf>
    <xf numFmtId="0" fontId="0" fillId="0" borderId="13" xfId="0" applyBorder="1" applyAlignment="1">
      <alignment horizontal="center" vertical="top"/>
    </xf>
    <xf numFmtId="0" fontId="0" fillId="0" borderId="13" xfId="0" applyBorder="1" applyAlignment="1">
      <alignment horizontal="right" vertical="top"/>
    </xf>
    <xf numFmtId="0" fontId="0" fillId="0" borderId="13" xfId="0" applyBorder="1" applyAlignment="1">
      <alignment horizontal="left" vertical="top"/>
    </xf>
    <xf numFmtId="166" fontId="0" fillId="0" borderId="13" xfId="0" applyNumberFormat="1" applyBorder="1"/>
    <xf numFmtId="2" fontId="0" fillId="0" borderId="13" xfId="0" applyNumberFormat="1" applyBorder="1"/>
    <xf numFmtId="2" fontId="0" fillId="0" borderId="13" xfId="3" applyNumberFormat="1" applyFont="1" applyBorder="1"/>
    <xf numFmtId="170" fontId="0" fillId="0" borderId="13" xfId="1" applyNumberFormat="1" applyFont="1" applyBorder="1"/>
    <xf numFmtId="167" fontId="0" fillId="0" borderId="13" xfId="0" applyNumberFormat="1" applyBorder="1"/>
    <xf numFmtId="10" fontId="0" fillId="0" borderId="13" xfId="2" applyNumberFormat="1" applyFont="1" applyBorder="1"/>
    <xf numFmtId="0" fontId="0" fillId="0" borderId="13" xfId="0" applyBorder="1" applyAlignment="1">
      <alignment horizontal="center" vertical="center"/>
    </xf>
    <xf numFmtId="167" fontId="0" fillId="0" borderId="13" xfId="0" applyNumberFormat="1" applyBorder="1" applyAlignment="1">
      <alignment horizontal="right" vertical="top"/>
    </xf>
  </cellXfs>
  <cellStyles count="4">
    <cellStyle name="Milliers" xfId="3" builtinId="3"/>
    <cellStyle name="Monétaire" xfId="1" builtinId="4"/>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owerPivotData" Target="model/item.data"/><Relationship Id="rId13" Type="http://schemas.openxmlformats.org/officeDocument/2006/relationships/customXml" Target="../customXml/item4.xml"/><Relationship Id="rId18" Type="http://schemas.openxmlformats.org/officeDocument/2006/relationships/customXml" Target="../customXml/item9.xml"/><Relationship Id="rId3" Type="http://schemas.openxmlformats.org/officeDocument/2006/relationships/worksheet" Target="worksheets/sheet3.xml"/><Relationship Id="rId21" Type="http://schemas.openxmlformats.org/officeDocument/2006/relationships/customXml" Target="../customXml/item12.xml"/><Relationship Id="rId7" Type="http://schemas.openxmlformats.org/officeDocument/2006/relationships/sharedStrings" Target="sharedStrings.xml"/><Relationship Id="rId12" Type="http://schemas.openxmlformats.org/officeDocument/2006/relationships/customXml" Target="../customXml/item3.xml"/><Relationship Id="rId17" Type="http://schemas.openxmlformats.org/officeDocument/2006/relationships/customXml" Target="../customXml/item8.xml"/><Relationship Id="rId25" Type="http://schemas.openxmlformats.org/officeDocument/2006/relationships/customXml" Target="../customXml/item16.xml"/><Relationship Id="rId2" Type="http://schemas.openxmlformats.org/officeDocument/2006/relationships/worksheet" Target="worksheets/sheet2.xml"/><Relationship Id="rId16" Type="http://schemas.openxmlformats.org/officeDocument/2006/relationships/customXml" Target="../customXml/item7.xml"/><Relationship Id="rId20" Type="http://schemas.openxmlformats.org/officeDocument/2006/relationships/customXml" Target="../customXml/item11.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24" Type="http://schemas.openxmlformats.org/officeDocument/2006/relationships/customXml" Target="../customXml/item15.xml"/><Relationship Id="rId5" Type="http://schemas.openxmlformats.org/officeDocument/2006/relationships/connections" Target="connections.xml"/><Relationship Id="rId15" Type="http://schemas.openxmlformats.org/officeDocument/2006/relationships/customXml" Target="../customXml/item6.xml"/><Relationship Id="rId23" Type="http://schemas.openxmlformats.org/officeDocument/2006/relationships/customXml" Target="../customXml/item14.xml"/><Relationship Id="rId10" Type="http://schemas.openxmlformats.org/officeDocument/2006/relationships/customXml" Target="../customXml/item1.xml"/><Relationship Id="rId19" Type="http://schemas.openxmlformats.org/officeDocument/2006/relationships/customXml" Target="../customXml/item10.xml"/><Relationship Id="rId4" Type="http://schemas.openxmlformats.org/officeDocument/2006/relationships/theme" Target="theme/theme1.xml"/><Relationship Id="rId9" Type="http://schemas.openxmlformats.org/officeDocument/2006/relationships/calcChain" Target="calcChain.xml"/><Relationship Id="rId14" Type="http://schemas.openxmlformats.org/officeDocument/2006/relationships/customXml" Target="../customXml/item5.xml"/><Relationship Id="rId22" Type="http://schemas.openxmlformats.org/officeDocument/2006/relationships/customXml" Target="../customXml/item1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externalLinkPath" Target="Test.xlsx#BgEIDA4ADAMGBAcBBAQECw=0.26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D1FC2-030F-4DB1-8EC1-D3EF49A08083}">
  <sheetPr>
    <outlinePr summaryRight="0"/>
  </sheetPr>
  <dimension ref="A1:M5"/>
  <sheetViews>
    <sheetView tabSelected="1" workbookViewId="0">
      <selection activeCell="A2" sqref="A2:C2"/>
    </sheetView>
  </sheetViews>
  <sheetFormatPr baseColWidth="10" defaultRowHeight="15" outlineLevelRow="1"/>
  <cols>
    <col min="4" max="4" width="17.28515625" bestFit="1" customWidth="1"/>
    <col min="5" max="5" width="5.85546875" bestFit="1" customWidth="1"/>
    <col min="7" max="8" width="11.42578125" customWidth="1"/>
    <col min="9" max="9" width="11.140625" customWidth="1"/>
    <col min="11" max="11" width="11.85546875" bestFit="1" customWidth="1"/>
  </cols>
  <sheetData>
    <row r="1" spans="1:13" ht="20.25" customHeight="1">
      <c r="A1" s="64" t="s">
        <v>0</v>
      </c>
      <c r="B1" s="64"/>
      <c r="C1" s="64"/>
      <c r="D1" s="65" t="s">
        <v>1</v>
      </c>
      <c r="E1" s="65" t="s">
        <v>2</v>
      </c>
      <c r="F1" s="65" t="s">
        <v>3</v>
      </c>
      <c r="G1" s="65" t="s">
        <v>4</v>
      </c>
      <c r="H1" s="65" t="s">
        <v>5</v>
      </c>
      <c r="I1" s="65" t="s">
        <v>6</v>
      </c>
      <c r="J1" s="65" t="s">
        <v>7</v>
      </c>
      <c r="K1" s="65" t="s">
        <v>8</v>
      </c>
      <c r="L1" s="65" t="s">
        <v>9</v>
      </c>
      <c r="M1" t="s">
        <v>10</v>
      </c>
    </row>
    <row r="2" spans="1:13" ht="123" customHeight="1">
      <c r="A2" s="66" t="s">
        <v>91</v>
      </c>
      <c r="B2" s="67"/>
      <c r="C2" s="67"/>
      <c r="D2" s="65"/>
      <c r="E2" s="68" t="s">
        <v>11</v>
      </c>
      <c r="F2" s="69">
        <v>100</v>
      </c>
      <c r="G2" s="69"/>
      <c r="H2" s="69"/>
      <c r="I2" s="69"/>
      <c r="J2" s="69"/>
      <c r="K2" s="78">
        <f>SUM(K3:K4)</f>
        <v>262.91199999999998</v>
      </c>
      <c r="L2" s="69"/>
    </row>
    <row r="3" spans="1:13" outlineLevel="1">
      <c r="A3" s="70" t="s">
        <v>90</v>
      </c>
      <c r="B3" s="70"/>
      <c r="C3" s="70"/>
      <c r="D3" s="65" t="s">
        <v>21</v>
      </c>
      <c r="E3" s="68" t="s">
        <v>15</v>
      </c>
      <c r="F3" s="71">
        <f>G3*F2/H3</f>
        <v>16</v>
      </c>
      <c r="G3" s="72">
        <v>16</v>
      </c>
      <c r="H3" s="73">
        <v>100</v>
      </c>
      <c r="I3" s="74">
        <v>10</v>
      </c>
      <c r="J3" s="75">
        <f>I3*(1+L3)</f>
        <v>13</v>
      </c>
      <c r="K3" s="75">
        <f>J3*F3</f>
        <v>208</v>
      </c>
      <c r="L3" s="76">
        <v>0.3</v>
      </c>
    </row>
    <row r="4" spans="1:13" outlineLevel="1">
      <c r="A4" s="70" t="s">
        <v>92</v>
      </c>
      <c r="B4" s="70"/>
      <c r="C4" s="70"/>
      <c r="D4" s="65" t="s">
        <v>20</v>
      </c>
      <c r="E4" s="77" t="s">
        <v>93</v>
      </c>
      <c r="F4" s="71">
        <f>G4*F3/H4</f>
        <v>7.68</v>
      </c>
      <c r="G4" s="72">
        <v>48</v>
      </c>
      <c r="H4" s="73">
        <v>100</v>
      </c>
      <c r="I4" s="74">
        <v>5.5</v>
      </c>
      <c r="J4" s="75">
        <f>I4*(1+L4)</f>
        <v>7.15</v>
      </c>
      <c r="K4" s="75">
        <f>J4*F4</f>
        <v>54.911999999999999</v>
      </c>
      <c r="L4" s="76">
        <v>0.3</v>
      </c>
    </row>
    <row r="5" spans="1:13">
      <c r="A5" s="63"/>
      <c r="B5" s="63"/>
      <c r="C5" s="63"/>
    </row>
  </sheetData>
  <dataConsolidate>
    <dataRefs count="1">
      <dataRef ref="A2:L3" sheet="Ouvrages" r:id="rId1"/>
    </dataRefs>
  </dataConsolidate>
  <mergeCells count="5">
    <mergeCell ref="A1:C1"/>
    <mergeCell ref="A2:C2"/>
    <mergeCell ref="A3:C3"/>
    <mergeCell ref="A4:C4"/>
    <mergeCell ref="A5:C5"/>
  </mergeCells>
  <phoneticPr fontId="3" type="noConversion"/>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E3847DD3-0B9F-4FB1-BC47-EE871C75CAD9}">
          <x14:formula1>
            <xm:f>'Base de données'!$A$2:$A$9</xm:f>
          </x14:formula1>
          <xm:sqref>E2:E3</xm:sqref>
        </x14:dataValidation>
        <x14:dataValidation type="list" allowBlank="1" showInputMessage="1" showErrorMessage="1" xr:uid="{9642A538-30C7-4DD9-B033-23E60B9C3BF9}">
          <x14:formula1>
            <xm:f>'Base de données'!$B$2:$B$4</xm:f>
          </x14:formula1>
          <xm:sqref>D2:D4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A2AC1-FE3A-4569-9CD8-E5E1B2DA45A3}">
  <dimension ref="A1:H45"/>
  <sheetViews>
    <sheetView zoomScale="115" zoomScaleNormal="115" workbookViewId="0">
      <selection activeCell="C10" sqref="C10"/>
    </sheetView>
  </sheetViews>
  <sheetFormatPr baseColWidth="10" defaultRowHeight="15"/>
  <cols>
    <col min="1" max="1" width="4.85546875" bestFit="1" customWidth="1"/>
    <col min="2" max="2" width="50.7109375" bestFit="1" customWidth="1"/>
    <col min="3" max="3" width="5.28515625" bestFit="1" customWidth="1"/>
    <col min="4" max="4" width="8.5703125" bestFit="1" customWidth="1"/>
    <col min="5" max="6" width="15.140625" customWidth="1"/>
    <col min="7" max="8" width="13.42578125" bestFit="1" customWidth="1"/>
  </cols>
  <sheetData>
    <row r="1" spans="1:8" ht="23.25">
      <c r="A1" s="57" t="s">
        <v>23</v>
      </c>
      <c r="B1" s="58"/>
      <c r="C1" s="58"/>
      <c r="D1" s="58"/>
      <c r="E1" s="58"/>
      <c r="F1" s="58"/>
      <c r="G1" s="58"/>
      <c r="H1" s="58"/>
    </row>
    <row r="2" spans="1:8">
      <c r="A2" s="59" t="s">
        <v>24</v>
      </c>
      <c r="B2" s="58"/>
      <c r="C2" s="58"/>
      <c r="D2" s="58"/>
      <c r="E2" s="58"/>
      <c r="F2" s="58"/>
      <c r="G2" s="58"/>
      <c r="H2" s="58"/>
    </row>
    <row r="3" spans="1:8" ht="15.75">
      <c r="A3" s="60" t="s">
        <v>25</v>
      </c>
      <c r="B3" s="61"/>
      <c r="C3" s="61"/>
      <c r="D3" s="61"/>
      <c r="E3" s="61"/>
      <c r="F3" s="61"/>
      <c r="G3" s="61"/>
      <c r="H3" s="61"/>
    </row>
    <row r="4" spans="1:8" ht="15.75">
      <c r="A4" s="2"/>
      <c r="B4" s="62" t="s">
        <v>26</v>
      </c>
      <c r="C4" s="58"/>
      <c r="D4" s="58"/>
      <c r="E4" s="58"/>
      <c r="F4" s="58"/>
      <c r="G4" s="58"/>
      <c r="H4" s="58"/>
    </row>
    <row r="5" spans="1:8" ht="16.5" thickBot="1">
      <c r="A5" s="2"/>
      <c r="B5" s="3"/>
      <c r="C5" s="3"/>
      <c r="D5" s="3"/>
      <c r="E5" s="3"/>
      <c r="F5" s="3"/>
      <c r="G5" s="4"/>
      <c r="H5" s="3"/>
    </row>
    <row r="6" spans="1:8" ht="15.75" thickBot="1">
      <c r="A6" s="5" t="s">
        <v>27</v>
      </c>
      <c r="B6" s="5" t="s">
        <v>28</v>
      </c>
      <c r="C6" s="6" t="s">
        <v>2</v>
      </c>
      <c r="D6" s="7" t="s">
        <v>29</v>
      </c>
      <c r="E6" s="7" t="s">
        <v>4</v>
      </c>
      <c r="F6" s="7" t="s">
        <v>5</v>
      </c>
      <c r="G6" s="8" t="s">
        <v>30</v>
      </c>
      <c r="H6" s="9" t="s">
        <v>31</v>
      </c>
    </row>
    <row r="7" spans="1:8">
      <c r="A7" s="10"/>
      <c r="B7" s="11"/>
      <c r="C7" s="11"/>
      <c r="D7" s="12"/>
      <c r="E7" s="12"/>
      <c r="F7" s="12"/>
      <c r="G7" s="13"/>
      <c r="H7" s="14"/>
    </row>
    <row r="8" spans="1:8" ht="23.25">
      <c r="A8" s="15">
        <v>1</v>
      </c>
      <c r="B8" s="54" t="s">
        <v>32</v>
      </c>
      <c r="C8" s="55"/>
      <c r="D8" s="55"/>
      <c r="E8" s="55"/>
      <c r="F8" s="55"/>
      <c r="G8" s="55"/>
      <c r="H8" s="56"/>
    </row>
    <row r="9" spans="1:8">
      <c r="A9" s="10"/>
      <c r="B9" s="16"/>
      <c r="C9" s="17"/>
      <c r="D9" s="18"/>
      <c r="E9" s="18"/>
      <c r="F9" s="18"/>
      <c r="G9" s="19"/>
      <c r="H9" s="20"/>
    </row>
    <row r="10" spans="1:8" ht="187.5" customHeight="1">
      <c r="A10" s="10"/>
      <c r="B10" s="53" t="s">
        <v>89</v>
      </c>
      <c r="C10" s="22"/>
      <c r="D10" s="23"/>
      <c r="E10" s="23"/>
      <c r="F10" s="23"/>
      <c r="G10" s="24"/>
      <c r="H10" s="20"/>
    </row>
    <row r="11" spans="1:8" ht="19.5">
      <c r="A11" s="10" t="s">
        <v>34</v>
      </c>
      <c r="B11" s="21" t="s">
        <v>35</v>
      </c>
      <c r="C11" s="22" t="s">
        <v>33</v>
      </c>
      <c r="D11" s="23">
        <v>1</v>
      </c>
      <c r="E11" s="23"/>
      <c r="F11" s="23"/>
      <c r="G11" s="24">
        <v>800</v>
      </c>
      <c r="H11" s="25">
        <f>SUM(D11*G11)</f>
        <v>800</v>
      </c>
    </row>
    <row r="12" spans="1:8" ht="180">
      <c r="A12" s="10"/>
      <c r="B12" s="26" t="s">
        <v>36</v>
      </c>
      <c r="C12" s="22"/>
      <c r="D12" s="23"/>
      <c r="E12" s="23"/>
      <c r="F12" s="23"/>
      <c r="G12" s="24"/>
      <c r="H12" s="20"/>
    </row>
    <row r="13" spans="1:8" ht="19.5">
      <c r="A13" s="10" t="s">
        <v>37</v>
      </c>
      <c r="B13" s="21" t="s">
        <v>38</v>
      </c>
      <c r="C13" s="22" t="s">
        <v>33</v>
      </c>
      <c r="D13" s="23">
        <v>1</v>
      </c>
      <c r="E13" s="23"/>
      <c r="F13" s="23"/>
      <c r="G13" s="24">
        <v>2000</v>
      </c>
      <c r="H13" s="25">
        <f>SUM(D13*G13)</f>
        <v>2000</v>
      </c>
    </row>
    <row r="14" spans="1:8" ht="84">
      <c r="A14" s="10"/>
      <c r="B14" s="26" t="s">
        <v>39</v>
      </c>
      <c r="C14" s="22"/>
      <c r="D14" s="23"/>
      <c r="E14" s="23"/>
      <c r="F14" s="23"/>
      <c r="G14" s="24"/>
      <c r="H14" s="20"/>
    </row>
    <row r="15" spans="1:8" ht="39">
      <c r="A15" s="10" t="s">
        <v>40</v>
      </c>
      <c r="B15" s="27" t="s">
        <v>41</v>
      </c>
      <c r="C15" s="22" t="s">
        <v>33</v>
      </c>
      <c r="D15" s="23">
        <v>1</v>
      </c>
      <c r="E15" s="23"/>
      <c r="F15" s="23"/>
      <c r="G15" s="24">
        <v>1500</v>
      </c>
      <c r="H15" s="25">
        <f>SUM(D15*G15)</f>
        <v>1500</v>
      </c>
    </row>
    <row r="16" spans="1:8" ht="23.25">
      <c r="A16" s="10"/>
      <c r="B16" s="28" t="s">
        <v>42</v>
      </c>
      <c r="C16" s="29"/>
      <c r="D16" s="30"/>
      <c r="E16" s="30"/>
      <c r="F16" s="30"/>
      <c r="G16" s="31"/>
      <c r="H16" s="32" t="e">
        <f>H15+H13+H11+#REF!</f>
        <v>#REF!</v>
      </c>
    </row>
    <row r="17" spans="1:8" ht="15.75">
      <c r="A17" s="10"/>
      <c r="B17" s="33"/>
      <c r="C17" s="34"/>
      <c r="D17" s="35"/>
      <c r="E17" s="35"/>
      <c r="F17" s="35"/>
      <c r="G17" s="36"/>
      <c r="H17" s="20"/>
    </row>
    <row r="18" spans="1:8" ht="23.25">
      <c r="A18" s="15">
        <v>2</v>
      </c>
      <c r="B18" s="54" t="s">
        <v>43</v>
      </c>
      <c r="C18" s="55"/>
      <c r="D18" s="55"/>
      <c r="E18" s="55"/>
      <c r="F18" s="55"/>
      <c r="G18" s="55"/>
      <c r="H18" s="56"/>
    </row>
    <row r="19" spans="1:8" ht="15.75">
      <c r="A19" s="10"/>
      <c r="B19" s="37"/>
      <c r="C19" s="38"/>
      <c r="D19" s="39"/>
      <c r="E19" s="39"/>
      <c r="F19" s="39"/>
      <c r="G19" s="40"/>
      <c r="H19" s="41"/>
    </row>
    <row r="20" spans="1:8" ht="19.5">
      <c r="A20" s="10" t="s">
        <v>44</v>
      </c>
      <c r="B20" s="21" t="s">
        <v>45</v>
      </c>
      <c r="C20" s="22" t="s">
        <v>46</v>
      </c>
      <c r="D20" s="23">
        <v>70</v>
      </c>
      <c r="E20" s="23"/>
      <c r="F20" s="23"/>
      <c r="G20" s="24">
        <v>10</v>
      </c>
      <c r="H20" s="20">
        <f>SUM(D20*G20)</f>
        <v>700</v>
      </c>
    </row>
    <row r="21" spans="1:8" ht="60">
      <c r="A21" s="10"/>
      <c r="B21" s="26" t="s">
        <v>47</v>
      </c>
      <c r="C21" s="22"/>
      <c r="D21" s="39"/>
      <c r="E21" s="39"/>
      <c r="F21" s="39"/>
      <c r="G21" s="40"/>
      <c r="H21" s="20"/>
    </row>
    <row r="22" spans="1:8" ht="19.5">
      <c r="A22" s="10" t="s">
        <v>48</v>
      </c>
      <c r="B22" s="27" t="s">
        <v>49</v>
      </c>
      <c r="C22" s="22" t="s">
        <v>46</v>
      </c>
      <c r="D22" s="23">
        <v>90</v>
      </c>
      <c r="E22" s="23"/>
      <c r="F22" s="23"/>
      <c r="G22" s="24">
        <v>10</v>
      </c>
      <c r="H22" s="20">
        <f>SUM(D22*G22)</f>
        <v>900</v>
      </c>
    </row>
    <row r="23" spans="1:8" ht="48">
      <c r="A23" s="10"/>
      <c r="B23" s="26" t="s">
        <v>50</v>
      </c>
      <c r="C23" s="22"/>
      <c r="D23" s="39"/>
      <c r="E23" s="39"/>
      <c r="F23" s="39"/>
      <c r="G23" s="40"/>
      <c r="H23" s="20"/>
    </row>
    <row r="24" spans="1:8" ht="19.5">
      <c r="A24" s="10" t="s">
        <v>51</v>
      </c>
      <c r="B24" s="27" t="s">
        <v>52</v>
      </c>
      <c r="C24" s="22" t="s">
        <v>53</v>
      </c>
      <c r="D24" s="23">
        <v>1</v>
      </c>
      <c r="E24" s="23"/>
      <c r="F24" s="23"/>
      <c r="G24" s="24">
        <v>150</v>
      </c>
      <c r="H24" s="20">
        <f>SUM(D24*G24)</f>
        <v>150</v>
      </c>
    </row>
    <row r="25" spans="1:8" ht="60">
      <c r="A25" s="10"/>
      <c r="B25" s="26" t="s">
        <v>54</v>
      </c>
      <c r="C25" s="22"/>
      <c r="D25" s="39"/>
      <c r="E25" s="39"/>
      <c r="F25" s="39"/>
      <c r="G25" s="40"/>
      <c r="H25" s="20"/>
    </row>
    <row r="26" spans="1:8" ht="19.5">
      <c r="A26" s="10" t="s">
        <v>55</v>
      </c>
      <c r="B26" s="27" t="s">
        <v>56</v>
      </c>
      <c r="C26" s="22" t="s">
        <v>53</v>
      </c>
      <c r="D26" s="23">
        <v>3</v>
      </c>
      <c r="E26" s="23"/>
      <c r="F26" s="23"/>
      <c r="G26" s="42">
        <v>50</v>
      </c>
      <c r="H26" s="20">
        <f>SUM(D26*G26)</f>
        <v>150</v>
      </c>
    </row>
    <row r="27" spans="1:8" ht="48">
      <c r="A27" s="10"/>
      <c r="B27" s="26" t="s">
        <v>57</v>
      </c>
      <c r="C27" s="22"/>
      <c r="D27" s="39"/>
      <c r="E27" s="39"/>
      <c r="F27" s="39"/>
      <c r="G27" s="40"/>
      <c r="H27" s="20"/>
    </row>
    <row r="28" spans="1:8" ht="19.5">
      <c r="A28" s="10" t="s">
        <v>58</v>
      </c>
      <c r="B28" s="27" t="s">
        <v>59</v>
      </c>
      <c r="C28" s="22" t="s">
        <v>53</v>
      </c>
      <c r="D28" s="39">
        <v>1</v>
      </c>
      <c r="E28" s="39"/>
      <c r="F28" s="39"/>
      <c r="G28" s="40">
        <v>700</v>
      </c>
      <c r="H28" s="20">
        <f>SUM(D28*G28)</f>
        <v>700</v>
      </c>
    </row>
    <row r="29" spans="1:8" ht="84">
      <c r="A29" s="10"/>
      <c r="B29" s="26" t="s">
        <v>60</v>
      </c>
      <c r="C29" s="22"/>
      <c r="D29" s="39"/>
      <c r="E29" s="39"/>
      <c r="F29" s="39"/>
      <c r="G29" s="40"/>
      <c r="H29" s="20"/>
    </row>
    <row r="30" spans="1:8" ht="39">
      <c r="A30" s="10" t="s">
        <v>61</v>
      </c>
      <c r="B30" s="27" t="s">
        <v>62</v>
      </c>
      <c r="C30" s="22" t="s">
        <v>46</v>
      </c>
      <c r="D30" s="39">
        <v>1</v>
      </c>
      <c r="E30" s="39"/>
      <c r="F30" s="39"/>
      <c r="G30" s="40">
        <v>1300</v>
      </c>
      <c r="H30" s="20">
        <f>SUM(D30*G30)</f>
        <v>1300</v>
      </c>
    </row>
    <row r="31" spans="1:8" ht="60">
      <c r="A31" s="10"/>
      <c r="B31" s="26" t="s">
        <v>63</v>
      </c>
      <c r="C31" s="22"/>
      <c r="D31" s="39"/>
      <c r="E31" s="39"/>
      <c r="F31" s="39"/>
      <c r="G31" s="40"/>
      <c r="H31" s="20"/>
    </row>
    <row r="32" spans="1:8" ht="19.5">
      <c r="A32" s="10" t="s">
        <v>64</v>
      </c>
      <c r="B32" s="27" t="s">
        <v>65</v>
      </c>
      <c r="C32" s="22" t="s">
        <v>66</v>
      </c>
      <c r="D32" s="39">
        <v>1</v>
      </c>
      <c r="E32" s="39"/>
      <c r="F32" s="39"/>
      <c r="G32" s="40">
        <v>850</v>
      </c>
      <c r="H32" s="20">
        <f>SUM(D32*G32)</f>
        <v>850</v>
      </c>
    </row>
    <row r="33" spans="1:8" ht="60">
      <c r="A33" s="10"/>
      <c r="B33" s="26" t="s">
        <v>67</v>
      </c>
      <c r="C33" s="22"/>
      <c r="D33" s="39"/>
      <c r="E33" s="39"/>
      <c r="F33" s="39"/>
      <c r="G33" s="40"/>
      <c r="H33" s="20"/>
    </row>
    <row r="34" spans="1:8" ht="19.5">
      <c r="A34" s="10" t="s">
        <v>68</v>
      </c>
      <c r="B34" s="21" t="s">
        <v>69</v>
      </c>
      <c r="C34" s="22"/>
      <c r="D34" s="39"/>
      <c r="E34" s="39"/>
      <c r="F34" s="39"/>
      <c r="G34" s="40"/>
      <c r="H34" s="20"/>
    </row>
    <row r="35" spans="1:8" ht="132">
      <c r="A35" s="10"/>
      <c r="B35" s="26" t="s">
        <v>70</v>
      </c>
      <c r="C35" s="22"/>
      <c r="D35" s="39"/>
      <c r="E35" s="39"/>
      <c r="F35" s="39"/>
      <c r="G35" s="40"/>
      <c r="H35" s="20"/>
    </row>
    <row r="36" spans="1:8">
      <c r="A36" s="43" t="s">
        <v>71</v>
      </c>
      <c r="B36" s="39" t="s">
        <v>72</v>
      </c>
      <c r="C36" s="22" t="s">
        <v>66</v>
      </c>
      <c r="D36" s="39">
        <v>220</v>
      </c>
      <c r="E36" s="39"/>
      <c r="F36" s="39"/>
      <c r="G36" s="40">
        <v>11.5</v>
      </c>
      <c r="H36" s="44" t="s">
        <v>73</v>
      </c>
    </row>
    <row r="37" spans="1:8">
      <c r="A37" s="43" t="s">
        <v>74</v>
      </c>
      <c r="B37" s="39" t="s">
        <v>75</v>
      </c>
      <c r="C37" s="22" t="s">
        <v>66</v>
      </c>
      <c r="D37" s="39">
        <v>220</v>
      </c>
      <c r="E37" s="39"/>
      <c r="F37" s="39"/>
      <c r="G37" s="40">
        <v>11.5</v>
      </c>
      <c r="H37" s="44" t="s">
        <v>73</v>
      </c>
    </row>
    <row r="38" spans="1:8">
      <c r="A38" s="43" t="s">
        <v>76</v>
      </c>
      <c r="B38" s="39" t="s">
        <v>77</v>
      </c>
      <c r="C38" s="22" t="s">
        <v>66</v>
      </c>
      <c r="D38" s="39">
        <v>33</v>
      </c>
      <c r="E38" s="39"/>
      <c r="F38" s="39"/>
      <c r="G38" s="40">
        <v>22.5</v>
      </c>
      <c r="H38" s="44" t="s">
        <v>73</v>
      </c>
    </row>
    <row r="39" spans="1:8">
      <c r="A39" s="43" t="s">
        <v>78</v>
      </c>
      <c r="B39" s="39" t="s">
        <v>79</v>
      </c>
      <c r="C39" s="22" t="s">
        <v>66</v>
      </c>
      <c r="D39" s="39">
        <v>115</v>
      </c>
      <c r="E39" s="39"/>
      <c r="F39" s="39"/>
      <c r="G39" s="40">
        <v>11.5</v>
      </c>
      <c r="H39" s="44" t="s">
        <v>73</v>
      </c>
    </row>
    <row r="40" spans="1:8">
      <c r="A40" s="43" t="s">
        <v>80</v>
      </c>
      <c r="B40" s="39" t="s">
        <v>81</v>
      </c>
      <c r="C40" s="22" t="s">
        <v>66</v>
      </c>
      <c r="D40" s="39">
        <v>83</v>
      </c>
      <c r="E40" s="39"/>
      <c r="F40" s="39"/>
      <c r="G40" s="40">
        <v>11.5</v>
      </c>
      <c r="H40" s="44" t="s">
        <v>73</v>
      </c>
    </row>
    <row r="41" spans="1:8">
      <c r="A41" s="43" t="s">
        <v>82</v>
      </c>
      <c r="B41" s="39" t="s">
        <v>83</v>
      </c>
      <c r="C41" s="22" t="s">
        <v>66</v>
      </c>
      <c r="D41" s="39">
        <v>53</v>
      </c>
      <c r="E41" s="39"/>
      <c r="F41" s="39"/>
      <c r="G41" s="40">
        <v>11.5</v>
      </c>
      <c r="H41" s="44" t="s">
        <v>73</v>
      </c>
    </row>
    <row r="42" spans="1:8" ht="39">
      <c r="A42" s="10" t="s">
        <v>84</v>
      </c>
      <c r="B42" s="27" t="s">
        <v>85</v>
      </c>
      <c r="C42" s="22" t="s">
        <v>14</v>
      </c>
      <c r="D42" s="45">
        <v>1</v>
      </c>
      <c r="E42" s="45"/>
      <c r="F42" s="45"/>
      <c r="G42" s="46">
        <v>8689</v>
      </c>
      <c r="H42" s="20">
        <f>SUM(D42*G42)</f>
        <v>8689</v>
      </c>
    </row>
    <row r="43" spans="1:8" ht="36">
      <c r="A43" s="47"/>
      <c r="B43" s="26" t="s">
        <v>86</v>
      </c>
      <c r="C43" s="22"/>
      <c r="D43" s="39"/>
      <c r="E43" s="39"/>
      <c r="F43" s="39"/>
      <c r="G43" s="40"/>
      <c r="H43" s="20"/>
    </row>
    <row r="44" spans="1:8" ht="23.25">
      <c r="A44" s="47"/>
      <c r="B44" s="48" t="s">
        <v>87</v>
      </c>
      <c r="C44" s="49"/>
      <c r="D44" s="50"/>
      <c r="E44" s="50"/>
      <c r="F44" s="50"/>
      <c r="G44" s="51"/>
      <c r="H44" s="52">
        <f>H42+H32+H30+H28+H26+H24+H22+H20</f>
        <v>13439</v>
      </c>
    </row>
    <row r="45" spans="1:8" ht="23.25">
      <c r="A45" s="15">
        <v>3</v>
      </c>
      <c r="B45" s="54" t="s">
        <v>88</v>
      </c>
      <c r="C45" s="55"/>
      <c r="D45" s="55"/>
      <c r="E45" s="55"/>
      <c r="F45" s="55"/>
      <c r="G45" s="55"/>
      <c r="H45" s="56"/>
    </row>
  </sheetData>
  <mergeCells count="7">
    <mergeCell ref="B45:H45"/>
    <mergeCell ref="A1:H1"/>
    <mergeCell ref="A2:H2"/>
    <mergeCell ref="A3:H3"/>
    <mergeCell ref="B4:H4"/>
    <mergeCell ref="B8:H8"/>
    <mergeCell ref="B18:H18"/>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B6D03-32F0-487A-AD70-6306333EB161}">
  <dimension ref="A1:B9"/>
  <sheetViews>
    <sheetView workbookViewId="0">
      <selection activeCell="A14" sqref="A14"/>
    </sheetView>
  </sheetViews>
  <sheetFormatPr baseColWidth="10" defaultRowHeight="15"/>
  <cols>
    <col min="2" max="2" width="17.28515625" bestFit="1" customWidth="1"/>
  </cols>
  <sheetData>
    <row r="1" spans="1:2">
      <c r="A1" s="1" t="s">
        <v>2</v>
      </c>
      <c r="B1" s="1" t="s">
        <v>19</v>
      </c>
    </row>
    <row r="2" spans="1:2">
      <c r="A2" t="s">
        <v>13</v>
      </c>
      <c r="B2" t="s">
        <v>20</v>
      </c>
    </row>
    <row r="3" spans="1:2">
      <c r="A3" t="s">
        <v>14</v>
      </c>
      <c r="B3" t="s">
        <v>21</v>
      </c>
    </row>
    <row r="4" spans="1:2">
      <c r="A4" t="s">
        <v>11</v>
      </c>
      <c r="B4" t="s">
        <v>22</v>
      </c>
    </row>
    <row r="5" spans="1:2">
      <c r="A5" t="s">
        <v>15</v>
      </c>
    </row>
    <row r="6" spans="1:2">
      <c r="A6" t="s">
        <v>16</v>
      </c>
    </row>
    <row r="7" spans="1:2">
      <c r="A7" t="s">
        <v>12</v>
      </c>
    </row>
    <row r="8" spans="1:2">
      <c r="A8" t="s">
        <v>17</v>
      </c>
    </row>
    <row r="9" spans="1:2">
      <c r="A9" t="s">
        <v>18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Props1.xml><?xml version="1.0" encoding="utf-8"?>
<ds:datastoreItem xmlns:ds="http://schemas.openxmlformats.org/officeDocument/2006/customXml" ds:itemID="{BED1EFA4-47A6-4A28-AE01-7534C92CCEA3}">
  <ds:schemaRefs/>
</ds:datastoreItem>
</file>

<file path=customXml/itemProps2.xml><?xml version="1.0" encoding="utf-8"?>
<ds:datastoreItem xmlns:ds="http://schemas.openxmlformats.org/officeDocument/2006/customXml" ds:itemID="{0B2781BB-81EF-4A0C-BC6A-69AB02982DED}">
  <ds:schemaRefs/>
</ds:datastoreItem>
</file>

<file path=customXml/itemProps3.xml><?xml version="1.0" encoding="utf-8"?>
<ds:datastoreItem xmlns:ds="http://schemas.openxmlformats.org/officeDocument/2006/customXml" ds:itemID="{EE9076FE-9E7B-43E6-A10A-0C0460DA58AA}">
  <ds:schemaRefs/>
</ds:datastoreItem>
</file>

<file path=customXml/itemProps4.xml><?xml version="1.0" encoding="utf-8"?>
<ds:datastoreItem xmlns:ds="http://schemas.openxmlformats.org/officeDocument/2006/customXml" ds:itemID="{F973311B-9991-47AA-BA9A-A63C69C44DE0}">
  <ds:schemaRefs/>
</ds:datastoreItem>
</file>

<file path=customXml/itemProps5.xml><?xml version="1.0" encoding="utf-8"?>
<ds:datastoreItem xmlns:ds="http://schemas.openxmlformats.org/officeDocument/2006/customXml" ds:itemID="{F2DC7692-C56B-4784-867F-2C377C805530}">
  <ds:schemaRefs/>
</ds:datastoreItem>
</file>

<file path=customXml/itemProps6.xml><?xml version="1.0" encoding="utf-8"?>
<ds:datastoreItem xmlns:ds="http://schemas.openxmlformats.org/officeDocument/2006/customXml" ds:itemID="{66D9F31A-9D15-45A0-B749-423EA75CCA95}">
  <ds:schemaRefs/>
</ds:datastoreItem>
</file>

<file path=customXml/itemProps7.xml><?xml version="1.0" encoding="utf-8"?>
<ds:datastoreItem xmlns:ds="http://schemas.openxmlformats.org/officeDocument/2006/customXml" ds:itemID="{689BE7AB-B0F9-42E7-9926-C5945B6570F2}">
  <ds:schemaRefs/>
</ds:datastoreItem>
</file>

<file path=customXml/itemProps8.xml><?xml version="1.0" encoding="utf-8"?>
<ds:datastoreItem xmlns:ds="http://schemas.openxmlformats.org/officeDocument/2006/customXml" ds:itemID="{D3D4ADBA-5C80-4C4E-80AB-02E594C5BE06}">
  <ds:schemaRefs/>
</ds:datastoreItem>
</file>

<file path=customXml/itemProps9.xml><?xml version="1.0" encoding="utf-8"?>
<ds:datastoreItem xmlns:ds="http://schemas.openxmlformats.org/officeDocument/2006/customXml" ds:itemID="{8CD19B9B-D051-4885-9ED8-0B762BEF924C}">
  <ds:schemaRefs/>
</ds:datastoreItem>
</file>

<file path=customXml/itemProps10.xml><?xml version="1.0" encoding="utf-8"?>
<ds:datastoreItem xmlns:ds="http://schemas.openxmlformats.org/officeDocument/2006/customXml" ds:itemID="{0BE10A43-C83C-4695-A492-A7251A8CEBAD}">
  <ds:schemaRefs/>
</ds:datastoreItem>
</file>

<file path=customXml/itemProps11.xml><?xml version="1.0" encoding="utf-8"?>
<ds:datastoreItem xmlns:ds="http://schemas.openxmlformats.org/officeDocument/2006/customXml" ds:itemID="{B8DEA292-DB8C-4705-B3B1-55AF32502D03}">
  <ds:schemaRefs/>
</ds:datastoreItem>
</file>

<file path=customXml/itemProps12.xml><?xml version="1.0" encoding="utf-8"?>
<ds:datastoreItem xmlns:ds="http://schemas.openxmlformats.org/officeDocument/2006/customXml" ds:itemID="{1F25B86D-BEE5-43CF-A3C5-FF1F684A890F}">
  <ds:schemaRefs/>
</ds:datastoreItem>
</file>

<file path=customXml/itemProps13.xml><?xml version="1.0" encoding="utf-8"?>
<ds:datastoreItem xmlns:ds="http://schemas.openxmlformats.org/officeDocument/2006/customXml" ds:itemID="{D7EF638A-39A5-4AB8-BBD5-966C8ABD6C15}">
  <ds:schemaRefs/>
</ds:datastoreItem>
</file>

<file path=customXml/itemProps14.xml><?xml version="1.0" encoding="utf-8"?>
<ds:datastoreItem xmlns:ds="http://schemas.openxmlformats.org/officeDocument/2006/customXml" ds:itemID="{26AB0543-08A9-4852-AF25-5C80A3C98858}">
  <ds:schemaRefs/>
</ds:datastoreItem>
</file>

<file path=customXml/itemProps15.xml><?xml version="1.0" encoding="utf-8"?>
<ds:datastoreItem xmlns:ds="http://schemas.openxmlformats.org/officeDocument/2006/customXml" ds:itemID="{D660D241-A2BE-4515-9585-CBE2E54774C4}">
  <ds:schemaRefs/>
</ds:datastoreItem>
</file>

<file path=customXml/itemProps16.xml><?xml version="1.0" encoding="utf-8"?>
<ds:datastoreItem xmlns:ds="http://schemas.openxmlformats.org/officeDocument/2006/customXml" ds:itemID="{D806E924-90B7-4CA4-B3F0-3B1A5EFD0A9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Ouvrages</vt:lpstr>
      <vt:lpstr>Devis</vt:lpstr>
      <vt:lpstr>Base de 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Mathis OBP</dc:creator>
  <cp:lastModifiedBy>mathis cortes</cp:lastModifiedBy>
  <dcterms:created xsi:type="dcterms:W3CDTF">2023-11-14T08:27:12Z</dcterms:created>
  <dcterms:modified xsi:type="dcterms:W3CDTF">2023-11-19T11:54:21Z</dcterms:modified>
</cp:coreProperties>
</file>