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omments2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ihalaa\Desktop\"/>
    </mc:Choice>
  </mc:AlternateContent>
  <xr:revisionPtr revIDLastSave="0" documentId="13_ncr:1_{1F29C4F1-D9A4-46AA-BB9A-076191E6A4C8}" xr6:coauthVersionLast="47" xr6:coauthVersionMax="47" xr10:uidLastSave="{00000000-0000-0000-0000-000000000000}"/>
  <bookViews>
    <workbookView xWindow="-15470" yWindow="2580" windowWidth="15580" windowHeight="11140" activeTab="1" xr2:uid="{FBDD4C8C-73E3-4C9E-A89F-37F1C82268EC}"/>
  </bookViews>
  <sheets>
    <sheet name="suivi EQUIPE" sheetId="2" r:id="rId1"/>
    <sheet name="TH" sheetId="1" r:id="rId2"/>
    <sheet name="listes deroulantes" sheetId="3" r:id="rId3"/>
  </sheets>
  <definedNames>
    <definedName name="Anim_autres">'listes deroulantes'!$B$45:$B$61</definedName>
    <definedName name="Animateur_BAFA">'listes deroulantes'!$B$45:$B$61</definedName>
    <definedName name="Assistant_sanitaire_1er_degre_ACM">'listes deroulantes'!$C$45:$C$61</definedName>
    <definedName name="Assistant_sanitaire_2eme_degre_ACM">'listes deroulantes'!$D$45:$D$61</definedName>
    <definedName name="Directeur_ACM">'listes deroulantes'!$A$45:$A$76</definedName>
    <definedName name="Directeur_adjoint">'listes deroulantes'!$A$45:$B$76</definedName>
    <definedName name="Directeur_adjoint_ACM">'listes deroulantes'!$A$45:$B$76</definedName>
    <definedName name="Direction_ACM">'listes deroulantes'!$A$45:$A$76</definedName>
    <definedName name="FONCTION">'listes deroulantes'!$A$8:$A$14</definedName>
    <definedName name="_xlnm.Print_Are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28" i="1" l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D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AH27" i="1" a="1"/>
  <c r="AH27" i="1" s="1"/>
  <c r="Z27" i="1"/>
  <c r="Y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H30" i="1" a="1"/>
  <c r="AH30" i="1"/>
  <c r="AH31" i="1" a="1"/>
  <c r="AH31" i="1"/>
  <c r="AH32" i="1" a="1"/>
  <c r="AH32" i="1" s="1"/>
  <c r="AH33" i="1" a="1"/>
  <c r="AH33" i="1"/>
  <c r="AH34" i="1" a="1"/>
  <c r="AH34" i="1" s="1"/>
  <c r="AH35" i="1" a="1"/>
  <c r="AH35" i="1"/>
  <c r="AH36" i="1" a="1"/>
  <c r="AH36" i="1"/>
  <c r="AH37" i="1" a="1"/>
  <c r="AH37" i="1" s="1"/>
  <c r="AH38" i="1" a="1"/>
  <c r="AH38" i="1" s="1"/>
  <c r="AH39" i="1" a="1"/>
  <c r="AH39" i="1"/>
  <c r="AH40" i="1" a="1"/>
  <c r="AH40" i="1" s="1"/>
  <c r="AH41" i="1" a="1"/>
  <c r="AH41" i="1" s="1"/>
  <c r="AH28" i="1" a="1"/>
  <c r="AH28" i="1" s="1"/>
  <c r="AH29" i="1" a="1"/>
  <c r="AH29" i="1" s="1"/>
  <c r="AG28" i="1" a="1"/>
  <c r="AG28" i="1" s="1"/>
  <c r="AG29" i="1" a="1"/>
  <c r="AG29" i="1" s="1"/>
  <c r="AG30" i="1" a="1"/>
  <c r="AG30" i="1" s="1"/>
  <c r="AG31" i="1" a="1"/>
  <c r="AG31" i="1" s="1"/>
  <c r="AG32" i="1" a="1"/>
  <c r="AG32" i="1" s="1"/>
  <c r="AG33" i="1" a="1"/>
  <c r="AG33" i="1" s="1"/>
  <c r="AG34" i="1" a="1"/>
  <c r="AG34" i="1" s="1"/>
  <c r="AG35" i="1" a="1"/>
  <c r="AG35" i="1" s="1"/>
  <c r="AG36" i="1" a="1"/>
  <c r="AG36" i="1" s="1"/>
  <c r="AG37" i="1" a="1"/>
  <c r="AG37" i="1" s="1"/>
  <c r="AG38" i="1" a="1"/>
  <c r="AG38" i="1" s="1"/>
  <c r="AG39" i="1" a="1"/>
  <c r="AG39" i="1" s="1"/>
  <c r="AG40" i="1" a="1"/>
  <c r="AG40" i="1" s="1"/>
  <c r="AG41" i="1" a="1"/>
  <c r="AG41" i="1" s="1"/>
  <c r="AG27" i="1" a="1"/>
  <c r="AG27" i="1" s="1"/>
  <c r="AI27" i="1" l="1"/>
  <c r="F28" i="1" l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27" i="1" a="1"/>
  <c r="F27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28" i="1" a="1"/>
  <c r="E28" i="1" s="1"/>
  <c r="E27" i="1" a="1"/>
  <c r="E27" i="1" s="1"/>
  <c r="C3" i="1" l="1" a="1"/>
  <c r="C3" i="1" s="1"/>
  <c r="C4" i="1" s="1" a="1"/>
  <c r="C4" i="1" s="1"/>
  <c r="X45" i="2" l="1"/>
  <c r="W45" i="2"/>
  <c r="S45" i="2"/>
  <c r="R45" i="2"/>
  <c r="R46" i="2" s="1"/>
  <c r="R55" i="2" s="1"/>
  <c r="O45" i="2"/>
  <c r="M46" i="2" s="1"/>
  <c r="M55" i="2" s="1"/>
  <c r="M45" i="2"/>
  <c r="I45" i="2"/>
  <c r="H45" i="2"/>
  <c r="E45" i="2"/>
  <c r="C46" i="2" s="1"/>
  <c r="C55" i="2" s="1"/>
  <c r="C45" i="2"/>
  <c r="AF31" i="2"/>
  <c r="AF44" i="2" s="1"/>
  <c r="AC31" i="2"/>
  <c r="AF26" i="2"/>
  <c r="AI26" i="2" s="1"/>
  <c r="AC26" i="2"/>
  <c r="AF22" i="2"/>
  <c r="AI22" i="2" s="1"/>
  <c r="AC22" i="2"/>
  <c r="AF18" i="2"/>
  <c r="AC18" i="2"/>
  <c r="AI18" i="2" s="1"/>
  <c r="AI15" i="2"/>
  <c r="AF15" i="2"/>
  <c r="AC15" i="2"/>
  <c r="Y13" i="2"/>
  <c r="X13" i="2"/>
  <c r="U13" i="2"/>
  <c r="T13" i="2"/>
  <c r="S13" i="2"/>
  <c r="P13" i="2"/>
  <c r="O13" i="2"/>
  <c r="N13" i="2"/>
  <c r="K13" i="2"/>
  <c r="J13" i="2"/>
  <c r="I13" i="2"/>
  <c r="F13" i="2"/>
  <c r="E13" i="2"/>
  <c r="D13" i="2"/>
  <c r="V11" i="2"/>
  <c r="V10" i="2"/>
  <c r="Q10" i="2"/>
  <c r="Q8" i="2"/>
  <c r="V7" i="2"/>
  <c r="Q7" i="2"/>
  <c r="G7" i="2"/>
  <c r="L6" i="2"/>
  <c r="G6" i="2"/>
  <c r="L5" i="2"/>
  <c r="AI31" i="2" l="1"/>
  <c r="H46" i="2"/>
  <c r="H55" i="2" s="1"/>
  <c r="AC13" i="2"/>
  <c r="AF13" i="2"/>
  <c r="W46" i="2"/>
  <c r="W55" i="2" s="1"/>
  <c r="AC44" i="2"/>
  <c r="AI4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tc={B930B9EC-283F-4241-9A37-98FF4F5A2BB2}</author>
    <author>tc={F4CE5336-927D-4634-97EF-7F8105CF25E4}</author>
    <author>tc={DF071381-437E-4405-92F6-0C1B14B24936}</author>
    <author>tc={991A3912-6F93-4E9B-8215-FE8D486F725C}</author>
    <author>tc={10CA7743-6E77-4799-AD8A-8C3ACD167EBC}</author>
    <author>tc={225C0DC5-2B16-4222-9442-B1644233FEEA}</author>
    <author>tc={AC6E235A-83D8-45BD-9C52-CF11DC4E4E6C}</author>
    <author>tc={83C9D624-300B-4B20-93C5-648FB7CBE653}</author>
    <author>tc={0117A0E1-C301-41A8-8525-8326CD9B7152}</author>
    <author>tc={93E95126-13E6-4E76-9F45-5F9738BDA372}</author>
    <author>tc={8226F47B-85D5-47A1-87A3-A5A072033AD0}</author>
    <author>tc={D28BD9D5-3D83-4CDD-AF63-8F97D63840B4}</author>
    <author>tc={1790C76E-5A0F-4FDB-BC2B-BA4F1B8BD1CC}</author>
    <author>tc={329CB9A1-194C-4537-ACAD-B995BEE58DDA}</author>
    <author>tc={16B59301-EFEF-4D2D-A9AF-DB65496D44D1}</author>
    <author>tc={29C2D824-FE2B-4AC2-B70E-BCB06CAA48B9}</author>
    <author>tc={EE894A01-65B4-4B16-BFF7-BA3D7C353347}</author>
    <author>tc={22111E15-507D-44D0-AAF6-154A57D3BE6D}</author>
    <author>tc={FC783852-A970-44B7-AD96-68D3AF5553C4}</author>
    <author>tc={69153871-8F2A-4D11-96CD-F806EB561675}</author>
    <author>tc={8A53C5A0-5FD7-4BFE-8C5E-D07CAFB17DA5}</author>
    <author>tc={C0B2749A-A35B-43C4-9D41-CC2B774DFE9A}</author>
  </authors>
  <commentList>
    <comment ref="D4" authorId="0" shapeId="0" xr:uid="{B930B9EC-283F-4241-9A37-98FF4F5A2B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</text>
    </comment>
    <comment ref="E4" authorId="1" shapeId="0" xr:uid="{F4CE5336-927D-4634-97EF-7F8105CF25E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</text>
    </comment>
    <comment ref="F4" authorId="2" shapeId="0" xr:uid="{DF071381-437E-4405-92F6-0C1B14B2493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</text>
    </comment>
    <comment ref="G4" authorId="3" shapeId="0" xr:uid="{991A3912-6F93-4E9B-8215-FE8D486F72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</text>
    </comment>
    <comment ref="I4" authorId="4" shapeId="0" xr:uid="{10CA7743-6E77-4799-AD8A-8C3ACD167E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</text>
    </comment>
    <comment ref="J4" authorId="5" shapeId="0" xr:uid="{225C0DC5-2B16-4222-9442-B1644233FEE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</text>
    </comment>
    <comment ref="K4" authorId="6" shapeId="0" xr:uid="{AC6E235A-83D8-45BD-9C52-CF11DC4E4E6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</text>
    </comment>
    <comment ref="L4" authorId="7" shapeId="0" xr:uid="{83C9D624-300B-4B20-93C5-648FB7CBE65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</text>
    </comment>
    <comment ref="N4" authorId="8" shapeId="0" xr:uid="{0117A0E1-C301-41A8-8525-8326CD9B71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</text>
    </comment>
    <comment ref="O4" authorId="9" shapeId="0" xr:uid="{93E95126-13E6-4E76-9F45-5F9738BDA37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</text>
    </comment>
    <comment ref="P4" authorId="10" shapeId="0" xr:uid="{8226F47B-85D5-47A1-87A3-A5A072033A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</text>
    </comment>
    <comment ref="Q4" authorId="11" shapeId="0" xr:uid="{D28BD9D5-3D83-4CDD-AF63-8F97D63840B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</text>
    </comment>
    <comment ref="S4" authorId="12" shapeId="0" xr:uid="{1790C76E-5A0F-4FDB-BC2B-BA4F1B8BD1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</text>
    </comment>
    <comment ref="T4" authorId="13" shapeId="0" xr:uid="{329CB9A1-194C-4537-ACAD-B995BEE58D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</text>
    </comment>
    <comment ref="U4" authorId="14" shapeId="0" xr:uid="{16B59301-EFEF-4D2D-A9AF-DB65496D44D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</text>
    </comment>
    <comment ref="V4" authorId="15" shapeId="0" xr:uid="{29C2D824-FE2B-4AC2-B70E-BCB06CAA48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</text>
    </comment>
    <comment ref="X4" authorId="16" shapeId="0" xr:uid="{EE894A01-65B4-4B16-BFF7-BA3D7C3533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</text>
    </comment>
    <comment ref="Y4" authorId="17" shapeId="0" xr:uid="{22111E15-507D-44D0-AAF6-154A57D3BE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</text>
    </comment>
    <comment ref="Z4" authorId="18" shapeId="0" xr:uid="{FC783852-A970-44B7-AD96-68D3AF5553C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</text>
    </comment>
    <comment ref="AA4" authorId="19" shapeId="0" xr:uid="{69153871-8F2A-4D11-96CD-F806EB56167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</text>
    </comment>
    <comment ref="H16" authorId="20" shapeId="0" xr:uid="{8A53C5A0-5FD7-4BFE-8C5E-D07CAFB17DA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ATTENTE VALIDATION EVALUATION</t>
      </text>
    </comment>
    <comment ref="C27" authorId="21" shapeId="0" xr:uid="{C0B2749A-A35B-43C4-9D41-CC2B774DFE9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PAS DE CONTRAT A FAIRE
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Justine Petin</author>
  </authors>
  <commentList>
    <comment ref="H26" authorId="0" shapeId="0" xr:uid="{42B562EB-D897-467F-8103-6CE6AF0A495C}">
      <text>
        <r>
          <rPr>
            <b/>
            <sz val="9"/>
            <color indexed="81"/>
            <rFont val="Tahoma"/>
            <family val="2"/>
          </rPr>
          <t>INDIQUER "A RECRUTER" quand le poste n'est pas encore pourvu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<sst xmlns="http://schemas.openxmlformats.org/spreadsheetml/2006/main" count="805" uniqueCount="416">
  <si>
    <t>ACM</t>
  </si>
  <si>
    <t>CODE UO</t>
  </si>
  <si>
    <t>CODE ORGA</t>
  </si>
  <si>
    <t>CODE SITE</t>
  </si>
  <si>
    <t>CODE ENCAD</t>
  </si>
  <si>
    <t>CODES TAM</t>
  </si>
  <si>
    <t>DATE SESSION</t>
  </si>
  <si>
    <t>THEME</t>
  </si>
  <si>
    <t>AGE</t>
  </si>
  <si>
    <t>CAPACITE</t>
  </si>
  <si>
    <t>RESEAU MAXI</t>
  </si>
  <si>
    <t>AFFECTATION REELLES</t>
  </si>
  <si>
    <t>1ER TOUR</t>
  </si>
  <si>
    <t>2EME TOUR</t>
  </si>
  <si>
    <t>FORMULE</t>
  </si>
  <si>
    <t>FONCTION (menu déroulant)</t>
  </si>
  <si>
    <t xml:space="preserve">NOM </t>
  </si>
  <si>
    <t>PRENOM</t>
  </si>
  <si>
    <t>OBSERVATIONS</t>
  </si>
  <si>
    <t>ORIGINE RECRUTEMENT</t>
  </si>
  <si>
    <t>AD/OD/EXT</t>
  </si>
  <si>
    <t>SAISIE ENCAD</t>
  </si>
  <si>
    <t>SAISIE DDCS</t>
  </si>
  <si>
    <t>ENVOI DAE GCT</t>
  </si>
  <si>
    <t>CONTRAT E-PARAPHEUR OU PAPIER</t>
  </si>
  <si>
    <t>EVAL (reçue ou non reçue)</t>
  </si>
  <si>
    <t>LIEU DE NAISSANCE</t>
  </si>
  <si>
    <t>SESSION</t>
  </si>
  <si>
    <t>MAIL</t>
  </si>
  <si>
    <t>Gare la plus proche</t>
  </si>
  <si>
    <t>numero de TH</t>
  </si>
  <si>
    <t>date d'envoi GCT</t>
  </si>
  <si>
    <t>NOUVEAU CANDIDAT</t>
  </si>
  <si>
    <t>DIPLOME</t>
  </si>
  <si>
    <t>IDENTITE</t>
  </si>
  <si>
    <t>CASIER</t>
  </si>
  <si>
    <t>RIB</t>
  </si>
  <si>
    <t>DOUCMENTS</t>
  </si>
  <si>
    <t>MINEUR</t>
  </si>
  <si>
    <t>CONTRAT</t>
  </si>
  <si>
    <t>DEBUT</t>
  </si>
  <si>
    <t>FIN</t>
  </si>
  <si>
    <t>NB DE JOURS</t>
  </si>
  <si>
    <t>FIN DE COLLABORATION</t>
  </si>
  <si>
    <t>DEMISSION</t>
  </si>
  <si>
    <t>RUPTURE</t>
  </si>
  <si>
    <t>MEI</t>
  </si>
  <si>
    <t>LIEN PUBLIPOSTAGE LETTRE</t>
  </si>
  <si>
    <t>CIVILITE</t>
  </si>
  <si>
    <t>TEL</t>
  </si>
  <si>
    <t xml:space="preserve">SI NON GRISE </t>
  </si>
  <si>
    <t>ADRESSE</t>
  </si>
  <si>
    <t xml:space="preserve">NE-E LE </t>
  </si>
  <si>
    <t>MONTANT FORFAIT</t>
  </si>
  <si>
    <t>FORMULE DACM OU ANIM CALCULATRICE  OU VIA MICHELIN?</t>
  </si>
  <si>
    <t>MENU DEROULANT FORFAIT 
OU PRISE EN CHARGE TERRI</t>
  </si>
  <si>
    <t>MENU DEROULANT EQUIVALENCE OU JURY</t>
  </si>
  <si>
    <t>FORMULE SELON FONCTION</t>
  </si>
  <si>
    <t>SPECIALITE</t>
  </si>
  <si>
    <t>PERMIS</t>
  </si>
  <si>
    <t>ANCIENNETE</t>
  </si>
  <si>
    <t>AVENANT</t>
  </si>
  <si>
    <t>LIEU D'ACCUEIL DACM</t>
  </si>
  <si>
    <t>SPECIFICITE DU SEJOUR : MINIBUS - PASSEPORT -  j-/+</t>
  </si>
  <si>
    <t>ACMs AUTOMNE CENTRE</t>
  </si>
  <si>
    <t>GRACAY</t>
  </si>
  <si>
    <t>RAYON DE SOLOGNE ROMORANTN
(rplct BLOMARD)</t>
  </si>
  <si>
    <t>MONLOUIS</t>
  </si>
  <si>
    <t>BEROU LA MULOTIERE</t>
  </si>
  <si>
    <t>22 AU 28/10</t>
  </si>
  <si>
    <t>29/10 AU 4/11</t>
  </si>
  <si>
    <t>contenu</t>
  </si>
  <si>
    <t>CM</t>
  </si>
  <si>
    <t>AR</t>
  </si>
  <si>
    <t>P</t>
  </si>
  <si>
    <t>BA</t>
  </si>
  <si>
    <t>4/5 ans</t>
  </si>
  <si>
    <t>découverte</t>
  </si>
  <si>
    <t>petit robinson</t>
  </si>
  <si>
    <t>6/8 ans</t>
  </si>
  <si>
    <t>tête étoiles</t>
  </si>
  <si>
    <t>conte légendes</t>
  </si>
  <si>
    <t>art et nature</t>
  </si>
  <si>
    <t>9/11 ans</t>
  </si>
  <si>
    <t>astronomie</t>
  </si>
  <si>
    <t>équitation</t>
  </si>
  <si>
    <t>plein d'energie</t>
  </si>
  <si>
    <t>équitation idf</t>
  </si>
  <si>
    <t>plein d'energie idf 6/8</t>
  </si>
  <si>
    <t>12/14 ans</t>
  </si>
  <si>
    <t>sport méc</t>
  </si>
  <si>
    <t>cani rando</t>
  </si>
  <si>
    <t>sport méca</t>
  </si>
  <si>
    <t>15/17 ans</t>
  </si>
  <si>
    <t>TOTAUX</t>
  </si>
  <si>
    <t>réseau</t>
  </si>
  <si>
    <t>affectations</t>
  </si>
  <si>
    <t>% recrutement</t>
  </si>
  <si>
    <t>CEE</t>
  </si>
  <si>
    <t>fonction</t>
  </si>
  <si>
    <t>besoin</t>
  </si>
  <si>
    <t>recruté</t>
  </si>
  <si>
    <t>besoins</t>
  </si>
  <si>
    <t>Directeur ACM</t>
  </si>
  <si>
    <t>ROBIN</t>
  </si>
  <si>
    <t>BRUNO</t>
  </si>
  <si>
    <t>VALLIGNY</t>
  </si>
  <si>
    <t>CECILE</t>
  </si>
  <si>
    <t>AROUMOUGOM</t>
  </si>
  <si>
    <t>YANN</t>
  </si>
  <si>
    <t>LAHCENE</t>
  </si>
  <si>
    <t>ALEXANDRA</t>
  </si>
  <si>
    <t>ADJOINTS</t>
  </si>
  <si>
    <t>SCHULZ</t>
  </si>
  <si>
    <t>SADIA</t>
  </si>
  <si>
    <t xml:space="preserve">POSTE GELE 4/5 </t>
  </si>
  <si>
    <t>POSTE GELE</t>
  </si>
  <si>
    <t>MASSALA</t>
  </si>
  <si>
    <t>LISA</t>
  </si>
  <si>
    <t>CHALUMEAU</t>
  </si>
  <si>
    <t>UGO</t>
  </si>
  <si>
    <t>BRUNET</t>
  </si>
  <si>
    <t>Bettina</t>
  </si>
  <si>
    <t>AS</t>
  </si>
  <si>
    <t>BROUSSE</t>
  </si>
  <si>
    <t>CELIA</t>
  </si>
  <si>
    <t>BLANCHARD</t>
  </si>
  <si>
    <t>LIUBOV</t>
  </si>
  <si>
    <t xml:space="preserve">BLEU </t>
  </si>
  <si>
    <t>LOUANE</t>
  </si>
  <si>
    <t>BLEU</t>
  </si>
  <si>
    <t>TADESSE</t>
  </si>
  <si>
    <t>SARAH</t>
  </si>
  <si>
    <t>STAGIAIRE</t>
  </si>
  <si>
    <t>GERMAIN</t>
  </si>
  <si>
    <t>ROMANE</t>
  </si>
  <si>
    <t>ASTOLFI GONZALES</t>
  </si>
  <si>
    <t>LENA</t>
  </si>
  <si>
    <t>BOURDIN</t>
  </si>
  <si>
    <t>VICTOR</t>
  </si>
  <si>
    <t>ANIM'</t>
  </si>
  <si>
    <t>ARAUJO</t>
  </si>
  <si>
    <t>YOHAN</t>
  </si>
  <si>
    <t>LEROUX</t>
  </si>
  <si>
    <t>VIRGINIE</t>
  </si>
  <si>
    <t>ARZOUR</t>
  </si>
  <si>
    <t>MANON</t>
  </si>
  <si>
    <t>JACINTO</t>
  </si>
  <si>
    <t>TIFFANY</t>
  </si>
  <si>
    <t>BRETON</t>
  </si>
  <si>
    <t>LILOU</t>
  </si>
  <si>
    <t>DESSAINT</t>
  </si>
  <si>
    <t>EMILIE</t>
  </si>
  <si>
    <t>BAVEREL</t>
  </si>
  <si>
    <t>TOM</t>
  </si>
  <si>
    <t xml:space="preserve">THOMAS </t>
  </si>
  <si>
    <t>EVA</t>
  </si>
  <si>
    <t>CASTELORT</t>
  </si>
  <si>
    <t>JEREMY</t>
  </si>
  <si>
    <t>BOUTOILLE</t>
  </si>
  <si>
    <t>JEANNE</t>
  </si>
  <si>
    <t>TANTAWY</t>
  </si>
  <si>
    <t>HUGO</t>
  </si>
  <si>
    <t>POMMIER</t>
  </si>
  <si>
    <t>SANDRA</t>
  </si>
  <si>
    <t>BALCEREK</t>
  </si>
  <si>
    <t>LOU</t>
  </si>
  <si>
    <t>THOMAS</t>
  </si>
  <si>
    <t>KOUDERLA</t>
  </si>
  <si>
    <t>YASSIN</t>
  </si>
  <si>
    <t>DABO</t>
  </si>
  <si>
    <t>ABDOULAYE</t>
  </si>
  <si>
    <t xml:space="preserve">THOMASSE </t>
  </si>
  <si>
    <t>NICOLAS</t>
  </si>
  <si>
    <t>LAOUDI</t>
  </si>
  <si>
    <t>REDA</t>
  </si>
  <si>
    <t xml:space="preserve">VIGLA </t>
  </si>
  <si>
    <t>DELPHINE</t>
  </si>
  <si>
    <t>MALHOMME</t>
  </si>
  <si>
    <t>ALEXANDRE</t>
  </si>
  <si>
    <t>MOLINA</t>
  </si>
  <si>
    <t>TRISTAN</t>
  </si>
  <si>
    <t xml:space="preserve">KORICHI </t>
  </si>
  <si>
    <t>YASMINE</t>
  </si>
  <si>
    <t>GADI</t>
  </si>
  <si>
    <t>RIDWANE</t>
  </si>
  <si>
    <t xml:space="preserve">DAMIS			</t>
  </si>
  <si>
    <t>NAWEL</t>
  </si>
  <si>
    <t>VITA</t>
  </si>
  <si>
    <t>DAMIR</t>
  </si>
  <si>
    <t>SWITALSKI</t>
  </si>
  <si>
    <t>Leana</t>
  </si>
  <si>
    <t>KARAMOKO</t>
  </si>
  <si>
    <t>SOUALIO</t>
  </si>
  <si>
    <t xml:space="preserve">FOURNY </t>
  </si>
  <si>
    <t>EMELINE</t>
  </si>
  <si>
    <t xml:space="preserve">CHALUMEAU </t>
  </si>
  <si>
    <t>JAO MANZI</t>
  </si>
  <si>
    <t>JEAN LOUUIS</t>
  </si>
  <si>
    <t>BUNEL</t>
  </si>
  <si>
    <t>PRISCILLA</t>
  </si>
  <si>
    <t>AKPE</t>
  </si>
  <si>
    <t>PAUL</t>
  </si>
  <si>
    <t>OJALVO</t>
  </si>
  <si>
    <t>TRAORE</t>
  </si>
  <si>
    <t>BAKARY</t>
  </si>
  <si>
    <t xml:space="preserve">TOTAL SUIVI </t>
  </si>
  <si>
    <t>TAUX</t>
  </si>
  <si>
    <t>RAYON DE SOLOGNE</t>
  </si>
  <si>
    <t>MONTLOUIS</t>
  </si>
  <si>
    <t>Les grands moulins
5 rue Jean jaurès
18310 GRACAY</t>
  </si>
  <si>
    <t>LE GRAND LIOT
2380 C route de romorantin
41320 LANGEON SUR CHER</t>
  </si>
  <si>
    <t>Centre CCAS « Château de Thuisseau »
10 rue de Thuisseau
37270 MONTLOUIS-SUR-LOIRE</t>
  </si>
  <si>
    <t>Centre de vacance CJH
Le moulin de la mulotière
28270 BEROU LA MULOTIERE</t>
  </si>
  <si>
    <t>GARE LA PLUS PROCHE</t>
  </si>
  <si>
    <t>REUILLY OU VIERZON</t>
  </si>
  <si>
    <t>VILLEFRANCHE S/ CHER OU ROMORANTIN</t>
  </si>
  <si>
    <t>MONTLOUIS SUR LOIRE</t>
  </si>
  <si>
    <t>NONENCOURT OU DREUX</t>
  </si>
  <si>
    <t>suivi 
chargé
d'affaires</t>
  </si>
  <si>
    <t>VALIDATION RESEAUX SA</t>
  </si>
  <si>
    <t>OK</t>
  </si>
  <si>
    <t>PRISE CONTACT DACM</t>
  </si>
  <si>
    <r>
      <rPr>
        <sz val="9"/>
        <color rgb="FF000000"/>
        <rFont val="Arial Narrow"/>
        <family val="2"/>
      </rPr>
      <t>RETOUR EQUIPE MAXI</t>
    </r>
    <r>
      <rPr>
        <b/>
        <sz val="9"/>
        <color rgb="FFFF0000"/>
        <rFont val="Arial Narrow"/>
        <family val="2"/>
      </rPr>
      <t xml:space="preserve"> 22/09</t>
    </r>
  </si>
  <si>
    <r>
      <rPr>
        <sz val="9"/>
        <color rgb="FF000000"/>
        <rFont val="Arial Narrow"/>
        <family val="2"/>
      </rPr>
      <t xml:space="preserve">AFFECTATIONS </t>
    </r>
    <r>
      <rPr>
        <b/>
        <sz val="9"/>
        <color rgb="FFFF0000"/>
        <rFont val="Arial Narrow"/>
        <family val="2"/>
      </rPr>
      <t>14/09</t>
    </r>
  </si>
  <si>
    <t>RECRUTEMENTS CEE</t>
  </si>
  <si>
    <t>RECRUTEMENT SAISONNIERS</t>
  </si>
  <si>
    <t>PAS DE BESOIN</t>
  </si>
  <si>
    <t>POINT SA 1ER TOUR AFFECTATION</t>
  </si>
  <si>
    <t>POINT SA  2ème  TOUR AFFECTATION</t>
  </si>
  <si>
    <t>POINT SA ACCUEIL DACM</t>
  </si>
  <si>
    <t>SEJOURS PLURIELS</t>
  </si>
  <si>
    <t>CONTRATS DAE  ENVOYE GCT</t>
  </si>
  <si>
    <t>FAIT</t>
  </si>
  <si>
    <t>SUIVI CONTRAT EP CEE</t>
  </si>
  <si>
    <t>SUIVI CONTRAT EP  SAISONNIERS</t>
  </si>
  <si>
    <t>NEANT</t>
  </si>
  <si>
    <t>EN COURS</t>
  </si>
  <si>
    <t>ANNEXE 42H OU 39H</t>
  </si>
  <si>
    <t>ENCAD</t>
  </si>
  <si>
    <r>
      <rPr>
        <sz val="9"/>
        <color rgb="FF000000"/>
        <rFont val="Arial Narrow"/>
        <family val="2"/>
      </rPr>
      <t xml:space="preserve">DDCS </t>
    </r>
    <r>
      <rPr>
        <b/>
        <sz val="9"/>
        <color rgb="FFFF0000"/>
        <rFont val="Arial Narrow"/>
        <family val="2"/>
      </rPr>
      <t>2/10</t>
    </r>
  </si>
  <si>
    <t>MAIL ACCUEIL DACM :</t>
  </si>
  <si>
    <t>APPEL DACM PDT COLO</t>
  </si>
  <si>
    <t xml:space="preserve">suivi frais </t>
  </si>
  <si>
    <t>tableau présence</t>
  </si>
  <si>
    <t>suivi stagiaires</t>
  </si>
  <si>
    <t>A FAIRE</t>
  </si>
  <si>
    <t>éléments paie</t>
  </si>
  <si>
    <t>fait</t>
  </si>
  <si>
    <t>SUIVI RUPTURE CEE</t>
  </si>
  <si>
    <t>1 COURIOL earcandidat</t>
  </si>
  <si>
    <t>1 mise à pied Conservatoire
1 RUTPURE décés</t>
  </si>
  <si>
    <t>SUIVI RUPTURE SAISONNIERS</t>
  </si>
  <si>
    <t>RETTOUR EVALUATIONS</t>
  </si>
  <si>
    <t>RETOUR CERTIFICATS STAGE</t>
  </si>
  <si>
    <r>
      <rPr>
        <sz val="9"/>
        <color rgb="FF000000"/>
        <rFont val="Arial Narrow"/>
        <family val="2"/>
      </rPr>
      <t xml:space="preserve">SUIVI PENDANT EXPLOITATION </t>
    </r>
    <r>
      <rPr>
        <b/>
        <sz val="9"/>
        <color rgb="FFFF0000"/>
        <rFont val="Arial Narrow"/>
        <family val="2"/>
      </rPr>
      <t>24/10</t>
    </r>
  </si>
  <si>
    <t>SAISONNIERS</t>
  </si>
  <si>
    <t>CCG</t>
  </si>
  <si>
    <t> </t>
  </si>
  <si>
    <t>BARRET</t>
  </si>
  <si>
    <t>EMMANUEL</t>
  </si>
  <si>
    <t>SECOND
 DE CUISINE</t>
  </si>
  <si>
    <t>SIMON ROMANE</t>
  </si>
  <si>
    <t>AGR 2D</t>
  </si>
  <si>
    <t>AGR 1D</t>
  </si>
  <si>
    <t>DAUGERON</t>
  </si>
  <si>
    <t>AUDREY</t>
  </si>
  <si>
    <t>CHEF EQUIPE
PEP</t>
  </si>
  <si>
    <t>PEP</t>
  </si>
  <si>
    <t>LEBLANC</t>
  </si>
  <si>
    <t>ALYSSA</t>
  </si>
  <si>
    <t>AUDEBERT</t>
  </si>
  <si>
    <t>JULEIN</t>
  </si>
  <si>
    <t>BEAUFEU</t>
  </si>
  <si>
    <t>JONELLE</t>
  </si>
  <si>
    <t>VAILLANT</t>
  </si>
  <si>
    <t>MALIKA</t>
  </si>
  <si>
    <t>DESISITEMENTS</t>
  </si>
  <si>
    <t>HOTEL DE LA PLAGE                                              RUE GAMBETTA
50460 URVILLE NACQUEVILLE</t>
  </si>
  <si>
    <t>LE RAMEAU                                              172 RUE DU FOURNEAU
50400 GRANVILLE</t>
  </si>
  <si>
    <t>BELLA VISTA                                                                                                11 RUE DE OUISTREHAM
14780 LION SUR MER</t>
  </si>
  <si>
    <t>CHEMIN DE QUICANGROGNE                                                                                                      14710 ST LAURENT SUR MER</t>
  </si>
  <si>
    <t>URVILLE/NACQUEVILLE</t>
  </si>
  <si>
    <t>GRANVILLE</t>
  </si>
  <si>
    <t>LION SUR MER</t>
  </si>
  <si>
    <t>ST LAURENT SUR MER</t>
  </si>
  <si>
    <t>NACQUEVILLE</t>
  </si>
  <si>
    <t>CAEN</t>
  </si>
  <si>
    <t>BAYEUX</t>
  </si>
  <si>
    <t>POSTES :</t>
  </si>
  <si>
    <t>Animateur sans formation</t>
  </si>
  <si>
    <t>Auto</t>
  </si>
  <si>
    <t>Manuel</t>
  </si>
  <si>
    <t>Non</t>
  </si>
  <si>
    <t>DATE OBTENTION PERMIS</t>
  </si>
  <si>
    <t xml:space="preserve">PERMIS: </t>
  </si>
  <si>
    <t xml:space="preserve">FIN COLLABORATION : </t>
  </si>
  <si>
    <t xml:space="preserve">ORIGINE RECRUTEMENT : </t>
  </si>
  <si>
    <t>ESRH</t>
  </si>
  <si>
    <t>DACM</t>
  </si>
  <si>
    <t>TERRITOIRE</t>
  </si>
  <si>
    <t xml:space="preserve">STATUT : </t>
  </si>
  <si>
    <t>AD</t>
  </si>
  <si>
    <t>OD</t>
  </si>
  <si>
    <t>EXT</t>
  </si>
  <si>
    <t>OK - Papier</t>
  </si>
  <si>
    <t>OK - e-parapheur</t>
  </si>
  <si>
    <t>EVALUATION</t>
  </si>
  <si>
    <t>TS</t>
  </si>
  <si>
    <t>S</t>
  </si>
  <si>
    <t>I</t>
  </si>
  <si>
    <t>TI</t>
  </si>
  <si>
    <t xml:space="preserve">SPECIALITES : </t>
  </si>
  <si>
    <t xml:space="preserve">CAMPAGNE : </t>
  </si>
  <si>
    <t>CAMPAGNE</t>
  </si>
  <si>
    <t xml:space="preserve">NOUVEAU CANDIDAT : </t>
  </si>
  <si>
    <t>Hiver</t>
  </si>
  <si>
    <t>Printemps</t>
  </si>
  <si>
    <t>Eté</t>
  </si>
  <si>
    <t>Automne</t>
  </si>
  <si>
    <t>Oui</t>
  </si>
  <si>
    <t>VITALE</t>
  </si>
  <si>
    <t>DISP CCM</t>
  </si>
  <si>
    <t>INDICE</t>
  </si>
  <si>
    <t>SECTION</t>
  </si>
  <si>
    <t xml:space="preserve">FIN DE COLLABORATION </t>
  </si>
  <si>
    <t xml:space="preserve">CIVILITE : </t>
  </si>
  <si>
    <t>Mme</t>
  </si>
  <si>
    <t>M.</t>
  </si>
  <si>
    <t>Normandie</t>
  </si>
  <si>
    <t>Territoire</t>
  </si>
  <si>
    <t>Adresse du centre</t>
  </si>
  <si>
    <t>Pas fait</t>
  </si>
  <si>
    <t>Non reçue</t>
  </si>
  <si>
    <t>SAISIE CERTIF STAGE</t>
  </si>
  <si>
    <t xml:space="preserve">REMUNERATION  (barème au 01/07/2023): </t>
  </si>
  <si>
    <t>Directeur</t>
  </si>
  <si>
    <t>Directeur adjoint</t>
  </si>
  <si>
    <t>Assistant sanaitaire 1er degré</t>
  </si>
  <si>
    <t>Assistant sanaitaire 2eme degré</t>
  </si>
  <si>
    <t>Animateur titulaire</t>
  </si>
  <si>
    <t>Animateur stagiaire</t>
  </si>
  <si>
    <t>Indemnité PSC1 ou équivalent</t>
  </si>
  <si>
    <t>Indemnité qualification technique</t>
  </si>
  <si>
    <t>Indemnité qualification "SB"</t>
  </si>
  <si>
    <t>REMUNERATION DE BASE</t>
  </si>
  <si>
    <t>REMUNERATION</t>
  </si>
  <si>
    <t>INDEMNITES QUALIFICATION</t>
  </si>
  <si>
    <t>TOTAL APPROXMATIF</t>
  </si>
  <si>
    <t>Technique autre</t>
  </si>
  <si>
    <t>SB ou équivalent</t>
  </si>
  <si>
    <t>PSC1 ou similaire</t>
  </si>
  <si>
    <t>TRANCHE D'AGE</t>
  </si>
  <si>
    <t xml:space="preserve">DIPLÔMES DIRECTION : </t>
  </si>
  <si>
    <t>BAFD</t>
  </si>
  <si>
    <t>DEDPAD</t>
  </si>
  <si>
    <t>DEJEPS</t>
  </si>
  <si>
    <t>DEFA</t>
  </si>
  <si>
    <t>DECEP</t>
  </si>
  <si>
    <t>DESJEPS</t>
  </si>
  <si>
    <t>CAPASE</t>
  </si>
  <si>
    <t>BEATEP-ASVL</t>
  </si>
  <si>
    <t>BPJEPS - ACM</t>
  </si>
  <si>
    <t>BPJEPS - LTP</t>
  </si>
  <si>
    <t>BEES 2</t>
  </si>
  <si>
    <t xml:space="preserve">BEES 3 </t>
  </si>
  <si>
    <t>BE ALP</t>
  </si>
  <si>
    <t>BEESAPT</t>
  </si>
  <si>
    <t>CEPJ</t>
  </si>
  <si>
    <t>PS</t>
  </si>
  <si>
    <t>CTPS</t>
  </si>
  <si>
    <t>DUT ANIM</t>
  </si>
  <si>
    <t>DEUST ANIM</t>
  </si>
  <si>
    <t>PROF ECOLE</t>
  </si>
  <si>
    <t>CAP INSTIT</t>
  </si>
  <si>
    <t>CA PROF</t>
  </si>
  <si>
    <t>AGREG.</t>
  </si>
  <si>
    <t>LICENCE ANIM</t>
  </si>
  <si>
    <t>CACE</t>
  </si>
  <si>
    <t>CACPE</t>
  </si>
  <si>
    <t>DEEJE</t>
  </si>
  <si>
    <t>DEES</t>
  </si>
  <si>
    <t>DPJJ</t>
  </si>
  <si>
    <t>MONITEUR CHEF EPS</t>
  </si>
  <si>
    <t>CERTIF. TECH EPS</t>
  </si>
  <si>
    <t>CA RESP UNIT</t>
  </si>
  <si>
    <t xml:space="preserve">DIPLÔMES ANIMATION : </t>
  </si>
  <si>
    <t>BAFA</t>
  </si>
  <si>
    <t>MONITEUR CV</t>
  </si>
  <si>
    <t>BEES 1</t>
  </si>
  <si>
    <t>BEATEP</t>
  </si>
  <si>
    <t>BPJEPS</t>
  </si>
  <si>
    <t>BAPAAT LJE</t>
  </si>
  <si>
    <t>CQP ANIM PERISCO</t>
  </si>
  <si>
    <t>CQP ANIM 1ER DEGRE</t>
  </si>
  <si>
    <t>DUT CS</t>
  </si>
  <si>
    <t>CAP PETITE ENFANCE</t>
  </si>
  <si>
    <t>DEUG STAPS</t>
  </si>
  <si>
    <t>LICENCE STAPS</t>
  </si>
  <si>
    <t>LICENCE SC EDUC</t>
  </si>
  <si>
    <t>CAFME</t>
  </si>
  <si>
    <t>MONITEUR EPS</t>
  </si>
  <si>
    <t>BTSA GPN</t>
  </si>
  <si>
    <t>CAFA SF</t>
  </si>
  <si>
    <t>Directeur_ACM</t>
  </si>
  <si>
    <t>Animateur_BAFA</t>
  </si>
  <si>
    <t>Directeur_adjoint_ACM</t>
  </si>
  <si>
    <t>Animateur_stagiaire</t>
  </si>
  <si>
    <t>Animateur_sans_formation</t>
  </si>
  <si>
    <t>Assistant_sanitaire_1er_degre_ACM</t>
  </si>
  <si>
    <t>Assistant_sanitaire_2eme_degre_ACM</t>
  </si>
  <si>
    <t>Automatisation via ENCAD</t>
  </si>
  <si>
    <t>dupont</t>
  </si>
  <si>
    <t>jean</t>
  </si>
  <si>
    <t>martin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</si>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</sst>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theme="1"/>
      <name val="Arial Narrow"/>
      <family val="2"/>
    </font>
    <font>
      <b/>
      <sz val="16"/>
      <color theme="1"/>
      <name val="Arial Narrow"/>
      <family val="2"/>
    </font>
    <font>
      <b/>
      <sz val="11"/>
      <color theme="1"/>
      <name val="Arial Narrow"/>
      <family val="2"/>
    </font>
    <font>
      <b/>
      <sz val="9"/>
      <color theme="1"/>
      <name val="Arial Narrow"/>
      <family val="2"/>
    </font>
    <font>
      <sz val="8"/>
      <color theme="1"/>
      <name val="Arial Narrow"/>
      <family val="2"/>
    </font>
    <font>
      <sz val="8"/>
      <color rgb="FFFF0000"/>
      <name val="Arial Narrow"/>
      <family val="2"/>
    </font>
    <font>
      <b/>
      <sz val="12"/>
      <color theme="1"/>
      <name val="Arial Narrow"/>
      <family val="2"/>
    </font>
    <font>
      <b/>
      <sz val="12"/>
      <color rgb="FFFF0000"/>
      <name val="Arial Narrow"/>
      <family val="2"/>
    </font>
    <font>
      <b/>
      <sz val="36"/>
      <color theme="1"/>
      <name val="Arial Narrow"/>
      <family val="2"/>
    </font>
    <font>
      <b/>
      <sz val="12"/>
      <name val="Calibri"/>
      <family val="2"/>
      <scheme val="minor"/>
    </font>
    <font>
      <sz val="9"/>
      <color rgb="FF000000"/>
      <name val="Arial Narrow"/>
      <family val="2"/>
    </font>
    <font>
      <b/>
      <sz val="9"/>
      <color rgb="FF000000"/>
      <name val="Arial Narrow"/>
      <family val="2"/>
    </font>
    <font>
      <b/>
      <sz val="9"/>
      <color rgb="FFFF0000"/>
      <name val="Arial Narrow"/>
      <family val="2"/>
    </font>
    <font>
      <b/>
      <sz val="14"/>
      <color theme="1"/>
      <name val="Arial Narrow"/>
      <family val="2"/>
    </font>
    <font>
      <b/>
      <sz val="14"/>
      <color rgb="FF0070C0"/>
      <name val="Arial Narrow"/>
      <family val="2"/>
    </font>
    <font>
      <b/>
      <sz val="11"/>
      <color rgb="FF0070C0"/>
      <name val="Arial Narrow"/>
      <family val="2"/>
    </font>
    <font>
      <b/>
      <sz val="12"/>
      <color rgb="FF0070C0"/>
      <name val="Arial Narrow"/>
      <family val="2"/>
    </font>
    <font>
      <b/>
      <sz val="14"/>
      <color rgb="FF00B050"/>
      <name val="Arial Narrow"/>
      <family val="2"/>
    </font>
    <font>
      <sz val="10"/>
      <name val="Arial"/>
    </font>
    <font>
      <b/>
      <sz val="26"/>
      <color rgb="FF000000"/>
      <name val="Arial Narrow"/>
      <family val="2"/>
    </font>
    <font>
      <b/>
      <u/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i/>
      <sz val="11"/>
      <color rgb="FFC45911"/>
      <name val="Calibri"/>
      <family val="2"/>
      <scheme val="minor"/>
    </font>
    <font>
      <b/>
      <sz val="10"/>
      <color rgb="FFC45911"/>
      <name val="Calibri"/>
      <family val="2"/>
      <scheme val="minor"/>
    </font>
    <font>
      <b/>
      <u/>
      <sz val="11"/>
      <color rgb="FFC45911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  <font>
      <b/>
      <sz val="14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 style="medium">
        <color rgb="FF000000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 diagonalUp="1">
      <left style="thin">
        <color indexed="64"/>
      </left>
      <right style="thin">
        <color indexed="64"/>
      </right>
      <top/>
      <bottom style="thin">
        <color rgb="FF000000"/>
      </bottom>
      <diagonal style="thin">
        <color indexed="64"/>
      </diagonal>
    </border>
    <border>
      <left style="thin">
        <color indexed="64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>
      <left/>
      <right/>
      <top/>
      <bottom style="medium">
        <color indexed="64"/>
      </bottom>
      <diagonal style="thin">
        <color indexed="64"/>
      </diagonal>
    </border>
    <border diagonalUp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indexed="64"/>
      </right>
      <top/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medium">
        <color rgb="FF000000"/>
      </right>
      <top/>
      <bottom style="medium">
        <color rgb="FF000000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medium">
        <color rgb="FF000000"/>
      </top>
      <bottom style="thin">
        <color indexed="64"/>
      </bottom>
      <diagonal/>
    </border>
    <border>
      <left/>
      <right/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rgb="FF000000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/>
      <diagonal/>
    </border>
    <border>
      <left/>
      <right style="medium">
        <color rgb="FF00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rgb="FF000000"/>
      </bottom>
      <diagonal/>
    </border>
    <border>
      <left/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 diagonalUp="1">
      <left style="medium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rgb="FF000000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rgb="FF000000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rgb="FF000000"/>
      </top>
      <bottom/>
      <diagonal style="thin">
        <color indexed="64"/>
      </diagonal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 diagonalUp="1">
      <left style="medium">
        <color rgb="FF000000"/>
      </left>
      <right style="thin">
        <color indexed="64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medium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 diagonalUp="1">
      <left/>
      <right/>
      <top/>
      <bottom/>
      <diagonal style="thin">
        <color indexed="64"/>
      </diagonal>
    </border>
    <border diagonalUp="1">
      <left/>
      <right style="thin">
        <color rgb="FF000000"/>
      </right>
      <top/>
      <bottom/>
      <diagonal style="thin">
        <color indexed="64"/>
      </diagonal>
    </border>
    <border diagonalUp="1">
      <left style="medium">
        <color rgb="FF000000"/>
      </left>
      <right/>
      <top style="medium">
        <color rgb="FF000000"/>
      </top>
      <bottom/>
      <diagonal style="thin">
        <color indexed="64"/>
      </diagonal>
    </border>
    <border diagonalUp="1">
      <left/>
      <right style="thin">
        <color rgb="FF000000"/>
      </right>
      <top style="medium">
        <color rgb="FF000000"/>
      </top>
      <bottom/>
      <diagonal style="thin">
        <color indexed="64"/>
      </diagonal>
    </border>
    <border diagonalUp="1">
      <left style="thin">
        <color rgb="FF000000"/>
      </left>
      <right/>
      <top style="medium">
        <color rgb="FF000000"/>
      </top>
      <bottom/>
      <diagonal style="thin">
        <color indexed="64"/>
      </diagonal>
    </border>
    <border diagonalUp="1">
      <left/>
      <right/>
      <top style="medium">
        <color rgb="FF000000"/>
      </top>
      <bottom/>
      <diagonal style="thin">
        <color indexed="64"/>
      </diagonal>
    </border>
    <border diagonalUp="1">
      <left/>
      <right style="medium">
        <color rgb="FF000000"/>
      </right>
      <top style="medium">
        <color rgb="FF000000"/>
      </top>
      <bottom/>
      <diagonal style="thin">
        <color indexed="64"/>
      </diagonal>
    </border>
    <border>
      <left/>
      <right style="thin">
        <color rgb="FF000000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 diagonalUp="1">
      <left style="medium">
        <color rgb="FF000000"/>
      </left>
      <right/>
      <top style="thin">
        <color rgb="FF000000"/>
      </top>
      <bottom/>
      <diagonal style="thin">
        <color indexed="64"/>
      </diagonal>
    </border>
    <border diagonalUp="1">
      <left/>
      <right/>
      <top style="thin">
        <color rgb="FF000000"/>
      </top>
      <bottom/>
      <diagonal style="thin">
        <color indexed="64"/>
      </diagonal>
    </border>
    <border diagonalUp="1">
      <left/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medium">
        <color indexed="64"/>
      </left>
      <right/>
      <top style="thin">
        <color rgb="FF000000"/>
      </top>
      <bottom/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/>
      <diagonal style="thin">
        <color indexed="64"/>
      </diagonal>
    </border>
    <border diagonalUp="1">
      <left/>
      <right style="medium">
        <color rgb="FF000000"/>
      </right>
      <top style="thin">
        <color rgb="FF000000"/>
      </top>
      <bottom/>
      <diagonal style="thin">
        <color indexed="64"/>
      </diagonal>
    </border>
    <border>
      <left style="medium">
        <color indexed="64"/>
      </left>
      <right/>
      <top style="medium">
        <color rgb="FF000000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 style="thin">
        <color indexed="64"/>
      </top>
      <bottom style="medium">
        <color indexed="64"/>
      </bottom>
      <diagonal/>
    </border>
    <border diagonalUp="1">
      <left style="medium">
        <color rgb="FF000000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/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/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/>
      <bottom style="thin">
        <color rgb="FF000000"/>
      </bottom>
      <diagonal style="thin">
        <color indexed="64"/>
      </diagonal>
    </border>
    <border>
      <left style="medium">
        <color indexed="64"/>
      </left>
      <right/>
      <top/>
      <bottom style="medium">
        <color rgb="FF000000"/>
      </bottom>
      <diagonal/>
    </border>
    <border diagonalUp="1">
      <left style="medium">
        <color rgb="FF000000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/>
      <right style="thin">
        <color rgb="FF000000"/>
      </right>
      <top style="thin">
        <color indexed="64"/>
      </top>
      <bottom/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/>
      <diagonal style="thin">
        <color indexed="64"/>
      </diagonal>
    </border>
    <border diagonalUp="1">
      <left style="medium">
        <color rgb="FF000000"/>
      </left>
      <right/>
      <top style="thin">
        <color indexed="64"/>
      </top>
      <bottom style="medium">
        <color rgb="FF000000"/>
      </bottom>
      <diagonal style="thin">
        <color indexed="64"/>
      </diagonal>
    </border>
    <border diagonalUp="1">
      <left/>
      <right/>
      <top style="thin">
        <color indexed="64"/>
      </top>
      <bottom style="medium">
        <color rgb="FF000000"/>
      </bottom>
      <diagonal style="thin">
        <color indexed="64"/>
      </diagonal>
    </border>
    <border diagonalUp="1">
      <left/>
      <right style="thin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>
      <left style="medium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 diagonalUp="1">
      <left style="medium">
        <color indexed="64"/>
      </left>
      <right/>
      <top/>
      <bottom/>
      <diagonal style="thin">
        <color indexed="64"/>
      </diagonal>
    </border>
    <border diagonalUp="1">
      <left/>
      <right style="thin">
        <color indexed="64"/>
      </right>
      <top/>
      <bottom/>
      <diagonal style="thin">
        <color indexed="64"/>
      </diagonal>
    </border>
    <border diagonalUp="1">
      <left/>
      <right style="medium">
        <color rgb="FF000000"/>
      </right>
      <top/>
      <bottom/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/>
      <bottom/>
      <diagonal style="thin">
        <color indexed="64"/>
      </diagonal>
    </border>
    <border diagonalUp="1">
      <left style="thin">
        <color rgb="FF000000"/>
      </left>
      <right style="thin">
        <color rgb="FF000000"/>
      </right>
      <top/>
      <bottom/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/>
      <bottom/>
      <diagonal style="thin">
        <color indexed="64"/>
      </diagonal>
    </border>
    <border diagonalUp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/>
      <right style="medium">
        <color rgb="FF000000"/>
      </right>
      <top/>
      <bottom style="thin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/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22" fillId="0" borderId="0"/>
  </cellStyleXfs>
  <cellXfs count="69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Alignment="1">
      <alignment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6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left"/>
    </xf>
    <xf numFmtId="0" fontId="4" fillId="0" borderId="0" xfId="1" applyFont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12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19" xfId="1" applyFont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0" fontId="4" fillId="0" borderId="21" xfId="1" applyFont="1" applyBorder="1" applyAlignment="1">
      <alignment horizontal="center" vertical="center"/>
    </xf>
    <xf numFmtId="0" fontId="4" fillId="0" borderId="22" xfId="1" applyFont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4" fillId="0" borderId="25" xfId="1" applyFont="1" applyBorder="1" applyAlignment="1">
      <alignment horizontal="center" vertical="center"/>
    </xf>
    <xf numFmtId="0" fontId="8" fillId="0" borderId="26" xfId="1" applyFont="1" applyBorder="1" applyAlignment="1">
      <alignment horizontal="center" vertical="center"/>
    </xf>
    <xf numFmtId="0" fontId="4" fillId="0" borderId="26" xfId="1" applyFont="1" applyBorder="1" applyAlignment="1">
      <alignment horizontal="center" vertical="center"/>
    </xf>
    <xf numFmtId="0" fontId="4" fillId="0" borderId="23" xfId="1" applyFont="1" applyBorder="1" applyAlignment="1">
      <alignment vertical="center"/>
    </xf>
    <xf numFmtId="0" fontId="4" fillId="0" borderId="27" xfId="1" applyFont="1" applyBorder="1" applyAlignment="1">
      <alignment vertical="center"/>
    </xf>
    <xf numFmtId="0" fontId="4" fillId="0" borderId="28" xfId="1" applyFont="1" applyBorder="1" applyAlignment="1">
      <alignment horizontal="center" vertical="center"/>
    </xf>
    <xf numFmtId="0" fontId="4" fillId="0" borderId="29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31" xfId="1" applyFont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4" fillId="0" borderId="34" xfId="1" applyFont="1" applyBorder="1" applyAlignment="1">
      <alignment horizontal="center" vertical="center"/>
    </xf>
    <xf numFmtId="0" fontId="4" fillId="0" borderId="35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4" fillId="0" borderId="35" xfId="1" applyFont="1" applyBorder="1" applyAlignment="1">
      <alignment vertical="center"/>
    </xf>
    <xf numFmtId="0" fontId="4" fillId="0" borderId="37" xfId="1" applyFont="1" applyBorder="1" applyAlignment="1">
      <alignment vertical="center"/>
    </xf>
    <xf numFmtId="0" fontId="4" fillId="0" borderId="38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/>
    </xf>
    <xf numFmtId="0" fontId="4" fillId="0" borderId="41" xfId="1" applyFont="1" applyBorder="1" applyAlignment="1">
      <alignment horizontal="center" vertical="center"/>
    </xf>
    <xf numFmtId="0" fontId="8" fillId="0" borderId="42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4" fillId="0" borderId="45" xfId="1" applyFont="1" applyBorder="1" applyAlignment="1">
      <alignment horizontal="center" vertical="center"/>
    </xf>
    <xf numFmtId="0" fontId="4" fillId="0" borderId="46" xfId="1" applyFont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9" fillId="0" borderId="42" xfId="1" applyFont="1" applyBorder="1" applyAlignment="1">
      <alignment vertical="center"/>
    </xf>
    <xf numFmtId="0" fontId="4" fillId="0" borderId="42" xfId="1" applyFont="1" applyBorder="1" applyAlignment="1">
      <alignment vertical="center"/>
    </xf>
    <xf numFmtId="0" fontId="4" fillId="0" borderId="48" xfId="1" applyFont="1" applyBorder="1" applyAlignment="1">
      <alignment vertical="center"/>
    </xf>
    <xf numFmtId="0" fontId="4" fillId="0" borderId="49" xfId="1" applyFont="1" applyBorder="1" applyAlignment="1">
      <alignment horizontal="center" vertical="center"/>
    </xf>
    <xf numFmtId="0" fontId="8" fillId="0" borderId="50" xfId="1" applyFont="1" applyBorder="1" applyAlignment="1">
      <alignment horizontal="center" vertical="center"/>
    </xf>
    <xf numFmtId="0" fontId="4" fillId="0" borderId="50" xfId="1" applyFont="1" applyBorder="1" applyAlignment="1">
      <alignment horizontal="center" vertical="center"/>
    </xf>
    <xf numFmtId="0" fontId="4" fillId="0" borderId="51" xfId="1" applyFont="1" applyBorder="1" applyAlignment="1">
      <alignment horizontal="center" vertical="center"/>
    </xf>
    <xf numFmtId="0" fontId="4" fillId="0" borderId="53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55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4" fillId="0" borderId="58" xfId="1" applyFont="1" applyBorder="1" applyAlignment="1">
      <alignment horizontal="center" vertical="center"/>
    </xf>
    <xf numFmtId="0" fontId="4" fillId="0" borderId="59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60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54" xfId="1" applyFont="1" applyBorder="1" applyAlignment="1">
      <alignment vertical="center"/>
    </xf>
    <xf numFmtId="0" fontId="4" fillId="0" borderId="62" xfId="1" applyFont="1" applyBorder="1" applyAlignment="1">
      <alignment vertical="center"/>
    </xf>
    <xf numFmtId="0" fontId="4" fillId="0" borderId="63" xfId="1" applyFont="1" applyBorder="1" applyAlignment="1">
      <alignment horizontal="center" vertical="center"/>
    </xf>
    <xf numFmtId="0" fontId="8" fillId="0" borderId="64" xfId="1" applyFont="1" applyBorder="1" applyAlignment="1">
      <alignment horizontal="center" vertical="center"/>
    </xf>
    <xf numFmtId="0" fontId="4" fillId="0" borderId="65" xfId="1" applyFont="1" applyBorder="1" applyAlignment="1">
      <alignment horizontal="center" vertical="center"/>
    </xf>
    <xf numFmtId="0" fontId="4" fillId="0" borderId="66" xfId="1" applyFont="1" applyBorder="1" applyAlignment="1">
      <alignment horizontal="center" vertical="center"/>
    </xf>
    <xf numFmtId="0" fontId="4" fillId="0" borderId="68" xfId="1" applyFont="1" applyBorder="1" applyAlignment="1">
      <alignment horizontal="center" vertical="center"/>
    </xf>
    <xf numFmtId="0" fontId="4" fillId="0" borderId="69" xfId="1" applyFont="1" applyBorder="1" applyAlignment="1">
      <alignment horizontal="center" vertical="center"/>
    </xf>
    <xf numFmtId="0" fontId="4" fillId="0" borderId="70" xfId="1" applyFont="1" applyBorder="1" applyAlignment="1">
      <alignment horizontal="center" vertical="center"/>
    </xf>
    <xf numFmtId="0" fontId="4" fillId="0" borderId="71" xfId="1" applyFont="1" applyBorder="1" applyAlignment="1">
      <alignment horizontal="center" vertical="center"/>
    </xf>
    <xf numFmtId="0" fontId="4" fillId="0" borderId="72" xfId="1" applyFont="1" applyBorder="1" applyAlignment="1">
      <alignment horizontal="center" vertical="center"/>
    </xf>
    <xf numFmtId="0" fontId="4" fillId="0" borderId="73" xfId="1" applyFont="1" applyBorder="1" applyAlignment="1">
      <alignment horizontal="center" vertical="center"/>
    </xf>
    <xf numFmtId="0" fontId="4" fillId="0" borderId="74" xfId="1" applyFont="1" applyBorder="1" applyAlignment="1">
      <alignment horizontal="center" vertical="center"/>
    </xf>
    <xf numFmtId="0" fontId="4" fillId="0" borderId="75" xfId="1" applyFont="1" applyBorder="1" applyAlignment="1">
      <alignment horizontal="center" vertical="center"/>
    </xf>
    <xf numFmtId="0" fontId="4" fillId="0" borderId="76" xfId="1" applyFont="1" applyBorder="1" applyAlignment="1">
      <alignment horizontal="center" vertical="center"/>
    </xf>
    <xf numFmtId="0" fontId="4" fillId="0" borderId="77" xfId="1" applyFont="1" applyBorder="1" applyAlignment="1">
      <alignment horizontal="center" vertical="center"/>
    </xf>
    <xf numFmtId="0" fontId="4" fillId="0" borderId="75" xfId="1" applyFont="1" applyBorder="1" applyAlignment="1">
      <alignment vertical="center"/>
    </xf>
    <xf numFmtId="0" fontId="4" fillId="0" borderId="78" xfId="1" applyFont="1" applyBorder="1" applyAlignment="1">
      <alignment vertical="center"/>
    </xf>
    <xf numFmtId="0" fontId="4" fillId="0" borderId="79" xfId="1" applyFont="1" applyBorder="1" applyAlignment="1">
      <alignment horizontal="center" vertical="center"/>
    </xf>
    <xf numFmtId="0" fontId="4" fillId="0" borderId="80" xfId="1" applyFont="1" applyBorder="1" applyAlignment="1">
      <alignment horizontal="center" vertical="center"/>
    </xf>
    <xf numFmtId="0" fontId="4" fillId="0" borderId="81" xfId="1" applyFont="1" applyBorder="1" applyAlignment="1">
      <alignment horizontal="center" vertical="center"/>
    </xf>
    <xf numFmtId="0" fontId="4" fillId="0" borderId="82" xfId="1" applyFont="1" applyBorder="1" applyAlignment="1">
      <alignment horizontal="center" vertical="center"/>
    </xf>
    <xf numFmtId="0" fontId="4" fillId="0" borderId="83" xfId="1" applyFont="1" applyBorder="1" applyAlignment="1">
      <alignment horizontal="center" vertical="center"/>
    </xf>
    <xf numFmtId="0" fontId="4" fillId="0" borderId="84" xfId="1" applyFont="1" applyBorder="1" applyAlignment="1">
      <alignment horizontal="center" vertical="center"/>
    </xf>
    <xf numFmtId="0" fontId="4" fillId="0" borderId="26" xfId="1" applyFont="1" applyBorder="1" applyAlignment="1">
      <alignment vertical="center"/>
    </xf>
    <xf numFmtId="0" fontId="4" fillId="0" borderId="16" xfId="1" applyFont="1" applyBorder="1" applyAlignment="1">
      <alignment vertical="center"/>
    </xf>
    <xf numFmtId="0" fontId="4" fillId="0" borderId="68" xfId="1" applyFont="1" applyBorder="1" applyAlignment="1">
      <alignment vertical="center"/>
    </xf>
    <xf numFmtId="0" fontId="4" fillId="0" borderId="69" xfId="1" applyFont="1" applyBorder="1" applyAlignment="1">
      <alignment vertical="center"/>
    </xf>
    <xf numFmtId="0" fontId="4" fillId="0" borderId="70" xfId="1" applyFont="1" applyBorder="1" applyAlignment="1">
      <alignment vertical="center"/>
    </xf>
    <xf numFmtId="0" fontId="4" fillId="0" borderId="22" xfId="1" applyFont="1" applyBorder="1" applyAlignment="1">
      <alignment vertical="center"/>
    </xf>
    <xf numFmtId="0" fontId="4" fillId="0" borderId="24" xfId="1" applyFont="1" applyBorder="1" applyAlignment="1">
      <alignment vertical="center"/>
    </xf>
    <xf numFmtId="0" fontId="4" fillId="0" borderId="86" xfId="1" applyFont="1" applyBorder="1" applyAlignment="1">
      <alignment horizontal="center" vertical="center"/>
    </xf>
    <xf numFmtId="0" fontId="4" fillId="0" borderId="87" xfId="1" applyFont="1" applyBorder="1" applyAlignment="1">
      <alignment horizontal="center" vertical="center"/>
    </xf>
    <xf numFmtId="0" fontId="4" fillId="0" borderId="88" xfId="1" applyFont="1" applyBorder="1" applyAlignment="1">
      <alignment horizontal="center" vertical="center"/>
    </xf>
    <xf numFmtId="0" fontId="10" fillId="0" borderId="26" xfId="1" applyFont="1" applyBorder="1" applyAlignment="1">
      <alignment horizontal="center" vertical="center"/>
    </xf>
    <xf numFmtId="0" fontId="11" fillId="0" borderId="26" xfId="1" applyFont="1" applyBorder="1" applyAlignment="1">
      <alignment horizontal="center" vertical="center"/>
    </xf>
    <xf numFmtId="2" fontId="4" fillId="0" borderId="15" xfId="1" applyNumberFormat="1" applyFont="1" applyBorder="1" applyAlignment="1">
      <alignment horizontal="center" vertical="center"/>
    </xf>
    <xf numFmtId="0" fontId="10" fillId="0" borderId="26" xfId="1" applyFont="1" applyBorder="1" applyAlignment="1">
      <alignment vertical="center"/>
    </xf>
    <xf numFmtId="0" fontId="11" fillId="0" borderId="26" xfId="1" applyFont="1" applyBorder="1" applyAlignment="1">
      <alignment vertical="center"/>
    </xf>
    <xf numFmtId="0" fontId="4" fillId="0" borderId="25" xfId="1" applyFont="1" applyBorder="1" applyAlignment="1">
      <alignment vertical="center"/>
    </xf>
    <xf numFmtId="0" fontId="10" fillId="0" borderId="0" xfId="1" applyFont="1" applyAlignment="1">
      <alignment horizontal="center" vertical="center"/>
    </xf>
    <xf numFmtId="0" fontId="10" fillId="2" borderId="30" xfId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2" borderId="156" xfId="1" applyFont="1" applyFill="1" applyBorder="1" applyAlignment="1">
      <alignment horizontal="center" vertical="center"/>
    </xf>
    <xf numFmtId="0" fontId="10" fillId="0" borderId="157" xfId="1" applyFont="1" applyBorder="1" applyAlignment="1">
      <alignment horizontal="center" vertical="center"/>
    </xf>
    <xf numFmtId="10" fontId="10" fillId="0" borderId="0" xfId="1" applyNumberFormat="1" applyFont="1" applyAlignment="1">
      <alignment horizontal="center" vertical="center"/>
    </xf>
    <xf numFmtId="0" fontId="10" fillId="2" borderId="162" xfId="1" applyFont="1" applyFill="1" applyBorder="1" applyAlignment="1">
      <alignment horizontal="center" vertical="center"/>
    </xf>
    <xf numFmtId="10" fontId="17" fillId="0" borderId="0" xfId="1" applyNumberFormat="1" applyFont="1" applyAlignment="1">
      <alignment horizontal="center" vertical="center"/>
    </xf>
    <xf numFmtId="0" fontId="7" fillId="2" borderId="169" xfId="1" applyFont="1" applyFill="1" applyBorder="1" applyAlignment="1">
      <alignment horizontal="center" vertical="center"/>
    </xf>
    <xf numFmtId="0" fontId="7" fillId="2" borderId="176" xfId="1" applyFont="1" applyFill="1" applyBorder="1" applyAlignment="1">
      <alignment horizontal="center" vertical="center"/>
    </xf>
    <xf numFmtId="0" fontId="4" fillId="0" borderId="178" xfId="1" applyFont="1" applyBorder="1" applyAlignment="1">
      <alignment horizontal="center" vertical="center"/>
    </xf>
    <xf numFmtId="0" fontId="4" fillId="0" borderId="190" xfId="1" applyFont="1" applyBorder="1" applyAlignment="1">
      <alignment horizontal="center" vertical="center"/>
    </xf>
    <xf numFmtId="0" fontId="4" fillId="0" borderId="210" xfId="1" applyFont="1" applyBorder="1" applyAlignment="1">
      <alignment horizontal="center" vertical="center"/>
    </xf>
    <xf numFmtId="0" fontId="4" fillId="0" borderId="211" xfId="1" applyFont="1" applyBorder="1" applyAlignment="1">
      <alignment horizontal="center" vertical="center"/>
    </xf>
    <xf numFmtId="0" fontId="4" fillId="0" borderId="212" xfId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33" fillId="8" borderId="285" xfId="0" applyFont="1" applyFill="1" applyBorder="1" applyAlignment="1" applyProtection="1">
      <alignment vertical="center" wrapText="1"/>
      <protection locked="0"/>
    </xf>
    <xf numFmtId="0" fontId="34" fillId="0" borderId="0" xfId="0" applyFont="1"/>
    <xf numFmtId="0" fontId="0" fillId="0" borderId="122" xfId="0" applyBorder="1"/>
    <xf numFmtId="0" fontId="0" fillId="7" borderId="59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14" fontId="0" fillId="7" borderId="7" xfId="0" applyNumberFormat="1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7" xfId="0" applyFill="1" applyBorder="1"/>
    <xf numFmtId="0" fontId="0" fillId="7" borderId="2" xfId="0" applyFill="1" applyBorder="1"/>
    <xf numFmtId="0" fontId="0" fillId="10" borderId="7" xfId="0" applyFill="1" applyBorder="1" applyAlignment="1">
      <alignment horizontal="center" vertical="center"/>
    </xf>
    <xf numFmtId="0" fontId="0" fillId="10" borderId="59" xfId="0" applyFill="1" applyBorder="1" applyAlignment="1">
      <alignment vertical="center"/>
    </xf>
    <xf numFmtId="0" fontId="0" fillId="10" borderId="7" xfId="0" applyFill="1" applyBorder="1" applyAlignment="1">
      <alignment vertical="center"/>
    </xf>
    <xf numFmtId="0" fontId="0" fillId="10" borderId="7" xfId="0" applyFill="1" applyBorder="1" applyAlignment="1">
      <alignment vertical="center" wrapText="1"/>
    </xf>
    <xf numFmtId="14" fontId="0" fillId="10" borderId="7" xfId="0" applyNumberFormat="1" applyFill="1" applyBorder="1" applyAlignment="1">
      <alignment vertical="center"/>
    </xf>
    <xf numFmtId="1" fontId="0" fillId="10" borderId="7" xfId="0" applyNumberFormat="1" applyFill="1" applyBorder="1" applyAlignment="1">
      <alignment horizontal="center" vertical="center" wrapText="1"/>
    </xf>
    <xf numFmtId="0" fontId="0" fillId="10" borderId="7" xfId="0" applyFill="1" applyBorder="1"/>
    <xf numFmtId="0" fontId="33" fillId="9" borderId="7" xfId="0" applyFont="1" applyFill="1" applyBorder="1" applyAlignment="1" applyProtection="1">
      <alignment horizontal="center" vertical="center" wrapText="1"/>
      <protection locked="0"/>
    </xf>
    <xf numFmtId="0" fontId="33" fillId="9" borderId="60" xfId="0" applyFont="1" applyFill="1" applyBorder="1" applyAlignment="1" applyProtection="1">
      <alignment horizontal="center" vertical="center" wrapText="1"/>
      <protection locked="0"/>
    </xf>
    <xf numFmtId="0" fontId="33" fillId="11" borderId="42" xfId="0" applyFont="1" applyFill="1" applyBorder="1" applyAlignment="1" applyProtection="1">
      <alignment horizontal="center" vertical="center" wrapText="1"/>
      <protection locked="0"/>
    </xf>
    <xf numFmtId="0" fontId="33" fillId="10" borderId="42" xfId="0" applyFont="1" applyFill="1" applyBorder="1" applyAlignment="1" applyProtection="1">
      <alignment horizontal="center" vertical="center" wrapText="1"/>
      <protection locked="0"/>
    </xf>
    <xf numFmtId="0" fontId="33" fillId="10" borderId="41" xfId="0" applyFont="1" applyFill="1" applyBorder="1" applyAlignment="1" applyProtection="1">
      <alignment horizontal="center" vertical="center" wrapText="1"/>
      <protection locked="0"/>
    </xf>
    <xf numFmtId="0" fontId="33" fillId="10" borderId="48" xfId="0" applyFont="1" applyFill="1" applyBorder="1" applyAlignment="1" applyProtection="1">
      <alignment horizontal="center" vertical="center" wrapText="1"/>
      <protection locked="0"/>
    </xf>
    <xf numFmtId="0" fontId="0" fillId="0" borderId="122" xfId="0" applyBorder="1" applyAlignment="1">
      <alignment vertical="center" wrapText="1"/>
    </xf>
    <xf numFmtId="0" fontId="33" fillId="12" borderId="59" xfId="0" applyFont="1" applyFill="1" applyBorder="1" applyAlignment="1" applyProtection="1">
      <alignment horizontal="center" vertical="center" wrapText="1"/>
      <protection locked="0"/>
    </xf>
    <xf numFmtId="0" fontId="33" fillId="12" borderId="7" xfId="0" applyFont="1" applyFill="1" applyBorder="1" applyAlignment="1" applyProtection="1">
      <alignment horizontal="center" vertical="center" wrapText="1"/>
      <protection locked="0"/>
    </xf>
    <xf numFmtId="14" fontId="0" fillId="12" borderId="59" xfId="0" applyNumberFormat="1" applyFill="1" applyBorder="1" applyAlignment="1">
      <alignment vertical="center"/>
    </xf>
    <xf numFmtId="14" fontId="0" fillId="12" borderId="7" xfId="0" applyNumberFormat="1" applyFill="1" applyBorder="1" applyAlignment="1">
      <alignment vertical="center"/>
    </xf>
    <xf numFmtId="0" fontId="0" fillId="12" borderId="7" xfId="0" applyFill="1" applyBorder="1" applyAlignment="1">
      <alignment horizontal="center" vertical="center"/>
    </xf>
    <xf numFmtId="0" fontId="0" fillId="12" borderId="7" xfId="0" applyFill="1" applyBorder="1" applyAlignment="1">
      <alignment vertical="center"/>
    </xf>
    <xf numFmtId="0" fontId="0" fillId="12" borderId="59" xfId="0" applyFill="1" applyBorder="1"/>
    <xf numFmtId="0" fontId="0" fillId="12" borderId="7" xfId="0" applyFill="1" applyBorder="1"/>
    <xf numFmtId="0" fontId="33" fillId="12" borderId="2" xfId="0" applyFont="1" applyFill="1" applyBorder="1" applyAlignment="1" applyProtection="1">
      <alignment horizontal="center" vertical="center" wrapText="1"/>
      <protection locked="0"/>
    </xf>
    <xf numFmtId="0" fontId="0" fillId="12" borderId="2" xfId="0" applyFill="1" applyBorder="1" applyAlignment="1">
      <alignment vertical="center"/>
    </xf>
    <xf numFmtId="0" fontId="0" fillId="12" borderId="2" xfId="0" applyFill="1" applyBorder="1"/>
    <xf numFmtId="14" fontId="0" fillId="10" borderId="7" xfId="0" applyNumberFormat="1" applyFill="1" applyBorder="1" applyAlignment="1">
      <alignment horizontal="center"/>
    </xf>
    <xf numFmtId="0" fontId="0" fillId="10" borderId="60" xfId="0" applyFill="1" applyBorder="1" applyAlignment="1">
      <alignment vertical="center"/>
    </xf>
    <xf numFmtId="0" fontId="0" fillId="7" borderId="1" xfId="0" applyFill="1" applyBorder="1"/>
    <xf numFmtId="0" fontId="0" fillId="7" borderId="6" xfId="0" applyFill="1" applyBorder="1"/>
    <xf numFmtId="0" fontId="0" fillId="0" borderId="125" xfId="0" applyBorder="1"/>
    <xf numFmtId="0" fontId="0" fillId="10" borderId="1" xfId="0" applyFill="1" applyBorder="1"/>
    <xf numFmtId="0" fontId="0" fillId="12" borderId="289" xfId="0" applyFill="1" applyBorder="1"/>
    <xf numFmtId="0" fontId="0" fillId="12" borderId="1" xfId="0" applyFill="1" applyBorder="1"/>
    <xf numFmtId="0" fontId="0" fillId="12" borderId="6" xfId="0" applyFill="1" applyBorder="1"/>
    <xf numFmtId="0" fontId="0" fillId="13" borderId="7" xfId="0" applyFill="1" applyBorder="1"/>
    <xf numFmtId="0" fontId="0" fillId="13" borderId="7" xfId="0" applyFill="1" applyBorder="1" applyAlignment="1">
      <alignment horizontal="center" vertical="center"/>
    </xf>
    <xf numFmtId="0" fontId="0" fillId="13" borderId="42" xfId="0" applyFill="1" applyBorder="1"/>
    <xf numFmtId="0" fontId="0" fillId="13" borderId="43" xfId="0" applyFill="1" applyBorder="1"/>
    <xf numFmtId="0" fontId="0" fillId="13" borderId="59" xfId="0" applyFill="1" applyBorder="1"/>
    <xf numFmtId="0" fontId="0" fillId="13" borderId="60" xfId="0" applyFill="1" applyBorder="1"/>
    <xf numFmtId="0" fontId="0" fillId="13" borderId="286" xfId="0" applyFill="1" applyBorder="1"/>
    <xf numFmtId="0" fontId="0" fillId="13" borderId="287" xfId="0" applyFill="1" applyBorder="1"/>
    <xf numFmtId="0" fontId="0" fillId="13" borderId="287" xfId="0" applyFill="1" applyBorder="1" applyAlignment="1">
      <alignment horizontal="center" vertical="center"/>
    </xf>
    <xf numFmtId="0" fontId="0" fillId="13" borderId="288" xfId="0" applyFill="1" applyBorder="1"/>
    <xf numFmtId="0" fontId="0" fillId="0" borderId="291" xfId="0" applyBorder="1" applyAlignment="1">
      <alignment horizontal="center" vertical="center"/>
    </xf>
    <xf numFmtId="0" fontId="0" fillId="0" borderId="292" xfId="0" applyBorder="1" applyAlignment="1">
      <alignment horizontal="center" vertical="center"/>
    </xf>
    <xf numFmtId="0" fontId="0" fillId="0" borderId="293" xfId="0" applyBorder="1" applyAlignment="1">
      <alignment horizontal="center" vertical="center"/>
    </xf>
    <xf numFmtId="0" fontId="33" fillId="11" borderId="48" xfId="0" applyFont="1" applyFill="1" applyBorder="1" applyAlignment="1" applyProtection="1">
      <alignment horizontal="center" vertical="center" wrapText="1"/>
      <protection locked="0"/>
    </xf>
    <xf numFmtId="0" fontId="0" fillId="13" borderId="5" xfId="0" applyFill="1" applyBorder="1"/>
    <xf numFmtId="0" fontId="0" fillId="0" borderId="29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 shrinkToFit="1"/>
    </xf>
    <xf numFmtId="0" fontId="0" fillId="0" borderId="41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286" xfId="0" applyBorder="1" applyAlignment="1">
      <alignment horizontal="center" vertical="center"/>
    </xf>
    <xf numFmtId="0" fontId="0" fillId="0" borderId="288" xfId="0" applyBorder="1" applyAlignment="1">
      <alignment horizontal="center" vertical="center"/>
    </xf>
    <xf numFmtId="0" fontId="0" fillId="10" borderId="4" xfId="0" applyFill="1" applyBorder="1" applyAlignment="1">
      <alignment vertical="center"/>
    </xf>
    <xf numFmtId="0" fontId="0" fillId="10" borderId="4" xfId="0" applyFill="1" applyBorder="1"/>
    <xf numFmtId="0" fontId="0" fillId="10" borderId="142" xfId="0" applyFill="1" applyBorder="1"/>
    <xf numFmtId="0" fontId="0" fillId="13" borderId="5" xfId="0" applyFill="1" applyBorder="1" applyAlignment="1">
      <alignment horizontal="center" vertical="center"/>
    </xf>
    <xf numFmtId="0" fontId="33" fillId="7" borderId="59" xfId="0" applyFont="1" applyFill="1" applyBorder="1" applyAlignment="1" applyProtection="1">
      <alignment horizontal="center" vertical="center" wrapText="1"/>
      <protection locked="0"/>
    </xf>
    <xf numFmtId="0" fontId="33" fillId="7" borderId="60" xfId="0" applyFont="1" applyFill="1" applyBorder="1" applyAlignment="1" applyProtection="1">
      <alignment horizontal="center" vertical="center" wrapText="1"/>
      <protection locked="0"/>
    </xf>
    <xf numFmtId="0" fontId="0" fillId="7" borderId="59" xfId="0" applyFill="1" applyBorder="1" applyAlignment="1">
      <alignment horizontal="center" vertical="center"/>
    </xf>
    <xf numFmtId="0" fontId="0" fillId="7" borderId="60" xfId="0" applyFill="1" applyBorder="1" applyAlignment="1">
      <alignment horizontal="center" vertical="center"/>
    </xf>
    <xf numFmtId="0" fontId="0" fillId="7" borderId="286" xfId="0" applyFill="1" applyBorder="1" applyAlignment="1">
      <alignment horizontal="center" vertical="center"/>
    </xf>
    <xf numFmtId="0" fontId="33" fillId="7" borderId="7" xfId="0" applyFont="1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>
      <alignment horizontal="center" vertical="center"/>
    </xf>
    <xf numFmtId="0" fontId="0" fillId="0" borderId="295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10" borderId="7" xfId="0" applyFill="1" applyBorder="1" applyAlignment="1">
      <alignment horizontal="center" vertical="center" wrapText="1"/>
    </xf>
    <xf numFmtId="0" fontId="0" fillId="13" borderId="42" xfId="0" applyFill="1" applyBorder="1" applyAlignment="1">
      <alignment wrapText="1"/>
    </xf>
    <xf numFmtId="0" fontId="0" fillId="13" borderId="7" xfId="0" applyFill="1" applyBorder="1" applyAlignment="1">
      <alignment wrapText="1"/>
    </xf>
    <xf numFmtId="0" fontId="0" fillId="13" borderId="287" xfId="0" applyFill="1" applyBorder="1" applyAlignment="1">
      <alignment wrapText="1"/>
    </xf>
    <xf numFmtId="0" fontId="33" fillId="12" borderId="289" xfId="0" applyFont="1" applyFill="1" applyBorder="1" applyAlignment="1" applyProtection="1">
      <alignment horizontal="center" vertical="center" wrapText="1"/>
      <protection locked="0"/>
    </xf>
    <xf numFmtId="0" fontId="33" fillId="12" borderId="1" xfId="0" applyFont="1" applyFill="1" applyBorder="1" applyAlignment="1" applyProtection="1">
      <alignment horizontal="center" vertical="center" wrapText="1"/>
      <protection locked="0"/>
    </xf>
    <xf numFmtId="0" fontId="14" fillId="7" borderId="262" xfId="2" applyFont="1" applyFill="1" applyBorder="1" applyAlignment="1">
      <alignment horizontal="center" vertical="center"/>
    </xf>
    <xf numFmtId="0" fontId="14" fillId="7" borderId="263" xfId="2" applyFont="1" applyFill="1" applyBorder="1" applyAlignment="1">
      <alignment horizontal="center" vertical="center"/>
    </xf>
    <xf numFmtId="0" fontId="14" fillId="7" borderId="264" xfId="2" applyFont="1" applyFill="1" applyBorder="1" applyAlignment="1">
      <alignment horizontal="center" vertical="center"/>
    </xf>
    <xf numFmtId="0" fontId="14" fillId="0" borderId="283" xfId="2" applyFont="1" applyBorder="1" applyAlignment="1">
      <alignment horizontal="center" vertical="center"/>
    </xf>
    <xf numFmtId="0" fontId="14" fillId="0" borderId="77" xfId="2" applyFont="1" applyBorder="1" applyAlignment="1">
      <alignment horizontal="center" vertical="center"/>
    </xf>
    <xf numFmtId="0" fontId="14" fillId="0" borderId="284" xfId="2" applyFont="1" applyBorder="1" applyAlignment="1">
      <alignment horizontal="center" vertical="center"/>
    </xf>
    <xf numFmtId="0" fontId="4" fillId="0" borderId="196" xfId="1" applyFont="1" applyBorder="1" applyAlignment="1">
      <alignment horizontal="center" vertical="center"/>
    </xf>
    <xf numFmtId="0" fontId="4" fillId="0" borderId="197" xfId="1" applyFont="1" applyBorder="1" applyAlignment="1">
      <alignment horizontal="center" vertical="center"/>
    </xf>
    <xf numFmtId="0" fontId="4" fillId="0" borderId="198" xfId="1" applyFont="1" applyBorder="1" applyAlignment="1">
      <alignment horizontal="center" vertical="center"/>
    </xf>
    <xf numFmtId="0" fontId="14" fillId="7" borderId="280" xfId="2" applyFont="1" applyFill="1" applyBorder="1" applyAlignment="1">
      <alignment horizontal="center" vertical="center"/>
    </xf>
    <xf numFmtId="0" fontId="14" fillId="7" borderId="281" xfId="2" applyFont="1" applyFill="1" applyBorder="1" applyAlignment="1">
      <alignment horizontal="center" vertical="center"/>
    </xf>
    <xf numFmtId="0" fontId="14" fillId="7" borderId="282" xfId="2" applyFont="1" applyFill="1" applyBorder="1" applyAlignment="1">
      <alignment horizontal="center" vertical="center"/>
    </xf>
    <xf numFmtId="0" fontId="14" fillId="0" borderId="57" xfId="2" applyFont="1" applyBorder="1" applyAlignment="1">
      <alignment horizontal="center" vertical="center"/>
    </xf>
    <xf numFmtId="0" fontId="14" fillId="0" borderId="61" xfId="2" applyFont="1" applyBorder="1" applyAlignment="1">
      <alignment horizontal="center" vertical="center"/>
    </xf>
    <xf numFmtId="0" fontId="14" fillId="0" borderId="250" xfId="2" applyFont="1" applyBorder="1" applyAlignment="1">
      <alignment horizontal="center" vertical="center"/>
    </xf>
    <xf numFmtId="0" fontId="14" fillId="0" borderId="147" xfId="2" applyFont="1" applyBorder="1" applyAlignment="1">
      <alignment horizontal="center" vertical="center"/>
    </xf>
    <xf numFmtId="0" fontId="14" fillId="0" borderId="56" xfId="2" applyFont="1" applyBorder="1" applyAlignment="1">
      <alignment horizontal="center" vertical="center"/>
    </xf>
    <xf numFmtId="0" fontId="14" fillId="7" borderId="220" xfId="2" applyFont="1" applyFill="1" applyBorder="1" applyAlignment="1">
      <alignment horizontal="center" vertical="center"/>
    </xf>
    <xf numFmtId="0" fontId="14" fillId="7" borderId="221" xfId="2" applyFont="1" applyFill="1" applyBorder="1" applyAlignment="1">
      <alignment horizontal="center" vertical="center"/>
    </xf>
    <xf numFmtId="0" fontId="14" fillId="7" borderId="222" xfId="2" applyFont="1" applyFill="1" applyBorder="1" applyAlignment="1">
      <alignment horizontal="center" vertical="center"/>
    </xf>
    <xf numFmtId="0" fontId="14" fillId="6" borderId="105" xfId="2" applyFont="1" applyFill="1" applyBorder="1" applyAlignment="1">
      <alignment horizontal="center" vertical="center"/>
    </xf>
    <xf numFmtId="0" fontId="14" fillId="6" borderId="110" xfId="2" applyFont="1" applyFill="1" applyBorder="1" applyAlignment="1">
      <alignment horizontal="center" vertical="center"/>
    </xf>
    <xf numFmtId="0" fontId="14" fillId="6" borderId="111" xfId="2" applyFont="1" applyFill="1" applyBorder="1" applyAlignment="1">
      <alignment horizontal="center" vertical="center"/>
    </xf>
    <xf numFmtId="0" fontId="14" fillId="0" borderId="276" xfId="2" applyFont="1" applyBorder="1" applyAlignment="1">
      <alignment horizontal="center" vertical="center"/>
    </xf>
    <xf numFmtId="0" fontId="14" fillId="0" borderId="277" xfId="2" applyFont="1" applyBorder="1" applyAlignment="1">
      <alignment horizontal="center" vertical="center"/>
    </xf>
    <xf numFmtId="0" fontId="14" fillId="0" borderId="278" xfId="2" applyFont="1" applyBorder="1" applyAlignment="1">
      <alignment horizontal="center" vertical="center"/>
    </xf>
    <xf numFmtId="0" fontId="14" fillId="0" borderId="279" xfId="2" applyFont="1" applyBorder="1" applyAlignment="1">
      <alignment horizontal="center" vertical="center"/>
    </xf>
    <xf numFmtId="0" fontId="14" fillId="7" borderId="251" xfId="2" applyFont="1" applyFill="1" applyBorder="1" applyAlignment="1">
      <alignment horizontal="center" vertical="center"/>
    </xf>
    <xf numFmtId="0" fontId="14" fillId="7" borderId="252" xfId="2" applyFont="1" applyFill="1" applyBorder="1" applyAlignment="1">
      <alignment horizontal="center" vertical="center"/>
    </xf>
    <xf numFmtId="0" fontId="14" fillId="7" borderId="253" xfId="2" applyFont="1" applyFill="1" applyBorder="1" applyAlignment="1">
      <alignment horizontal="center" vertical="center"/>
    </xf>
    <xf numFmtId="0" fontId="14" fillId="6" borderId="127" xfId="2" applyFont="1" applyFill="1" applyBorder="1" applyAlignment="1">
      <alignment horizontal="center" vertical="center"/>
    </xf>
    <xf numFmtId="0" fontId="14" fillId="6" borderId="104" xfId="2" applyFont="1" applyFill="1" applyBorder="1" applyAlignment="1">
      <alignment horizontal="center" vertical="center"/>
    </xf>
    <xf numFmtId="0" fontId="15" fillId="6" borderId="91" xfId="2" applyFont="1" applyFill="1" applyBorder="1" applyAlignment="1">
      <alignment horizontal="center" vertical="center" wrapText="1"/>
    </xf>
    <xf numFmtId="0" fontId="15" fillId="6" borderId="223" xfId="2" applyFont="1" applyFill="1" applyBorder="1" applyAlignment="1">
      <alignment horizontal="center" vertical="center" wrapText="1"/>
    </xf>
    <xf numFmtId="0" fontId="14" fillId="7" borderId="218" xfId="2" applyFont="1" applyFill="1" applyBorder="1" applyAlignment="1">
      <alignment horizontal="center" vertical="center"/>
    </xf>
    <xf numFmtId="0" fontId="14" fillId="7" borderId="180" xfId="2" applyFont="1" applyFill="1" applyBorder="1" applyAlignment="1">
      <alignment horizontal="center" vertical="center"/>
    </xf>
    <xf numFmtId="0" fontId="14" fillId="7" borderId="189" xfId="2" applyFont="1" applyFill="1" applyBorder="1" applyAlignment="1">
      <alignment horizontal="center" vertical="center"/>
    </xf>
    <xf numFmtId="0" fontId="14" fillId="0" borderId="97" xfId="2" applyFont="1" applyBorder="1" applyAlignment="1">
      <alignment horizontal="center" vertical="center"/>
    </xf>
    <xf numFmtId="0" fontId="14" fillId="0" borderId="99" xfId="2" applyFont="1" applyBorder="1" applyAlignment="1">
      <alignment horizontal="center" vertical="center"/>
    </xf>
    <xf numFmtId="0" fontId="14" fillId="0" borderId="101" xfId="2" applyFont="1" applyBorder="1" applyAlignment="1">
      <alignment horizontal="center" vertical="center"/>
    </xf>
    <xf numFmtId="0" fontId="14" fillId="7" borderId="274" xfId="2" applyFont="1" applyFill="1" applyBorder="1" applyAlignment="1">
      <alignment horizontal="center" vertical="center"/>
    </xf>
    <xf numFmtId="0" fontId="14" fillId="7" borderId="275" xfId="2" applyFont="1" applyFill="1" applyBorder="1" applyAlignment="1">
      <alignment horizontal="center" vertical="center"/>
    </xf>
    <xf numFmtId="0" fontId="14" fillId="7" borderId="273" xfId="2" applyFont="1" applyFill="1" applyBorder="1" applyAlignment="1">
      <alignment horizontal="center" vertical="center"/>
    </xf>
    <xf numFmtId="0" fontId="14" fillId="0" borderId="224" xfId="2" applyFont="1" applyBorder="1" applyAlignment="1">
      <alignment horizontal="center" vertical="center"/>
    </xf>
    <xf numFmtId="0" fontId="14" fillId="0" borderId="271" xfId="2" applyFont="1" applyBorder="1" applyAlignment="1">
      <alignment horizontal="center" vertical="center"/>
    </xf>
    <xf numFmtId="0" fontId="14" fillId="0" borderId="272" xfId="2" applyFont="1" applyBorder="1" applyAlignment="1">
      <alignment horizontal="center" vertical="center"/>
    </xf>
    <xf numFmtId="0" fontId="14" fillId="0" borderId="270" xfId="2" applyFont="1" applyBorder="1" applyAlignment="1">
      <alignment horizontal="center" vertical="center"/>
    </xf>
    <xf numFmtId="0" fontId="14" fillId="7" borderId="192" xfId="2" applyFont="1" applyFill="1" applyBorder="1" applyAlignment="1">
      <alignment horizontal="center" vertical="center"/>
    </xf>
    <xf numFmtId="0" fontId="14" fillId="7" borderId="195" xfId="2" applyFont="1" applyFill="1" applyBorder="1" applyAlignment="1">
      <alignment horizontal="center" vertical="center"/>
    </xf>
    <xf numFmtId="0" fontId="14" fillId="7" borderId="269" xfId="2" applyFont="1" applyFill="1" applyBorder="1" applyAlignment="1">
      <alignment horizontal="center" vertical="center"/>
    </xf>
    <xf numFmtId="0" fontId="14" fillId="0" borderId="267" xfId="2" applyFont="1" applyBorder="1" applyAlignment="1">
      <alignment horizontal="center" vertical="center"/>
    </xf>
    <xf numFmtId="0" fontId="14" fillId="0" borderId="121" xfId="2" applyFont="1" applyBorder="1" applyAlignment="1">
      <alignment horizontal="center" vertical="center"/>
    </xf>
    <xf numFmtId="0" fontId="14" fillId="0" borderId="268" xfId="2" applyFont="1" applyBorder="1" applyAlignment="1">
      <alignment horizontal="center" vertical="center"/>
    </xf>
    <xf numFmtId="0" fontId="14" fillId="0" borderId="266" xfId="2" applyFont="1" applyBorder="1" applyAlignment="1">
      <alignment horizontal="center" vertical="center"/>
    </xf>
    <xf numFmtId="0" fontId="14" fillId="0" borderId="116" xfId="2" applyFont="1" applyBorder="1" applyAlignment="1">
      <alignment horizontal="center" vertical="center"/>
    </xf>
    <xf numFmtId="0" fontId="14" fillId="0" borderId="259" xfId="2" applyFont="1" applyBorder="1" applyAlignment="1">
      <alignment horizontal="center" vertical="center"/>
    </xf>
    <xf numFmtId="0" fontId="14" fillId="0" borderId="260" xfId="2" applyFont="1" applyBorder="1" applyAlignment="1">
      <alignment horizontal="center" vertical="center"/>
    </xf>
    <xf numFmtId="0" fontId="14" fillId="0" borderId="261" xfId="2" applyFont="1" applyBorder="1" applyAlignment="1">
      <alignment horizontal="center" vertical="center"/>
    </xf>
    <xf numFmtId="0" fontId="14" fillId="0" borderId="265" xfId="2" applyFont="1" applyBorder="1" applyAlignment="1">
      <alignment horizontal="center" vertical="center"/>
    </xf>
    <xf numFmtId="0" fontId="14" fillId="6" borderId="244" xfId="2" applyFont="1" applyFill="1" applyBorder="1" applyAlignment="1">
      <alignment horizontal="center" vertical="center"/>
    </xf>
    <xf numFmtId="0" fontId="14" fillId="6" borderId="245" xfId="2" applyFont="1" applyFill="1" applyBorder="1" applyAlignment="1">
      <alignment horizontal="center" vertical="center"/>
    </xf>
    <xf numFmtId="0" fontId="14" fillId="6" borderId="246" xfId="2" applyFont="1" applyFill="1" applyBorder="1" applyAlignment="1">
      <alignment horizontal="center" vertical="center"/>
    </xf>
    <xf numFmtId="0" fontId="14" fillId="6" borderId="247" xfId="2" applyFont="1" applyFill="1" applyBorder="1" applyAlignment="1">
      <alignment horizontal="center" vertical="center"/>
    </xf>
    <xf numFmtId="0" fontId="14" fillId="6" borderId="128" xfId="2" applyFont="1" applyFill="1" applyBorder="1" applyAlignment="1">
      <alignment horizontal="center" vertical="center"/>
    </xf>
    <xf numFmtId="0" fontId="14" fillId="6" borderId="248" xfId="2" applyFont="1" applyFill="1" applyBorder="1" applyAlignment="1">
      <alignment horizontal="center" vertical="center"/>
    </xf>
    <xf numFmtId="0" fontId="15" fillId="6" borderId="254" xfId="2" applyFont="1" applyFill="1" applyBorder="1" applyAlignment="1">
      <alignment horizontal="center" vertical="center" wrapText="1"/>
    </xf>
    <xf numFmtId="0" fontId="14" fillId="0" borderId="255" xfId="2" applyFont="1" applyBorder="1" applyAlignment="1">
      <alignment horizontal="center" vertical="center"/>
    </xf>
    <xf numFmtId="0" fontId="14" fillId="0" borderId="256" xfId="2" applyFont="1" applyBorder="1" applyAlignment="1">
      <alignment horizontal="center" vertical="center"/>
    </xf>
    <xf numFmtId="0" fontId="14" fillId="0" borderId="257" xfId="2" applyFont="1" applyBorder="1" applyAlignment="1">
      <alignment horizontal="center" vertical="center"/>
    </xf>
    <xf numFmtId="0" fontId="14" fillId="7" borderId="239" xfId="2" applyFont="1" applyFill="1" applyBorder="1" applyAlignment="1">
      <alignment horizontal="center" vertical="center"/>
    </xf>
    <xf numFmtId="0" fontId="14" fillId="7" borderId="240" xfId="2" applyFont="1" applyFill="1" applyBorder="1" applyAlignment="1">
      <alignment horizontal="center" vertical="center"/>
    </xf>
    <xf numFmtId="0" fontId="14" fillId="7" borderId="241" xfId="2" applyFont="1" applyFill="1" applyBorder="1" applyAlignment="1">
      <alignment horizontal="center" vertical="center"/>
    </xf>
    <xf numFmtId="0" fontId="14" fillId="0" borderId="258" xfId="2" applyFont="1" applyBorder="1" applyAlignment="1">
      <alignment horizontal="center" vertical="center"/>
    </xf>
    <xf numFmtId="0" fontId="14" fillId="0" borderId="249" xfId="2" applyFont="1" applyBorder="1" applyAlignment="1">
      <alignment horizontal="center" vertical="center"/>
    </xf>
    <xf numFmtId="0" fontId="14" fillId="0" borderId="62" xfId="2" applyFont="1" applyBorder="1" applyAlignment="1">
      <alignment horizontal="center" vertical="center"/>
    </xf>
    <xf numFmtId="0" fontId="14" fillId="0" borderId="217" xfId="2" applyFont="1" applyBorder="1" applyAlignment="1">
      <alignment horizontal="center" vertical="center"/>
    </xf>
    <xf numFmtId="0" fontId="14" fillId="0" borderId="243" xfId="2" applyFont="1" applyBorder="1" applyAlignment="1">
      <alignment horizontal="center" vertical="center"/>
    </xf>
    <xf numFmtId="0" fontId="14" fillId="6" borderId="108" xfId="2" applyFont="1" applyFill="1" applyBorder="1" applyAlignment="1">
      <alignment horizontal="center" vertical="center"/>
    </xf>
    <xf numFmtId="0" fontId="14" fillId="6" borderId="142" xfId="2" applyFont="1" applyFill="1" applyBorder="1" applyAlignment="1">
      <alignment horizontal="center" vertical="center"/>
    </xf>
    <xf numFmtId="0" fontId="14" fillId="6" borderId="8" xfId="2" applyFont="1" applyFill="1" applyBorder="1" applyAlignment="1">
      <alignment horizontal="center" vertical="center"/>
    </xf>
    <xf numFmtId="0" fontId="14" fillId="6" borderId="231" xfId="2" applyFont="1" applyFill="1" applyBorder="1" applyAlignment="1">
      <alignment horizontal="center" vertical="center"/>
    </xf>
    <xf numFmtId="0" fontId="14" fillId="7" borderId="232" xfId="2" applyFont="1" applyFill="1" applyBorder="1" applyAlignment="1">
      <alignment horizontal="center" vertical="center"/>
    </xf>
    <xf numFmtId="0" fontId="14" fillId="7" borderId="168" xfId="2" applyFont="1" applyFill="1" applyBorder="1" applyAlignment="1">
      <alignment horizontal="center" vertical="center"/>
    </xf>
    <xf numFmtId="0" fontId="14" fillId="7" borderId="233" xfId="2" applyFont="1" applyFill="1" applyBorder="1" applyAlignment="1">
      <alignment horizontal="center" vertical="center"/>
    </xf>
    <xf numFmtId="0" fontId="14" fillId="0" borderId="225" xfId="2" applyFont="1" applyBorder="1" applyAlignment="1">
      <alignment horizontal="center" vertical="center"/>
    </xf>
    <xf numFmtId="0" fontId="15" fillId="6" borderId="169" xfId="2" applyFont="1" applyFill="1" applyBorder="1" applyAlignment="1">
      <alignment horizontal="center" vertical="center" wrapText="1"/>
    </xf>
    <xf numFmtId="0" fontId="15" fillId="6" borderId="211" xfId="2" applyFont="1" applyFill="1" applyBorder="1" applyAlignment="1">
      <alignment horizontal="center" vertical="center" wrapText="1"/>
    </xf>
    <xf numFmtId="0" fontId="15" fillId="6" borderId="234" xfId="2" applyFont="1" applyFill="1" applyBorder="1" applyAlignment="1">
      <alignment horizontal="center" vertical="center" wrapText="1"/>
    </xf>
    <xf numFmtId="0" fontId="14" fillId="7" borderId="226" xfId="2" applyFont="1" applyFill="1" applyBorder="1" applyAlignment="1">
      <alignment horizontal="center" vertical="center"/>
    </xf>
    <xf numFmtId="0" fontId="14" fillId="7" borderId="227" xfId="2" applyFont="1" applyFill="1" applyBorder="1" applyAlignment="1">
      <alignment horizontal="center" vertical="center"/>
    </xf>
    <xf numFmtId="0" fontId="14" fillId="7" borderId="228" xfId="2" applyFont="1" applyFill="1" applyBorder="1" applyAlignment="1">
      <alignment horizontal="center" vertical="center"/>
    </xf>
    <xf numFmtId="0" fontId="14" fillId="7" borderId="229" xfId="2" applyFont="1" applyFill="1" applyBorder="1" applyAlignment="1">
      <alignment horizontal="center" vertical="center"/>
    </xf>
    <xf numFmtId="0" fontId="14" fillId="7" borderId="230" xfId="2" applyFont="1" applyFill="1" applyBorder="1" applyAlignment="1">
      <alignment horizontal="center" vertical="center"/>
    </xf>
    <xf numFmtId="0" fontId="14" fillId="6" borderId="109" xfId="2" applyFont="1" applyFill="1" applyBorder="1" applyAlignment="1">
      <alignment horizontal="center" vertical="center"/>
    </xf>
    <xf numFmtId="0" fontId="14" fillId="0" borderId="235" xfId="2" applyFont="1" applyBorder="1" applyAlignment="1">
      <alignment horizontal="center" vertical="center"/>
    </xf>
    <xf numFmtId="0" fontId="14" fillId="0" borderId="236" xfId="2" applyFont="1" applyBorder="1" applyAlignment="1">
      <alignment horizontal="center" vertical="center"/>
    </xf>
    <xf numFmtId="0" fontId="14" fillId="0" borderId="237" xfId="2" applyFont="1" applyBorder="1" applyAlignment="1">
      <alignment horizontal="center" vertical="center"/>
    </xf>
    <xf numFmtId="0" fontId="14" fillId="0" borderId="238" xfId="2" applyFont="1" applyBorder="1" applyAlignment="1">
      <alignment horizontal="center" vertical="center"/>
    </xf>
    <xf numFmtId="0" fontId="14" fillId="0" borderId="242" xfId="2" applyFont="1" applyBorder="1" applyAlignment="1">
      <alignment horizontal="center" vertical="center"/>
    </xf>
    <xf numFmtId="0" fontId="23" fillId="0" borderId="30" xfId="2" applyFont="1" applyBorder="1" applyAlignment="1">
      <alignment horizontal="center" vertical="center" textRotation="255"/>
    </xf>
    <xf numFmtId="0" fontId="23" fillId="0" borderId="115" xfId="2" applyFont="1" applyBorder="1" applyAlignment="1">
      <alignment horizontal="center" vertical="center" textRotation="255"/>
    </xf>
    <xf numFmtId="0" fontId="23" fillId="0" borderId="223" xfId="2" applyFont="1" applyBorder="1" applyAlignment="1">
      <alignment horizontal="center" vertical="center" textRotation="255"/>
    </xf>
    <xf numFmtId="0" fontId="15" fillId="6" borderId="12" xfId="2" applyFont="1" applyFill="1" applyBorder="1" applyAlignment="1">
      <alignment horizontal="center" vertical="center"/>
    </xf>
    <xf numFmtId="0" fontId="15" fillId="6" borderId="91" xfId="2" applyFont="1" applyFill="1" applyBorder="1" applyAlignment="1">
      <alignment horizontal="center" vertical="center"/>
    </xf>
    <xf numFmtId="0" fontId="15" fillId="6" borderId="223" xfId="2" applyFont="1" applyFill="1" applyBorder="1" applyAlignment="1">
      <alignment horizontal="center" vertical="center"/>
    </xf>
    <xf numFmtId="0" fontId="14" fillId="6" borderId="219" xfId="2" applyFont="1" applyFill="1" applyBorder="1" applyAlignment="1">
      <alignment horizontal="center" vertical="center"/>
    </xf>
    <xf numFmtId="0" fontId="15" fillId="6" borderId="115" xfId="2" applyFont="1" applyFill="1" applyBorder="1" applyAlignment="1">
      <alignment horizontal="center" vertical="center" wrapText="1"/>
    </xf>
    <xf numFmtId="0" fontId="4" fillId="0" borderId="199" xfId="1" applyFont="1" applyBorder="1" applyAlignment="1">
      <alignment horizontal="center" vertical="center"/>
    </xf>
    <xf numFmtId="16" fontId="4" fillId="0" borderId="213" xfId="1" applyNumberFormat="1" applyFont="1" applyBorder="1" applyAlignment="1">
      <alignment horizontal="center" vertical="center"/>
    </xf>
    <xf numFmtId="0" fontId="4" fillId="0" borderId="214" xfId="1" applyFont="1" applyBorder="1" applyAlignment="1">
      <alignment horizontal="center" vertical="center"/>
    </xf>
    <xf numFmtId="0" fontId="4" fillId="0" borderId="215" xfId="1" applyFont="1" applyBorder="1" applyAlignment="1">
      <alignment horizontal="center" vertical="center"/>
    </xf>
    <xf numFmtId="16" fontId="4" fillId="0" borderId="216" xfId="1" applyNumberFormat="1" applyFont="1" applyBorder="1" applyAlignment="1">
      <alignment horizontal="center" vertical="center"/>
    </xf>
    <xf numFmtId="0" fontId="4" fillId="0" borderId="199" xfId="1" applyFont="1" applyBorder="1" applyAlignment="1">
      <alignment horizontal="center" vertical="center" wrapText="1"/>
    </xf>
    <xf numFmtId="16" fontId="4" fillId="0" borderId="196" xfId="1" applyNumberFormat="1" applyFont="1" applyBorder="1" applyAlignment="1">
      <alignment horizontal="center" vertical="center"/>
    </xf>
    <xf numFmtId="16" fontId="4" fillId="0" borderId="199" xfId="1" applyNumberFormat="1" applyFont="1" applyBorder="1" applyAlignment="1">
      <alignment horizontal="center" vertical="center"/>
    </xf>
    <xf numFmtId="0" fontId="14" fillId="0" borderId="196" xfId="1" applyFont="1" applyBorder="1" applyAlignment="1">
      <alignment horizontal="center" vertical="center"/>
    </xf>
    <xf numFmtId="0" fontId="14" fillId="0" borderId="197" xfId="1" applyFont="1" applyBorder="1" applyAlignment="1">
      <alignment horizontal="center" vertical="center"/>
    </xf>
    <xf numFmtId="0" fontId="14" fillId="0" borderId="198" xfId="1" applyFont="1" applyBorder="1" applyAlignment="1">
      <alignment horizontal="center" vertical="center"/>
    </xf>
    <xf numFmtId="0" fontId="14" fillId="0" borderId="199" xfId="1" applyFont="1" applyBorder="1" applyAlignment="1">
      <alignment horizontal="center" vertical="center"/>
    </xf>
    <xf numFmtId="0" fontId="15" fillId="0" borderId="196" xfId="1" applyFont="1" applyBorder="1" applyAlignment="1">
      <alignment horizontal="center" vertical="center"/>
    </xf>
    <xf numFmtId="0" fontId="15" fillId="0" borderId="197" xfId="1" applyFont="1" applyBorder="1" applyAlignment="1">
      <alignment horizontal="center" vertical="center"/>
    </xf>
    <xf numFmtId="0" fontId="15" fillId="0" borderId="198" xfId="1" applyFont="1" applyBorder="1" applyAlignment="1">
      <alignment horizontal="center" vertical="center"/>
    </xf>
    <xf numFmtId="1" fontId="4" fillId="0" borderId="207" xfId="1" applyNumberFormat="1" applyFont="1" applyBorder="1" applyAlignment="1">
      <alignment horizontal="center" vertical="center"/>
    </xf>
    <xf numFmtId="1" fontId="4" fillId="0" borderId="208" xfId="1" applyNumberFormat="1" applyFont="1" applyBorder="1" applyAlignment="1">
      <alignment horizontal="center" vertical="center"/>
    </xf>
    <xf numFmtId="1" fontId="4" fillId="0" borderId="209" xfId="1" applyNumberFormat="1" applyFont="1" applyBorder="1" applyAlignment="1">
      <alignment horizontal="center" vertical="center"/>
    </xf>
    <xf numFmtId="16" fontId="15" fillId="0" borderId="207" xfId="1" applyNumberFormat="1" applyFont="1" applyBorder="1" applyAlignment="1">
      <alignment horizontal="center" vertical="center"/>
    </xf>
    <xf numFmtId="16" fontId="15" fillId="0" borderId="208" xfId="1" applyNumberFormat="1" applyFont="1" applyBorder="1" applyAlignment="1">
      <alignment horizontal="center" vertical="center"/>
    </xf>
    <xf numFmtId="16" fontId="15" fillId="0" borderId="209" xfId="1" applyNumberFormat="1" applyFont="1" applyBorder="1" applyAlignment="1">
      <alignment horizontal="center" vertical="center"/>
    </xf>
    <xf numFmtId="10" fontId="21" fillId="0" borderId="196" xfId="1" applyNumberFormat="1" applyFont="1" applyBorder="1" applyAlignment="1">
      <alignment horizontal="center" vertical="center"/>
    </xf>
    <xf numFmtId="0" fontId="21" fillId="0" borderId="197" xfId="1" applyFont="1" applyBorder="1" applyAlignment="1">
      <alignment horizontal="center" vertical="center"/>
    </xf>
    <xf numFmtId="0" fontId="21" fillId="0" borderId="198" xfId="1" applyFont="1" applyBorder="1" applyAlignment="1">
      <alignment horizontal="center" vertical="center"/>
    </xf>
    <xf numFmtId="10" fontId="21" fillId="0" borderId="199" xfId="1" applyNumberFormat="1" applyFont="1" applyBorder="1" applyAlignment="1">
      <alignment horizontal="center" vertical="center"/>
    </xf>
    <xf numFmtId="0" fontId="21" fillId="0" borderId="200" xfId="1" applyFont="1" applyBorder="1" applyAlignment="1">
      <alignment horizontal="center" vertical="center"/>
    </xf>
    <xf numFmtId="10" fontId="21" fillId="0" borderId="143" xfId="1" applyNumberFormat="1" applyFont="1" applyBorder="1" applyAlignment="1">
      <alignment horizontal="center" vertical="center"/>
    </xf>
    <xf numFmtId="10" fontId="21" fillId="0" borderId="144" xfId="1" applyNumberFormat="1" applyFont="1" applyBorder="1" applyAlignment="1">
      <alignment horizontal="center" vertical="center"/>
    </xf>
    <xf numFmtId="10" fontId="21" fillId="0" borderId="201" xfId="1" applyNumberFormat="1" applyFont="1" applyBorder="1" applyAlignment="1">
      <alignment horizontal="center" vertical="center"/>
    </xf>
    <xf numFmtId="10" fontId="21" fillId="0" borderId="202" xfId="1" applyNumberFormat="1" applyFont="1" applyBorder="1" applyAlignment="1">
      <alignment horizontal="center" vertical="center"/>
    </xf>
    <xf numFmtId="10" fontId="21" fillId="0" borderId="203" xfId="1" applyNumberFormat="1" applyFont="1" applyBorder="1" applyAlignment="1">
      <alignment horizontal="center" vertical="center"/>
    </xf>
    <xf numFmtId="10" fontId="21" fillId="0" borderId="204" xfId="1" applyNumberFormat="1" applyFont="1" applyBorder="1" applyAlignment="1">
      <alignment horizontal="center" vertical="center"/>
    </xf>
    <xf numFmtId="10" fontId="21" fillId="0" borderId="205" xfId="1" applyNumberFormat="1" applyFont="1" applyBorder="1" applyAlignment="1">
      <alignment horizontal="center" vertical="center"/>
    </xf>
    <xf numFmtId="16" fontId="4" fillId="0" borderId="182" xfId="1" applyNumberFormat="1" applyFont="1" applyBorder="1" applyAlignment="1">
      <alignment horizontal="center" vertical="center"/>
    </xf>
    <xf numFmtId="0" fontId="4" fillId="0" borderId="183" xfId="1" applyFont="1" applyBorder="1" applyAlignment="1">
      <alignment horizontal="center" vertical="center"/>
    </xf>
    <xf numFmtId="0" fontId="4" fillId="0" borderId="184" xfId="1" applyFont="1" applyBorder="1" applyAlignment="1">
      <alignment horizontal="center" vertical="center"/>
    </xf>
    <xf numFmtId="16" fontId="4" fillId="0" borderId="206" xfId="1" applyNumberFormat="1" applyFont="1" applyBorder="1" applyAlignment="1">
      <alignment horizontal="center" vertical="center"/>
    </xf>
    <xf numFmtId="0" fontId="4" fillId="0" borderId="194" xfId="1" applyFont="1" applyBorder="1" applyAlignment="1">
      <alignment horizontal="center" vertical="center"/>
    </xf>
    <xf numFmtId="0" fontId="4" fillId="0" borderId="192" xfId="1" applyFont="1" applyBorder="1" applyAlignment="1">
      <alignment horizontal="center" vertical="center"/>
    </xf>
    <xf numFmtId="0" fontId="4" fillId="0" borderId="195" xfId="1" applyFont="1" applyBorder="1" applyAlignment="1">
      <alignment horizontal="center" vertical="center"/>
    </xf>
    <xf numFmtId="0" fontId="4" fillId="0" borderId="200" xfId="1" applyFont="1" applyBorder="1" applyAlignment="1">
      <alignment horizontal="center" vertical="center"/>
    </xf>
    <xf numFmtId="0" fontId="7" fillId="0" borderId="178" xfId="1" applyFont="1" applyBorder="1" applyAlignment="1">
      <alignment horizontal="center" vertical="center" wrapText="1"/>
    </xf>
    <xf numFmtId="0" fontId="7" fillId="0" borderId="190" xfId="1" applyFont="1" applyBorder="1" applyAlignment="1">
      <alignment horizontal="center" vertical="center" wrapText="1"/>
    </xf>
    <xf numFmtId="0" fontId="7" fillId="0" borderId="176" xfId="1" applyFont="1" applyBorder="1" applyAlignment="1">
      <alignment horizontal="center" vertical="center" wrapText="1"/>
    </xf>
    <xf numFmtId="0" fontId="7" fillId="0" borderId="212" xfId="1" applyFont="1" applyBorder="1" applyAlignment="1">
      <alignment horizontal="center" vertical="center" wrapText="1"/>
    </xf>
    <xf numFmtId="0" fontId="4" fillId="0" borderId="179" xfId="1" applyFont="1" applyBorder="1" applyAlignment="1">
      <alignment horizontal="center" vertical="center"/>
    </xf>
    <xf numFmtId="0" fontId="4" fillId="0" borderId="180" xfId="1" applyFont="1" applyBorder="1" applyAlignment="1">
      <alignment horizontal="center" vertical="center"/>
    </xf>
    <xf numFmtId="0" fontId="4" fillId="0" borderId="181" xfId="1" applyFont="1" applyBorder="1" applyAlignment="1">
      <alignment horizontal="center" vertical="center"/>
    </xf>
    <xf numFmtId="0" fontId="4" fillId="0" borderId="182" xfId="1" applyFont="1" applyBorder="1" applyAlignment="1">
      <alignment horizontal="center" vertical="center"/>
    </xf>
    <xf numFmtId="0" fontId="4" fillId="0" borderId="185" xfId="1" applyFont="1" applyBorder="1" applyAlignment="1">
      <alignment horizontal="center" vertical="center"/>
    </xf>
    <xf numFmtId="0" fontId="4" fillId="0" borderId="186" xfId="1" applyFont="1" applyBorder="1" applyAlignment="1">
      <alignment horizontal="center" vertical="center"/>
    </xf>
    <xf numFmtId="0" fontId="4" fillId="0" borderId="187" xfId="1" applyFont="1" applyBorder="1" applyAlignment="1">
      <alignment horizontal="center" vertical="center"/>
    </xf>
    <xf numFmtId="0" fontId="4" fillId="0" borderId="188" xfId="1" applyFont="1" applyBorder="1" applyAlignment="1">
      <alignment horizontal="center" vertical="center"/>
    </xf>
    <xf numFmtId="0" fontId="4" fillId="0" borderId="189" xfId="1" applyFont="1" applyBorder="1" applyAlignment="1">
      <alignment horizontal="center" vertical="center"/>
    </xf>
    <xf numFmtId="0" fontId="4" fillId="0" borderId="191" xfId="1" applyFont="1" applyBorder="1" applyAlignment="1">
      <alignment horizontal="center" vertical="center"/>
    </xf>
    <xf numFmtId="0" fontId="4" fillId="0" borderId="193" xfId="1" applyFont="1" applyBorder="1" applyAlignment="1">
      <alignment horizontal="center" vertical="center"/>
    </xf>
    <xf numFmtId="0" fontId="19" fillId="4" borderId="170" xfId="1" applyFont="1" applyFill="1" applyBorder="1" applyAlignment="1">
      <alignment horizontal="center" vertical="center" wrapText="1"/>
    </xf>
    <xf numFmtId="0" fontId="7" fillId="4" borderId="171" xfId="1" applyFont="1" applyFill="1" applyBorder="1" applyAlignment="1">
      <alignment horizontal="center" vertical="center"/>
    </xf>
    <xf numFmtId="0" fontId="7" fillId="4" borderId="172" xfId="1" applyFont="1" applyFill="1" applyBorder="1" applyAlignment="1">
      <alignment horizontal="center" vertical="center"/>
    </xf>
    <xf numFmtId="0" fontId="19" fillId="4" borderId="171" xfId="1" applyFont="1" applyFill="1" applyBorder="1" applyAlignment="1">
      <alignment horizontal="center" vertical="center"/>
    </xf>
    <xf numFmtId="0" fontId="19" fillId="4" borderId="172" xfId="1" applyFont="1" applyFill="1" applyBorder="1" applyAlignment="1">
      <alignment horizontal="center" vertical="center"/>
    </xf>
    <xf numFmtId="0" fontId="19" fillId="4" borderId="173" xfId="1" applyFont="1" applyFill="1" applyBorder="1" applyAlignment="1">
      <alignment horizontal="center" vertical="center" wrapText="1"/>
    </xf>
    <xf numFmtId="0" fontId="6" fillId="4" borderId="174" xfId="1" applyFont="1" applyFill="1" applyBorder="1" applyAlignment="1">
      <alignment horizontal="center" vertical="center"/>
    </xf>
    <xf numFmtId="0" fontId="6" fillId="4" borderId="175" xfId="1" applyFont="1" applyFill="1" applyBorder="1" applyAlignment="1">
      <alignment horizontal="center" vertical="center"/>
    </xf>
    <xf numFmtId="0" fontId="19" fillId="4" borderId="160" xfId="1" applyFont="1" applyFill="1" applyBorder="1" applyAlignment="1">
      <alignment horizontal="center" vertical="center" wrapText="1"/>
    </xf>
    <xf numFmtId="0" fontId="19" fillId="4" borderId="157" xfId="1" applyFont="1" applyFill="1" applyBorder="1" applyAlignment="1">
      <alignment horizontal="center" vertical="center"/>
    </xf>
    <xf numFmtId="0" fontId="19" fillId="4" borderId="161" xfId="1" applyFont="1" applyFill="1" applyBorder="1" applyAlignment="1">
      <alignment horizontal="center" vertical="center"/>
    </xf>
    <xf numFmtId="0" fontId="20" fillId="4" borderId="12" xfId="1" applyFont="1" applyFill="1" applyBorder="1" applyAlignment="1">
      <alignment horizontal="center" vertical="center"/>
    </xf>
    <xf numFmtId="0" fontId="20" fillId="4" borderId="13" xfId="1" applyFont="1" applyFill="1" applyBorder="1" applyAlignment="1">
      <alignment horizontal="center" vertical="center"/>
    </xf>
    <xf numFmtId="0" fontId="20" fillId="4" borderId="14" xfId="1" applyFont="1" applyFill="1" applyBorder="1" applyAlignment="1">
      <alignment horizontal="center" vertical="center"/>
    </xf>
    <xf numFmtId="0" fontId="20" fillId="4" borderId="0" xfId="1" applyFont="1" applyFill="1" applyAlignment="1">
      <alignment horizontal="center" vertical="center"/>
    </xf>
    <xf numFmtId="0" fontId="20" fillId="4" borderId="9" xfId="1" applyFont="1" applyFill="1" applyBorder="1" applyAlignment="1">
      <alignment horizontal="center" vertical="center"/>
    </xf>
    <xf numFmtId="0" fontId="20" fillId="4" borderId="10" xfId="1" applyFont="1" applyFill="1" applyBorder="1" applyAlignment="1">
      <alignment horizontal="center" vertical="center"/>
    </xf>
    <xf numFmtId="0" fontId="20" fillId="4" borderId="11" xfId="1" applyFont="1" applyFill="1" applyBorder="1" applyAlignment="1">
      <alignment horizontal="center" vertical="center"/>
    </xf>
    <xf numFmtId="0" fontId="20" fillId="4" borderId="177" xfId="1" applyFont="1" applyFill="1" applyBorder="1" applyAlignment="1">
      <alignment horizontal="center" vertical="center"/>
    </xf>
    <xf numFmtId="10" fontId="17" fillId="0" borderId="163" xfId="1" applyNumberFormat="1" applyFont="1" applyBorder="1" applyAlignment="1">
      <alignment horizontal="center"/>
    </xf>
    <xf numFmtId="0" fontId="18" fillId="4" borderId="164" xfId="1" applyFont="1" applyFill="1" applyBorder="1" applyAlignment="1">
      <alignment horizontal="center" vertical="center"/>
    </xf>
    <xf numFmtId="0" fontId="18" fillId="4" borderId="165" xfId="1" applyFont="1" applyFill="1" applyBorder="1" applyAlignment="1">
      <alignment horizontal="center" vertical="center"/>
    </xf>
    <xf numFmtId="0" fontId="18" fillId="4" borderId="166" xfId="1" applyFont="1" applyFill="1" applyBorder="1" applyAlignment="1">
      <alignment horizontal="center" vertical="center"/>
    </xf>
    <xf numFmtId="0" fontId="18" fillId="4" borderId="167" xfId="1" applyFont="1" applyFill="1" applyBorder="1" applyAlignment="1">
      <alignment horizontal="center" vertical="center"/>
    </xf>
    <xf numFmtId="0" fontId="18" fillId="4" borderId="168" xfId="1" applyFont="1" applyFill="1" applyBorder="1" applyAlignment="1">
      <alignment horizontal="center" vertical="center"/>
    </xf>
    <xf numFmtId="0" fontId="4" fillId="0" borderId="77" xfId="1" applyFont="1" applyBorder="1" applyAlignment="1">
      <alignment horizontal="center" vertical="center"/>
    </xf>
    <xf numFmtId="0" fontId="4" fillId="0" borderId="75" xfId="1" applyFont="1" applyBorder="1" applyAlignment="1">
      <alignment horizontal="center" vertical="center"/>
    </xf>
    <xf numFmtId="0" fontId="4" fillId="0" borderId="76" xfId="1" applyFont="1" applyBorder="1" applyAlignment="1">
      <alignment horizontal="center" vertical="center"/>
    </xf>
    <xf numFmtId="0" fontId="4" fillId="0" borderId="74" xfId="1" applyFont="1" applyBorder="1" applyAlignment="1">
      <alignment horizontal="center" vertical="center"/>
    </xf>
    <xf numFmtId="10" fontId="17" fillId="0" borderId="90" xfId="1" applyNumberFormat="1" applyFont="1" applyBorder="1" applyAlignment="1">
      <alignment horizontal="center" vertical="center"/>
    </xf>
    <xf numFmtId="10" fontId="17" fillId="0" borderId="26" xfId="1" applyNumberFormat="1" applyFont="1" applyBorder="1" applyAlignment="1">
      <alignment horizontal="center" vertical="center"/>
    </xf>
    <xf numFmtId="10" fontId="17" fillId="0" borderId="16" xfId="1" applyNumberFormat="1" applyFont="1" applyBorder="1" applyAlignment="1">
      <alignment horizontal="center" vertical="center"/>
    </xf>
    <xf numFmtId="0" fontId="10" fillId="0" borderId="157" xfId="1" applyFont="1" applyBorder="1" applyAlignment="1">
      <alignment horizontal="center" vertical="center"/>
    </xf>
    <xf numFmtId="0" fontId="10" fillId="0" borderId="158" xfId="1" applyFont="1" applyBorder="1" applyAlignment="1">
      <alignment horizontal="center" vertical="center"/>
    </xf>
    <xf numFmtId="0" fontId="10" fillId="0" borderId="159" xfId="1" applyFont="1" applyBorder="1" applyAlignment="1">
      <alignment horizontal="center" vertical="center"/>
    </xf>
    <xf numFmtId="0" fontId="10" fillId="0" borderId="160" xfId="1" applyFont="1" applyBorder="1" applyAlignment="1">
      <alignment horizontal="center" vertical="center"/>
    </xf>
    <xf numFmtId="0" fontId="10" fillId="0" borderId="161" xfId="1" applyFont="1" applyBorder="1" applyAlignment="1">
      <alignment horizontal="center" vertical="center"/>
    </xf>
    <xf numFmtId="0" fontId="4" fillId="0" borderId="75" xfId="1" applyFont="1" applyBorder="1" applyAlignment="1">
      <alignment vertical="center"/>
    </xf>
    <xf numFmtId="0" fontId="4" fillId="0" borderId="78" xfId="1" applyFont="1" applyBorder="1" applyAlignment="1">
      <alignment vertical="center"/>
    </xf>
    <xf numFmtId="0" fontId="4" fillId="0" borderId="152" xfId="1" applyFont="1" applyBorder="1" applyAlignment="1">
      <alignment vertical="center"/>
    </xf>
    <xf numFmtId="0" fontId="4" fillId="0" borderId="153" xfId="1" applyFont="1" applyBorder="1" applyAlignment="1">
      <alignment vertical="center"/>
    </xf>
    <xf numFmtId="0" fontId="4" fillId="0" borderId="154" xfId="1" applyFont="1" applyBorder="1" applyAlignment="1">
      <alignment vertical="center"/>
    </xf>
    <xf numFmtId="0" fontId="17" fillId="0" borderId="25" xfId="1" applyFont="1" applyBorder="1" applyAlignment="1">
      <alignment horizontal="center" vertical="center"/>
    </xf>
    <xf numFmtId="0" fontId="17" fillId="0" borderId="26" xfId="1" applyFont="1" applyBorder="1" applyAlignment="1">
      <alignment horizontal="center" vertical="center"/>
    </xf>
    <xf numFmtId="0" fontId="17" fillId="0" borderId="16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55" xfId="1" applyFont="1" applyBorder="1" applyAlignment="1">
      <alignment horizontal="center" vertical="center"/>
    </xf>
    <xf numFmtId="0" fontId="4" fillId="0" borderId="53" xfId="1" applyFont="1" applyBorder="1" applyAlignment="1">
      <alignment horizontal="center" vertical="center"/>
    </xf>
    <xf numFmtId="0" fontId="4" fillId="0" borderId="54" xfId="1" applyFont="1" applyBorder="1" applyAlignment="1">
      <alignment vertical="center"/>
    </xf>
    <xf numFmtId="0" fontId="4" fillId="0" borderId="62" xfId="1" applyFont="1" applyBorder="1" applyAlignment="1">
      <alignment vertical="center"/>
    </xf>
    <xf numFmtId="0" fontId="7" fillId="2" borderId="151" xfId="1" applyFont="1" applyFill="1" applyBorder="1" applyAlignment="1">
      <alignment vertical="center"/>
    </xf>
    <xf numFmtId="0" fontId="7" fillId="2" borderId="3" xfId="1" applyFont="1" applyFill="1" applyBorder="1" applyAlignment="1">
      <alignment vertical="center"/>
    </xf>
    <xf numFmtId="0" fontId="4" fillId="0" borderId="62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4" fillId="0" borderId="58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vertical="center"/>
    </xf>
    <xf numFmtId="0" fontId="7" fillId="2" borderId="151" xfId="1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center" vertical="center"/>
    </xf>
    <xf numFmtId="0" fontId="7" fillId="0" borderId="61" xfId="1" applyFont="1" applyBorder="1" applyAlignment="1">
      <alignment horizontal="center" vertical="center"/>
    </xf>
    <xf numFmtId="0" fontId="7" fillId="0" borderId="54" xfId="1" applyFont="1" applyBorder="1" applyAlignment="1">
      <alignment horizontal="center" vertical="center"/>
    </xf>
    <xf numFmtId="0" fontId="7" fillId="0" borderId="55" xfId="1" applyFont="1" applyBorder="1" applyAlignment="1">
      <alignment horizontal="center" vertical="center"/>
    </xf>
    <xf numFmtId="0" fontId="7" fillId="0" borderId="53" xfId="1" applyFont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7" fillId="2" borderId="124" xfId="1" applyFont="1" applyFill="1" applyBorder="1" applyAlignment="1">
      <alignment horizontal="center" vertical="center"/>
    </xf>
    <xf numFmtId="0" fontId="7" fillId="2" borderId="125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center" vertical="center"/>
    </xf>
    <xf numFmtId="0" fontId="7" fillId="2" borderId="6" xfId="1" applyFont="1" applyFill="1" applyBorder="1" applyAlignment="1">
      <alignment horizontal="center" vertical="center"/>
    </xf>
    <xf numFmtId="0" fontId="7" fillId="2" borderId="126" xfId="1" applyFont="1" applyFill="1" applyBorder="1" applyAlignment="1">
      <alignment horizontal="center" vertical="center"/>
    </xf>
    <xf numFmtId="0" fontId="7" fillId="2" borderId="122" xfId="1" applyFont="1" applyFill="1" applyBorder="1" applyAlignment="1">
      <alignment horizontal="center" vertical="center"/>
    </xf>
    <xf numFmtId="0" fontId="15" fillId="2" borderId="151" xfId="1" applyFont="1" applyFill="1" applyBorder="1" applyAlignment="1">
      <alignment horizontal="center" vertical="center"/>
    </xf>
    <xf numFmtId="0" fontId="15" fillId="2" borderId="3" xfId="1" applyFont="1" applyFill="1" applyBorder="1" applyAlignment="1">
      <alignment horizontal="center" vertical="center"/>
    </xf>
    <xf numFmtId="0" fontId="15" fillId="2" borderId="2" xfId="1" applyFont="1" applyFill="1" applyBorder="1" applyAlignment="1">
      <alignment horizontal="center" vertical="center"/>
    </xf>
    <xf numFmtId="0" fontId="15" fillId="2" borderId="124" xfId="1" applyFont="1" applyFill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7" fillId="2" borderId="60" xfId="1" applyFont="1" applyFill="1" applyBorder="1" applyAlignment="1">
      <alignment horizontal="center" vertical="center"/>
    </xf>
    <xf numFmtId="0" fontId="7" fillId="2" borderId="108" xfId="1" applyFont="1" applyFill="1" applyBorder="1" applyAlignment="1">
      <alignment horizontal="center" vertical="center"/>
    </xf>
    <xf numFmtId="0" fontId="7" fillId="2" borderId="109" xfId="1" applyFont="1" applyFill="1" applyBorder="1" applyAlignment="1">
      <alignment horizontal="center" vertical="center"/>
    </xf>
    <xf numFmtId="0" fontId="7" fillId="2" borderId="102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123" xfId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0" fontId="4" fillId="2" borderId="124" xfId="1" applyFont="1" applyFill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  <xf numFmtId="0" fontId="7" fillId="0" borderId="13" xfId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7" fillId="0" borderId="91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7" fillId="0" borderId="92" xfId="1" applyFont="1" applyBorder="1" applyAlignment="1">
      <alignment horizontal="center" vertical="center"/>
    </xf>
    <xf numFmtId="0" fontId="7" fillId="0" borderId="112" xfId="1" applyFont="1" applyBorder="1" applyAlignment="1">
      <alignment horizontal="center" vertical="center"/>
    </xf>
    <xf numFmtId="0" fontId="7" fillId="0" borderId="113" xfId="1" applyFont="1" applyBorder="1" applyAlignment="1">
      <alignment horizontal="center" vertical="center"/>
    </xf>
    <xf numFmtId="0" fontId="7" fillId="0" borderId="114" xfId="1" applyFont="1" applyBorder="1" applyAlignment="1">
      <alignment horizontal="center" vertical="center"/>
    </xf>
    <xf numFmtId="10" fontId="7" fillId="0" borderId="0" xfId="1" applyNumberFormat="1" applyFont="1" applyAlignment="1">
      <alignment horizontal="center" vertical="center"/>
    </xf>
    <xf numFmtId="10" fontId="7" fillId="0" borderId="92" xfId="1" applyNumberFormat="1" applyFont="1" applyBorder="1" applyAlignment="1">
      <alignment horizontal="center" vertical="center"/>
    </xf>
    <xf numFmtId="10" fontId="7" fillId="0" borderId="113" xfId="1" applyNumberFormat="1" applyFont="1" applyBorder="1" applyAlignment="1">
      <alignment horizontal="center" vertical="center"/>
    </xf>
    <xf numFmtId="10" fontId="7" fillId="0" borderId="114" xfId="1" applyNumberFormat="1" applyFont="1" applyBorder="1" applyAlignment="1">
      <alignment horizontal="center" vertical="center"/>
    </xf>
    <xf numFmtId="0" fontId="4" fillId="0" borderId="25" xfId="1" applyFont="1" applyBorder="1" applyAlignment="1">
      <alignment horizontal="center"/>
    </xf>
    <xf numFmtId="0" fontId="4" fillId="0" borderId="26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4" fillId="0" borderId="42" xfId="1" applyFont="1" applyBorder="1" applyAlignment="1">
      <alignment horizontal="center" vertical="center"/>
    </xf>
    <xf numFmtId="0" fontId="4" fillId="0" borderId="48" xfId="1" applyFont="1" applyBorder="1" applyAlignment="1">
      <alignment horizontal="center" vertical="center"/>
    </xf>
    <xf numFmtId="0" fontId="4" fillId="0" borderId="100" xfId="1" applyFont="1" applyBorder="1" applyAlignment="1">
      <alignment horizontal="center" vertical="center"/>
    </xf>
    <xf numFmtId="0" fontId="4" fillId="0" borderId="95" xfId="1" applyFont="1" applyBorder="1" applyAlignment="1">
      <alignment horizontal="center" vertical="center"/>
    </xf>
    <xf numFmtId="0" fontId="4" fillId="0" borderId="120" xfId="1" applyFont="1" applyBorder="1" applyAlignment="1">
      <alignment horizontal="center" vertical="center"/>
    </xf>
    <xf numFmtId="0" fontId="7" fillId="2" borderId="2" xfId="1" applyFont="1" applyFill="1" applyBorder="1" applyAlignment="1">
      <alignment vertical="center"/>
    </xf>
    <xf numFmtId="0" fontId="7" fillId="2" borderId="124" xfId="1" applyFont="1" applyFill="1" applyBorder="1" applyAlignment="1">
      <alignment vertical="center"/>
    </xf>
    <xf numFmtId="0" fontId="4" fillId="2" borderId="147" xfId="1" applyFont="1" applyFill="1" applyBorder="1" applyAlignment="1">
      <alignment horizontal="center" vertical="center"/>
    </xf>
    <xf numFmtId="0" fontId="4" fillId="2" borderId="77" xfId="1" applyFont="1" applyFill="1" applyBorder="1" applyAlignment="1">
      <alignment horizontal="center" vertical="center"/>
    </xf>
    <xf numFmtId="0" fontId="4" fillId="2" borderId="75" xfId="1" applyFont="1" applyFill="1" applyBorder="1" applyAlignment="1">
      <alignment horizontal="center" vertical="center"/>
    </xf>
    <xf numFmtId="0" fontId="4" fillId="2" borderId="76" xfId="1" applyFont="1" applyFill="1" applyBorder="1" applyAlignment="1">
      <alignment horizontal="center" vertical="center"/>
    </xf>
    <xf numFmtId="0" fontId="4" fillId="0" borderId="148" xfId="1" applyFont="1" applyBorder="1" applyAlignment="1">
      <alignment vertical="center"/>
    </xf>
    <xf numFmtId="0" fontId="4" fillId="0" borderId="149" xfId="1" applyFont="1" applyBorder="1" applyAlignment="1">
      <alignment vertical="center"/>
    </xf>
    <xf numFmtId="0" fontId="4" fillId="0" borderId="150" xfId="1" applyFont="1" applyBorder="1" applyAlignment="1">
      <alignment vertical="center"/>
    </xf>
    <xf numFmtId="0" fontId="10" fillId="2" borderId="40" xfId="1" applyFont="1" applyFill="1" applyBorder="1" applyAlignment="1">
      <alignment horizontal="center" vertical="center"/>
    </xf>
    <xf numFmtId="0" fontId="10" fillId="2" borderId="52" xfId="1" applyFont="1" applyFill="1" applyBorder="1" applyAlignment="1">
      <alignment horizontal="center" vertical="center"/>
    </xf>
    <xf numFmtId="0" fontId="10" fillId="2" borderId="67" xfId="1" applyFont="1" applyFill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10" fillId="2" borderId="133" xfId="1" applyFont="1" applyFill="1" applyBorder="1" applyAlignment="1">
      <alignment horizontal="center" vertical="center"/>
    </xf>
    <xf numFmtId="0" fontId="10" fillId="2" borderId="122" xfId="1" applyFont="1" applyFill="1" applyBorder="1" applyAlignment="1">
      <alignment horizontal="center" vertical="center"/>
    </xf>
    <xf numFmtId="0" fontId="10" fillId="2" borderId="128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4" fillId="2" borderId="60" xfId="1" applyFont="1" applyFill="1" applyBorder="1" applyAlignment="1">
      <alignment horizontal="center" vertical="center"/>
    </xf>
    <xf numFmtId="0" fontId="4" fillId="2" borderId="59" xfId="1" applyFont="1" applyFill="1" applyBorder="1" applyAlignment="1">
      <alignment horizontal="center" vertical="center"/>
    </xf>
    <xf numFmtId="0" fontId="4" fillId="2" borderId="102" xfId="1" applyFont="1" applyFill="1" applyBorder="1" applyAlignment="1">
      <alignment horizontal="center" vertical="center"/>
    </xf>
    <xf numFmtId="0" fontId="4" fillId="0" borderId="41" xfId="1" applyFont="1" applyBorder="1" applyAlignment="1">
      <alignment horizontal="center" vertical="center"/>
    </xf>
    <xf numFmtId="10" fontId="7" fillId="0" borderId="12" xfId="1" applyNumberFormat="1" applyFont="1" applyBorder="1" applyAlignment="1">
      <alignment horizontal="center" vertical="center"/>
    </xf>
    <xf numFmtId="10" fontId="7" fillId="0" borderId="13" xfId="1" applyNumberFormat="1" applyFont="1" applyBorder="1" applyAlignment="1">
      <alignment horizontal="center" vertical="center"/>
    </xf>
    <xf numFmtId="10" fontId="7" fillId="0" borderId="14" xfId="1" applyNumberFormat="1" applyFont="1" applyBorder="1" applyAlignment="1">
      <alignment horizontal="center" vertical="center"/>
    </xf>
    <xf numFmtId="10" fontId="7" fillId="0" borderId="91" xfId="1" applyNumberFormat="1" applyFont="1" applyBorder="1" applyAlignment="1">
      <alignment horizontal="center" vertical="center"/>
    </xf>
    <xf numFmtId="10" fontId="7" fillId="0" borderId="112" xfId="1" applyNumberFormat="1" applyFont="1" applyBorder="1" applyAlignment="1">
      <alignment horizontal="center" vertical="center"/>
    </xf>
    <xf numFmtId="0" fontId="16" fillId="2" borderId="122" xfId="1" applyFont="1" applyFill="1" applyBorder="1" applyAlignment="1">
      <alignment horizontal="center" vertical="center"/>
    </xf>
    <xf numFmtId="0" fontId="16" fillId="2" borderId="4" xfId="1" applyFont="1" applyFill="1" applyBorder="1" applyAlignment="1">
      <alignment horizontal="center" vertical="center"/>
    </xf>
    <xf numFmtId="0" fontId="16" fillId="2" borderId="6" xfId="1" applyFont="1" applyFill="1" applyBorder="1" applyAlignment="1">
      <alignment horizontal="center" vertical="center"/>
    </xf>
    <xf numFmtId="0" fontId="16" fillId="2" borderId="8" xfId="1" applyFont="1" applyFill="1" applyBorder="1" applyAlignment="1">
      <alignment horizontal="center" vertical="center"/>
    </xf>
    <xf numFmtId="0" fontId="16" fillId="2" borderId="126" xfId="1" applyFont="1" applyFill="1" applyBorder="1" applyAlignment="1">
      <alignment horizontal="center" vertical="center"/>
    </xf>
    <xf numFmtId="0" fontId="7" fillId="5" borderId="125" xfId="1" applyFont="1" applyFill="1" applyBorder="1" applyAlignment="1">
      <alignment horizontal="center" vertical="center"/>
    </xf>
    <xf numFmtId="0" fontId="7" fillId="5" borderId="8" xfId="1" applyFont="1" applyFill="1" applyBorder="1" applyAlignment="1">
      <alignment horizontal="center" vertical="center"/>
    </xf>
    <xf numFmtId="0" fontId="7" fillId="5" borderId="6" xfId="1" applyFont="1" applyFill="1" applyBorder="1" applyAlignment="1">
      <alignment horizontal="center" vertical="center"/>
    </xf>
    <xf numFmtId="0" fontId="7" fillId="5" borderId="126" xfId="1" applyFont="1" applyFill="1" applyBorder="1" applyAlignment="1">
      <alignment horizontal="center" vertical="center"/>
    </xf>
    <xf numFmtId="0" fontId="7" fillId="0" borderId="59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0" borderId="60" xfId="1" applyFont="1" applyBorder="1" applyAlignment="1">
      <alignment horizontal="center" vertical="center"/>
    </xf>
    <xf numFmtId="0" fontId="7" fillId="2" borderId="125" xfId="1" applyFont="1" applyFill="1" applyBorder="1" applyAlignment="1">
      <alignment vertical="center"/>
    </xf>
    <xf numFmtId="0" fontId="7" fillId="2" borderId="8" xfId="1" applyFont="1" applyFill="1" applyBorder="1" applyAlignment="1">
      <alignment vertical="center"/>
    </xf>
    <xf numFmtId="0" fontId="7" fillId="2" borderId="6" xfId="1" applyFont="1" applyFill="1" applyBorder="1" applyAlignment="1">
      <alignment vertical="center"/>
    </xf>
    <xf numFmtId="0" fontId="7" fillId="2" borderId="142" xfId="1" applyFont="1" applyFill="1" applyBorder="1" applyAlignment="1">
      <alignment vertical="center"/>
    </xf>
    <xf numFmtId="0" fontId="7" fillId="0" borderId="56" xfId="1" applyFont="1" applyBorder="1" applyAlignment="1">
      <alignment horizontal="center" vertical="center"/>
    </xf>
    <xf numFmtId="0" fontId="7" fillId="0" borderId="62" xfId="1" applyFont="1" applyBorder="1" applyAlignment="1">
      <alignment horizontal="center" vertical="center"/>
    </xf>
    <xf numFmtId="0" fontId="7" fillId="0" borderId="57" xfId="1" applyFont="1" applyBorder="1" applyAlignment="1">
      <alignment horizontal="center" vertical="center"/>
    </xf>
    <xf numFmtId="0" fontId="7" fillId="0" borderId="58" xfId="1" applyFont="1" applyBorder="1" applyAlignment="1">
      <alignment horizontal="center" vertical="center"/>
    </xf>
    <xf numFmtId="0" fontId="15" fillId="2" borderId="143" xfId="1" applyFont="1" applyFill="1" applyBorder="1" applyAlignment="1">
      <alignment vertical="center"/>
    </xf>
    <xf numFmtId="0" fontId="15" fillId="2" borderId="144" xfId="1" applyFont="1" applyFill="1" applyBorder="1" applyAlignment="1">
      <alignment vertical="center"/>
    </xf>
    <xf numFmtId="0" fontId="15" fillId="2" borderId="145" xfId="1" applyFont="1" applyFill="1" applyBorder="1" applyAlignment="1">
      <alignment vertical="center"/>
    </xf>
    <xf numFmtId="0" fontId="15" fillId="2" borderId="146" xfId="1" applyFont="1" applyFill="1" applyBorder="1" applyAlignment="1">
      <alignment vertical="center"/>
    </xf>
    <xf numFmtId="0" fontId="4" fillId="0" borderId="134" xfId="1" applyFont="1" applyBorder="1" applyAlignment="1">
      <alignment horizontal="center"/>
    </xf>
    <xf numFmtId="0" fontId="4" fillId="0" borderId="135" xfId="1" applyFont="1" applyBorder="1" applyAlignment="1">
      <alignment horizontal="center"/>
    </xf>
    <xf numFmtId="0" fontId="4" fillId="0" borderId="136" xfId="1" applyFont="1" applyBorder="1" applyAlignment="1">
      <alignment horizontal="center"/>
    </xf>
    <xf numFmtId="0" fontId="4" fillId="0" borderId="68" xfId="1" applyFont="1" applyBorder="1" applyAlignment="1">
      <alignment horizontal="center" vertical="center"/>
    </xf>
    <xf numFmtId="0" fontId="4" fillId="0" borderId="69" xfId="1" applyFont="1" applyBorder="1" applyAlignment="1">
      <alignment horizontal="center" vertical="center"/>
    </xf>
    <xf numFmtId="0" fontId="4" fillId="0" borderId="70" xfId="1" applyFont="1" applyBorder="1" applyAlignment="1">
      <alignment horizontal="center" vertical="center"/>
    </xf>
    <xf numFmtId="0" fontId="4" fillId="0" borderId="132" xfId="1" applyFont="1" applyBorder="1" applyAlignment="1">
      <alignment horizontal="center" vertical="center"/>
    </xf>
    <xf numFmtId="0" fontId="7" fillId="2" borderId="137" xfId="1" applyFont="1" applyFill="1" applyBorder="1" applyAlignment="1">
      <alignment horizontal="center" vertical="center"/>
    </xf>
    <xf numFmtId="0" fontId="7" fillId="2" borderId="138" xfId="1" applyFont="1" applyFill="1" applyBorder="1" applyAlignment="1">
      <alignment horizontal="center" vertical="center"/>
    </xf>
    <xf numFmtId="0" fontId="7" fillId="2" borderId="139" xfId="1" applyFont="1" applyFill="1" applyBorder="1" applyAlignment="1">
      <alignment horizontal="center" vertical="center"/>
    </xf>
    <xf numFmtId="0" fontId="7" fillId="2" borderId="140" xfId="1" applyFont="1" applyFill="1" applyBorder="1" applyAlignment="1">
      <alignment horizontal="center" vertical="center"/>
    </xf>
    <xf numFmtId="0" fontId="7" fillId="2" borderId="141" xfId="1" applyFont="1" applyFill="1" applyBorder="1" applyAlignment="1">
      <alignment horizontal="center" vertical="center"/>
    </xf>
    <xf numFmtId="0" fontId="10" fillId="2" borderId="116" xfId="1" applyFont="1" applyFill="1" applyBorder="1" applyAlignment="1">
      <alignment horizontal="center" vertical="center"/>
    </xf>
    <xf numFmtId="0" fontId="4" fillId="0" borderId="117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118" xfId="1" applyFont="1" applyBorder="1" applyAlignment="1">
      <alignment horizontal="center" vertical="center"/>
    </xf>
    <xf numFmtId="9" fontId="7" fillId="0" borderId="12" xfId="1" applyNumberFormat="1" applyFont="1" applyBorder="1" applyAlignment="1">
      <alignment horizontal="center" vertical="center"/>
    </xf>
    <xf numFmtId="9" fontId="7" fillId="0" borderId="13" xfId="1" applyNumberFormat="1" applyFont="1" applyBorder="1" applyAlignment="1">
      <alignment horizontal="center" vertical="center"/>
    </xf>
    <xf numFmtId="9" fontId="7" fillId="0" borderId="14" xfId="1" applyNumberFormat="1" applyFont="1" applyBorder="1" applyAlignment="1">
      <alignment horizontal="center" vertical="center"/>
    </xf>
    <xf numFmtId="9" fontId="7" fillId="0" borderId="91" xfId="1" applyNumberFormat="1" applyFont="1" applyBorder="1" applyAlignment="1">
      <alignment horizontal="center" vertical="center"/>
    </xf>
    <xf numFmtId="9" fontId="7" fillId="0" borderId="0" xfId="1" applyNumberFormat="1" applyFont="1" applyAlignment="1">
      <alignment horizontal="center" vertical="center"/>
    </xf>
    <xf numFmtId="9" fontId="7" fillId="0" borderId="92" xfId="1" applyNumberFormat="1" applyFont="1" applyBorder="1" applyAlignment="1">
      <alignment horizontal="center" vertical="center"/>
    </xf>
    <xf numFmtId="9" fontId="7" fillId="0" borderId="112" xfId="1" applyNumberFormat="1" applyFont="1" applyBorder="1" applyAlignment="1">
      <alignment horizontal="center" vertical="center"/>
    </xf>
    <xf numFmtId="9" fontId="7" fillId="0" borderId="113" xfId="1" applyNumberFormat="1" applyFont="1" applyBorder="1" applyAlignment="1">
      <alignment horizontal="center" vertical="center"/>
    </xf>
    <xf numFmtId="9" fontId="7" fillId="0" borderId="114" xfId="1" applyNumberFormat="1" applyFont="1" applyBorder="1" applyAlignment="1">
      <alignment horizontal="center" vertical="center"/>
    </xf>
    <xf numFmtId="0" fontId="7" fillId="2" borderId="104" xfId="1" applyFont="1" applyFill="1" applyBorder="1" applyAlignment="1">
      <alignment horizontal="center" vertical="center"/>
    </xf>
    <xf numFmtId="0" fontId="7" fillId="2" borderId="105" xfId="1" applyFont="1" applyFill="1" applyBorder="1" applyAlignment="1">
      <alignment horizontal="center" vertical="center"/>
    </xf>
    <xf numFmtId="0" fontId="7" fillId="2" borderId="106" xfId="1" applyFont="1" applyFill="1" applyBorder="1" applyAlignment="1">
      <alignment horizontal="center" vertical="center"/>
    </xf>
    <xf numFmtId="0" fontId="7" fillId="2" borderId="107" xfId="1" applyFont="1" applyFill="1" applyBorder="1" applyAlignment="1">
      <alignment horizontal="center" vertical="center"/>
    </xf>
    <xf numFmtId="0" fontId="7" fillId="2" borderId="127" xfId="1" applyFont="1" applyFill="1" applyBorder="1" applyAlignment="1">
      <alignment horizontal="center" vertical="center"/>
    </xf>
    <xf numFmtId="0" fontId="7" fillId="2" borderId="111" xfId="1" applyFont="1" applyFill="1" applyBorder="1" applyAlignment="1">
      <alignment horizontal="center" vertical="center"/>
    </xf>
    <xf numFmtId="0" fontId="7" fillId="2" borderId="110" xfId="1" applyFont="1" applyFill="1" applyBorder="1" applyAlignment="1">
      <alignment horizontal="center" vertical="center"/>
    </xf>
    <xf numFmtId="0" fontId="4" fillId="0" borderId="129" xfId="1" applyFont="1" applyBorder="1" applyAlignment="1">
      <alignment horizontal="center" vertical="center"/>
    </xf>
    <xf numFmtId="0" fontId="4" fillId="0" borderId="130" xfId="1" applyFont="1" applyBorder="1" applyAlignment="1">
      <alignment horizontal="center" vertical="center"/>
    </xf>
    <xf numFmtId="0" fontId="4" fillId="0" borderId="131" xfId="1" applyFont="1" applyBorder="1" applyAlignment="1">
      <alignment horizontal="center" vertical="center"/>
    </xf>
    <xf numFmtId="0" fontId="4" fillId="0" borderId="119" xfId="1" applyFont="1" applyBorder="1" applyAlignment="1">
      <alignment horizontal="center" vertical="center"/>
    </xf>
    <xf numFmtId="0" fontId="4" fillId="0" borderId="121" xfId="1" applyFont="1" applyBorder="1" applyAlignment="1">
      <alignment horizontal="center" vertical="center"/>
    </xf>
    <xf numFmtId="0" fontId="4" fillId="2" borderId="96" xfId="1" applyFont="1" applyFill="1" applyBorder="1" applyAlignment="1">
      <alignment horizontal="center" vertical="center"/>
    </xf>
    <xf numFmtId="0" fontId="4" fillId="2" borderId="97" xfId="1" applyFont="1" applyFill="1" applyBorder="1" applyAlignment="1">
      <alignment horizontal="center" vertical="center"/>
    </xf>
    <xf numFmtId="0" fontId="4" fillId="2" borderId="101" xfId="1" applyFont="1" applyFill="1" applyBorder="1" applyAlignment="1">
      <alignment horizontal="center" vertical="center"/>
    </xf>
    <xf numFmtId="0" fontId="4" fillId="2" borderId="99" xfId="1" applyFont="1" applyFill="1" applyBorder="1" applyAlignment="1">
      <alignment horizontal="center" vertical="center"/>
    </xf>
    <xf numFmtId="0" fontId="12" fillId="0" borderId="30" xfId="1" applyFont="1" applyBorder="1" applyAlignment="1">
      <alignment horizontal="center" vertical="center" textRotation="255"/>
    </xf>
    <xf numFmtId="0" fontId="12" fillId="0" borderId="91" xfId="1" applyFont="1" applyBorder="1" applyAlignment="1">
      <alignment horizontal="center" vertical="center" textRotation="255"/>
    </xf>
    <xf numFmtId="0" fontId="12" fillId="0" borderId="115" xfId="1" applyFont="1" applyBorder="1" applyAlignment="1">
      <alignment horizontal="center" vertical="center" textRotation="255"/>
    </xf>
    <xf numFmtId="0" fontId="12" fillId="0" borderId="85" xfId="1" applyFont="1" applyBorder="1" applyAlignment="1">
      <alignment horizontal="center" vertical="center" textRotation="255"/>
    </xf>
    <xf numFmtId="0" fontId="4" fillId="0" borderId="31" xfId="1" applyFont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15" fillId="0" borderId="104" xfId="1" applyFont="1" applyBorder="1" applyAlignment="1">
      <alignment horizontal="center" vertical="center"/>
    </xf>
    <xf numFmtId="0" fontId="15" fillId="0" borderId="105" xfId="1" applyFont="1" applyBorder="1" applyAlignment="1">
      <alignment horizontal="center" vertical="center"/>
    </xf>
    <xf numFmtId="0" fontId="15" fillId="0" borderId="106" xfId="1" applyFont="1" applyBorder="1" applyAlignment="1">
      <alignment horizontal="center" vertical="center"/>
    </xf>
    <xf numFmtId="0" fontId="15" fillId="0" borderId="107" xfId="1" applyFont="1" applyBorder="1" applyAlignment="1">
      <alignment horizontal="center" vertical="center"/>
    </xf>
    <xf numFmtId="0" fontId="13" fillId="0" borderId="93" xfId="1" applyFont="1" applyBorder="1" applyAlignment="1" applyProtection="1">
      <alignment horizontal="center" vertical="center" wrapText="1"/>
      <protection locked="0"/>
    </xf>
    <xf numFmtId="0" fontId="13" fillId="0" borderId="103" xfId="1" applyFont="1" applyBorder="1" applyAlignment="1" applyProtection="1">
      <alignment horizontal="center" vertical="center" wrapText="1"/>
      <protection locked="0"/>
    </xf>
    <xf numFmtId="0" fontId="4" fillId="2" borderId="94" xfId="1" applyFont="1" applyFill="1" applyBorder="1" applyAlignment="1">
      <alignment horizontal="center" vertical="center"/>
    </xf>
    <xf numFmtId="0" fontId="4" fillId="2" borderId="95" xfId="1" applyFont="1" applyFill="1" applyBorder="1" applyAlignment="1">
      <alignment horizontal="center" vertical="center"/>
    </xf>
    <xf numFmtId="0" fontId="4" fillId="2" borderId="98" xfId="1" applyFont="1" applyFill="1" applyBorder="1" applyAlignment="1">
      <alignment horizontal="center" vertical="center"/>
    </xf>
    <xf numFmtId="0" fontId="14" fillId="0" borderId="94" xfId="1" applyFont="1" applyBorder="1" applyAlignment="1">
      <alignment horizontal="center" vertical="center"/>
    </xf>
    <xf numFmtId="0" fontId="14" fillId="0" borderId="95" xfId="1" applyFont="1" applyBorder="1" applyAlignment="1">
      <alignment horizontal="center" vertical="center"/>
    </xf>
    <xf numFmtId="0" fontId="14" fillId="0" borderId="96" xfId="1" applyFont="1" applyBorder="1" applyAlignment="1">
      <alignment horizontal="center" vertical="center"/>
    </xf>
    <xf numFmtId="0" fontId="14" fillId="0" borderId="97" xfId="1" applyFont="1" applyBorder="1" applyAlignment="1">
      <alignment horizontal="center" vertical="center"/>
    </xf>
    <xf numFmtId="0" fontId="14" fillId="0" borderId="98" xfId="1" applyFont="1" applyBorder="1" applyAlignment="1">
      <alignment horizontal="center" vertical="center"/>
    </xf>
    <xf numFmtId="0" fontId="4" fillId="0" borderId="40" xfId="1" applyFont="1" applyBorder="1" applyAlignment="1">
      <alignment horizontal="center" vertical="center"/>
    </xf>
    <xf numFmtId="0" fontId="4" fillId="0" borderId="52" xfId="1" applyFont="1" applyBorder="1" applyAlignment="1">
      <alignment horizontal="center" vertical="center"/>
    </xf>
    <xf numFmtId="0" fontId="4" fillId="0" borderId="67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85" xfId="1" applyFont="1" applyBorder="1" applyAlignment="1">
      <alignment horizontal="center" vertical="center"/>
    </xf>
    <xf numFmtId="0" fontId="7" fillId="0" borderId="40" xfId="1" applyFont="1" applyBorder="1" applyAlignment="1">
      <alignment horizontal="center" vertical="center" textRotation="255"/>
    </xf>
    <xf numFmtId="0" fontId="7" fillId="0" borderId="52" xfId="1" applyFont="1" applyBorder="1" applyAlignment="1">
      <alignment horizontal="center" vertical="center" textRotation="255"/>
    </xf>
    <xf numFmtId="0" fontId="7" fillId="0" borderId="102" xfId="1" applyFont="1" applyBorder="1" applyAlignment="1">
      <alignment horizontal="center" vertical="center" textRotation="255"/>
    </xf>
    <xf numFmtId="0" fontId="7" fillId="0" borderId="155" xfId="1" applyFont="1" applyBorder="1" applyAlignment="1">
      <alignment horizontal="center" vertical="center" textRotation="255"/>
    </xf>
    <xf numFmtId="0" fontId="7" fillId="0" borderId="9" xfId="1" applyFont="1" applyBorder="1" applyAlignment="1">
      <alignment horizontal="center"/>
    </xf>
    <xf numFmtId="0" fontId="7" fillId="0" borderId="10" xfId="1" applyFont="1" applyBorder="1" applyAlignment="1">
      <alignment horizontal="center"/>
    </xf>
    <xf numFmtId="0" fontId="7" fillId="0" borderId="11" xfId="1" applyFont="1" applyBorder="1" applyAlignment="1">
      <alignment horizontal="center"/>
    </xf>
    <xf numFmtId="0" fontId="4" fillId="0" borderId="89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3" xfId="1" applyFont="1" applyBorder="1" applyAlignment="1">
      <alignment horizontal="center"/>
    </xf>
    <xf numFmtId="0" fontId="10" fillId="0" borderId="9" xfId="1" applyFont="1" applyBorder="1" applyAlignment="1">
      <alignment horizontal="center" vertical="center"/>
    </xf>
    <xf numFmtId="0" fontId="10" fillId="0" borderId="90" xfId="1" applyFont="1" applyBorder="1" applyAlignment="1">
      <alignment horizontal="center" vertical="center"/>
    </xf>
    <xf numFmtId="0" fontId="10" fillId="0" borderId="91" xfId="1" applyFont="1" applyBorder="1" applyAlignment="1">
      <alignment horizontal="center"/>
    </xf>
    <xf numFmtId="0" fontId="10" fillId="0" borderId="0" xfId="1" applyFont="1" applyAlignment="1">
      <alignment horizontal="center"/>
    </xf>
    <xf numFmtId="0" fontId="10" fillId="0" borderId="92" xfId="1" applyFont="1" applyBorder="1" applyAlignment="1">
      <alignment horizontal="center"/>
    </xf>
    <xf numFmtId="0" fontId="10" fillId="0" borderId="9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92" xfId="1" applyFont="1" applyBorder="1" applyAlignment="1">
      <alignment horizontal="center" vertical="center"/>
    </xf>
    <xf numFmtId="10" fontId="4" fillId="0" borderId="9" xfId="1" applyNumberFormat="1" applyFont="1" applyBorder="1" applyAlignment="1">
      <alignment horizontal="center"/>
    </xf>
    <xf numFmtId="10" fontId="4" fillId="0" borderId="10" xfId="1" applyNumberFormat="1" applyFont="1" applyBorder="1" applyAlignment="1">
      <alignment horizontal="center"/>
    </xf>
    <xf numFmtId="10" fontId="4" fillId="0" borderId="11" xfId="1" applyNumberFormat="1" applyFont="1" applyBorder="1" applyAlignment="1">
      <alignment horizontal="center"/>
    </xf>
    <xf numFmtId="0" fontId="7" fillId="0" borderId="25" xfId="1" applyFont="1" applyBorder="1" applyAlignment="1">
      <alignment horizontal="center"/>
    </xf>
    <xf numFmtId="0" fontId="7" fillId="0" borderId="26" xfId="1" applyFont="1" applyBorder="1" applyAlignment="1">
      <alignment horizontal="center"/>
    </xf>
    <xf numFmtId="0" fontId="7" fillId="0" borderId="16" xfId="1" applyFont="1" applyBorder="1" applyAlignment="1">
      <alignment horizontal="center"/>
    </xf>
    <xf numFmtId="0" fontId="4" fillId="2" borderId="100" xfId="1" applyFont="1" applyFill="1" applyBorder="1" applyAlignment="1">
      <alignment horizontal="center" vertical="center"/>
    </xf>
    <xf numFmtId="0" fontId="4" fillId="0" borderId="89" xfId="1" applyFont="1" applyBorder="1" applyAlignment="1">
      <alignment horizontal="center" vertical="center"/>
    </xf>
    <xf numFmtId="0" fontId="4" fillId="0" borderId="32" xfId="1" applyFont="1" applyBorder="1" applyAlignment="1">
      <alignment vertical="center"/>
    </xf>
    <xf numFmtId="0" fontId="4" fillId="0" borderId="17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4" fillId="0" borderId="89" xfId="1" applyFont="1" applyBorder="1" applyAlignment="1">
      <alignment vertical="center"/>
    </xf>
    <xf numFmtId="0" fontId="4" fillId="0" borderId="13" xfId="1" applyFont="1" applyBorder="1" applyAlignment="1">
      <alignment vertical="center"/>
    </xf>
    <xf numFmtId="0" fontId="4" fillId="0" borderId="14" xfId="1" applyFont="1" applyBorder="1" applyAlignment="1">
      <alignment vertical="center"/>
    </xf>
    <xf numFmtId="0" fontId="7" fillId="0" borderId="31" xfId="1" applyFont="1" applyBorder="1" applyAlignment="1">
      <alignment horizontal="center"/>
    </xf>
    <xf numFmtId="0" fontId="7" fillId="0" borderId="32" xfId="1" applyFont="1" applyBorder="1" applyAlignment="1">
      <alignment horizontal="center"/>
    </xf>
    <xf numFmtId="0" fontId="7" fillId="0" borderId="17" xfId="1" applyFont="1" applyBorder="1" applyAlignment="1">
      <alignment horizont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6" fillId="4" borderId="11" xfId="1" applyFont="1" applyFill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0" fontId="7" fillId="2" borderId="14" xfId="1" applyFont="1" applyFill="1" applyBorder="1" applyAlignment="1">
      <alignment horizontal="center" vertical="center"/>
    </xf>
    <xf numFmtId="0" fontId="33" fillId="13" borderId="48" xfId="0" applyFont="1" applyFill="1" applyBorder="1" applyAlignment="1" applyProtection="1">
      <alignment horizontal="center" vertical="center" wrapText="1"/>
      <protection locked="0"/>
    </xf>
    <xf numFmtId="0" fontId="33" fillId="13" borderId="290" xfId="0" applyFont="1" applyFill="1" applyBorder="1" applyAlignment="1" applyProtection="1">
      <alignment horizontal="center" vertical="center" wrapText="1"/>
      <protection locked="0"/>
    </xf>
    <xf numFmtId="0" fontId="33" fillId="13" borderId="47" xfId="0" applyFont="1" applyFill="1" applyBorder="1" applyAlignment="1" applyProtection="1">
      <alignment horizontal="center" vertical="center" wrapText="1"/>
      <protection locked="0"/>
    </xf>
    <xf numFmtId="0" fontId="33" fillId="10" borderId="42" xfId="0" applyFont="1" applyFill="1" applyBorder="1" applyAlignment="1" applyProtection="1">
      <alignment horizontal="center" vertical="center" wrapText="1"/>
      <protection locked="0"/>
    </xf>
    <xf numFmtId="0" fontId="33" fillId="10" borderId="7" xfId="0" applyFont="1" applyFill="1" applyBorder="1" applyAlignment="1" applyProtection="1">
      <alignment horizontal="center" vertical="center" wrapText="1"/>
      <protection locked="0"/>
    </xf>
    <xf numFmtId="0" fontId="33" fillId="10" borderId="47" xfId="0" applyFont="1" applyFill="1" applyBorder="1" applyAlignment="1" applyProtection="1">
      <alignment horizontal="center" vertical="center" wrapText="1"/>
      <protection locked="0"/>
    </xf>
    <xf numFmtId="0" fontId="33" fillId="10" borderId="4" xfId="0" applyFont="1" applyFill="1" applyBorder="1" applyAlignment="1" applyProtection="1">
      <alignment horizontal="center" vertical="center" wrapText="1"/>
      <protection locked="0"/>
    </xf>
    <xf numFmtId="0" fontId="33" fillId="10" borderId="43" xfId="0" applyFont="1" applyFill="1" applyBorder="1" applyAlignment="1" applyProtection="1">
      <alignment horizontal="center" vertical="center" wrapText="1"/>
      <protection locked="0"/>
    </xf>
    <xf numFmtId="0" fontId="33" fillId="10" borderId="60" xfId="0" applyFont="1" applyFill="1" applyBorder="1" applyAlignment="1" applyProtection="1">
      <alignment horizontal="center" vertical="center" wrapText="1"/>
      <protection locked="0"/>
    </xf>
    <xf numFmtId="0" fontId="33" fillId="9" borderId="33" xfId="0" applyFont="1" applyFill="1" applyBorder="1" applyAlignment="1" applyProtection="1">
      <alignment horizontal="center" vertical="center" wrapText="1"/>
      <protection locked="0"/>
    </xf>
    <xf numFmtId="0" fontId="33" fillId="9" borderId="118" xfId="0" applyFont="1" applyFill="1" applyBorder="1" applyAlignment="1" applyProtection="1">
      <alignment horizontal="center" vertical="center" wrapText="1"/>
      <protection locked="0"/>
    </xf>
    <xf numFmtId="0" fontId="33" fillId="2" borderId="30" xfId="0" applyFont="1" applyFill="1" applyBorder="1" applyAlignment="1" applyProtection="1">
      <alignment horizontal="center" vertical="center" wrapText="1"/>
      <protection locked="0"/>
    </xf>
    <xf numFmtId="0" fontId="33" fillId="2" borderId="294" xfId="0" applyFont="1" applyFill="1" applyBorder="1" applyAlignment="1" applyProtection="1">
      <alignment horizontal="center" vertical="center" wrapText="1"/>
      <protection locked="0"/>
    </xf>
    <xf numFmtId="0" fontId="37" fillId="11" borderId="9" xfId="0" applyFont="1" applyFill="1" applyBorder="1" applyAlignment="1" applyProtection="1">
      <alignment horizontal="center" vertical="center" wrapText="1"/>
      <protection locked="0"/>
    </xf>
    <xf numFmtId="0" fontId="37" fillId="11" borderId="10" xfId="0" applyFont="1" applyFill="1" applyBorder="1" applyAlignment="1" applyProtection="1">
      <alignment horizontal="center" vertical="center" wrapText="1"/>
      <protection locked="0"/>
    </xf>
    <xf numFmtId="0" fontId="33" fillId="2" borderId="133" xfId="0" applyFont="1" applyFill="1" applyBorder="1" applyAlignment="1" applyProtection="1">
      <alignment horizontal="center" vertical="center" wrapText="1"/>
      <protection locked="0"/>
    </xf>
    <xf numFmtId="0" fontId="33" fillId="2" borderId="122" xfId="0" applyFont="1" applyFill="1" applyBorder="1" applyAlignment="1" applyProtection="1">
      <alignment horizontal="center" vertical="center" wrapText="1"/>
      <protection locked="0"/>
    </xf>
    <xf numFmtId="0" fontId="37" fillId="10" borderId="9" xfId="0" applyFont="1" applyFill="1" applyBorder="1" applyAlignment="1" applyProtection="1">
      <alignment horizontal="center" vertical="center" wrapText="1"/>
      <protection locked="0"/>
    </xf>
    <xf numFmtId="0" fontId="37" fillId="10" borderId="10" xfId="0" applyFont="1" applyFill="1" applyBorder="1" applyAlignment="1" applyProtection="1">
      <alignment horizontal="center" vertical="center" wrapText="1"/>
      <protection locked="0"/>
    </xf>
    <xf numFmtId="0" fontId="33" fillId="12" borderId="31" xfId="0" applyFont="1" applyFill="1" applyBorder="1" applyAlignment="1" applyProtection="1">
      <alignment horizontal="center" vertical="center" wrapText="1"/>
      <protection locked="0"/>
    </xf>
    <xf numFmtId="0" fontId="33" fillId="12" borderId="117" xfId="0" applyFont="1" applyFill="1" applyBorder="1" applyAlignment="1" applyProtection="1">
      <alignment horizontal="center" vertical="center" wrapText="1"/>
      <protection locked="0"/>
    </xf>
    <xf numFmtId="0" fontId="33" fillId="12" borderId="32" xfId="0" applyFont="1" applyFill="1" applyBorder="1" applyAlignment="1" applyProtection="1">
      <alignment horizontal="center" vertical="center" wrapText="1"/>
      <protection locked="0"/>
    </xf>
    <xf numFmtId="0" fontId="33" fillId="12" borderId="5" xfId="0" applyFont="1" applyFill="1" applyBorder="1" applyAlignment="1" applyProtection="1">
      <alignment horizontal="center" vertical="center" wrapText="1"/>
      <protection locked="0"/>
    </xf>
    <xf numFmtId="0" fontId="33" fillId="9" borderId="32" xfId="0" applyFont="1" applyFill="1" applyBorder="1" applyAlignment="1" applyProtection="1">
      <alignment horizontal="center" vertical="center" wrapText="1"/>
      <protection locked="0"/>
    </xf>
    <xf numFmtId="0" fontId="33" fillId="9" borderId="5" xfId="0" applyFont="1" applyFill="1" applyBorder="1" applyAlignment="1" applyProtection="1">
      <alignment horizontal="center" vertical="center" wrapText="1"/>
      <protection locked="0"/>
    </xf>
    <xf numFmtId="0" fontId="33" fillId="10" borderId="32" xfId="0" applyFont="1" applyFill="1" applyBorder="1" applyAlignment="1" applyProtection="1">
      <alignment horizontal="center" vertical="center" wrapText="1"/>
      <protection locked="0"/>
    </xf>
    <xf numFmtId="0" fontId="33" fillId="10" borderId="5" xfId="0" applyFont="1" applyFill="1" applyBorder="1" applyAlignment="1" applyProtection="1">
      <alignment horizontal="center" vertical="center" wrapText="1"/>
      <protection locked="0"/>
    </xf>
    <xf numFmtId="0" fontId="37" fillId="12" borderId="133" xfId="0" applyFont="1" applyFill="1" applyBorder="1" applyAlignment="1" applyProtection="1">
      <alignment horizontal="center" vertical="center" wrapText="1"/>
      <protection locked="0"/>
    </xf>
    <xf numFmtId="0" fontId="37" fillId="12" borderId="290" xfId="0" applyFont="1" applyFill="1" applyBorder="1" applyAlignment="1" applyProtection="1">
      <alignment horizontal="center" vertical="center" wrapText="1"/>
      <protection locked="0"/>
    </xf>
    <xf numFmtId="0" fontId="37" fillId="7" borderId="41" xfId="0" applyFont="1" applyFill="1" applyBorder="1" applyAlignment="1" applyProtection="1">
      <alignment horizontal="center" vertical="center" wrapText="1"/>
      <protection locked="0"/>
    </xf>
    <xf numFmtId="0" fontId="37" fillId="7" borderId="42" xfId="0" applyFont="1" applyFill="1" applyBorder="1" applyAlignment="1" applyProtection="1">
      <alignment horizontal="center" vertical="center" wrapText="1"/>
      <protection locked="0"/>
    </xf>
    <xf numFmtId="0" fontId="37" fillId="7" borderId="43" xfId="0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2" xr:uid="{28A7355E-0C0B-4987-9579-C4CECD1EDA24}"/>
    <cellStyle name="Normal 4" xfId="1" xr:uid="{0A7961E5-697A-4B90-9F1D-26DFDD63FD4B}"/>
  </cellStyles>
  <dxfs count="9">
    <dxf>
      <fill>
        <patternFill patternType="lightDown"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Down">
          <bgColor theme="0" tint="-0.499984740745262"/>
        </patternFill>
      </fill>
    </dxf>
    <dxf>
      <fill>
        <patternFill patternType="lightDown">
          <bgColor theme="0" tint="-0.24994659260841701"/>
        </patternFill>
      </fill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26</xdr:row>
          <xdr:rowOff>57150</xdr:rowOff>
        </xdr:from>
        <xdr:to>
          <xdr:col>19</xdr:col>
          <xdr:colOff>342900</xdr:colOff>
          <xdr:row>26</xdr:row>
          <xdr:rowOff>292100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pSpPr/>
          </xdr:nvGrpSpPr>
          <xdr:grpSpPr>
            <a:xfrm>
              <a:off x="19551650" y="5632450"/>
              <a:ext cx="1174750" cy="234950"/>
              <a:chOff x="18573732" y="5905500"/>
              <a:chExt cx="1174757" cy="234950"/>
            </a:xfrm>
          </xdr:grpSpPr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100-000017040000}"/>
                  </a:ext>
                </a:extLst>
              </xdr:cNvPr>
              <xdr:cNvSpPr/>
            </xdr:nvSpPr>
            <xdr:spPr bwMode="auto">
              <a:xfrm>
                <a:off x="19507189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100-00001A040000}"/>
                  </a:ext>
                </a:extLst>
              </xdr:cNvPr>
              <xdr:cNvSpPr/>
            </xdr:nvSpPr>
            <xdr:spPr bwMode="auto">
              <a:xfrm>
                <a:off x="19075400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100-000016040000}"/>
                  </a:ext>
                </a:extLst>
              </xdr:cNvPr>
              <xdr:cNvSpPr/>
            </xdr:nvSpPr>
            <xdr:spPr bwMode="auto">
              <a:xfrm>
                <a:off x="18573732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25</xdr:row>
          <xdr:rowOff>374650</xdr:rowOff>
        </xdr:from>
        <xdr:to>
          <xdr:col>38</xdr:col>
          <xdr:colOff>552450</xdr:colOff>
          <xdr:row>26</xdr:row>
          <xdr:rowOff>241300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25</xdr:row>
          <xdr:rowOff>387350</xdr:rowOff>
        </xdr:from>
        <xdr:to>
          <xdr:col>39</xdr:col>
          <xdr:colOff>552450</xdr:colOff>
          <xdr:row>26</xdr:row>
          <xdr:rowOff>241300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25</xdr:row>
          <xdr:rowOff>387350</xdr:rowOff>
        </xdr:from>
        <xdr:to>
          <xdr:col>40</xdr:col>
          <xdr:colOff>552450</xdr:colOff>
          <xdr:row>26</xdr:row>
          <xdr:rowOff>241300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101600</xdr:colOff>
          <xdr:row>26</xdr:row>
          <xdr:rowOff>63500</xdr:rowOff>
        </xdr:from>
        <xdr:to>
          <xdr:col>20</xdr:col>
          <xdr:colOff>342900</xdr:colOff>
          <xdr:row>26</xdr:row>
          <xdr:rowOff>298450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63500</xdr:colOff>
          <xdr:row>26</xdr:row>
          <xdr:rowOff>44450</xdr:rowOff>
        </xdr:from>
        <xdr:to>
          <xdr:col>21</xdr:col>
          <xdr:colOff>304800</xdr:colOff>
          <xdr:row>26</xdr:row>
          <xdr:rowOff>279400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26</xdr:row>
          <xdr:rowOff>387350</xdr:rowOff>
        </xdr:from>
        <xdr:to>
          <xdr:col>40</xdr:col>
          <xdr:colOff>552450</xdr:colOff>
          <xdr:row>27</xdr:row>
          <xdr:rowOff>241300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27</xdr:row>
          <xdr:rowOff>387350</xdr:rowOff>
        </xdr:from>
        <xdr:to>
          <xdr:col>40</xdr:col>
          <xdr:colOff>552450</xdr:colOff>
          <xdr:row>28</xdr:row>
          <xdr:rowOff>241300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28</xdr:row>
          <xdr:rowOff>387350</xdr:rowOff>
        </xdr:from>
        <xdr:to>
          <xdr:col>40</xdr:col>
          <xdr:colOff>552450</xdr:colOff>
          <xdr:row>29</xdr:row>
          <xdr:rowOff>241300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29</xdr:row>
          <xdr:rowOff>387350</xdr:rowOff>
        </xdr:from>
        <xdr:to>
          <xdr:col>40</xdr:col>
          <xdr:colOff>552450</xdr:colOff>
          <xdr:row>30</xdr:row>
          <xdr:rowOff>241300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30</xdr:row>
          <xdr:rowOff>387350</xdr:rowOff>
        </xdr:from>
        <xdr:to>
          <xdr:col>40</xdr:col>
          <xdr:colOff>552450</xdr:colOff>
          <xdr:row>31</xdr:row>
          <xdr:rowOff>241300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31</xdr:row>
          <xdr:rowOff>387350</xdr:rowOff>
        </xdr:from>
        <xdr:to>
          <xdr:col>40</xdr:col>
          <xdr:colOff>552450</xdr:colOff>
          <xdr:row>32</xdr:row>
          <xdr:rowOff>241300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32</xdr:row>
          <xdr:rowOff>387350</xdr:rowOff>
        </xdr:from>
        <xdr:to>
          <xdr:col>40</xdr:col>
          <xdr:colOff>552450</xdr:colOff>
          <xdr:row>33</xdr:row>
          <xdr:rowOff>241300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33</xdr:row>
          <xdr:rowOff>387350</xdr:rowOff>
        </xdr:from>
        <xdr:to>
          <xdr:col>40</xdr:col>
          <xdr:colOff>552450</xdr:colOff>
          <xdr:row>34</xdr:row>
          <xdr:rowOff>241300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34</xdr:row>
          <xdr:rowOff>387350</xdr:rowOff>
        </xdr:from>
        <xdr:to>
          <xdr:col>40</xdr:col>
          <xdr:colOff>552450</xdr:colOff>
          <xdr:row>35</xdr:row>
          <xdr:rowOff>241300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35</xdr:row>
          <xdr:rowOff>387350</xdr:rowOff>
        </xdr:from>
        <xdr:to>
          <xdr:col>40</xdr:col>
          <xdr:colOff>552450</xdr:colOff>
          <xdr:row>36</xdr:row>
          <xdr:rowOff>241300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36</xdr:row>
          <xdr:rowOff>387350</xdr:rowOff>
        </xdr:from>
        <xdr:to>
          <xdr:col>40</xdr:col>
          <xdr:colOff>552450</xdr:colOff>
          <xdr:row>37</xdr:row>
          <xdr:rowOff>241300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37</xdr:row>
          <xdr:rowOff>387350</xdr:rowOff>
        </xdr:from>
        <xdr:to>
          <xdr:col>40</xdr:col>
          <xdr:colOff>552450</xdr:colOff>
          <xdr:row>38</xdr:row>
          <xdr:rowOff>241300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38</xdr:row>
          <xdr:rowOff>387350</xdr:rowOff>
        </xdr:from>
        <xdr:to>
          <xdr:col>40</xdr:col>
          <xdr:colOff>552450</xdr:colOff>
          <xdr:row>39</xdr:row>
          <xdr:rowOff>241300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39</xdr:row>
          <xdr:rowOff>387350</xdr:rowOff>
        </xdr:from>
        <xdr:to>
          <xdr:col>40</xdr:col>
          <xdr:colOff>552450</xdr:colOff>
          <xdr:row>40</xdr:row>
          <xdr:rowOff>241300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26</xdr:row>
          <xdr:rowOff>387350</xdr:rowOff>
        </xdr:from>
        <xdr:to>
          <xdr:col>39</xdr:col>
          <xdr:colOff>552450</xdr:colOff>
          <xdr:row>27</xdr:row>
          <xdr:rowOff>241300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27</xdr:row>
          <xdr:rowOff>387350</xdr:rowOff>
        </xdr:from>
        <xdr:to>
          <xdr:col>39</xdr:col>
          <xdr:colOff>552450</xdr:colOff>
          <xdr:row>28</xdr:row>
          <xdr:rowOff>241300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28</xdr:row>
          <xdr:rowOff>387350</xdr:rowOff>
        </xdr:from>
        <xdr:to>
          <xdr:col>39</xdr:col>
          <xdr:colOff>552450</xdr:colOff>
          <xdr:row>29</xdr:row>
          <xdr:rowOff>241300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29</xdr:row>
          <xdr:rowOff>387350</xdr:rowOff>
        </xdr:from>
        <xdr:to>
          <xdr:col>39</xdr:col>
          <xdr:colOff>552450</xdr:colOff>
          <xdr:row>30</xdr:row>
          <xdr:rowOff>241300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30</xdr:row>
          <xdr:rowOff>387350</xdr:rowOff>
        </xdr:from>
        <xdr:to>
          <xdr:col>39</xdr:col>
          <xdr:colOff>552450</xdr:colOff>
          <xdr:row>31</xdr:row>
          <xdr:rowOff>241300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31</xdr:row>
          <xdr:rowOff>387350</xdr:rowOff>
        </xdr:from>
        <xdr:to>
          <xdr:col>39</xdr:col>
          <xdr:colOff>552450</xdr:colOff>
          <xdr:row>32</xdr:row>
          <xdr:rowOff>241300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32</xdr:row>
          <xdr:rowOff>387350</xdr:rowOff>
        </xdr:from>
        <xdr:to>
          <xdr:col>39</xdr:col>
          <xdr:colOff>552450</xdr:colOff>
          <xdr:row>33</xdr:row>
          <xdr:rowOff>241300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33</xdr:row>
          <xdr:rowOff>387350</xdr:rowOff>
        </xdr:from>
        <xdr:to>
          <xdr:col>39</xdr:col>
          <xdr:colOff>552450</xdr:colOff>
          <xdr:row>34</xdr:row>
          <xdr:rowOff>241300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34</xdr:row>
          <xdr:rowOff>387350</xdr:rowOff>
        </xdr:from>
        <xdr:to>
          <xdr:col>39</xdr:col>
          <xdr:colOff>552450</xdr:colOff>
          <xdr:row>35</xdr:row>
          <xdr:rowOff>241300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35</xdr:row>
          <xdr:rowOff>387350</xdr:rowOff>
        </xdr:from>
        <xdr:to>
          <xdr:col>39</xdr:col>
          <xdr:colOff>552450</xdr:colOff>
          <xdr:row>36</xdr:row>
          <xdr:rowOff>241300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36</xdr:row>
          <xdr:rowOff>387350</xdr:rowOff>
        </xdr:from>
        <xdr:to>
          <xdr:col>39</xdr:col>
          <xdr:colOff>552450</xdr:colOff>
          <xdr:row>37</xdr:row>
          <xdr:rowOff>241300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37</xdr:row>
          <xdr:rowOff>387350</xdr:rowOff>
        </xdr:from>
        <xdr:to>
          <xdr:col>39</xdr:col>
          <xdr:colOff>552450</xdr:colOff>
          <xdr:row>38</xdr:row>
          <xdr:rowOff>241300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38</xdr:row>
          <xdr:rowOff>387350</xdr:rowOff>
        </xdr:from>
        <xdr:to>
          <xdr:col>39</xdr:col>
          <xdr:colOff>552450</xdr:colOff>
          <xdr:row>39</xdr:row>
          <xdr:rowOff>241300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39</xdr:row>
          <xdr:rowOff>387350</xdr:rowOff>
        </xdr:from>
        <xdr:to>
          <xdr:col>39</xdr:col>
          <xdr:colOff>552450</xdr:colOff>
          <xdr:row>40</xdr:row>
          <xdr:rowOff>241300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26</xdr:row>
          <xdr:rowOff>374650</xdr:rowOff>
        </xdr:from>
        <xdr:to>
          <xdr:col>38</xdr:col>
          <xdr:colOff>552450</xdr:colOff>
          <xdr:row>27</xdr:row>
          <xdr:rowOff>241300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27</xdr:row>
          <xdr:rowOff>374650</xdr:rowOff>
        </xdr:from>
        <xdr:to>
          <xdr:col>38</xdr:col>
          <xdr:colOff>552450</xdr:colOff>
          <xdr:row>28</xdr:row>
          <xdr:rowOff>241300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28</xdr:row>
          <xdr:rowOff>374650</xdr:rowOff>
        </xdr:from>
        <xdr:to>
          <xdr:col>38</xdr:col>
          <xdr:colOff>552450</xdr:colOff>
          <xdr:row>29</xdr:row>
          <xdr:rowOff>241300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29</xdr:row>
          <xdr:rowOff>374650</xdr:rowOff>
        </xdr:from>
        <xdr:to>
          <xdr:col>38</xdr:col>
          <xdr:colOff>552450</xdr:colOff>
          <xdr:row>30</xdr:row>
          <xdr:rowOff>241300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30</xdr:row>
          <xdr:rowOff>374650</xdr:rowOff>
        </xdr:from>
        <xdr:to>
          <xdr:col>38</xdr:col>
          <xdr:colOff>552450</xdr:colOff>
          <xdr:row>31</xdr:row>
          <xdr:rowOff>241300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31</xdr:row>
          <xdr:rowOff>374650</xdr:rowOff>
        </xdr:from>
        <xdr:to>
          <xdr:col>38</xdr:col>
          <xdr:colOff>552450</xdr:colOff>
          <xdr:row>32</xdr:row>
          <xdr:rowOff>241300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32</xdr:row>
          <xdr:rowOff>374650</xdr:rowOff>
        </xdr:from>
        <xdr:to>
          <xdr:col>38</xdr:col>
          <xdr:colOff>552450</xdr:colOff>
          <xdr:row>33</xdr:row>
          <xdr:rowOff>241300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1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33</xdr:row>
          <xdr:rowOff>374650</xdr:rowOff>
        </xdr:from>
        <xdr:to>
          <xdr:col>38</xdr:col>
          <xdr:colOff>552450</xdr:colOff>
          <xdr:row>34</xdr:row>
          <xdr:rowOff>241300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1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34</xdr:row>
          <xdr:rowOff>374650</xdr:rowOff>
        </xdr:from>
        <xdr:to>
          <xdr:col>38</xdr:col>
          <xdr:colOff>552450</xdr:colOff>
          <xdr:row>35</xdr:row>
          <xdr:rowOff>241300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35</xdr:row>
          <xdr:rowOff>374650</xdr:rowOff>
        </xdr:from>
        <xdr:to>
          <xdr:col>38</xdr:col>
          <xdr:colOff>552450</xdr:colOff>
          <xdr:row>36</xdr:row>
          <xdr:rowOff>241300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1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36</xdr:row>
          <xdr:rowOff>374650</xdr:rowOff>
        </xdr:from>
        <xdr:to>
          <xdr:col>38</xdr:col>
          <xdr:colOff>552450</xdr:colOff>
          <xdr:row>37</xdr:row>
          <xdr:rowOff>241300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1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37</xdr:row>
          <xdr:rowOff>374650</xdr:rowOff>
        </xdr:from>
        <xdr:to>
          <xdr:col>38</xdr:col>
          <xdr:colOff>552450</xdr:colOff>
          <xdr:row>38</xdr:row>
          <xdr:rowOff>241300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1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38</xdr:row>
          <xdr:rowOff>374650</xdr:rowOff>
        </xdr:from>
        <xdr:to>
          <xdr:col>38</xdr:col>
          <xdr:colOff>552450</xdr:colOff>
          <xdr:row>39</xdr:row>
          <xdr:rowOff>241300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1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39</xdr:row>
          <xdr:rowOff>374650</xdr:rowOff>
        </xdr:from>
        <xdr:to>
          <xdr:col>38</xdr:col>
          <xdr:colOff>552450</xdr:colOff>
          <xdr:row>40</xdr:row>
          <xdr:rowOff>241300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25</xdr:row>
          <xdr:rowOff>387350</xdr:rowOff>
        </xdr:from>
        <xdr:to>
          <xdr:col>41</xdr:col>
          <xdr:colOff>552450</xdr:colOff>
          <xdr:row>26</xdr:row>
          <xdr:rowOff>241300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26</xdr:row>
          <xdr:rowOff>387350</xdr:rowOff>
        </xdr:from>
        <xdr:to>
          <xdr:col>41</xdr:col>
          <xdr:colOff>552450</xdr:colOff>
          <xdr:row>27</xdr:row>
          <xdr:rowOff>241300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1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27</xdr:row>
          <xdr:rowOff>387350</xdr:rowOff>
        </xdr:from>
        <xdr:to>
          <xdr:col>41</xdr:col>
          <xdr:colOff>552450</xdr:colOff>
          <xdr:row>28</xdr:row>
          <xdr:rowOff>241300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1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28</xdr:row>
          <xdr:rowOff>387350</xdr:rowOff>
        </xdr:from>
        <xdr:to>
          <xdr:col>41</xdr:col>
          <xdr:colOff>552450</xdr:colOff>
          <xdr:row>29</xdr:row>
          <xdr:rowOff>241300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29</xdr:row>
          <xdr:rowOff>387350</xdr:rowOff>
        </xdr:from>
        <xdr:to>
          <xdr:col>41</xdr:col>
          <xdr:colOff>552450</xdr:colOff>
          <xdr:row>30</xdr:row>
          <xdr:rowOff>241300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30</xdr:row>
          <xdr:rowOff>387350</xdr:rowOff>
        </xdr:from>
        <xdr:to>
          <xdr:col>41</xdr:col>
          <xdr:colOff>552450</xdr:colOff>
          <xdr:row>31</xdr:row>
          <xdr:rowOff>241300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31</xdr:row>
          <xdr:rowOff>387350</xdr:rowOff>
        </xdr:from>
        <xdr:to>
          <xdr:col>41</xdr:col>
          <xdr:colOff>552450</xdr:colOff>
          <xdr:row>32</xdr:row>
          <xdr:rowOff>241300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32</xdr:row>
          <xdr:rowOff>387350</xdr:rowOff>
        </xdr:from>
        <xdr:to>
          <xdr:col>41</xdr:col>
          <xdr:colOff>552450</xdr:colOff>
          <xdr:row>33</xdr:row>
          <xdr:rowOff>241300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33</xdr:row>
          <xdr:rowOff>387350</xdr:rowOff>
        </xdr:from>
        <xdr:to>
          <xdr:col>41</xdr:col>
          <xdr:colOff>552450</xdr:colOff>
          <xdr:row>34</xdr:row>
          <xdr:rowOff>241300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34</xdr:row>
          <xdr:rowOff>387350</xdr:rowOff>
        </xdr:from>
        <xdr:to>
          <xdr:col>41</xdr:col>
          <xdr:colOff>552450</xdr:colOff>
          <xdr:row>35</xdr:row>
          <xdr:rowOff>241300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35</xdr:row>
          <xdr:rowOff>387350</xdr:rowOff>
        </xdr:from>
        <xdr:to>
          <xdr:col>41</xdr:col>
          <xdr:colOff>552450</xdr:colOff>
          <xdr:row>36</xdr:row>
          <xdr:rowOff>241300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36</xdr:row>
          <xdr:rowOff>387350</xdr:rowOff>
        </xdr:from>
        <xdr:to>
          <xdr:col>41</xdr:col>
          <xdr:colOff>552450</xdr:colOff>
          <xdr:row>37</xdr:row>
          <xdr:rowOff>241300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37</xdr:row>
          <xdr:rowOff>387350</xdr:rowOff>
        </xdr:from>
        <xdr:to>
          <xdr:col>41</xdr:col>
          <xdr:colOff>552450</xdr:colOff>
          <xdr:row>38</xdr:row>
          <xdr:rowOff>241300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38</xdr:row>
          <xdr:rowOff>387350</xdr:rowOff>
        </xdr:from>
        <xdr:to>
          <xdr:col>41</xdr:col>
          <xdr:colOff>552450</xdr:colOff>
          <xdr:row>39</xdr:row>
          <xdr:rowOff>241300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39</xdr:row>
          <xdr:rowOff>387350</xdr:rowOff>
        </xdr:from>
        <xdr:to>
          <xdr:col>41</xdr:col>
          <xdr:colOff>552450</xdr:colOff>
          <xdr:row>40</xdr:row>
          <xdr:rowOff>241300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27</xdr:row>
          <xdr:rowOff>44450</xdr:rowOff>
        </xdr:from>
        <xdr:to>
          <xdr:col>21</xdr:col>
          <xdr:colOff>304800</xdr:colOff>
          <xdr:row>27</xdr:row>
          <xdr:rowOff>298450</xdr:rowOff>
        </xdr:to>
        <xdr:grpSp>
          <xdr:nvGrpSpPr>
            <xdr:cNvPr id="68" name="Groupe 67">
              <a:extLst>
                <a:ext uri="{FF2B5EF4-FFF2-40B4-BE49-F238E27FC236}">
                  <a16:creationId xmlns:a16="http://schemas.microsoft.com/office/drawing/2014/main" id="{00000000-0008-0000-0100-000044000000}"/>
                </a:ext>
              </a:extLst>
            </xdr:cNvPr>
            <xdr:cNvGrpSpPr/>
          </xdr:nvGrpSpPr>
          <xdr:grpSpPr>
            <a:xfrm>
              <a:off x="19551650" y="59309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17" name="Check Box 93" hidden="1">
                <a:extLst>
                  <a:ext uri="{63B3BB69-23CF-44E3-9099-C40C66FF867C}">
                    <a14:compatExt spid="_x0000_s1117"/>
                  </a:ext>
                  <a:ext uri="{FF2B5EF4-FFF2-40B4-BE49-F238E27FC236}">
                    <a16:creationId xmlns:a16="http://schemas.microsoft.com/office/drawing/2014/main" id="{00000000-0008-0000-0100-00005D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8" name="Check Box 94" hidden="1">
                <a:extLst>
                  <a:ext uri="{63B3BB69-23CF-44E3-9099-C40C66FF867C}">
                    <a14:compatExt spid="_x0000_s1118"/>
                  </a:ext>
                  <a:ext uri="{FF2B5EF4-FFF2-40B4-BE49-F238E27FC236}">
                    <a16:creationId xmlns:a16="http://schemas.microsoft.com/office/drawing/2014/main" id="{00000000-0008-0000-0100-00005E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Check Box 95" hidden="1">
                <a:extLst>
                  <a:ext uri="{63B3BB69-23CF-44E3-9099-C40C66FF867C}">
                    <a14:compatExt spid="_x0000_s1119"/>
                  </a:ext>
                  <a:ext uri="{FF2B5EF4-FFF2-40B4-BE49-F238E27FC236}">
                    <a16:creationId xmlns:a16="http://schemas.microsoft.com/office/drawing/2014/main" id="{00000000-0008-0000-0100-00005F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Check Box 96" hidden="1">
                <a:extLst>
                  <a:ext uri="{63B3BB69-23CF-44E3-9099-C40C66FF867C}">
                    <a14:compatExt spid="_x0000_s1120"/>
                  </a:ext>
                  <a:ext uri="{FF2B5EF4-FFF2-40B4-BE49-F238E27FC236}">
                    <a16:creationId xmlns:a16="http://schemas.microsoft.com/office/drawing/2014/main" id="{00000000-0008-0000-0100-000060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1" name="Check Box 97" hidden="1">
                <a:extLst>
                  <a:ext uri="{63B3BB69-23CF-44E3-9099-C40C66FF867C}">
                    <a14:compatExt spid="_x0000_s1121"/>
                  </a:ext>
                  <a:ext uri="{FF2B5EF4-FFF2-40B4-BE49-F238E27FC236}">
                    <a16:creationId xmlns:a16="http://schemas.microsoft.com/office/drawing/2014/main" id="{00000000-0008-0000-0100-000061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28</xdr:row>
          <xdr:rowOff>44450</xdr:rowOff>
        </xdr:from>
        <xdr:to>
          <xdr:col>21</xdr:col>
          <xdr:colOff>304800</xdr:colOff>
          <xdr:row>28</xdr:row>
          <xdr:rowOff>298450</xdr:rowOff>
        </xdr:to>
        <xdr:grpSp>
          <xdr:nvGrpSpPr>
            <xdr:cNvPr id="74" name="Groupe 73">
              <a:extLst>
                <a:ext uri="{FF2B5EF4-FFF2-40B4-BE49-F238E27FC236}">
                  <a16:creationId xmlns:a16="http://schemas.microsoft.com/office/drawing/2014/main" id="{00000000-0008-0000-0100-00004A000000}"/>
                </a:ext>
              </a:extLst>
            </xdr:cNvPr>
            <xdr:cNvGrpSpPr/>
          </xdr:nvGrpSpPr>
          <xdr:grpSpPr>
            <a:xfrm>
              <a:off x="19551650" y="62420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22" name="Check Box 98" hidden="1">
                <a:extLst>
                  <a:ext uri="{63B3BB69-23CF-44E3-9099-C40C66FF867C}">
                    <a14:compatExt spid="_x0000_s1122"/>
                  </a:ext>
                  <a:ext uri="{FF2B5EF4-FFF2-40B4-BE49-F238E27FC236}">
                    <a16:creationId xmlns:a16="http://schemas.microsoft.com/office/drawing/2014/main" id="{00000000-0008-0000-0100-000062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Check Box 99" hidden="1">
                <a:extLst>
                  <a:ext uri="{63B3BB69-23CF-44E3-9099-C40C66FF867C}">
                    <a14:compatExt spid="_x0000_s1123"/>
                  </a:ext>
                  <a:ext uri="{FF2B5EF4-FFF2-40B4-BE49-F238E27FC236}">
                    <a16:creationId xmlns:a16="http://schemas.microsoft.com/office/drawing/2014/main" id="{00000000-0008-0000-0100-000063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Check Box 100" hidden="1">
                <a:extLst>
                  <a:ext uri="{63B3BB69-23CF-44E3-9099-C40C66FF867C}">
                    <a14:compatExt spid="_x0000_s1124"/>
                  </a:ext>
                  <a:ext uri="{FF2B5EF4-FFF2-40B4-BE49-F238E27FC236}">
                    <a16:creationId xmlns:a16="http://schemas.microsoft.com/office/drawing/2014/main" id="{00000000-0008-0000-0100-000064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Check Box 101" hidden="1">
                <a:extLst>
                  <a:ext uri="{63B3BB69-23CF-44E3-9099-C40C66FF867C}">
                    <a14:compatExt spid="_x0000_s1125"/>
                  </a:ext>
                  <a:ext uri="{FF2B5EF4-FFF2-40B4-BE49-F238E27FC236}">
                    <a16:creationId xmlns:a16="http://schemas.microsoft.com/office/drawing/2014/main" id="{00000000-0008-0000-0100-000065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6" name="Check Box 102" hidden="1">
                <a:extLst>
                  <a:ext uri="{63B3BB69-23CF-44E3-9099-C40C66FF867C}">
                    <a14:compatExt spid="_x0000_s1126"/>
                  </a:ext>
                  <a:ext uri="{FF2B5EF4-FFF2-40B4-BE49-F238E27FC236}">
                    <a16:creationId xmlns:a16="http://schemas.microsoft.com/office/drawing/2014/main" id="{00000000-0008-0000-0100-000066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29</xdr:row>
          <xdr:rowOff>44450</xdr:rowOff>
        </xdr:from>
        <xdr:to>
          <xdr:col>21</xdr:col>
          <xdr:colOff>304800</xdr:colOff>
          <xdr:row>29</xdr:row>
          <xdr:rowOff>298450</xdr:rowOff>
        </xdr:to>
        <xdr:grpSp>
          <xdr:nvGrpSpPr>
            <xdr:cNvPr id="80" name="Groupe 79">
              <a:extLst>
                <a:ext uri="{FF2B5EF4-FFF2-40B4-BE49-F238E27FC236}">
                  <a16:creationId xmlns:a16="http://schemas.microsoft.com/office/drawing/2014/main" id="{00000000-0008-0000-0100-000050000000}"/>
                </a:ext>
              </a:extLst>
            </xdr:cNvPr>
            <xdr:cNvGrpSpPr/>
          </xdr:nvGrpSpPr>
          <xdr:grpSpPr>
            <a:xfrm>
              <a:off x="19551650" y="65532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27" name="Check Box 103" hidden="1">
                <a:extLst>
                  <a:ext uri="{63B3BB69-23CF-44E3-9099-C40C66FF867C}">
                    <a14:compatExt spid="_x0000_s1127"/>
                  </a:ext>
                  <a:ext uri="{FF2B5EF4-FFF2-40B4-BE49-F238E27FC236}">
                    <a16:creationId xmlns:a16="http://schemas.microsoft.com/office/drawing/2014/main" id="{00000000-0008-0000-0100-000067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8" name="Check Box 104" hidden="1">
                <a:extLst>
                  <a:ext uri="{63B3BB69-23CF-44E3-9099-C40C66FF867C}">
                    <a14:compatExt spid="_x0000_s1128"/>
                  </a:ext>
                  <a:ext uri="{FF2B5EF4-FFF2-40B4-BE49-F238E27FC236}">
                    <a16:creationId xmlns:a16="http://schemas.microsoft.com/office/drawing/2014/main" id="{00000000-0008-0000-0100-000068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9" name="Check Box 105" hidden="1">
                <a:extLst>
                  <a:ext uri="{63B3BB69-23CF-44E3-9099-C40C66FF867C}">
                    <a14:compatExt spid="_x0000_s1129"/>
                  </a:ext>
                  <a:ext uri="{FF2B5EF4-FFF2-40B4-BE49-F238E27FC236}">
                    <a16:creationId xmlns:a16="http://schemas.microsoft.com/office/drawing/2014/main" id="{00000000-0008-0000-0100-000069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0" name="Check Box 106" hidden="1">
                <a:extLst>
                  <a:ext uri="{63B3BB69-23CF-44E3-9099-C40C66FF867C}">
                    <a14:compatExt spid="_x0000_s1130"/>
                  </a:ext>
                  <a:ext uri="{FF2B5EF4-FFF2-40B4-BE49-F238E27FC236}">
                    <a16:creationId xmlns:a16="http://schemas.microsoft.com/office/drawing/2014/main" id="{00000000-0008-0000-0100-00006A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1" name="Check Box 107" hidden="1">
                <a:extLst>
                  <a:ext uri="{63B3BB69-23CF-44E3-9099-C40C66FF867C}">
                    <a14:compatExt spid="_x0000_s1131"/>
                  </a:ext>
                  <a:ext uri="{FF2B5EF4-FFF2-40B4-BE49-F238E27FC236}">
                    <a16:creationId xmlns:a16="http://schemas.microsoft.com/office/drawing/2014/main" id="{00000000-0008-0000-0100-00006B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30</xdr:row>
          <xdr:rowOff>44450</xdr:rowOff>
        </xdr:from>
        <xdr:to>
          <xdr:col>21</xdr:col>
          <xdr:colOff>304800</xdr:colOff>
          <xdr:row>30</xdr:row>
          <xdr:rowOff>298450</xdr:rowOff>
        </xdr:to>
        <xdr:grpSp>
          <xdr:nvGrpSpPr>
            <xdr:cNvPr id="86" name="Groupe 85">
              <a:extLst>
                <a:ext uri="{FF2B5EF4-FFF2-40B4-BE49-F238E27FC236}">
                  <a16:creationId xmlns:a16="http://schemas.microsoft.com/office/drawing/2014/main" id="{00000000-0008-0000-0100-000056000000}"/>
                </a:ext>
              </a:extLst>
            </xdr:cNvPr>
            <xdr:cNvGrpSpPr/>
          </xdr:nvGrpSpPr>
          <xdr:grpSpPr>
            <a:xfrm>
              <a:off x="19551650" y="68643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32" name="Check Box 108" hidden="1">
                <a:extLst>
                  <a:ext uri="{63B3BB69-23CF-44E3-9099-C40C66FF867C}">
                    <a14:compatExt spid="_x0000_s1132"/>
                  </a:ext>
                  <a:ext uri="{FF2B5EF4-FFF2-40B4-BE49-F238E27FC236}">
                    <a16:creationId xmlns:a16="http://schemas.microsoft.com/office/drawing/2014/main" id="{00000000-0008-0000-0100-00006C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Check Box 109" hidden="1">
                <a:extLst>
                  <a:ext uri="{63B3BB69-23CF-44E3-9099-C40C66FF867C}">
                    <a14:compatExt spid="_x0000_s1133"/>
                  </a:ext>
                  <a:ext uri="{FF2B5EF4-FFF2-40B4-BE49-F238E27FC236}">
                    <a16:creationId xmlns:a16="http://schemas.microsoft.com/office/drawing/2014/main" id="{00000000-0008-0000-0100-00006D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4" name="Check Box 110" hidden="1">
                <a:extLst>
                  <a:ext uri="{63B3BB69-23CF-44E3-9099-C40C66FF867C}">
                    <a14:compatExt spid="_x0000_s1134"/>
                  </a:ext>
                  <a:ext uri="{FF2B5EF4-FFF2-40B4-BE49-F238E27FC236}">
                    <a16:creationId xmlns:a16="http://schemas.microsoft.com/office/drawing/2014/main" id="{00000000-0008-0000-0100-00006E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Check Box 111" hidden="1">
                <a:extLst>
                  <a:ext uri="{63B3BB69-23CF-44E3-9099-C40C66FF867C}">
                    <a14:compatExt spid="_x0000_s1135"/>
                  </a:ext>
                  <a:ext uri="{FF2B5EF4-FFF2-40B4-BE49-F238E27FC236}">
                    <a16:creationId xmlns:a16="http://schemas.microsoft.com/office/drawing/2014/main" id="{00000000-0008-0000-0100-00006F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6" name="Check Box 112" hidden="1">
                <a:extLst>
                  <a:ext uri="{63B3BB69-23CF-44E3-9099-C40C66FF867C}">
                    <a14:compatExt spid="_x0000_s1136"/>
                  </a:ext>
                  <a:ext uri="{FF2B5EF4-FFF2-40B4-BE49-F238E27FC236}">
                    <a16:creationId xmlns:a16="http://schemas.microsoft.com/office/drawing/2014/main" id="{00000000-0008-0000-0100-000070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31</xdr:row>
          <xdr:rowOff>44450</xdr:rowOff>
        </xdr:from>
        <xdr:to>
          <xdr:col>21</xdr:col>
          <xdr:colOff>304800</xdr:colOff>
          <xdr:row>31</xdr:row>
          <xdr:rowOff>298450</xdr:rowOff>
        </xdr:to>
        <xdr:grpSp>
          <xdr:nvGrpSpPr>
            <xdr:cNvPr id="92" name="Groupe 91">
              <a:extLst>
                <a:ext uri="{FF2B5EF4-FFF2-40B4-BE49-F238E27FC236}">
                  <a16:creationId xmlns:a16="http://schemas.microsoft.com/office/drawing/2014/main" id="{00000000-0008-0000-0100-00005C000000}"/>
                </a:ext>
              </a:extLst>
            </xdr:cNvPr>
            <xdr:cNvGrpSpPr/>
          </xdr:nvGrpSpPr>
          <xdr:grpSpPr>
            <a:xfrm>
              <a:off x="19551650" y="71755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37" name="Check Box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100-000071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8" name="Check Box 114" hidden="1">
                <a:extLst>
                  <a:ext uri="{63B3BB69-23CF-44E3-9099-C40C66FF867C}">
                    <a14:compatExt spid="_x0000_s1138"/>
                  </a:ext>
                  <a:ext uri="{FF2B5EF4-FFF2-40B4-BE49-F238E27FC236}">
                    <a16:creationId xmlns:a16="http://schemas.microsoft.com/office/drawing/2014/main" id="{00000000-0008-0000-0100-000072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Check Box 115" hidden="1">
                <a:extLst>
                  <a:ext uri="{63B3BB69-23CF-44E3-9099-C40C66FF867C}">
                    <a14:compatExt spid="_x0000_s1139"/>
                  </a:ext>
                  <a:ext uri="{FF2B5EF4-FFF2-40B4-BE49-F238E27FC236}">
                    <a16:creationId xmlns:a16="http://schemas.microsoft.com/office/drawing/2014/main" id="{00000000-0008-0000-0100-000073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Check Box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100-000074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1" name="Check Box 117" hidden="1">
                <a:extLst>
                  <a:ext uri="{63B3BB69-23CF-44E3-9099-C40C66FF867C}">
                    <a14:compatExt spid="_x0000_s1141"/>
                  </a:ext>
                  <a:ext uri="{FF2B5EF4-FFF2-40B4-BE49-F238E27FC236}">
                    <a16:creationId xmlns:a16="http://schemas.microsoft.com/office/drawing/2014/main" id="{00000000-0008-0000-0100-000075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32</xdr:row>
          <xdr:rowOff>44450</xdr:rowOff>
        </xdr:from>
        <xdr:to>
          <xdr:col>21</xdr:col>
          <xdr:colOff>304800</xdr:colOff>
          <xdr:row>32</xdr:row>
          <xdr:rowOff>298450</xdr:rowOff>
        </xdr:to>
        <xdr:grpSp>
          <xdr:nvGrpSpPr>
            <xdr:cNvPr id="98" name="Groupe 97">
              <a:extLst>
                <a:ext uri="{FF2B5EF4-FFF2-40B4-BE49-F238E27FC236}">
                  <a16:creationId xmlns:a16="http://schemas.microsoft.com/office/drawing/2014/main" id="{00000000-0008-0000-0100-000062000000}"/>
                </a:ext>
              </a:extLst>
            </xdr:cNvPr>
            <xdr:cNvGrpSpPr/>
          </xdr:nvGrpSpPr>
          <xdr:grpSpPr>
            <a:xfrm>
              <a:off x="19551650" y="74866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42" name="Check Box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100-000076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3" name="Check Box 119" hidden="1">
                <a:extLst>
                  <a:ext uri="{63B3BB69-23CF-44E3-9099-C40C66FF867C}">
                    <a14:compatExt spid="_x0000_s1143"/>
                  </a:ext>
                  <a:ext uri="{FF2B5EF4-FFF2-40B4-BE49-F238E27FC236}">
                    <a16:creationId xmlns:a16="http://schemas.microsoft.com/office/drawing/2014/main" id="{00000000-0008-0000-0100-000077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4" name="Check Box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100-000078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5" name="Check Box 121" hidden="1">
                <a:extLst>
                  <a:ext uri="{63B3BB69-23CF-44E3-9099-C40C66FF867C}">
                    <a14:compatExt spid="_x0000_s1145"/>
                  </a:ext>
                  <a:ext uri="{FF2B5EF4-FFF2-40B4-BE49-F238E27FC236}">
                    <a16:creationId xmlns:a16="http://schemas.microsoft.com/office/drawing/2014/main" id="{00000000-0008-0000-0100-000079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6" name="Check Box 122" hidden="1">
                <a:extLst>
                  <a:ext uri="{63B3BB69-23CF-44E3-9099-C40C66FF867C}">
                    <a14:compatExt spid="_x0000_s1146"/>
                  </a:ext>
                  <a:ext uri="{FF2B5EF4-FFF2-40B4-BE49-F238E27FC236}">
                    <a16:creationId xmlns:a16="http://schemas.microsoft.com/office/drawing/2014/main" id="{00000000-0008-0000-0100-00007A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33</xdr:row>
          <xdr:rowOff>44450</xdr:rowOff>
        </xdr:from>
        <xdr:to>
          <xdr:col>21</xdr:col>
          <xdr:colOff>304800</xdr:colOff>
          <xdr:row>33</xdr:row>
          <xdr:rowOff>298450</xdr:rowOff>
        </xdr:to>
        <xdr:grpSp>
          <xdr:nvGrpSpPr>
            <xdr:cNvPr id="104" name="Groupe 103">
              <a:extLst>
                <a:ext uri="{FF2B5EF4-FFF2-40B4-BE49-F238E27FC236}">
                  <a16:creationId xmlns:a16="http://schemas.microsoft.com/office/drawing/2014/main" id="{00000000-0008-0000-0100-000068000000}"/>
                </a:ext>
              </a:extLst>
            </xdr:cNvPr>
            <xdr:cNvGrpSpPr/>
          </xdr:nvGrpSpPr>
          <xdr:grpSpPr>
            <a:xfrm>
              <a:off x="19551650" y="77978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47" name="Check Box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100-00007B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Check Box 124" hidden="1">
                <a:extLst>
                  <a:ext uri="{63B3BB69-23CF-44E3-9099-C40C66FF867C}">
                    <a14:compatExt spid="_x0000_s1148"/>
                  </a:ext>
                  <a:ext uri="{FF2B5EF4-FFF2-40B4-BE49-F238E27FC236}">
                    <a16:creationId xmlns:a16="http://schemas.microsoft.com/office/drawing/2014/main" id="{00000000-0008-0000-0100-00007C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Check Box 125" hidden="1">
                <a:extLst>
                  <a:ext uri="{63B3BB69-23CF-44E3-9099-C40C66FF867C}">
                    <a14:compatExt spid="_x0000_s1149"/>
                  </a:ext>
                  <a:ext uri="{FF2B5EF4-FFF2-40B4-BE49-F238E27FC236}">
                    <a16:creationId xmlns:a16="http://schemas.microsoft.com/office/drawing/2014/main" id="{00000000-0008-0000-0100-00007D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0" name="Check Box 126" hidden="1">
                <a:extLst>
                  <a:ext uri="{63B3BB69-23CF-44E3-9099-C40C66FF867C}">
                    <a14:compatExt spid="_x0000_s1150"/>
                  </a:ext>
                  <a:ext uri="{FF2B5EF4-FFF2-40B4-BE49-F238E27FC236}">
                    <a16:creationId xmlns:a16="http://schemas.microsoft.com/office/drawing/2014/main" id="{00000000-0008-0000-0100-00007E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1" name="Check Box 127" hidden="1">
                <a:extLst>
                  <a:ext uri="{63B3BB69-23CF-44E3-9099-C40C66FF867C}">
                    <a14:compatExt spid="_x0000_s1151"/>
                  </a:ext>
                  <a:ext uri="{FF2B5EF4-FFF2-40B4-BE49-F238E27FC236}">
                    <a16:creationId xmlns:a16="http://schemas.microsoft.com/office/drawing/2014/main" id="{00000000-0008-0000-0100-00007F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34</xdr:row>
          <xdr:rowOff>44450</xdr:rowOff>
        </xdr:from>
        <xdr:to>
          <xdr:col>21</xdr:col>
          <xdr:colOff>304800</xdr:colOff>
          <xdr:row>34</xdr:row>
          <xdr:rowOff>298450</xdr:rowOff>
        </xdr:to>
        <xdr:grpSp>
          <xdr:nvGrpSpPr>
            <xdr:cNvPr id="110" name="Groupe 109">
              <a:extLst>
                <a:ext uri="{FF2B5EF4-FFF2-40B4-BE49-F238E27FC236}">
                  <a16:creationId xmlns:a16="http://schemas.microsoft.com/office/drawing/2014/main" id="{00000000-0008-0000-0100-00006E000000}"/>
                </a:ext>
              </a:extLst>
            </xdr:cNvPr>
            <xdr:cNvGrpSpPr/>
          </xdr:nvGrpSpPr>
          <xdr:grpSpPr>
            <a:xfrm>
              <a:off x="19551650" y="81089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52" name="Check Box 128" hidden="1">
                <a:extLst>
                  <a:ext uri="{63B3BB69-23CF-44E3-9099-C40C66FF867C}">
                    <a14:compatExt spid="_x0000_s1152"/>
                  </a:ext>
                  <a:ext uri="{FF2B5EF4-FFF2-40B4-BE49-F238E27FC236}">
                    <a16:creationId xmlns:a16="http://schemas.microsoft.com/office/drawing/2014/main" id="{00000000-0008-0000-0100-000080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3" name="Check Box 129" hidden="1">
                <a:extLst>
                  <a:ext uri="{63B3BB69-23CF-44E3-9099-C40C66FF867C}">
                    <a14:compatExt spid="_x0000_s1153"/>
                  </a:ext>
                  <a:ext uri="{FF2B5EF4-FFF2-40B4-BE49-F238E27FC236}">
                    <a16:creationId xmlns:a16="http://schemas.microsoft.com/office/drawing/2014/main" id="{00000000-0008-0000-0100-000081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4" name="Check Box 130" hidden="1">
                <a:extLst>
                  <a:ext uri="{63B3BB69-23CF-44E3-9099-C40C66FF867C}">
                    <a14:compatExt spid="_x0000_s1154"/>
                  </a:ext>
                  <a:ext uri="{FF2B5EF4-FFF2-40B4-BE49-F238E27FC236}">
                    <a16:creationId xmlns:a16="http://schemas.microsoft.com/office/drawing/2014/main" id="{00000000-0008-0000-0100-000082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5" name="Check Box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100-000083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6" name="Check Box 132" hidden="1">
                <a:extLst>
                  <a:ext uri="{63B3BB69-23CF-44E3-9099-C40C66FF867C}">
                    <a14:compatExt spid="_x0000_s1156"/>
                  </a:ext>
                  <a:ext uri="{FF2B5EF4-FFF2-40B4-BE49-F238E27FC236}">
                    <a16:creationId xmlns:a16="http://schemas.microsoft.com/office/drawing/2014/main" id="{00000000-0008-0000-0100-000084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35</xdr:row>
          <xdr:rowOff>44450</xdr:rowOff>
        </xdr:from>
        <xdr:to>
          <xdr:col>21</xdr:col>
          <xdr:colOff>304800</xdr:colOff>
          <xdr:row>35</xdr:row>
          <xdr:rowOff>298450</xdr:rowOff>
        </xdr:to>
        <xdr:grpSp>
          <xdr:nvGrpSpPr>
            <xdr:cNvPr id="116" name="Groupe 115">
              <a:extLst>
                <a:ext uri="{FF2B5EF4-FFF2-40B4-BE49-F238E27FC236}">
                  <a16:creationId xmlns:a16="http://schemas.microsoft.com/office/drawing/2014/main" id="{00000000-0008-0000-0100-000074000000}"/>
                </a:ext>
              </a:extLst>
            </xdr:cNvPr>
            <xdr:cNvGrpSpPr/>
          </xdr:nvGrpSpPr>
          <xdr:grpSpPr>
            <a:xfrm>
              <a:off x="19551650" y="84201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57" name="Check Box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100-000085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8" name="Check Box 134" hidden="1">
                <a:extLst>
                  <a:ext uri="{63B3BB69-23CF-44E3-9099-C40C66FF867C}">
                    <a14:compatExt spid="_x0000_s1158"/>
                  </a:ext>
                  <a:ext uri="{FF2B5EF4-FFF2-40B4-BE49-F238E27FC236}">
                    <a16:creationId xmlns:a16="http://schemas.microsoft.com/office/drawing/2014/main" id="{00000000-0008-0000-0100-000086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9" name="Check Box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100-000087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0" name="Check Box 136" hidden="1">
                <a:extLst>
                  <a:ext uri="{63B3BB69-23CF-44E3-9099-C40C66FF867C}">
                    <a14:compatExt spid="_x0000_s1160"/>
                  </a:ext>
                  <a:ext uri="{FF2B5EF4-FFF2-40B4-BE49-F238E27FC236}">
                    <a16:creationId xmlns:a16="http://schemas.microsoft.com/office/drawing/2014/main" id="{00000000-0008-0000-0100-000088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1" name="Check Box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100-000089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36</xdr:row>
          <xdr:rowOff>44450</xdr:rowOff>
        </xdr:from>
        <xdr:to>
          <xdr:col>21</xdr:col>
          <xdr:colOff>304800</xdr:colOff>
          <xdr:row>36</xdr:row>
          <xdr:rowOff>298450</xdr:rowOff>
        </xdr:to>
        <xdr:grpSp>
          <xdr:nvGrpSpPr>
            <xdr:cNvPr id="122" name="Groupe 121">
              <a:extLst>
                <a:ext uri="{FF2B5EF4-FFF2-40B4-BE49-F238E27FC236}">
                  <a16:creationId xmlns:a16="http://schemas.microsoft.com/office/drawing/2014/main" id="{00000000-0008-0000-0100-00007A000000}"/>
                </a:ext>
              </a:extLst>
            </xdr:cNvPr>
            <xdr:cNvGrpSpPr/>
          </xdr:nvGrpSpPr>
          <xdr:grpSpPr>
            <a:xfrm>
              <a:off x="19551650" y="87312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62" name="Check Box 138" hidden="1">
                <a:extLst>
                  <a:ext uri="{63B3BB69-23CF-44E3-9099-C40C66FF867C}">
                    <a14:compatExt spid="_x0000_s1162"/>
                  </a:ext>
                  <a:ext uri="{FF2B5EF4-FFF2-40B4-BE49-F238E27FC236}">
                    <a16:creationId xmlns:a16="http://schemas.microsoft.com/office/drawing/2014/main" id="{00000000-0008-0000-0100-00008A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3" name="Check Box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100-00008B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4" name="Check Box 140" hidden="1">
                <a:extLst>
                  <a:ext uri="{63B3BB69-23CF-44E3-9099-C40C66FF867C}">
                    <a14:compatExt spid="_x0000_s1164"/>
                  </a:ext>
                  <a:ext uri="{FF2B5EF4-FFF2-40B4-BE49-F238E27FC236}">
                    <a16:creationId xmlns:a16="http://schemas.microsoft.com/office/drawing/2014/main" id="{00000000-0008-0000-0100-00008C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5" name="Check Box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100-00008D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6" name="Check Box 142" hidden="1">
                <a:extLst>
                  <a:ext uri="{63B3BB69-23CF-44E3-9099-C40C66FF867C}">
                    <a14:compatExt spid="_x0000_s1166"/>
                  </a:ext>
                  <a:ext uri="{FF2B5EF4-FFF2-40B4-BE49-F238E27FC236}">
                    <a16:creationId xmlns:a16="http://schemas.microsoft.com/office/drawing/2014/main" id="{00000000-0008-0000-0100-00008E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37</xdr:row>
          <xdr:rowOff>44450</xdr:rowOff>
        </xdr:from>
        <xdr:to>
          <xdr:col>21</xdr:col>
          <xdr:colOff>304800</xdr:colOff>
          <xdr:row>37</xdr:row>
          <xdr:rowOff>298450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100-000080000000}"/>
                </a:ext>
              </a:extLst>
            </xdr:cNvPr>
            <xdr:cNvGrpSpPr/>
          </xdr:nvGrpSpPr>
          <xdr:grpSpPr>
            <a:xfrm>
              <a:off x="19551650" y="90424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67" name="Check Box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100-00008F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8" name="Check Box 144" hidden="1">
                <a:extLst>
                  <a:ext uri="{63B3BB69-23CF-44E3-9099-C40C66FF867C}">
                    <a14:compatExt spid="_x0000_s1168"/>
                  </a:ext>
                  <a:ext uri="{FF2B5EF4-FFF2-40B4-BE49-F238E27FC236}">
                    <a16:creationId xmlns:a16="http://schemas.microsoft.com/office/drawing/2014/main" id="{00000000-0008-0000-0100-000090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9" name="Check Box 145" hidden="1">
                <a:extLst>
                  <a:ext uri="{63B3BB69-23CF-44E3-9099-C40C66FF867C}">
                    <a14:compatExt spid="_x0000_s1169"/>
                  </a:ext>
                  <a:ext uri="{FF2B5EF4-FFF2-40B4-BE49-F238E27FC236}">
                    <a16:creationId xmlns:a16="http://schemas.microsoft.com/office/drawing/2014/main" id="{00000000-0008-0000-0100-000091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0" name="Check Box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100-000092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1" name="Check Box 147" hidden="1">
                <a:extLst>
                  <a:ext uri="{63B3BB69-23CF-44E3-9099-C40C66FF867C}">
                    <a14:compatExt spid="_x0000_s1171"/>
                  </a:ext>
                  <a:ext uri="{FF2B5EF4-FFF2-40B4-BE49-F238E27FC236}">
                    <a16:creationId xmlns:a16="http://schemas.microsoft.com/office/drawing/2014/main" id="{00000000-0008-0000-0100-000093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38</xdr:row>
          <xdr:rowOff>44450</xdr:rowOff>
        </xdr:from>
        <xdr:to>
          <xdr:col>21</xdr:col>
          <xdr:colOff>304800</xdr:colOff>
          <xdr:row>38</xdr:row>
          <xdr:rowOff>298450</xdr:rowOff>
        </xdr:to>
        <xdr:grpSp>
          <xdr:nvGrpSpPr>
            <xdr:cNvPr id="134" name="Groupe 133">
              <a:extLst>
                <a:ext uri="{FF2B5EF4-FFF2-40B4-BE49-F238E27FC236}">
                  <a16:creationId xmlns:a16="http://schemas.microsoft.com/office/drawing/2014/main" id="{00000000-0008-0000-0100-000086000000}"/>
                </a:ext>
              </a:extLst>
            </xdr:cNvPr>
            <xdr:cNvGrpSpPr/>
          </xdr:nvGrpSpPr>
          <xdr:grpSpPr>
            <a:xfrm>
              <a:off x="19551650" y="93535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72" name="Check Box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100-000094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3" name="Check Box 149" hidden="1">
                <a:extLst>
                  <a:ext uri="{63B3BB69-23CF-44E3-9099-C40C66FF867C}">
                    <a14:compatExt spid="_x0000_s1173"/>
                  </a:ext>
                  <a:ext uri="{FF2B5EF4-FFF2-40B4-BE49-F238E27FC236}">
                    <a16:creationId xmlns:a16="http://schemas.microsoft.com/office/drawing/2014/main" id="{00000000-0008-0000-0100-000095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4" name="Check Box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100-000096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5" name="Check Box 151" hidden="1">
                <a:extLst>
                  <a:ext uri="{63B3BB69-23CF-44E3-9099-C40C66FF867C}">
                    <a14:compatExt spid="_x0000_s1175"/>
                  </a:ext>
                  <a:ext uri="{FF2B5EF4-FFF2-40B4-BE49-F238E27FC236}">
                    <a16:creationId xmlns:a16="http://schemas.microsoft.com/office/drawing/2014/main" id="{00000000-0008-0000-0100-000097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6" name="Check Box 152" hidden="1">
                <a:extLst>
                  <a:ext uri="{63B3BB69-23CF-44E3-9099-C40C66FF867C}">
                    <a14:compatExt spid="_x0000_s1176"/>
                  </a:ext>
                  <a:ext uri="{FF2B5EF4-FFF2-40B4-BE49-F238E27FC236}">
                    <a16:creationId xmlns:a16="http://schemas.microsoft.com/office/drawing/2014/main" id="{00000000-0008-0000-0100-000098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39</xdr:row>
          <xdr:rowOff>44450</xdr:rowOff>
        </xdr:from>
        <xdr:to>
          <xdr:col>21</xdr:col>
          <xdr:colOff>304800</xdr:colOff>
          <xdr:row>39</xdr:row>
          <xdr:rowOff>298450</xdr:rowOff>
        </xdr:to>
        <xdr:grpSp>
          <xdr:nvGrpSpPr>
            <xdr:cNvPr id="140" name="Groupe 139">
              <a:extLst>
                <a:ext uri="{FF2B5EF4-FFF2-40B4-BE49-F238E27FC236}">
                  <a16:creationId xmlns:a16="http://schemas.microsoft.com/office/drawing/2014/main" id="{00000000-0008-0000-0100-00008C000000}"/>
                </a:ext>
              </a:extLst>
            </xdr:cNvPr>
            <xdr:cNvGrpSpPr/>
          </xdr:nvGrpSpPr>
          <xdr:grpSpPr>
            <a:xfrm>
              <a:off x="19551650" y="966470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77" name="Check Box 153" hidden="1">
                <a:extLst>
                  <a:ext uri="{63B3BB69-23CF-44E3-9099-C40C66FF867C}">
                    <a14:compatExt spid="_x0000_s1177"/>
                  </a:ext>
                  <a:ext uri="{FF2B5EF4-FFF2-40B4-BE49-F238E27FC236}">
                    <a16:creationId xmlns:a16="http://schemas.microsoft.com/office/drawing/2014/main" id="{00000000-0008-0000-0100-000099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8" name="Check Box 154" hidden="1">
                <a:extLst>
                  <a:ext uri="{63B3BB69-23CF-44E3-9099-C40C66FF867C}">
                    <a14:compatExt spid="_x0000_s1178"/>
                  </a:ext>
                  <a:ext uri="{FF2B5EF4-FFF2-40B4-BE49-F238E27FC236}">
                    <a16:creationId xmlns:a16="http://schemas.microsoft.com/office/drawing/2014/main" id="{00000000-0008-0000-0100-00009A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Check Box 155" hidden="1">
                <a:extLst>
                  <a:ext uri="{63B3BB69-23CF-44E3-9099-C40C66FF867C}">
                    <a14:compatExt spid="_x0000_s1179"/>
                  </a:ext>
                  <a:ext uri="{FF2B5EF4-FFF2-40B4-BE49-F238E27FC236}">
                    <a16:creationId xmlns:a16="http://schemas.microsoft.com/office/drawing/2014/main" id="{00000000-0008-0000-0100-00009B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Check Box 156" hidden="1">
                <a:extLst>
                  <a:ext uri="{63B3BB69-23CF-44E3-9099-C40C66FF867C}">
                    <a14:compatExt spid="_x0000_s1180"/>
                  </a:ext>
                  <a:ext uri="{FF2B5EF4-FFF2-40B4-BE49-F238E27FC236}">
                    <a16:creationId xmlns:a16="http://schemas.microsoft.com/office/drawing/2014/main" id="{00000000-0008-0000-0100-00009C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1" name="Check Box 157" hidden="1">
                <a:extLst>
                  <a:ext uri="{63B3BB69-23CF-44E3-9099-C40C66FF867C}">
                    <a14:compatExt spid="_x0000_s1181"/>
                  </a:ext>
                  <a:ext uri="{FF2B5EF4-FFF2-40B4-BE49-F238E27FC236}">
                    <a16:creationId xmlns:a16="http://schemas.microsoft.com/office/drawing/2014/main" id="{00000000-0008-0000-0100-00009D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40</xdr:row>
          <xdr:rowOff>44450</xdr:rowOff>
        </xdr:from>
        <xdr:to>
          <xdr:col>21</xdr:col>
          <xdr:colOff>304800</xdr:colOff>
          <xdr:row>40</xdr:row>
          <xdr:rowOff>298450</xdr:rowOff>
        </xdr:to>
        <xdr:grpSp>
          <xdr:nvGrpSpPr>
            <xdr:cNvPr id="146" name="Groupe 145">
              <a:extLst>
                <a:ext uri="{FF2B5EF4-FFF2-40B4-BE49-F238E27FC236}">
                  <a16:creationId xmlns:a16="http://schemas.microsoft.com/office/drawing/2014/main" id="{00000000-0008-0000-0100-000092000000}"/>
                </a:ext>
              </a:extLst>
            </xdr:cNvPr>
            <xdr:cNvGrpSpPr/>
          </xdr:nvGrpSpPr>
          <xdr:grpSpPr>
            <a:xfrm>
              <a:off x="19551650" y="9975850"/>
              <a:ext cx="2000250" cy="254000"/>
              <a:chOff x="16827498" y="6388094"/>
              <a:chExt cx="2000250" cy="254001"/>
            </a:xfrm>
          </xdr:grpSpPr>
          <xdr:sp macro="" textlink="">
            <xdr:nvSpPr>
              <xdr:cNvPr id="1182" name="Check Box 158" hidden="1">
                <a:extLst>
                  <a:ext uri="{63B3BB69-23CF-44E3-9099-C40C66FF867C}">
                    <a14:compatExt spid="_x0000_s1182"/>
                  </a:ext>
                  <a:ext uri="{FF2B5EF4-FFF2-40B4-BE49-F238E27FC236}">
                    <a16:creationId xmlns:a16="http://schemas.microsoft.com/office/drawing/2014/main" id="{00000000-0008-0000-0100-00009E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Check Box 159" hidden="1">
                <a:extLst>
                  <a:ext uri="{63B3BB69-23CF-44E3-9099-C40C66FF867C}">
                    <a14:compatExt spid="_x0000_s1183"/>
                  </a:ext>
                  <a:ext uri="{FF2B5EF4-FFF2-40B4-BE49-F238E27FC236}">
                    <a16:creationId xmlns:a16="http://schemas.microsoft.com/office/drawing/2014/main" id="{00000000-0008-0000-0100-00009F040000}"/>
                  </a:ext>
                </a:extLst>
              </xdr:cNvPr>
              <xdr:cNvSpPr/>
            </xdr:nvSpPr>
            <xdr:spPr bwMode="auto">
              <a:xfrm>
                <a:off x="18192750" y="6407146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Check Box 160" hidden="1">
                <a:extLst>
                  <a:ext uri="{63B3BB69-23CF-44E3-9099-C40C66FF867C}">
                    <a14:compatExt spid="_x0000_s1184"/>
                  </a:ext>
                  <a:ext uri="{FF2B5EF4-FFF2-40B4-BE49-F238E27FC236}">
                    <a16:creationId xmlns:a16="http://schemas.microsoft.com/office/drawing/2014/main" id="{00000000-0008-0000-0100-0000A0040000}"/>
                  </a:ext>
                </a:extLst>
              </xdr:cNvPr>
              <xdr:cNvSpPr/>
            </xdr:nvSpPr>
            <xdr:spPr bwMode="auto">
              <a:xfrm>
                <a:off x="18586448" y="6388094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Check Box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100-0000A1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6" name="Check Box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100-0000A2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élisa Senrent" id="{B05D31BC-7A26-4A68-BBDB-FE07AEBDA465}" userId="S::Melisa.Senrent@asmeg.org::20ad4bf4-1c03-412e-a28d-c793e2ab7d44" providerId="AD"/>
  <person displayName="Mélisa Senrent" id="{DFC02C04-D312-4E77-8F52-39C665DD14D8}" userId="S::melisa.senrent@asmeg.org::20ad4bf4-1c03-412e-a28d-c793e2ab7d4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D4" dT="2023-07-21T14:57:58.36" personId="{B05D31BC-7A26-4A68-BBDB-FE07AEBDA465}" id="{B930B9EC-283F-4241-9A37-98FF4F5A2BB2}">
    <text>CAPA MAXI</text>
  </threadedComment>
  <threadedComment ref="E4" dT="2023-07-21T14:58:11.46" personId="{B05D31BC-7A26-4A68-BBDB-FE07AEBDA465}" id="{F4CE5336-927D-4634-97EF-7F8105CF25E4}">
    <text>AFFECTATIONS REELLES</text>
  </threadedComment>
  <threadedComment ref="F4" dT="2023-07-21T14:58:25.18" personId="{B05D31BC-7A26-4A68-BBDB-FE07AEBDA465}" id="{DF071381-437E-4405-92F6-0C1B14B24936}">
    <text>PLURIELS</text>
  </threadedComment>
  <threadedComment ref="G4" dT="2023-07-21T14:58:48.75" personId="{B05D31BC-7A26-4A68-BBDB-FE07AEBDA465}" id="{991A3912-6F93-4E9B-8215-FE8D486F725C}">
    <text>BESOINS ANIM</text>
  </threadedComment>
  <threadedComment ref="I4" dT="2023-07-21T14:57:58.36" personId="{B05D31BC-7A26-4A68-BBDB-FE07AEBDA465}" id="{10CA7743-6E77-4799-AD8A-8C3ACD167EBC}">
    <text>CAPA MAXI</text>
  </threadedComment>
  <threadedComment ref="J4" dT="2023-07-21T14:58:11.46" personId="{B05D31BC-7A26-4A68-BBDB-FE07AEBDA465}" id="{225C0DC5-2B16-4222-9442-B1644233FEEA}">
    <text>AFFECTATIONS REELLES</text>
  </threadedComment>
  <threadedComment ref="K4" dT="2023-07-21T14:58:25.18" personId="{B05D31BC-7A26-4A68-BBDB-FE07AEBDA465}" id="{AC6E235A-83D8-45BD-9C52-CF11DC4E4E6C}">
    <text>PLURIELS</text>
  </threadedComment>
  <threadedComment ref="L4" dT="2023-07-21T14:58:48.75" personId="{B05D31BC-7A26-4A68-BBDB-FE07AEBDA465}" id="{83C9D624-300B-4B20-93C5-648FB7CBE653}">
    <text>BESOINS ANIM</text>
  </threadedComment>
  <threadedComment ref="N4" dT="2023-07-21T14:57:58.36" personId="{B05D31BC-7A26-4A68-BBDB-FE07AEBDA465}" id="{0117A0E1-C301-41A8-8525-8326CD9B7152}">
    <text>CAPA MAXI</text>
  </threadedComment>
  <threadedComment ref="O4" dT="2023-07-21T14:58:11.46" personId="{B05D31BC-7A26-4A68-BBDB-FE07AEBDA465}" id="{93E95126-13E6-4E76-9F45-5F9738BDA372}">
    <text>AFFECTATIONS REELLES</text>
  </threadedComment>
  <threadedComment ref="P4" dT="2023-07-21T14:58:25.18" personId="{B05D31BC-7A26-4A68-BBDB-FE07AEBDA465}" id="{8226F47B-85D5-47A1-87A3-A5A072033AD0}">
    <text>PLURIELS</text>
  </threadedComment>
  <threadedComment ref="Q4" dT="2023-07-21T14:58:48.75" personId="{B05D31BC-7A26-4A68-BBDB-FE07AEBDA465}" id="{D28BD9D5-3D83-4CDD-AF63-8F97D63840B4}">
    <text>BESOINS ANIM</text>
  </threadedComment>
  <threadedComment ref="S4" dT="2023-07-21T14:57:58.36" personId="{B05D31BC-7A26-4A68-BBDB-FE07AEBDA465}" id="{1790C76E-5A0F-4FDB-BC2B-BA4F1B8BD1CC}">
    <text>CAPA MAXI</text>
  </threadedComment>
  <threadedComment ref="T4" dT="2023-07-21T14:58:11.46" personId="{B05D31BC-7A26-4A68-BBDB-FE07AEBDA465}" id="{329CB9A1-194C-4537-ACAD-B995BEE58DDA}">
    <text>AFFECTATIONS REELLES</text>
  </threadedComment>
  <threadedComment ref="U4" dT="2023-07-21T14:58:25.18" personId="{B05D31BC-7A26-4A68-BBDB-FE07AEBDA465}" id="{16B59301-EFEF-4D2D-A9AF-DB65496D44D1}">
    <text>PLURIELS</text>
  </threadedComment>
  <threadedComment ref="V4" dT="2023-07-21T14:58:48.75" personId="{B05D31BC-7A26-4A68-BBDB-FE07AEBDA465}" id="{29C2D824-FE2B-4AC2-B70E-BCB06CAA48B9}">
    <text>BESOINS ANIM</text>
  </threadedComment>
  <threadedComment ref="X4" dT="2023-07-21T14:57:58.36" personId="{B05D31BC-7A26-4A68-BBDB-FE07AEBDA465}" id="{EE894A01-65B4-4B16-BFF7-BA3D7C353347}">
    <text>CAPA MAXI</text>
  </threadedComment>
  <threadedComment ref="Y4" dT="2023-07-21T14:58:11.46" personId="{B05D31BC-7A26-4A68-BBDB-FE07AEBDA465}" id="{22111E15-507D-44D0-AAF6-154A57D3BE6D}">
    <text>AFFECTATIONS REELLES</text>
  </threadedComment>
  <threadedComment ref="Z4" dT="2023-07-21T14:58:25.18" personId="{B05D31BC-7A26-4A68-BBDB-FE07AEBDA465}" id="{FC783852-A970-44B7-AD96-68D3AF5553C4}">
    <text>PLURIELS</text>
  </threadedComment>
  <threadedComment ref="AA4" dT="2023-07-21T14:58:48.75" personId="{B05D31BC-7A26-4A68-BBDB-FE07AEBDA465}" id="{69153871-8F2A-4D11-96CD-F806EB561675}">
    <text>BESOINS ANIM</text>
  </threadedComment>
  <threadedComment ref="H16" dT="2023-08-08T08:16:01.69" personId="{B05D31BC-7A26-4A68-BBDB-FE07AEBDA465}" id="{8A53C5A0-5FD7-4BFE-8C5E-D07CAFB17DA5}">
    <text>EN ATTENTE VALIDATION EVALUATION</text>
  </threadedComment>
  <threadedComment ref="C27" dT="2023-09-26T10:35:30.00" personId="{DFC02C04-D312-4E77-8F52-39C665DD14D8}" id="{C0B2749A-A35B-43C4-9D41-CC2B774DFE9A}">
    <text xml:space="preserve">PAS DE CONTRAT A FAIRE
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omments" Target="../comments2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DE3CD-140A-4654-B4D8-9EC67082FF1B}">
  <sheetPr codeName="Feuil2"/>
  <dimension ref="A1:AK107"/>
  <sheetViews>
    <sheetView zoomScale="90" zoomScaleNormal="90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AF71" sqref="AF71"/>
    </sheetView>
  </sheetViews>
  <sheetFormatPr baseColWidth="10" defaultColWidth="11.453125" defaultRowHeight="11.5" x14ac:dyDescent="0.25"/>
  <cols>
    <col min="1" max="1" width="7.26953125" style="6" customWidth="1"/>
    <col min="2" max="2" width="27.7265625" style="7" customWidth="1"/>
    <col min="3" max="3" width="9.81640625" style="6" bestFit="1" customWidth="1"/>
    <col min="4" max="4" width="2.81640625" style="6" customWidth="1"/>
    <col min="5" max="6" width="3" style="6" customWidth="1"/>
    <col min="7" max="7" width="3.26953125" style="6" customWidth="1"/>
    <col min="8" max="8" width="11.7265625" style="6" customWidth="1"/>
    <col min="9" max="11" width="3.26953125" style="6" customWidth="1"/>
    <col min="12" max="12" width="7.7265625" style="6" customWidth="1"/>
    <col min="13" max="13" width="11.453125" style="6" bestFit="1" customWidth="1"/>
    <col min="14" max="16" width="3.26953125" style="6" customWidth="1"/>
    <col min="17" max="17" width="4" style="6" customWidth="1"/>
    <col min="18" max="18" width="12.54296875" style="6" customWidth="1"/>
    <col min="19" max="22" width="3.26953125" style="6" customWidth="1"/>
    <col min="23" max="23" width="12.7265625" style="6" customWidth="1"/>
    <col min="24" max="54" width="3.26953125" style="6" customWidth="1"/>
    <col min="55" max="16384" width="11.453125" style="6"/>
  </cols>
  <sheetData>
    <row r="1" spans="1:37" ht="29.25" customHeight="1" thickBot="1" x14ac:dyDescent="0.35">
      <c r="C1" s="648" t="s">
        <v>64</v>
      </c>
      <c r="D1" s="649"/>
      <c r="E1" s="649"/>
      <c r="F1" s="649"/>
      <c r="G1" s="649"/>
      <c r="H1" s="649"/>
      <c r="I1" s="649"/>
      <c r="J1" s="649"/>
      <c r="K1" s="649"/>
      <c r="L1" s="649"/>
      <c r="M1" s="649"/>
      <c r="N1" s="649"/>
      <c r="O1" s="649"/>
      <c r="P1" s="649"/>
      <c r="Q1" s="649"/>
      <c r="R1" s="649"/>
      <c r="S1" s="649"/>
      <c r="T1" s="649"/>
      <c r="U1" s="649"/>
      <c r="V1" s="649"/>
      <c r="W1" s="649"/>
      <c r="X1" s="649"/>
      <c r="Y1" s="649"/>
      <c r="Z1" s="649"/>
      <c r="AA1" s="650"/>
      <c r="AB1" s="8"/>
    </row>
    <row r="2" spans="1:37" s="7" customFormat="1" ht="51" customHeight="1" thickBot="1" x14ac:dyDescent="0.3">
      <c r="C2" s="651" t="s">
        <v>65</v>
      </c>
      <c r="D2" s="652"/>
      <c r="E2" s="652"/>
      <c r="F2" s="652"/>
      <c r="G2" s="653"/>
      <c r="H2" s="654" t="s">
        <v>66</v>
      </c>
      <c r="I2" s="652"/>
      <c r="J2" s="652"/>
      <c r="K2" s="652"/>
      <c r="L2" s="653"/>
      <c r="M2" s="651" t="s">
        <v>67</v>
      </c>
      <c r="N2" s="652"/>
      <c r="O2" s="652"/>
      <c r="P2" s="652"/>
      <c r="Q2" s="652"/>
      <c r="R2" s="652"/>
      <c r="S2" s="652"/>
      <c r="T2" s="652"/>
      <c r="U2" s="652"/>
      <c r="V2" s="653"/>
      <c r="W2" s="651" t="s">
        <v>68</v>
      </c>
      <c r="X2" s="652"/>
      <c r="Y2" s="652"/>
      <c r="Z2" s="652"/>
      <c r="AA2" s="653"/>
      <c r="AB2" s="9"/>
    </row>
    <row r="3" spans="1:37" s="9" customFormat="1" ht="15.75" customHeight="1" thickBot="1" x14ac:dyDescent="0.3">
      <c r="A3" s="10"/>
      <c r="B3" s="11"/>
      <c r="C3" s="655" t="s">
        <v>69</v>
      </c>
      <c r="D3" s="656"/>
      <c r="E3" s="656"/>
      <c r="F3" s="656"/>
      <c r="G3" s="657"/>
      <c r="H3" s="655" t="s">
        <v>69</v>
      </c>
      <c r="I3" s="656"/>
      <c r="J3" s="656"/>
      <c r="K3" s="656"/>
      <c r="L3" s="657"/>
      <c r="M3" s="655" t="s">
        <v>69</v>
      </c>
      <c r="N3" s="656"/>
      <c r="O3" s="656"/>
      <c r="P3" s="656"/>
      <c r="Q3" s="657"/>
      <c r="R3" s="655" t="s">
        <v>70</v>
      </c>
      <c r="S3" s="656"/>
      <c r="T3" s="656"/>
      <c r="U3" s="656"/>
      <c r="V3" s="657"/>
      <c r="W3" s="658" t="s">
        <v>69</v>
      </c>
      <c r="X3" s="659"/>
      <c r="Y3" s="659"/>
      <c r="Z3" s="659"/>
      <c r="AA3" s="660"/>
    </row>
    <row r="4" spans="1:37" s="9" customFormat="1" ht="12" thickBot="1" x14ac:dyDescent="0.3">
      <c r="B4" s="11"/>
      <c r="C4" s="12" t="s">
        <v>71</v>
      </c>
      <c r="D4" s="13" t="s">
        <v>72</v>
      </c>
      <c r="E4" s="13" t="s">
        <v>73</v>
      </c>
      <c r="F4" s="13" t="s">
        <v>74</v>
      </c>
      <c r="G4" s="13" t="s">
        <v>75</v>
      </c>
      <c r="H4" s="12" t="s">
        <v>71</v>
      </c>
      <c r="I4" s="13" t="s">
        <v>72</v>
      </c>
      <c r="J4" s="13" t="s">
        <v>73</v>
      </c>
      <c r="K4" s="13" t="s">
        <v>74</v>
      </c>
      <c r="L4" s="14" t="s">
        <v>75</v>
      </c>
      <c r="M4" s="12" t="s">
        <v>71</v>
      </c>
      <c r="N4" s="13" t="s">
        <v>72</v>
      </c>
      <c r="O4" s="13" t="s">
        <v>73</v>
      </c>
      <c r="P4" s="13" t="s">
        <v>74</v>
      </c>
      <c r="Q4" s="14" t="s">
        <v>75</v>
      </c>
      <c r="R4" s="15" t="s">
        <v>71</v>
      </c>
      <c r="S4" s="16" t="s">
        <v>72</v>
      </c>
      <c r="T4" s="16" t="s">
        <v>73</v>
      </c>
      <c r="U4" s="16" t="s">
        <v>74</v>
      </c>
      <c r="V4" s="16" t="s">
        <v>75</v>
      </c>
      <c r="W4" s="17" t="s">
        <v>71</v>
      </c>
      <c r="X4" s="18" t="s">
        <v>72</v>
      </c>
      <c r="Y4" s="18" t="s">
        <v>73</v>
      </c>
      <c r="Z4" s="18" t="s">
        <v>74</v>
      </c>
      <c r="AA4" s="19" t="s">
        <v>75</v>
      </c>
    </row>
    <row r="5" spans="1:37" s="9" customFormat="1" ht="15" customHeight="1" thickBot="1" x14ac:dyDescent="0.3">
      <c r="B5" s="20" t="s">
        <v>76</v>
      </c>
      <c r="C5" s="21"/>
      <c r="D5" s="22"/>
      <c r="E5" s="22"/>
      <c r="F5" s="22"/>
      <c r="G5" s="23"/>
      <c r="H5" s="24" t="s">
        <v>77</v>
      </c>
      <c r="I5" s="25">
        <v>10</v>
      </c>
      <c r="J5" s="26">
        <v>6</v>
      </c>
      <c r="K5" s="26">
        <v>1</v>
      </c>
      <c r="L5" s="14">
        <f>I5/8</f>
        <v>1.25</v>
      </c>
      <c r="M5" s="21"/>
      <c r="N5" s="22"/>
      <c r="O5" s="22"/>
      <c r="P5" s="22"/>
      <c r="Q5" s="23"/>
      <c r="R5" s="21"/>
      <c r="S5" s="27"/>
      <c r="T5" s="27"/>
      <c r="U5" s="27"/>
      <c r="V5" s="28"/>
      <c r="W5" s="29" t="s">
        <v>78</v>
      </c>
      <c r="X5" s="25">
        <v>15</v>
      </c>
      <c r="Y5" s="26">
        <v>13</v>
      </c>
      <c r="Z5" s="26"/>
      <c r="AA5" s="30">
        <v>2</v>
      </c>
    </row>
    <row r="6" spans="1:37" s="9" customFormat="1" ht="12" thickBot="1" x14ac:dyDescent="0.3">
      <c r="B6" s="31" t="s">
        <v>79</v>
      </c>
      <c r="C6" s="32" t="s">
        <v>80</v>
      </c>
      <c r="D6" s="33">
        <v>15</v>
      </c>
      <c r="E6" s="34">
        <v>15</v>
      </c>
      <c r="F6" s="34">
        <v>1</v>
      </c>
      <c r="G6" s="35">
        <f>D6/12</f>
        <v>1.25</v>
      </c>
      <c r="H6" s="32" t="s">
        <v>81</v>
      </c>
      <c r="I6" s="33">
        <v>38</v>
      </c>
      <c r="J6" s="34">
        <v>28</v>
      </c>
      <c r="K6" s="34"/>
      <c r="L6" s="35">
        <f>I6/12</f>
        <v>3.1666666666666665</v>
      </c>
      <c r="M6" s="36"/>
      <c r="N6" s="37"/>
      <c r="O6" s="37"/>
      <c r="P6" s="37"/>
      <c r="Q6" s="38"/>
      <c r="R6" s="36"/>
      <c r="S6" s="39"/>
      <c r="T6" s="39"/>
      <c r="U6" s="39"/>
      <c r="V6" s="40"/>
      <c r="W6" s="41" t="s">
        <v>82</v>
      </c>
      <c r="X6" s="33">
        <v>15</v>
      </c>
      <c r="Y6" s="34">
        <v>14</v>
      </c>
      <c r="Z6" s="34"/>
      <c r="AA6" s="42">
        <v>2</v>
      </c>
    </row>
    <row r="7" spans="1:37" s="9" customFormat="1" x14ac:dyDescent="0.25">
      <c r="B7" s="608" t="s">
        <v>83</v>
      </c>
      <c r="C7" s="43" t="s">
        <v>84</v>
      </c>
      <c r="D7" s="44">
        <v>30</v>
      </c>
      <c r="E7" s="45">
        <v>30</v>
      </c>
      <c r="F7" s="45">
        <v>1</v>
      </c>
      <c r="G7" s="46">
        <f>D7/12</f>
        <v>2.5</v>
      </c>
      <c r="H7" s="47"/>
      <c r="I7" s="48"/>
      <c r="J7" s="48"/>
      <c r="K7" s="48"/>
      <c r="L7" s="49"/>
      <c r="M7" s="43" t="s">
        <v>85</v>
      </c>
      <c r="N7" s="44">
        <v>20</v>
      </c>
      <c r="O7" s="45">
        <v>22</v>
      </c>
      <c r="P7" s="45">
        <v>1</v>
      </c>
      <c r="Q7" s="46">
        <f>N7/12</f>
        <v>1.6666666666666667</v>
      </c>
      <c r="R7" s="50" t="s">
        <v>85</v>
      </c>
      <c r="S7" s="51">
        <v>30</v>
      </c>
      <c r="T7" s="52">
        <v>23</v>
      </c>
      <c r="U7" s="52"/>
      <c r="V7" s="53">
        <f>S7/12</f>
        <v>2.5</v>
      </c>
      <c r="W7" s="54" t="s">
        <v>86</v>
      </c>
      <c r="X7" s="55">
        <v>40</v>
      </c>
      <c r="Y7" s="56">
        <v>20</v>
      </c>
      <c r="Z7" s="56"/>
      <c r="AA7" s="57">
        <v>5</v>
      </c>
    </row>
    <row r="8" spans="1:37" s="9" customFormat="1" x14ac:dyDescent="0.25">
      <c r="B8" s="609"/>
      <c r="C8" s="58"/>
      <c r="D8" s="59"/>
      <c r="E8" s="59"/>
      <c r="F8" s="59"/>
      <c r="G8" s="60"/>
      <c r="H8" s="61"/>
      <c r="I8" s="62"/>
      <c r="J8" s="62"/>
      <c r="K8" s="62"/>
      <c r="L8" s="63"/>
      <c r="M8" s="64" t="s">
        <v>87</v>
      </c>
      <c r="N8" s="65">
        <v>30</v>
      </c>
      <c r="O8" s="66">
        <v>29</v>
      </c>
      <c r="P8" s="66"/>
      <c r="Q8" s="67">
        <f>N8/12</f>
        <v>2.5</v>
      </c>
      <c r="R8" s="68"/>
      <c r="S8" s="69"/>
      <c r="T8" s="69"/>
      <c r="U8" s="69"/>
      <c r="V8" s="70"/>
      <c r="W8" s="71" t="s">
        <v>88</v>
      </c>
      <c r="X8" s="72">
        <v>20</v>
      </c>
      <c r="Y8" s="73">
        <v>28</v>
      </c>
      <c r="Z8" s="73"/>
      <c r="AA8" s="74">
        <v>2</v>
      </c>
    </row>
    <row r="9" spans="1:37" s="9" customFormat="1" ht="12" thickBot="1" x14ac:dyDescent="0.3">
      <c r="B9" s="610"/>
      <c r="C9" s="75"/>
      <c r="D9" s="76"/>
      <c r="E9" s="76"/>
      <c r="F9" s="76"/>
      <c r="G9" s="77"/>
      <c r="H9" s="78"/>
      <c r="I9" s="79"/>
      <c r="J9" s="79"/>
      <c r="K9" s="79"/>
      <c r="L9" s="80"/>
      <c r="M9" s="81"/>
      <c r="N9" s="82"/>
      <c r="O9" s="82"/>
      <c r="P9" s="82"/>
      <c r="Q9" s="83"/>
      <c r="R9" s="84"/>
      <c r="S9" s="85"/>
      <c r="T9" s="85"/>
      <c r="U9" s="85"/>
      <c r="V9" s="86"/>
      <c r="W9" s="87"/>
      <c r="X9" s="88"/>
      <c r="Y9" s="88"/>
      <c r="Z9" s="88"/>
      <c r="AA9" s="89"/>
    </row>
    <row r="10" spans="1:37" s="9" customFormat="1" ht="12" thickBot="1" x14ac:dyDescent="0.3">
      <c r="B10" s="611" t="s">
        <v>89</v>
      </c>
      <c r="C10" s="36"/>
      <c r="D10" s="37"/>
      <c r="E10" s="37"/>
      <c r="F10" s="37"/>
      <c r="G10" s="38"/>
      <c r="H10" s="61"/>
      <c r="I10" s="62"/>
      <c r="J10" s="62"/>
      <c r="K10" s="62"/>
      <c r="L10" s="63"/>
      <c r="M10" s="90" t="s">
        <v>90</v>
      </c>
      <c r="N10" s="91">
        <v>20</v>
      </c>
      <c r="O10" s="91">
        <v>19</v>
      </c>
      <c r="P10" s="91"/>
      <c r="Q10" s="92">
        <f>N10/12</f>
        <v>1.6666666666666667</v>
      </c>
      <c r="R10" s="24" t="s">
        <v>91</v>
      </c>
      <c r="S10" s="93">
        <v>20</v>
      </c>
      <c r="T10" s="93">
        <v>18</v>
      </c>
      <c r="U10" s="93">
        <v>1</v>
      </c>
      <c r="V10" s="94">
        <f>S10/12</f>
        <v>1.6666666666666667</v>
      </c>
      <c r="W10" s="95"/>
      <c r="X10" s="96"/>
      <c r="Y10" s="96"/>
      <c r="Z10" s="96"/>
      <c r="AA10" s="97"/>
    </row>
    <row r="11" spans="1:37" s="9" customFormat="1" ht="15.75" customHeight="1" thickBot="1" x14ac:dyDescent="0.3">
      <c r="B11" s="612"/>
      <c r="C11" s="81"/>
      <c r="D11" s="82"/>
      <c r="E11" s="82"/>
      <c r="F11" s="82"/>
      <c r="G11" s="83"/>
      <c r="H11" s="61"/>
      <c r="I11" s="62"/>
      <c r="J11" s="62"/>
      <c r="K11" s="62"/>
      <c r="L11" s="63"/>
      <c r="M11" s="24"/>
      <c r="N11" s="26"/>
      <c r="O11" s="26"/>
      <c r="P11" s="26"/>
      <c r="Q11" s="14"/>
      <c r="R11" s="24" t="s">
        <v>92</v>
      </c>
      <c r="S11" s="93">
        <v>20</v>
      </c>
      <c r="T11" s="93">
        <v>19</v>
      </c>
      <c r="U11" s="93"/>
      <c r="V11" s="94">
        <f>S11/12</f>
        <v>1.6666666666666667</v>
      </c>
      <c r="W11" s="98"/>
      <c r="X11" s="27"/>
      <c r="Y11" s="27"/>
      <c r="Z11" s="27"/>
      <c r="AA11" s="99"/>
    </row>
    <row r="12" spans="1:37" s="9" customFormat="1" ht="12" thickBot="1" x14ac:dyDescent="0.3">
      <c r="B12" s="20" t="s">
        <v>93</v>
      </c>
      <c r="C12" s="21"/>
      <c r="D12" s="22"/>
      <c r="E12" s="22"/>
      <c r="F12" s="22"/>
      <c r="G12" s="23"/>
      <c r="H12" s="100"/>
      <c r="I12" s="101"/>
      <c r="J12" s="101"/>
      <c r="K12" s="101"/>
      <c r="L12" s="102"/>
      <c r="M12" s="21"/>
      <c r="N12" s="22"/>
      <c r="O12" s="22"/>
      <c r="P12" s="22"/>
      <c r="Q12" s="23"/>
      <c r="R12" s="21"/>
      <c r="S12" s="27"/>
      <c r="T12" s="27"/>
      <c r="U12" s="27"/>
      <c r="V12" s="99"/>
      <c r="W12" s="98"/>
      <c r="X12" s="27"/>
      <c r="Y12" s="27"/>
      <c r="Z12" s="27"/>
      <c r="AA12" s="99"/>
      <c r="AB12" s="613" t="s">
        <v>94</v>
      </c>
      <c r="AC12" s="617" t="s">
        <v>95</v>
      </c>
      <c r="AD12" s="618"/>
      <c r="AE12" s="619"/>
      <c r="AF12" s="617" t="s">
        <v>96</v>
      </c>
      <c r="AG12" s="618"/>
      <c r="AH12" s="619"/>
      <c r="AI12" s="620" t="s">
        <v>97</v>
      </c>
      <c r="AJ12" s="621"/>
      <c r="AK12" s="622"/>
    </row>
    <row r="13" spans="1:37" s="9" customFormat="1" ht="16" thickBot="1" x14ac:dyDescent="0.4">
      <c r="B13" s="623" t="s">
        <v>94</v>
      </c>
      <c r="C13" s="624"/>
      <c r="D13" s="103">
        <f>SUM(D5:D12)</f>
        <v>45</v>
      </c>
      <c r="E13" s="104">
        <f t="shared" ref="E13:U13" si="0">SUM(E5:E12)</f>
        <v>45</v>
      </c>
      <c r="F13" s="26">
        <f t="shared" si="0"/>
        <v>2</v>
      </c>
      <c r="G13" s="105">
        <v>7</v>
      </c>
      <c r="H13" s="103"/>
      <c r="I13" s="103">
        <f t="shared" si="0"/>
        <v>48</v>
      </c>
      <c r="J13" s="104">
        <f t="shared" si="0"/>
        <v>34</v>
      </c>
      <c r="K13" s="26">
        <f t="shared" si="0"/>
        <v>1</v>
      </c>
      <c r="L13" s="103">
        <v>5</v>
      </c>
      <c r="M13" s="24"/>
      <c r="N13" s="103">
        <f t="shared" si="0"/>
        <v>70</v>
      </c>
      <c r="O13" s="104">
        <f t="shared" si="0"/>
        <v>70</v>
      </c>
      <c r="P13" s="26">
        <f t="shared" si="0"/>
        <v>1</v>
      </c>
      <c r="Q13" s="14">
        <v>7</v>
      </c>
      <c r="R13" s="24"/>
      <c r="S13" s="106">
        <f t="shared" si="0"/>
        <v>70</v>
      </c>
      <c r="T13" s="107">
        <f t="shared" si="0"/>
        <v>60</v>
      </c>
      <c r="U13" s="26">
        <f t="shared" si="0"/>
        <v>1</v>
      </c>
      <c r="V13" s="14">
        <v>8</v>
      </c>
      <c r="W13" s="108"/>
      <c r="X13" s="106">
        <f>SUM(X5:X12)</f>
        <v>90</v>
      </c>
      <c r="Y13" s="107">
        <f>SUM(Y5:Y12)</f>
        <v>75</v>
      </c>
      <c r="Z13" s="93"/>
      <c r="AA13" s="94">
        <v>10</v>
      </c>
      <c r="AB13" s="614"/>
      <c r="AC13" s="625">
        <f>SUM(D13+I13+N13+S13+X13)</f>
        <v>323</v>
      </c>
      <c r="AD13" s="626"/>
      <c r="AE13" s="627"/>
      <c r="AF13" s="628">
        <f>SUM(E13+J13+O13+T13+Y13)</f>
        <v>284</v>
      </c>
      <c r="AG13" s="629"/>
      <c r="AH13" s="630"/>
      <c r="AI13" s="631"/>
      <c r="AJ13" s="632"/>
      <c r="AK13" s="633"/>
    </row>
    <row r="14" spans="1:37" s="9" customFormat="1" ht="15" customHeight="1" thickBot="1" x14ac:dyDescent="0.3">
      <c r="A14" s="586" t="s">
        <v>98</v>
      </c>
      <c r="B14" s="110" t="s">
        <v>99</v>
      </c>
      <c r="C14" s="590" t="s">
        <v>100</v>
      </c>
      <c r="D14" s="591"/>
      <c r="E14" s="591" t="s">
        <v>101</v>
      </c>
      <c r="F14" s="591"/>
      <c r="G14" s="592"/>
      <c r="H14" s="590" t="s">
        <v>100</v>
      </c>
      <c r="I14" s="591"/>
      <c r="J14" s="591" t="s">
        <v>101</v>
      </c>
      <c r="K14" s="591"/>
      <c r="L14" s="593"/>
      <c r="M14" s="590" t="s">
        <v>100</v>
      </c>
      <c r="N14" s="591"/>
      <c r="O14" s="591" t="s">
        <v>101</v>
      </c>
      <c r="P14" s="591"/>
      <c r="Q14" s="593"/>
      <c r="R14" s="638" t="s">
        <v>100</v>
      </c>
      <c r="S14" s="591"/>
      <c r="T14" s="639" t="s">
        <v>101</v>
      </c>
      <c r="U14" s="639"/>
      <c r="V14" s="640"/>
      <c r="W14" s="641" t="s">
        <v>100</v>
      </c>
      <c r="X14" s="642"/>
      <c r="Y14" s="640" t="s">
        <v>101</v>
      </c>
      <c r="Z14" s="643"/>
      <c r="AA14" s="644"/>
      <c r="AB14" s="614"/>
      <c r="AC14" s="645" t="s">
        <v>102</v>
      </c>
      <c r="AD14" s="646"/>
      <c r="AE14" s="647"/>
      <c r="AF14" s="634" t="s">
        <v>101</v>
      </c>
      <c r="AG14" s="635"/>
      <c r="AH14" s="636"/>
      <c r="AI14" s="620" t="s">
        <v>97</v>
      </c>
      <c r="AJ14" s="621"/>
      <c r="AK14" s="622"/>
    </row>
    <row r="15" spans="1:37" ht="13.5" customHeight="1" x14ac:dyDescent="0.25">
      <c r="A15" s="587"/>
      <c r="B15" s="598" t="s">
        <v>103</v>
      </c>
      <c r="C15" s="600">
        <v>1</v>
      </c>
      <c r="D15" s="601"/>
      <c r="E15" s="582">
        <v>1</v>
      </c>
      <c r="F15" s="583"/>
      <c r="G15" s="602"/>
      <c r="H15" s="603">
        <v>1</v>
      </c>
      <c r="I15" s="604"/>
      <c r="J15" s="605">
        <v>1</v>
      </c>
      <c r="K15" s="606"/>
      <c r="L15" s="607"/>
      <c r="M15" s="585">
        <v>1</v>
      </c>
      <c r="N15" s="601"/>
      <c r="O15" s="582">
        <v>1</v>
      </c>
      <c r="P15" s="583"/>
      <c r="Q15" s="583"/>
      <c r="R15" s="637">
        <v>1</v>
      </c>
      <c r="S15" s="601"/>
      <c r="T15" s="582">
        <v>1</v>
      </c>
      <c r="U15" s="583"/>
      <c r="V15" s="584"/>
      <c r="W15" s="583">
        <v>1</v>
      </c>
      <c r="X15" s="585"/>
      <c r="Y15" s="582">
        <v>1</v>
      </c>
      <c r="Z15" s="583"/>
      <c r="AA15" s="584"/>
      <c r="AB15" s="615"/>
      <c r="AC15" s="473">
        <f>SUM(C15+H15+M15+R15+W15)</f>
        <v>5</v>
      </c>
      <c r="AD15" s="474"/>
      <c r="AE15" s="474"/>
      <c r="AF15" s="473">
        <f>SUM(E15+J15+O15+T15+Y15)</f>
        <v>5</v>
      </c>
      <c r="AG15" s="474"/>
      <c r="AH15" s="474"/>
      <c r="AI15" s="561">
        <f>AF15/AC15</f>
        <v>1</v>
      </c>
      <c r="AJ15" s="562"/>
      <c r="AK15" s="563"/>
    </row>
    <row r="16" spans="1:37" ht="15" customHeight="1" thickBot="1" x14ac:dyDescent="0.3">
      <c r="A16" s="587"/>
      <c r="B16" s="599"/>
      <c r="C16" s="570" t="s">
        <v>104</v>
      </c>
      <c r="D16" s="571"/>
      <c r="E16" s="572" t="s">
        <v>105</v>
      </c>
      <c r="F16" s="571"/>
      <c r="G16" s="573"/>
      <c r="H16" s="594" t="s">
        <v>106</v>
      </c>
      <c r="I16" s="595"/>
      <c r="J16" s="596" t="s">
        <v>107</v>
      </c>
      <c r="K16" s="595"/>
      <c r="L16" s="597"/>
      <c r="M16" s="571" t="s">
        <v>108</v>
      </c>
      <c r="N16" s="571"/>
      <c r="O16" s="572" t="s">
        <v>109</v>
      </c>
      <c r="P16" s="571"/>
      <c r="Q16" s="571"/>
      <c r="R16" s="465" t="s">
        <v>108</v>
      </c>
      <c r="S16" s="455"/>
      <c r="T16" s="456" t="s">
        <v>109</v>
      </c>
      <c r="U16" s="455"/>
      <c r="V16" s="466"/>
      <c r="W16" s="571" t="s">
        <v>110</v>
      </c>
      <c r="X16" s="576"/>
      <c r="Y16" s="572" t="s">
        <v>111</v>
      </c>
      <c r="Z16" s="571"/>
      <c r="AA16" s="575"/>
      <c r="AB16" s="615"/>
      <c r="AC16" s="479"/>
      <c r="AD16" s="480"/>
      <c r="AE16" s="480"/>
      <c r="AF16" s="479"/>
      <c r="AG16" s="480"/>
      <c r="AH16" s="480"/>
      <c r="AI16" s="567"/>
      <c r="AJ16" s="568"/>
      <c r="AK16" s="569"/>
    </row>
    <row r="17" spans="1:37" ht="12" thickBot="1" x14ac:dyDescent="0.3">
      <c r="A17" s="588"/>
      <c r="B17" s="557" t="s">
        <v>112</v>
      </c>
      <c r="C17" s="558" t="s">
        <v>100</v>
      </c>
      <c r="D17" s="559"/>
      <c r="E17" s="559" t="s">
        <v>101</v>
      </c>
      <c r="F17" s="559"/>
      <c r="G17" s="560"/>
      <c r="H17" s="558" t="s">
        <v>100</v>
      </c>
      <c r="I17" s="559"/>
      <c r="J17" s="559" t="s">
        <v>101</v>
      </c>
      <c r="K17" s="559"/>
      <c r="L17" s="560"/>
      <c r="M17" s="558" t="s">
        <v>100</v>
      </c>
      <c r="N17" s="559"/>
      <c r="O17" s="559" t="s">
        <v>101</v>
      </c>
      <c r="P17" s="559"/>
      <c r="Q17" s="580"/>
      <c r="R17" s="491" t="s">
        <v>100</v>
      </c>
      <c r="S17" s="492"/>
      <c r="T17" s="492" t="s">
        <v>101</v>
      </c>
      <c r="U17" s="492"/>
      <c r="V17" s="493"/>
      <c r="W17" s="581" t="s">
        <v>100</v>
      </c>
      <c r="X17" s="559"/>
      <c r="Y17" s="559" t="s">
        <v>101</v>
      </c>
      <c r="Z17" s="559"/>
      <c r="AA17" s="560"/>
      <c r="AB17" s="614"/>
      <c r="AC17" s="486" t="s">
        <v>102</v>
      </c>
      <c r="AD17" s="487"/>
      <c r="AE17" s="488"/>
      <c r="AF17" s="486" t="s">
        <v>101</v>
      </c>
      <c r="AG17" s="487"/>
      <c r="AH17" s="488"/>
      <c r="AI17" s="486" t="s">
        <v>97</v>
      </c>
      <c r="AJ17" s="487"/>
      <c r="AK17" s="488"/>
    </row>
    <row r="18" spans="1:37" x14ac:dyDescent="0.25">
      <c r="A18" s="588"/>
      <c r="B18" s="509"/>
      <c r="C18" s="513">
        <v>1</v>
      </c>
      <c r="D18" s="471"/>
      <c r="E18" s="471">
        <v>1</v>
      </c>
      <c r="F18" s="471"/>
      <c r="G18" s="512"/>
      <c r="H18" s="513">
        <v>0</v>
      </c>
      <c r="I18" s="471"/>
      <c r="J18" s="471">
        <v>0</v>
      </c>
      <c r="K18" s="471"/>
      <c r="L18" s="512"/>
      <c r="M18" s="513">
        <v>1</v>
      </c>
      <c r="N18" s="471"/>
      <c r="O18" s="468">
        <v>1</v>
      </c>
      <c r="P18" s="469"/>
      <c r="Q18" s="469"/>
      <c r="R18" s="470">
        <v>1</v>
      </c>
      <c r="S18" s="471"/>
      <c r="T18" s="468">
        <v>1</v>
      </c>
      <c r="U18" s="469"/>
      <c r="V18" s="472"/>
      <c r="W18" s="511">
        <v>1</v>
      </c>
      <c r="X18" s="471"/>
      <c r="Y18" s="468">
        <v>1</v>
      </c>
      <c r="Z18" s="469"/>
      <c r="AA18" s="511"/>
      <c r="AB18" s="614"/>
      <c r="AC18" s="473">
        <f>SUM(C18+H18+M18+R18+W18)</f>
        <v>4</v>
      </c>
      <c r="AD18" s="474"/>
      <c r="AE18" s="475"/>
      <c r="AF18" s="473">
        <f>SUM(E18+J18+O18+T18+Y18)</f>
        <v>4</v>
      </c>
      <c r="AG18" s="474"/>
      <c r="AH18" s="475"/>
      <c r="AI18" s="561">
        <f>AF18/AC18</f>
        <v>1</v>
      </c>
      <c r="AJ18" s="562"/>
      <c r="AK18" s="563"/>
    </row>
    <row r="19" spans="1:37" ht="15" customHeight="1" thickBot="1" x14ac:dyDescent="0.3">
      <c r="A19" s="588"/>
      <c r="B19" s="509"/>
      <c r="C19" s="570" t="s">
        <v>113</v>
      </c>
      <c r="D19" s="571"/>
      <c r="E19" s="572" t="s">
        <v>114</v>
      </c>
      <c r="F19" s="571"/>
      <c r="G19" s="573"/>
      <c r="H19" s="526" t="s">
        <v>115</v>
      </c>
      <c r="I19" s="527"/>
      <c r="J19" s="528" t="s">
        <v>116</v>
      </c>
      <c r="K19" s="527"/>
      <c r="L19" s="529"/>
      <c r="M19" s="570" t="s">
        <v>117</v>
      </c>
      <c r="N19" s="571"/>
      <c r="O19" s="572" t="s">
        <v>118</v>
      </c>
      <c r="P19" s="571"/>
      <c r="Q19" s="571"/>
      <c r="R19" s="574" t="s">
        <v>119</v>
      </c>
      <c r="S19" s="571"/>
      <c r="T19" s="572" t="s">
        <v>120</v>
      </c>
      <c r="U19" s="571"/>
      <c r="V19" s="575"/>
      <c r="W19" s="571" t="s">
        <v>121</v>
      </c>
      <c r="X19" s="571"/>
      <c r="Y19" s="572" t="s">
        <v>122</v>
      </c>
      <c r="Z19" s="571"/>
      <c r="AA19" s="576"/>
      <c r="AB19" s="614"/>
      <c r="AC19" s="476"/>
      <c r="AD19" s="477"/>
      <c r="AE19" s="478"/>
      <c r="AF19" s="476"/>
      <c r="AG19" s="477"/>
      <c r="AH19" s="478"/>
      <c r="AI19" s="564"/>
      <c r="AJ19" s="565"/>
      <c r="AK19" s="566"/>
    </row>
    <row r="20" spans="1:37" ht="15.75" customHeight="1" thickBot="1" x14ac:dyDescent="0.3">
      <c r="A20" s="588"/>
      <c r="B20" s="510"/>
      <c r="C20" s="548"/>
      <c r="D20" s="549"/>
      <c r="E20" s="549"/>
      <c r="F20" s="549"/>
      <c r="G20" s="550"/>
      <c r="H20" s="577"/>
      <c r="I20" s="578"/>
      <c r="J20" s="578"/>
      <c r="K20" s="578"/>
      <c r="L20" s="579"/>
      <c r="M20" s="548"/>
      <c r="N20" s="549"/>
      <c r="O20" s="549"/>
      <c r="P20" s="549"/>
      <c r="Q20" s="550"/>
      <c r="R20" s="551"/>
      <c r="S20" s="549"/>
      <c r="T20" s="549"/>
      <c r="U20" s="549"/>
      <c r="V20" s="550"/>
      <c r="W20" s="548"/>
      <c r="X20" s="549"/>
      <c r="Y20" s="549"/>
      <c r="Z20" s="549"/>
      <c r="AA20" s="550"/>
      <c r="AB20" s="614"/>
      <c r="AC20" s="479"/>
      <c r="AD20" s="480"/>
      <c r="AE20" s="481"/>
      <c r="AF20" s="479"/>
      <c r="AG20" s="480"/>
      <c r="AH20" s="481"/>
      <c r="AI20" s="567"/>
      <c r="AJ20" s="568"/>
      <c r="AK20" s="569"/>
    </row>
    <row r="21" spans="1:37" ht="12" thickBot="1" x14ac:dyDescent="0.3">
      <c r="A21" s="588"/>
      <c r="B21" s="508" t="s">
        <v>123</v>
      </c>
      <c r="C21" s="515" t="s">
        <v>100</v>
      </c>
      <c r="D21" s="489"/>
      <c r="E21" s="489" t="s">
        <v>101</v>
      </c>
      <c r="F21" s="489"/>
      <c r="G21" s="507"/>
      <c r="H21" s="515" t="s">
        <v>100</v>
      </c>
      <c r="I21" s="489"/>
      <c r="J21" s="489" t="s">
        <v>101</v>
      </c>
      <c r="K21" s="489"/>
      <c r="L21" s="507"/>
      <c r="M21" s="515" t="s">
        <v>100</v>
      </c>
      <c r="N21" s="489"/>
      <c r="O21" s="489" t="s">
        <v>101</v>
      </c>
      <c r="P21" s="489"/>
      <c r="Q21" s="507"/>
      <c r="R21" s="506" t="s">
        <v>100</v>
      </c>
      <c r="S21" s="489"/>
      <c r="T21" s="489" t="s">
        <v>101</v>
      </c>
      <c r="U21" s="489"/>
      <c r="V21" s="507"/>
      <c r="W21" s="515" t="s">
        <v>100</v>
      </c>
      <c r="X21" s="489"/>
      <c r="Y21" s="489" t="s">
        <v>101</v>
      </c>
      <c r="Z21" s="489"/>
      <c r="AA21" s="507"/>
      <c r="AB21" s="614"/>
      <c r="AC21" s="486" t="s">
        <v>102</v>
      </c>
      <c r="AD21" s="487"/>
      <c r="AE21" s="488"/>
      <c r="AF21" s="486" t="s">
        <v>101</v>
      </c>
      <c r="AG21" s="487"/>
      <c r="AH21" s="488"/>
      <c r="AI21" s="545" t="s">
        <v>97</v>
      </c>
      <c r="AJ21" s="546"/>
      <c r="AK21" s="547"/>
    </row>
    <row r="22" spans="1:37" x14ac:dyDescent="0.25">
      <c r="A22" s="588"/>
      <c r="B22" s="509"/>
      <c r="C22" s="513">
        <v>1</v>
      </c>
      <c r="D22" s="471"/>
      <c r="E22" s="468">
        <v>1</v>
      </c>
      <c r="F22" s="469"/>
      <c r="G22" s="514"/>
      <c r="H22" s="513">
        <v>1</v>
      </c>
      <c r="I22" s="471"/>
      <c r="J22" s="468">
        <v>1</v>
      </c>
      <c r="K22" s="469"/>
      <c r="L22" s="514"/>
      <c r="M22" s="513">
        <v>1</v>
      </c>
      <c r="N22" s="471"/>
      <c r="O22" s="468">
        <v>1</v>
      </c>
      <c r="P22" s="469"/>
      <c r="Q22" s="514"/>
      <c r="R22" s="513">
        <v>1</v>
      </c>
      <c r="S22" s="471"/>
      <c r="T22" s="468">
        <v>1</v>
      </c>
      <c r="U22" s="469"/>
      <c r="V22" s="514"/>
      <c r="W22" s="471">
        <v>1</v>
      </c>
      <c r="X22" s="471"/>
      <c r="Y22" s="468">
        <v>1</v>
      </c>
      <c r="Z22" s="469"/>
      <c r="AA22" s="511"/>
      <c r="AB22" s="614"/>
      <c r="AC22" s="473">
        <f>SUM(C22+H22+M22+R22+W22)</f>
        <v>5</v>
      </c>
      <c r="AD22" s="474"/>
      <c r="AE22" s="475"/>
      <c r="AF22" s="473">
        <f>SUM(E22+J22+O22+T22+Y22)</f>
        <v>5</v>
      </c>
      <c r="AG22" s="474"/>
      <c r="AH22" s="475"/>
      <c r="AI22" s="516">
        <f>AF22/AC22</f>
        <v>1</v>
      </c>
      <c r="AJ22" s="517"/>
      <c r="AK22" s="518"/>
    </row>
    <row r="23" spans="1:37" ht="15" customHeight="1" x14ac:dyDescent="0.25">
      <c r="A23" s="588"/>
      <c r="B23" s="509"/>
      <c r="C23" s="552" t="s">
        <v>124</v>
      </c>
      <c r="D23" s="553"/>
      <c r="E23" s="554" t="s">
        <v>125</v>
      </c>
      <c r="F23" s="553"/>
      <c r="G23" s="555"/>
      <c r="H23" s="552" t="s">
        <v>126</v>
      </c>
      <c r="I23" s="553"/>
      <c r="J23" s="554" t="s">
        <v>127</v>
      </c>
      <c r="K23" s="553"/>
      <c r="L23" s="555"/>
      <c r="M23" s="552" t="s">
        <v>128</v>
      </c>
      <c r="N23" s="556"/>
      <c r="O23" s="554" t="s">
        <v>129</v>
      </c>
      <c r="P23" s="553"/>
      <c r="Q23" s="555"/>
      <c r="R23" s="552" t="s">
        <v>130</v>
      </c>
      <c r="S23" s="556"/>
      <c r="T23" s="554" t="s">
        <v>129</v>
      </c>
      <c r="U23" s="553"/>
      <c r="V23" s="555"/>
      <c r="W23" s="552" t="s">
        <v>131</v>
      </c>
      <c r="X23" s="553"/>
      <c r="Y23" s="554" t="s">
        <v>132</v>
      </c>
      <c r="Z23" s="553"/>
      <c r="AA23" s="556"/>
      <c r="AB23" s="614"/>
      <c r="AC23" s="476"/>
      <c r="AD23" s="477"/>
      <c r="AE23" s="478"/>
      <c r="AF23" s="476"/>
      <c r="AG23" s="477"/>
      <c r="AH23" s="478"/>
      <c r="AI23" s="519"/>
      <c r="AJ23" s="482"/>
      <c r="AK23" s="483"/>
    </row>
    <row r="24" spans="1:37" ht="12" thickBot="1" x14ac:dyDescent="0.3">
      <c r="A24" s="588"/>
      <c r="B24" s="510"/>
      <c r="C24" s="548"/>
      <c r="D24" s="549"/>
      <c r="E24" s="549"/>
      <c r="F24" s="549"/>
      <c r="G24" s="550"/>
      <c r="H24" s="78"/>
      <c r="I24" s="79"/>
      <c r="J24" s="79"/>
      <c r="K24" s="79"/>
      <c r="L24" s="80"/>
      <c r="M24" s="548"/>
      <c r="N24" s="549"/>
      <c r="O24" s="549"/>
      <c r="P24" s="549"/>
      <c r="Q24" s="550"/>
      <c r="R24" s="551"/>
      <c r="S24" s="549"/>
      <c r="T24" s="549"/>
      <c r="U24" s="549"/>
      <c r="V24" s="550"/>
      <c r="W24" s="548"/>
      <c r="X24" s="549"/>
      <c r="Y24" s="549"/>
      <c r="Z24" s="549"/>
      <c r="AA24" s="550"/>
      <c r="AB24" s="614"/>
      <c r="AC24" s="479"/>
      <c r="AD24" s="480"/>
      <c r="AE24" s="481"/>
      <c r="AF24" s="479"/>
      <c r="AG24" s="480"/>
      <c r="AH24" s="481"/>
      <c r="AI24" s="520"/>
      <c r="AJ24" s="484"/>
      <c r="AK24" s="485"/>
    </row>
    <row r="25" spans="1:37" ht="12" thickBot="1" x14ac:dyDescent="0.3">
      <c r="A25" s="588"/>
      <c r="B25" s="508" t="s">
        <v>133</v>
      </c>
      <c r="C25" s="515" t="s">
        <v>100</v>
      </c>
      <c r="D25" s="489"/>
      <c r="E25" s="489" t="s">
        <v>101</v>
      </c>
      <c r="F25" s="489"/>
      <c r="G25" s="507"/>
      <c r="H25" s="515" t="s">
        <v>100</v>
      </c>
      <c r="I25" s="489"/>
      <c r="J25" s="489" t="s">
        <v>101</v>
      </c>
      <c r="K25" s="489"/>
      <c r="L25" s="507"/>
      <c r="M25" s="515" t="s">
        <v>100</v>
      </c>
      <c r="N25" s="489"/>
      <c r="O25" s="489" t="s">
        <v>101</v>
      </c>
      <c r="P25" s="489"/>
      <c r="Q25" s="507"/>
      <c r="R25" s="506" t="s">
        <v>100</v>
      </c>
      <c r="S25" s="489"/>
      <c r="T25" s="489" t="s">
        <v>101</v>
      </c>
      <c r="U25" s="489"/>
      <c r="V25" s="507"/>
      <c r="W25" s="515" t="s">
        <v>100</v>
      </c>
      <c r="X25" s="489"/>
      <c r="Y25" s="489" t="s">
        <v>101</v>
      </c>
      <c r="Z25" s="489"/>
      <c r="AA25" s="507"/>
      <c r="AB25" s="614"/>
      <c r="AC25" s="486" t="s">
        <v>102</v>
      </c>
      <c r="AD25" s="487"/>
      <c r="AE25" s="488"/>
      <c r="AF25" s="486" t="s">
        <v>101</v>
      </c>
      <c r="AG25" s="487"/>
      <c r="AH25" s="488"/>
      <c r="AI25" s="545" t="s">
        <v>97</v>
      </c>
      <c r="AJ25" s="546"/>
      <c r="AK25" s="547"/>
    </row>
    <row r="26" spans="1:37" ht="15" customHeight="1" x14ac:dyDescent="0.25">
      <c r="A26" s="588"/>
      <c r="B26" s="509"/>
      <c r="C26" s="513">
        <v>1</v>
      </c>
      <c r="D26" s="471"/>
      <c r="E26" s="468">
        <v>1</v>
      </c>
      <c r="F26" s="469"/>
      <c r="G26" s="514"/>
      <c r="H26" s="513">
        <v>0</v>
      </c>
      <c r="I26" s="471"/>
      <c r="J26" s="468">
        <v>0</v>
      </c>
      <c r="K26" s="469"/>
      <c r="L26" s="514"/>
      <c r="M26" s="513">
        <v>0</v>
      </c>
      <c r="N26" s="471"/>
      <c r="O26" s="468">
        <v>0</v>
      </c>
      <c r="P26" s="469"/>
      <c r="Q26" s="514"/>
      <c r="R26" s="513">
        <v>2</v>
      </c>
      <c r="S26" s="471"/>
      <c r="T26" s="468">
        <v>2</v>
      </c>
      <c r="U26" s="469"/>
      <c r="V26" s="514"/>
      <c r="W26" s="471">
        <v>0</v>
      </c>
      <c r="X26" s="471"/>
      <c r="Y26" s="468">
        <v>0</v>
      </c>
      <c r="Z26" s="469"/>
      <c r="AA26" s="511"/>
      <c r="AB26" s="614"/>
      <c r="AC26" s="473">
        <f>SUM(C26+H26+M26+R26+W26)</f>
        <v>3</v>
      </c>
      <c r="AD26" s="474"/>
      <c r="AE26" s="475"/>
      <c r="AF26" s="473">
        <f>SUM(E26+J26+O26+T26+Y26)</f>
        <v>3</v>
      </c>
      <c r="AG26" s="474"/>
      <c r="AH26" s="475"/>
      <c r="AI26" s="516">
        <f>AF26/AC26</f>
        <v>1</v>
      </c>
      <c r="AJ26" s="517"/>
      <c r="AK26" s="518"/>
    </row>
    <row r="27" spans="1:37" ht="15" customHeight="1" x14ac:dyDescent="0.25">
      <c r="A27" s="588"/>
      <c r="B27" s="509"/>
      <c r="C27" s="521" t="s">
        <v>134</v>
      </c>
      <c r="D27" s="522"/>
      <c r="E27" s="523" t="s">
        <v>135</v>
      </c>
      <c r="F27" s="524"/>
      <c r="G27" s="525"/>
      <c r="H27" s="526" t="s">
        <v>115</v>
      </c>
      <c r="I27" s="527"/>
      <c r="J27" s="528" t="s">
        <v>116</v>
      </c>
      <c r="K27" s="527"/>
      <c r="L27" s="529"/>
      <c r="M27" s="530"/>
      <c r="N27" s="531"/>
      <c r="O27" s="531"/>
      <c r="P27" s="531"/>
      <c r="Q27" s="532"/>
      <c r="R27" s="454" t="s">
        <v>136</v>
      </c>
      <c r="S27" s="455"/>
      <c r="T27" s="456" t="s">
        <v>137</v>
      </c>
      <c r="U27" s="455"/>
      <c r="V27" s="457"/>
      <c r="W27" s="533"/>
      <c r="X27" s="534"/>
      <c r="Y27" s="535"/>
      <c r="Z27" s="534"/>
      <c r="AA27" s="536"/>
      <c r="AB27" s="614"/>
      <c r="AC27" s="476"/>
      <c r="AD27" s="477"/>
      <c r="AE27" s="478"/>
      <c r="AF27" s="476"/>
      <c r="AG27" s="477"/>
      <c r="AH27" s="478"/>
      <c r="AI27" s="519"/>
      <c r="AJ27" s="482"/>
      <c r="AK27" s="483"/>
    </row>
    <row r="28" spans="1:37" ht="15" customHeight="1" x14ac:dyDescent="0.25">
      <c r="A28" s="588"/>
      <c r="B28" s="509"/>
      <c r="C28" s="435"/>
      <c r="D28" s="433"/>
      <c r="E28" s="433"/>
      <c r="F28" s="433"/>
      <c r="G28" s="434"/>
      <c r="H28" s="443"/>
      <c r="I28" s="432"/>
      <c r="J28" s="440"/>
      <c r="K28" s="441"/>
      <c r="L28" s="442"/>
      <c r="M28" s="454"/>
      <c r="N28" s="455"/>
      <c r="O28" s="456"/>
      <c r="P28" s="455"/>
      <c r="Q28" s="457"/>
      <c r="R28" s="537" t="s">
        <v>138</v>
      </c>
      <c r="S28" s="448"/>
      <c r="T28" s="538" t="s">
        <v>139</v>
      </c>
      <c r="U28" s="539"/>
      <c r="V28" s="540"/>
      <c r="W28" s="541"/>
      <c r="X28" s="542"/>
      <c r="Y28" s="543"/>
      <c r="Z28" s="542"/>
      <c r="AA28" s="544"/>
      <c r="AB28" s="614"/>
      <c r="AC28" s="476"/>
      <c r="AD28" s="477"/>
      <c r="AE28" s="478"/>
      <c r="AF28" s="476"/>
      <c r="AG28" s="477"/>
      <c r="AH28" s="478"/>
      <c r="AI28" s="519"/>
      <c r="AJ28" s="482"/>
      <c r="AK28" s="483"/>
    </row>
    <row r="29" spans="1:37" ht="15" customHeight="1" thickBot="1" x14ac:dyDescent="0.3">
      <c r="A29" s="588"/>
      <c r="B29" s="510"/>
      <c r="C29" s="415"/>
      <c r="D29" s="413"/>
      <c r="E29" s="413"/>
      <c r="F29" s="413"/>
      <c r="G29" s="414"/>
      <c r="H29" s="415"/>
      <c r="I29" s="413"/>
      <c r="J29" s="413"/>
      <c r="K29" s="413"/>
      <c r="L29" s="414"/>
      <c r="M29" s="496"/>
      <c r="N29" s="497"/>
      <c r="O29" s="498"/>
      <c r="P29" s="498"/>
      <c r="Q29" s="499"/>
      <c r="R29" s="412"/>
      <c r="S29" s="413"/>
      <c r="T29" s="424"/>
      <c r="U29" s="424"/>
      <c r="V29" s="425"/>
      <c r="W29" s="500"/>
      <c r="X29" s="501"/>
      <c r="Y29" s="501"/>
      <c r="Z29" s="501"/>
      <c r="AA29" s="502"/>
      <c r="AB29" s="614"/>
      <c r="AC29" s="479"/>
      <c r="AD29" s="480"/>
      <c r="AE29" s="481"/>
      <c r="AF29" s="479"/>
      <c r="AG29" s="480"/>
      <c r="AH29" s="481"/>
      <c r="AI29" s="520"/>
      <c r="AJ29" s="484"/>
      <c r="AK29" s="485"/>
    </row>
    <row r="30" spans="1:37" ht="12" thickBot="1" x14ac:dyDescent="0.3">
      <c r="A30" s="588"/>
      <c r="B30" s="503" t="s">
        <v>140</v>
      </c>
      <c r="C30" s="506" t="s">
        <v>100</v>
      </c>
      <c r="D30" s="489"/>
      <c r="E30" s="489" t="s">
        <v>101</v>
      </c>
      <c r="F30" s="489"/>
      <c r="G30" s="507"/>
      <c r="H30" s="506" t="s">
        <v>100</v>
      </c>
      <c r="I30" s="489"/>
      <c r="J30" s="489" t="s">
        <v>101</v>
      </c>
      <c r="K30" s="489"/>
      <c r="L30" s="507"/>
      <c r="M30" s="515" t="s">
        <v>100</v>
      </c>
      <c r="N30" s="489"/>
      <c r="O30" s="489" t="s">
        <v>101</v>
      </c>
      <c r="P30" s="489"/>
      <c r="Q30" s="507"/>
      <c r="R30" s="515" t="s">
        <v>100</v>
      </c>
      <c r="S30" s="489"/>
      <c r="T30" s="489" t="s">
        <v>101</v>
      </c>
      <c r="U30" s="489"/>
      <c r="V30" s="490"/>
      <c r="W30" s="491" t="s">
        <v>100</v>
      </c>
      <c r="X30" s="492"/>
      <c r="Y30" s="492" t="s">
        <v>101</v>
      </c>
      <c r="Z30" s="492"/>
      <c r="AA30" s="493"/>
      <c r="AB30" s="615"/>
      <c r="AC30" s="486" t="s">
        <v>102</v>
      </c>
      <c r="AD30" s="487"/>
      <c r="AE30" s="488"/>
      <c r="AF30" s="486" t="s">
        <v>101</v>
      </c>
      <c r="AG30" s="487"/>
      <c r="AH30" s="488"/>
      <c r="AI30" s="486" t="s">
        <v>97</v>
      </c>
      <c r="AJ30" s="487"/>
      <c r="AK30" s="488"/>
    </row>
    <row r="31" spans="1:37" x14ac:dyDescent="0.25">
      <c r="A31" s="588"/>
      <c r="B31" s="504"/>
      <c r="C31" s="511">
        <v>7</v>
      </c>
      <c r="D31" s="471"/>
      <c r="E31" s="471">
        <v>7</v>
      </c>
      <c r="F31" s="471"/>
      <c r="G31" s="512"/>
      <c r="H31" s="511">
        <v>6</v>
      </c>
      <c r="I31" s="471"/>
      <c r="J31" s="471">
        <v>6</v>
      </c>
      <c r="K31" s="471"/>
      <c r="L31" s="512"/>
      <c r="M31" s="513">
        <v>7</v>
      </c>
      <c r="N31" s="471"/>
      <c r="O31" s="468">
        <v>7</v>
      </c>
      <c r="P31" s="469"/>
      <c r="Q31" s="514"/>
      <c r="R31" s="513">
        <v>7</v>
      </c>
      <c r="S31" s="471"/>
      <c r="T31" s="468">
        <v>7</v>
      </c>
      <c r="U31" s="469"/>
      <c r="V31" s="469"/>
      <c r="W31" s="470">
        <v>10</v>
      </c>
      <c r="X31" s="471"/>
      <c r="Y31" s="468">
        <v>10</v>
      </c>
      <c r="Z31" s="469"/>
      <c r="AA31" s="472"/>
      <c r="AB31" s="615"/>
      <c r="AC31" s="473">
        <f>SUM(C31+H31+M31+R31+W31)</f>
        <v>37</v>
      </c>
      <c r="AD31" s="474"/>
      <c r="AE31" s="475"/>
      <c r="AF31" s="473">
        <f>SUM(E31+J31+O31+T31+Y31)</f>
        <v>37</v>
      </c>
      <c r="AG31" s="474"/>
      <c r="AH31" s="475"/>
      <c r="AI31" s="482">
        <f>AF31/AC31</f>
        <v>1</v>
      </c>
      <c r="AJ31" s="482"/>
      <c r="AK31" s="483"/>
    </row>
    <row r="32" spans="1:37" ht="15" customHeight="1" x14ac:dyDescent="0.25">
      <c r="A32" s="588"/>
      <c r="B32" s="504"/>
      <c r="C32" s="447" t="s">
        <v>141</v>
      </c>
      <c r="D32" s="463"/>
      <c r="E32" s="463" t="s">
        <v>142</v>
      </c>
      <c r="F32" s="463"/>
      <c r="G32" s="464"/>
      <c r="H32" s="447" t="s">
        <v>143</v>
      </c>
      <c r="I32" s="463"/>
      <c r="J32" s="463" t="s">
        <v>144</v>
      </c>
      <c r="K32" s="463"/>
      <c r="L32" s="464"/>
      <c r="M32" s="454" t="s">
        <v>145</v>
      </c>
      <c r="N32" s="455"/>
      <c r="O32" s="456" t="s">
        <v>146</v>
      </c>
      <c r="P32" s="455"/>
      <c r="Q32" s="457"/>
      <c r="R32" s="454" t="s">
        <v>147</v>
      </c>
      <c r="S32" s="455"/>
      <c r="T32" s="456" t="s">
        <v>148</v>
      </c>
      <c r="U32" s="455"/>
      <c r="V32" s="455"/>
      <c r="W32" s="465" t="s">
        <v>149</v>
      </c>
      <c r="X32" s="455"/>
      <c r="Y32" s="456" t="s">
        <v>150</v>
      </c>
      <c r="Z32" s="455"/>
      <c r="AA32" s="466"/>
      <c r="AB32" s="615"/>
      <c r="AC32" s="476"/>
      <c r="AD32" s="477"/>
      <c r="AE32" s="478"/>
      <c r="AF32" s="476"/>
      <c r="AG32" s="477"/>
      <c r="AH32" s="478"/>
      <c r="AI32" s="482"/>
      <c r="AJ32" s="482"/>
      <c r="AK32" s="483"/>
    </row>
    <row r="33" spans="1:37" ht="15" customHeight="1" x14ac:dyDescent="0.25">
      <c r="A33" s="588"/>
      <c r="B33" s="504"/>
      <c r="C33" s="447" t="s">
        <v>151</v>
      </c>
      <c r="D33" s="463"/>
      <c r="E33" s="463" t="s">
        <v>152</v>
      </c>
      <c r="F33" s="463"/>
      <c r="G33" s="464"/>
      <c r="H33" s="458" t="s">
        <v>153</v>
      </c>
      <c r="I33" s="447"/>
      <c r="J33" s="452" t="s">
        <v>154</v>
      </c>
      <c r="K33" s="446"/>
      <c r="L33" s="467"/>
      <c r="M33" s="454" t="s">
        <v>155</v>
      </c>
      <c r="N33" s="455"/>
      <c r="O33" s="456" t="s">
        <v>156</v>
      </c>
      <c r="P33" s="455"/>
      <c r="Q33" s="457"/>
      <c r="R33" s="458" t="s">
        <v>157</v>
      </c>
      <c r="S33" s="447"/>
      <c r="T33" s="452" t="s">
        <v>158</v>
      </c>
      <c r="U33" s="446"/>
      <c r="V33" s="446"/>
      <c r="W33" s="465" t="s">
        <v>159</v>
      </c>
      <c r="X33" s="455"/>
      <c r="Y33" s="456" t="s">
        <v>160</v>
      </c>
      <c r="Z33" s="455"/>
      <c r="AA33" s="466"/>
      <c r="AB33" s="615"/>
      <c r="AC33" s="476"/>
      <c r="AD33" s="477"/>
      <c r="AE33" s="478"/>
      <c r="AF33" s="476"/>
      <c r="AG33" s="477"/>
      <c r="AH33" s="478"/>
      <c r="AI33" s="482"/>
      <c r="AJ33" s="482"/>
      <c r="AK33" s="483"/>
    </row>
    <row r="34" spans="1:37" ht="15" customHeight="1" x14ac:dyDescent="0.25">
      <c r="A34" s="588"/>
      <c r="B34" s="504"/>
      <c r="C34" s="445" t="s">
        <v>161</v>
      </c>
      <c r="D34" s="446"/>
      <c r="E34" s="452" t="s">
        <v>162</v>
      </c>
      <c r="F34" s="446"/>
      <c r="G34" s="453"/>
      <c r="H34" s="447" t="s">
        <v>163</v>
      </c>
      <c r="I34" s="463"/>
      <c r="J34" s="463" t="s">
        <v>164</v>
      </c>
      <c r="K34" s="463"/>
      <c r="L34" s="464"/>
      <c r="M34" s="445" t="s">
        <v>165</v>
      </c>
      <c r="N34" s="446"/>
      <c r="O34" s="456" t="s">
        <v>166</v>
      </c>
      <c r="P34" s="455"/>
      <c r="Q34" s="457"/>
      <c r="R34" s="454" t="s">
        <v>167</v>
      </c>
      <c r="S34" s="455"/>
      <c r="T34" s="456" t="s">
        <v>156</v>
      </c>
      <c r="U34" s="455"/>
      <c r="V34" s="455"/>
      <c r="W34" s="445" t="s">
        <v>168</v>
      </c>
      <c r="X34" s="446"/>
      <c r="Y34" s="452" t="s">
        <v>169</v>
      </c>
      <c r="Z34" s="446"/>
      <c r="AA34" s="453"/>
      <c r="AB34" s="615"/>
      <c r="AC34" s="476"/>
      <c r="AD34" s="477"/>
      <c r="AE34" s="478"/>
      <c r="AF34" s="476"/>
      <c r="AG34" s="477"/>
      <c r="AH34" s="478"/>
      <c r="AI34" s="482"/>
      <c r="AJ34" s="482"/>
      <c r="AK34" s="483"/>
    </row>
    <row r="35" spans="1:37" ht="15" customHeight="1" x14ac:dyDescent="0.25">
      <c r="A35" s="588"/>
      <c r="B35" s="504"/>
      <c r="C35" s="459" t="s">
        <v>170</v>
      </c>
      <c r="D35" s="460"/>
      <c r="E35" s="461" t="s">
        <v>171</v>
      </c>
      <c r="F35" s="460"/>
      <c r="G35" s="462"/>
      <c r="H35" s="445" t="s">
        <v>172</v>
      </c>
      <c r="I35" s="446"/>
      <c r="J35" s="452" t="s">
        <v>173</v>
      </c>
      <c r="K35" s="446"/>
      <c r="L35" s="453"/>
      <c r="M35" s="454" t="s">
        <v>174</v>
      </c>
      <c r="N35" s="455"/>
      <c r="O35" s="456" t="s">
        <v>175</v>
      </c>
      <c r="P35" s="455"/>
      <c r="Q35" s="457"/>
      <c r="R35" s="454" t="s">
        <v>176</v>
      </c>
      <c r="S35" s="455"/>
      <c r="T35" s="456" t="s">
        <v>177</v>
      </c>
      <c r="U35" s="455"/>
      <c r="V35" s="455"/>
      <c r="W35" s="445" t="s">
        <v>178</v>
      </c>
      <c r="X35" s="447"/>
      <c r="Y35" s="452" t="s">
        <v>179</v>
      </c>
      <c r="Z35" s="446"/>
      <c r="AA35" s="453"/>
      <c r="AB35" s="615"/>
      <c r="AC35" s="476"/>
      <c r="AD35" s="477"/>
      <c r="AE35" s="478"/>
      <c r="AF35" s="476"/>
      <c r="AG35" s="477"/>
      <c r="AH35" s="478"/>
      <c r="AI35" s="482"/>
      <c r="AJ35" s="482"/>
      <c r="AK35" s="483"/>
    </row>
    <row r="36" spans="1:37" ht="15" customHeight="1" x14ac:dyDescent="0.25">
      <c r="A36" s="588"/>
      <c r="B36" s="504"/>
      <c r="C36" s="459" t="s">
        <v>180</v>
      </c>
      <c r="D36" s="460"/>
      <c r="E36" s="461" t="s">
        <v>181</v>
      </c>
      <c r="F36" s="460"/>
      <c r="G36" s="462"/>
      <c r="H36" s="459" t="s">
        <v>182</v>
      </c>
      <c r="I36" s="460"/>
      <c r="J36" s="461" t="s">
        <v>183</v>
      </c>
      <c r="K36" s="460"/>
      <c r="L36" s="462"/>
      <c r="M36" s="445" t="s">
        <v>184</v>
      </c>
      <c r="N36" s="446"/>
      <c r="O36" s="452" t="s">
        <v>185</v>
      </c>
      <c r="P36" s="446"/>
      <c r="Q36" s="453"/>
      <c r="R36" s="445" t="s">
        <v>165</v>
      </c>
      <c r="S36" s="446"/>
      <c r="T36" s="452" t="s">
        <v>166</v>
      </c>
      <c r="U36" s="446"/>
      <c r="V36" s="446"/>
      <c r="W36" s="445" t="s">
        <v>186</v>
      </c>
      <c r="X36" s="447"/>
      <c r="Y36" s="452" t="s">
        <v>187</v>
      </c>
      <c r="Z36" s="446"/>
      <c r="AA36" s="453"/>
      <c r="AB36" s="615"/>
      <c r="AC36" s="476"/>
      <c r="AD36" s="477"/>
      <c r="AE36" s="478"/>
      <c r="AF36" s="476"/>
      <c r="AG36" s="477"/>
      <c r="AH36" s="478"/>
      <c r="AI36" s="482"/>
      <c r="AJ36" s="482"/>
      <c r="AK36" s="483"/>
    </row>
    <row r="37" spans="1:37" ht="15" customHeight="1" x14ac:dyDescent="0.25">
      <c r="A37" s="588"/>
      <c r="B37" s="504"/>
      <c r="C37" s="445" t="s">
        <v>188</v>
      </c>
      <c r="D37" s="446"/>
      <c r="E37" s="452" t="s">
        <v>189</v>
      </c>
      <c r="F37" s="446"/>
      <c r="G37" s="453"/>
      <c r="H37" s="454" t="s">
        <v>190</v>
      </c>
      <c r="I37" s="455"/>
      <c r="J37" s="456" t="s">
        <v>191</v>
      </c>
      <c r="K37" s="455"/>
      <c r="L37" s="457"/>
      <c r="M37" s="458" t="s">
        <v>192</v>
      </c>
      <c r="N37" s="447"/>
      <c r="O37" s="456" t="s">
        <v>193</v>
      </c>
      <c r="P37" s="455"/>
      <c r="Q37" s="457"/>
      <c r="R37" s="445" t="s">
        <v>184</v>
      </c>
      <c r="S37" s="446"/>
      <c r="T37" s="452" t="s">
        <v>185</v>
      </c>
      <c r="U37" s="446"/>
      <c r="V37" s="446"/>
      <c r="W37" s="445" t="s">
        <v>194</v>
      </c>
      <c r="X37" s="447"/>
      <c r="Y37" s="452" t="s">
        <v>195</v>
      </c>
      <c r="Z37" s="446"/>
      <c r="AA37" s="453"/>
      <c r="AB37" s="615"/>
      <c r="AC37" s="476"/>
      <c r="AD37" s="477"/>
      <c r="AE37" s="478"/>
      <c r="AF37" s="476"/>
      <c r="AG37" s="477"/>
      <c r="AH37" s="478"/>
      <c r="AI37" s="482"/>
      <c r="AJ37" s="482"/>
      <c r="AK37" s="483"/>
    </row>
    <row r="38" spans="1:37" ht="15" customHeight="1" x14ac:dyDescent="0.25">
      <c r="A38" s="588"/>
      <c r="B38" s="504"/>
      <c r="C38" s="448" t="s">
        <v>196</v>
      </c>
      <c r="D38" s="449"/>
      <c r="E38" s="449" t="s">
        <v>120</v>
      </c>
      <c r="F38" s="449"/>
      <c r="G38" s="450"/>
      <c r="H38" s="432"/>
      <c r="I38" s="433"/>
      <c r="J38" s="433"/>
      <c r="K38" s="433"/>
      <c r="L38" s="434"/>
      <c r="M38" s="451" t="s">
        <v>197</v>
      </c>
      <c r="N38" s="449"/>
      <c r="O38" s="449" t="s">
        <v>198</v>
      </c>
      <c r="P38" s="449"/>
      <c r="Q38" s="450"/>
      <c r="R38" s="435"/>
      <c r="S38" s="433"/>
      <c r="T38" s="433"/>
      <c r="U38" s="433"/>
      <c r="V38" s="440"/>
      <c r="W38" s="445" t="s">
        <v>199</v>
      </c>
      <c r="X38" s="447"/>
      <c r="Y38" s="452" t="s">
        <v>200</v>
      </c>
      <c r="Z38" s="446"/>
      <c r="AA38" s="453"/>
      <c r="AB38" s="615"/>
      <c r="AC38" s="476"/>
      <c r="AD38" s="477"/>
      <c r="AE38" s="478"/>
      <c r="AF38" s="476"/>
      <c r="AG38" s="477"/>
      <c r="AH38" s="478"/>
      <c r="AI38" s="482"/>
      <c r="AJ38" s="482"/>
      <c r="AK38" s="483"/>
    </row>
    <row r="39" spans="1:37" ht="15" customHeight="1" x14ac:dyDescent="0.25">
      <c r="A39" s="588"/>
      <c r="B39" s="504"/>
      <c r="C39" s="432"/>
      <c r="D39" s="433"/>
      <c r="E39" s="433"/>
      <c r="F39" s="433"/>
      <c r="G39" s="434"/>
      <c r="H39" s="432"/>
      <c r="I39" s="433"/>
      <c r="J39" s="433"/>
      <c r="K39" s="433"/>
      <c r="L39" s="434"/>
      <c r="M39" s="435"/>
      <c r="N39" s="433"/>
      <c r="O39" s="433"/>
      <c r="P39" s="433"/>
      <c r="Q39" s="434"/>
      <c r="R39" s="435"/>
      <c r="S39" s="433"/>
      <c r="T39" s="436"/>
      <c r="U39" s="436"/>
      <c r="V39" s="437"/>
      <c r="W39" s="445" t="s">
        <v>201</v>
      </c>
      <c r="X39" s="447"/>
      <c r="Y39" s="452" t="s">
        <v>202</v>
      </c>
      <c r="Z39" s="446"/>
      <c r="AA39" s="453"/>
      <c r="AB39" s="615"/>
      <c r="AC39" s="476"/>
      <c r="AD39" s="477"/>
      <c r="AE39" s="478"/>
      <c r="AF39" s="476"/>
      <c r="AG39" s="477"/>
      <c r="AH39" s="478"/>
      <c r="AI39" s="482"/>
      <c r="AJ39" s="482"/>
      <c r="AK39" s="483"/>
    </row>
    <row r="40" spans="1:37" ht="15" customHeight="1" x14ac:dyDescent="0.25">
      <c r="A40" s="588"/>
      <c r="B40" s="504"/>
      <c r="C40" s="432"/>
      <c r="D40" s="433"/>
      <c r="E40" s="440"/>
      <c r="F40" s="441"/>
      <c r="G40" s="442"/>
      <c r="H40" s="443"/>
      <c r="I40" s="432"/>
      <c r="J40" s="440"/>
      <c r="K40" s="441"/>
      <c r="L40" s="442"/>
      <c r="M40" s="443"/>
      <c r="N40" s="432"/>
      <c r="O40" s="440"/>
      <c r="P40" s="441"/>
      <c r="Q40" s="442"/>
      <c r="R40" s="443"/>
      <c r="S40" s="432"/>
      <c r="T40" s="437"/>
      <c r="U40" s="444"/>
      <c r="V40" s="444"/>
      <c r="W40" s="445" t="s">
        <v>203</v>
      </c>
      <c r="X40" s="446"/>
      <c r="Y40" s="452" t="s">
        <v>167</v>
      </c>
      <c r="Z40" s="446"/>
      <c r="AA40" s="453"/>
      <c r="AB40" s="615"/>
      <c r="AC40" s="476"/>
      <c r="AD40" s="477"/>
      <c r="AE40" s="478"/>
      <c r="AF40" s="476"/>
      <c r="AG40" s="477"/>
      <c r="AH40" s="478"/>
      <c r="AI40" s="482"/>
      <c r="AJ40" s="482"/>
      <c r="AK40" s="483"/>
    </row>
    <row r="41" spans="1:37" ht="15" customHeight="1" x14ac:dyDescent="0.25">
      <c r="A41" s="588"/>
      <c r="B41" s="504"/>
      <c r="C41" s="432"/>
      <c r="D41" s="433"/>
      <c r="E41" s="440"/>
      <c r="F41" s="441"/>
      <c r="G41" s="442"/>
      <c r="H41" s="443"/>
      <c r="I41" s="432"/>
      <c r="J41" s="440"/>
      <c r="K41" s="441"/>
      <c r="L41" s="442"/>
      <c r="M41" s="443"/>
      <c r="N41" s="432"/>
      <c r="O41" s="440"/>
      <c r="P41" s="441"/>
      <c r="Q41" s="442"/>
      <c r="R41" s="443"/>
      <c r="S41" s="432"/>
      <c r="T41" s="437"/>
      <c r="U41" s="444"/>
      <c r="V41" s="444"/>
      <c r="W41" s="445" t="s">
        <v>204</v>
      </c>
      <c r="X41" s="446"/>
      <c r="Y41" s="452" t="s">
        <v>205</v>
      </c>
      <c r="Z41" s="446"/>
      <c r="AA41" s="453"/>
      <c r="AB41" s="615"/>
      <c r="AC41" s="476"/>
      <c r="AD41" s="477"/>
      <c r="AE41" s="478"/>
      <c r="AF41" s="476"/>
      <c r="AG41" s="477"/>
      <c r="AH41" s="478"/>
      <c r="AI41" s="482"/>
      <c r="AJ41" s="482"/>
      <c r="AK41" s="483"/>
    </row>
    <row r="42" spans="1:37" ht="15" customHeight="1" x14ac:dyDescent="0.25">
      <c r="A42" s="588"/>
      <c r="B42" s="504"/>
      <c r="C42" s="432"/>
      <c r="D42" s="433"/>
      <c r="E42" s="433"/>
      <c r="F42" s="433"/>
      <c r="G42" s="434"/>
      <c r="H42" s="432"/>
      <c r="I42" s="433"/>
      <c r="J42" s="433"/>
      <c r="K42" s="433"/>
      <c r="L42" s="434"/>
      <c r="M42" s="435"/>
      <c r="N42" s="433"/>
      <c r="O42" s="433"/>
      <c r="P42" s="433"/>
      <c r="Q42" s="434"/>
      <c r="R42" s="435"/>
      <c r="S42" s="433"/>
      <c r="T42" s="436"/>
      <c r="U42" s="436"/>
      <c r="V42" s="437"/>
      <c r="W42" s="438"/>
      <c r="X42" s="439"/>
      <c r="Y42" s="494"/>
      <c r="Z42" s="439"/>
      <c r="AA42" s="495"/>
      <c r="AB42" s="615"/>
      <c r="AC42" s="476"/>
      <c r="AD42" s="477"/>
      <c r="AE42" s="478"/>
      <c r="AF42" s="476"/>
      <c r="AG42" s="477"/>
      <c r="AH42" s="478"/>
      <c r="AI42" s="482"/>
      <c r="AJ42" s="482"/>
      <c r="AK42" s="483"/>
    </row>
    <row r="43" spans="1:37" ht="15" customHeight="1" thickBot="1" x14ac:dyDescent="0.3">
      <c r="A43" s="589"/>
      <c r="B43" s="505"/>
      <c r="C43" s="412"/>
      <c r="D43" s="413"/>
      <c r="E43" s="413"/>
      <c r="F43" s="413"/>
      <c r="G43" s="414"/>
      <c r="H43" s="412"/>
      <c r="I43" s="413"/>
      <c r="J43" s="413"/>
      <c r="K43" s="413"/>
      <c r="L43" s="414"/>
      <c r="M43" s="415"/>
      <c r="N43" s="413"/>
      <c r="O43" s="413"/>
      <c r="P43" s="413"/>
      <c r="Q43" s="414"/>
      <c r="R43" s="415"/>
      <c r="S43" s="413"/>
      <c r="T43" s="424"/>
      <c r="U43" s="424"/>
      <c r="V43" s="425"/>
      <c r="W43" s="426"/>
      <c r="X43" s="427"/>
      <c r="Y43" s="427"/>
      <c r="Z43" s="427"/>
      <c r="AA43" s="428"/>
      <c r="AB43" s="616"/>
      <c r="AC43" s="479"/>
      <c r="AD43" s="480"/>
      <c r="AE43" s="481"/>
      <c r="AF43" s="479"/>
      <c r="AG43" s="480"/>
      <c r="AH43" s="481"/>
      <c r="AI43" s="484"/>
      <c r="AJ43" s="484"/>
      <c r="AK43" s="485"/>
    </row>
    <row r="44" spans="1:37" ht="15.75" customHeight="1" thickBot="1" x14ac:dyDescent="0.3">
      <c r="B44" s="111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AB44" s="112"/>
      <c r="AC44" s="429">
        <f>SUM(AC31+AC26+AC22+AC18+AC15)</f>
        <v>54</v>
      </c>
      <c r="AD44" s="430"/>
      <c r="AE44" s="431"/>
      <c r="AF44" s="429">
        <f>SUM(AF31+AF26+AF22+AF18+AF15)</f>
        <v>54</v>
      </c>
      <c r="AG44" s="430"/>
      <c r="AH44" s="431"/>
      <c r="AI44" s="416">
        <f>AF44/AC44</f>
        <v>1</v>
      </c>
      <c r="AJ44" s="417"/>
      <c r="AK44" s="418"/>
    </row>
    <row r="45" spans="1:37" s="113" customFormat="1" ht="18" customHeight="1" thickBot="1" x14ac:dyDescent="0.4">
      <c r="B45" s="114" t="s">
        <v>206</v>
      </c>
      <c r="C45" s="419">
        <f>SUM(C31+C26+C22+C18+C15)</f>
        <v>11</v>
      </c>
      <c r="D45" s="419"/>
      <c r="E45" s="419">
        <f>SUM(E31+E26+E22+E18+E15)</f>
        <v>11</v>
      </c>
      <c r="F45" s="419"/>
      <c r="G45" s="419"/>
      <c r="H45" s="115">
        <f>SUM(H15+H18+H22+H26+H31)</f>
        <v>8</v>
      </c>
      <c r="I45" s="420">
        <f>SUM(J31+J26+J22+J18+J15)</f>
        <v>8</v>
      </c>
      <c r="J45" s="421"/>
      <c r="K45" s="421"/>
      <c r="L45" s="422"/>
      <c r="M45" s="419">
        <f>SUM(M31+M26+M22+M18+M15)</f>
        <v>10</v>
      </c>
      <c r="N45" s="419"/>
      <c r="O45" s="419">
        <f>SUM(O31+O26+O22+O18+O15)</f>
        <v>10</v>
      </c>
      <c r="P45" s="419"/>
      <c r="Q45" s="419"/>
      <c r="R45" s="115">
        <f>SUM(R31+R26+R22+R18+R15)</f>
        <v>12</v>
      </c>
      <c r="S45" s="419">
        <f>SUM(T31+T26+T22+T18+T15)</f>
        <v>12</v>
      </c>
      <c r="T45" s="419"/>
      <c r="U45" s="419"/>
      <c r="V45" s="419"/>
      <c r="W45" s="115">
        <f>SUM(W31+W26+W22+W18+W15)</f>
        <v>13</v>
      </c>
      <c r="X45" s="419">
        <f>SUM(Y31+Y26+Y22+Y18+Y15)</f>
        <v>13</v>
      </c>
      <c r="Y45" s="419"/>
      <c r="Z45" s="419"/>
      <c r="AA45" s="423"/>
      <c r="AB45" s="109"/>
      <c r="AC45" s="109"/>
      <c r="AD45" s="109"/>
      <c r="AE45" s="109"/>
      <c r="AF45" s="109"/>
      <c r="AG45" s="109"/>
      <c r="AH45" s="109"/>
      <c r="AI45" s="116"/>
      <c r="AJ45" s="116"/>
      <c r="AK45" s="116"/>
    </row>
    <row r="46" spans="1:37" ht="18" customHeight="1" thickBot="1" x14ac:dyDescent="0.45">
      <c r="B46" s="117" t="s">
        <v>207</v>
      </c>
      <c r="C46" s="406">
        <f>E45/C45</f>
        <v>1</v>
      </c>
      <c r="D46" s="406"/>
      <c r="E46" s="406"/>
      <c r="F46" s="406"/>
      <c r="G46" s="406"/>
      <c r="H46" s="406">
        <f>I45/H45</f>
        <v>1</v>
      </c>
      <c r="I46" s="406"/>
      <c r="J46" s="406"/>
      <c r="K46" s="406"/>
      <c r="L46" s="406"/>
      <c r="M46" s="406">
        <f t="shared" ref="M46" si="1">O45/M45</f>
        <v>1</v>
      </c>
      <c r="N46" s="406"/>
      <c r="O46" s="406"/>
      <c r="P46" s="406"/>
      <c r="Q46" s="406"/>
      <c r="R46" s="406">
        <f>S45/R45</f>
        <v>1</v>
      </c>
      <c r="S46" s="406"/>
      <c r="T46" s="406"/>
      <c r="U46" s="406"/>
      <c r="V46" s="406"/>
      <c r="W46" s="406">
        <f>X45/W45</f>
        <v>1</v>
      </c>
      <c r="X46" s="406"/>
      <c r="Y46" s="406"/>
      <c r="Z46" s="406"/>
      <c r="AA46" s="406"/>
      <c r="AB46" s="112"/>
      <c r="AC46" s="112"/>
      <c r="AD46" s="112"/>
      <c r="AE46" s="112"/>
      <c r="AF46" s="112"/>
      <c r="AG46" s="112"/>
      <c r="AH46" s="112"/>
      <c r="AI46" s="118"/>
      <c r="AJ46" s="118"/>
      <c r="AK46" s="118"/>
    </row>
    <row r="47" spans="1:37" ht="15.75" customHeight="1" thickBot="1" x14ac:dyDescent="0.3">
      <c r="B47" s="111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AB47" s="112"/>
      <c r="AC47" s="112"/>
      <c r="AD47" s="112"/>
      <c r="AE47" s="112"/>
      <c r="AF47" s="112"/>
      <c r="AG47" s="112"/>
      <c r="AH47" s="112"/>
      <c r="AI47" s="118"/>
      <c r="AJ47" s="118"/>
      <c r="AK47" s="118"/>
    </row>
    <row r="48" spans="1:37" ht="15.75" customHeight="1" thickBot="1" x14ac:dyDescent="0.3">
      <c r="A48" s="11"/>
      <c r="B48" s="111"/>
      <c r="C48" s="407" t="s">
        <v>65</v>
      </c>
      <c r="D48" s="408"/>
      <c r="E48" s="408"/>
      <c r="F48" s="408"/>
      <c r="G48" s="409"/>
      <c r="H48" s="407" t="s">
        <v>208</v>
      </c>
      <c r="I48" s="408"/>
      <c r="J48" s="408"/>
      <c r="K48" s="408"/>
      <c r="L48" s="409"/>
      <c r="M48" s="407" t="s">
        <v>209</v>
      </c>
      <c r="N48" s="408"/>
      <c r="O48" s="408"/>
      <c r="P48" s="408"/>
      <c r="Q48" s="408"/>
      <c r="R48" s="408"/>
      <c r="S48" s="408"/>
      <c r="T48" s="408"/>
      <c r="U48" s="408"/>
      <c r="V48" s="409"/>
      <c r="W48" s="410" t="s">
        <v>68</v>
      </c>
      <c r="X48" s="411"/>
      <c r="Y48" s="411"/>
      <c r="Z48" s="411"/>
      <c r="AA48" s="411"/>
      <c r="AB48" s="112"/>
      <c r="AC48" s="112"/>
      <c r="AD48" s="112"/>
      <c r="AE48" s="112"/>
      <c r="AF48" s="112"/>
      <c r="AG48" s="112"/>
      <c r="AH48" s="112"/>
      <c r="AI48" s="118"/>
      <c r="AJ48" s="118"/>
      <c r="AK48" s="118"/>
    </row>
    <row r="49" spans="1:37" ht="48" customHeight="1" thickBot="1" x14ac:dyDescent="0.3">
      <c r="A49" s="11"/>
      <c r="B49" s="119" t="s">
        <v>51</v>
      </c>
      <c r="C49" s="387" t="s">
        <v>210</v>
      </c>
      <c r="D49" s="388"/>
      <c r="E49" s="388"/>
      <c r="F49" s="388"/>
      <c r="G49" s="389"/>
      <c r="H49" s="387" t="s">
        <v>211</v>
      </c>
      <c r="I49" s="390"/>
      <c r="J49" s="390"/>
      <c r="K49" s="390"/>
      <c r="L49" s="391"/>
      <c r="M49" s="392" t="s">
        <v>212</v>
      </c>
      <c r="N49" s="393"/>
      <c r="O49" s="393"/>
      <c r="P49" s="393"/>
      <c r="Q49" s="393"/>
      <c r="R49" s="393"/>
      <c r="S49" s="393"/>
      <c r="T49" s="393"/>
      <c r="U49" s="393"/>
      <c r="V49" s="394"/>
      <c r="W49" s="395" t="s">
        <v>213</v>
      </c>
      <c r="X49" s="396"/>
      <c r="Y49" s="396"/>
      <c r="Z49" s="396"/>
      <c r="AA49" s="397"/>
      <c r="AB49" s="112"/>
      <c r="AC49" s="112"/>
      <c r="AD49" s="112"/>
      <c r="AE49" s="112"/>
      <c r="AF49" s="112"/>
      <c r="AG49" s="112"/>
      <c r="AH49" s="112"/>
      <c r="AI49" s="118"/>
      <c r="AJ49" s="118"/>
      <c r="AK49" s="118"/>
    </row>
    <row r="50" spans="1:37" ht="21.75" customHeight="1" thickBot="1" x14ac:dyDescent="0.3">
      <c r="A50" s="11"/>
      <c r="B50" s="120" t="s">
        <v>214</v>
      </c>
      <c r="C50" s="398" t="s">
        <v>215</v>
      </c>
      <c r="D50" s="399"/>
      <c r="E50" s="399"/>
      <c r="F50" s="399"/>
      <c r="G50" s="400"/>
      <c r="H50" s="401" t="s">
        <v>216</v>
      </c>
      <c r="I50" s="401"/>
      <c r="J50" s="401"/>
      <c r="K50" s="401"/>
      <c r="L50" s="401"/>
      <c r="M50" s="402" t="s">
        <v>217</v>
      </c>
      <c r="N50" s="403"/>
      <c r="O50" s="403"/>
      <c r="P50" s="403"/>
      <c r="Q50" s="403"/>
      <c r="R50" s="403"/>
      <c r="S50" s="403"/>
      <c r="T50" s="403"/>
      <c r="U50" s="403"/>
      <c r="V50" s="404"/>
      <c r="W50" s="401" t="s">
        <v>218</v>
      </c>
      <c r="X50" s="401"/>
      <c r="Y50" s="401"/>
      <c r="Z50" s="401"/>
      <c r="AA50" s="405"/>
      <c r="AB50" s="112"/>
      <c r="AC50" s="112"/>
      <c r="AD50" s="112"/>
      <c r="AE50" s="112"/>
      <c r="AF50" s="112"/>
      <c r="AG50" s="112"/>
      <c r="AH50" s="112"/>
      <c r="AI50" s="118"/>
      <c r="AJ50" s="118"/>
      <c r="AK50" s="118"/>
    </row>
    <row r="51" spans="1:37" s="7" customFormat="1" ht="20.25" customHeight="1" x14ac:dyDescent="0.35">
      <c r="A51" s="372" t="s">
        <v>219</v>
      </c>
      <c r="B51" s="121" t="s">
        <v>220</v>
      </c>
      <c r="C51" s="376" t="s">
        <v>221</v>
      </c>
      <c r="D51" s="377"/>
      <c r="E51" s="377"/>
      <c r="F51" s="377"/>
      <c r="G51" s="378"/>
      <c r="H51" s="379" t="s">
        <v>221</v>
      </c>
      <c r="I51" s="365"/>
      <c r="J51" s="365"/>
      <c r="K51" s="365"/>
      <c r="L51" s="366"/>
      <c r="M51" s="380" t="s">
        <v>221</v>
      </c>
      <c r="N51" s="381"/>
      <c r="O51" s="381"/>
      <c r="P51" s="381"/>
      <c r="Q51" s="382"/>
      <c r="R51" s="380" t="s">
        <v>221</v>
      </c>
      <c r="S51" s="381"/>
      <c r="T51" s="381"/>
      <c r="U51" s="381"/>
      <c r="V51" s="382"/>
      <c r="W51" s="383" t="s">
        <v>221</v>
      </c>
      <c r="X51" s="377"/>
      <c r="Y51" s="377"/>
      <c r="Z51" s="377"/>
      <c r="AA51" s="384"/>
    </row>
    <row r="52" spans="1:37" s="7" customFormat="1" ht="20.25" customHeight="1" x14ac:dyDescent="0.35">
      <c r="A52" s="373"/>
      <c r="B52" s="122" t="s">
        <v>222</v>
      </c>
      <c r="C52" s="385" t="s">
        <v>221</v>
      </c>
      <c r="D52" s="369"/>
      <c r="E52" s="369"/>
      <c r="F52" s="369"/>
      <c r="G52" s="386"/>
      <c r="H52" s="385" t="s">
        <v>221</v>
      </c>
      <c r="I52" s="369"/>
      <c r="J52" s="369"/>
      <c r="K52" s="369"/>
      <c r="L52" s="386"/>
      <c r="M52" s="385" t="s">
        <v>221</v>
      </c>
      <c r="N52" s="369"/>
      <c r="O52" s="369"/>
      <c r="P52" s="369"/>
      <c r="Q52" s="386"/>
      <c r="R52" s="385" t="s">
        <v>221</v>
      </c>
      <c r="S52" s="369"/>
      <c r="T52" s="369"/>
      <c r="U52" s="369"/>
      <c r="V52" s="386"/>
      <c r="W52" s="368" t="s">
        <v>221</v>
      </c>
      <c r="X52" s="369"/>
      <c r="Y52" s="369"/>
      <c r="Z52" s="369"/>
      <c r="AA52" s="370"/>
    </row>
    <row r="53" spans="1:37" s="7" customFormat="1" ht="20.25" customHeight="1" x14ac:dyDescent="0.35">
      <c r="A53" s="373"/>
      <c r="B53" s="122" t="s">
        <v>223</v>
      </c>
      <c r="C53" s="230" t="s">
        <v>221</v>
      </c>
      <c r="D53" s="231"/>
      <c r="E53" s="231"/>
      <c r="F53" s="231"/>
      <c r="G53" s="232"/>
      <c r="H53" s="343" t="s">
        <v>221</v>
      </c>
      <c r="I53" s="344"/>
      <c r="J53" s="344"/>
      <c r="K53" s="344"/>
      <c r="L53" s="345"/>
      <c r="M53" s="230" t="s">
        <v>221</v>
      </c>
      <c r="N53" s="231"/>
      <c r="O53" s="231"/>
      <c r="P53" s="231"/>
      <c r="Q53" s="232"/>
      <c r="R53" s="343" t="s">
        <v>221</v>
      </c>
      <c r="S53" s="344"/>
      <c r="T53" s="344"/>
      <c r="U53" s="344"/>
      <c r="V53" s="345"/>
      <c r="W53" s="331" t="s">
        <v>221</v>
      </c>
      <c r="X53" s="231"/>
      <c r="Y53" s="231"/>
      <c r="Z53" s="231"/>
      <c r="AA53" s="371"/>
    </row>
    <row r="54" spans="1:37" s="7" customFormat="1" ht="20.25" customHeight="1" x14ac:dyDescent="0.35">
      <c r="A54" s="373"/>
      <c r="B54" s="122" t="s">
        <v>224</v>
      </c>
      <c r="C54" s="385" t="s">
        <v>221</v>
      </c>
      <c r="D54" s="369"/>
      <c r="E54" s="369"/>
      <c r="F54" s="369"/>
      <c r="G54" s="386"/>
      <c r="H54" s="385" t="s">
        <v>221</v>
      </c>
      <c r="I54" s="369"/>
      <c r="J54" s="369"/>
      <c r="K54" s="369"/>
      <c r="L54" s="386"/>
      <c r="M54" s="385" t="s">
        <v>221</v>
      </c>
      <c r="N54" s="369"/>
      <c r="O54" s="369"/>
      <c r="P54" s="369"/>
      <c r="Q54" s="386"/>
      <c r="R54" s="385" t="s">
        <v>221</v>
      </c>
      <c r="S54" s="369"/>
      <c r="T54" s="369"/>
      <c r="U54" s="369"/>
      <c r="V54" s="386"/>
      <c r="W54" s="368" t="s">
        <v>221</v>
      </c>
      <c r="X54" s="369"/>
      <c r="Y54" s="369"/>
      <c r="Z54" s="369"/>
      <c r="AA54" s="370"/>
    </row>
    <row r="55" spans="1:37" s="7" customFormat="1" ht="20.25" customHeight="1" x14ac:dyDescent="0.35">
      <c r="A55" s="373"/>
      <c r="B55" s="122" t="s">
        <v>225</v>
      </c>
      <c r="C55" s="352">
        <f>C46</f>
        <v>1</v>
      </c>
      <c r="D55" s="353"/>
      <c r="E55" s="353"/>
      <c r="F55" s="353"/>
      <c r="G55" s="354"/>
      <c r="H55" s="352">
        <f t="shared" ref="H55" si="2">H46</f>
        <v>1</v>
      </c>
      <c r="I55" s="353"/>
      <c r="J55" s="353"/>
      <c r="K55" s="353"/>
      <c r="L55" s="354"/>
      <c r="M55" s="352">
        <f t="shared" ref="M55" si="3">M46</f>
        <v>1</v>
      </c>
      <c r="N55" s="353"/>
      <c r="O55" s="353"/>
      <c r="P55" s="353"/>
      <c r="Q55" s="354"/>
      <c r="R55" s="352">
        <f t="shared" ref="R55" si="4">R46</f>
        <v>1</v>
      </c>
      <c r="S55" s="353"/>
      <c r="T55" s="353"/>
      <c r="U55" s="353"/>
      <c r="V55" s="354"/>
      <c r="W55" s="355">
        <f t="shared" ref="W55" si="5">W46</f>
        <v>1</v>
      </c>
      <c r="X55" s="353"/>
      <c r="Y55" s="353"/>
      <c r="Z55" s="353"/>
      <c r="AA55" s="356"/>
    </row>
    <row r="56" spans="1:37" s="7" customFormat="1" ht="20.25" customHeight="1" thickBot="1" x14ac:dyDescent="0.4">
      <c r="A56" s="373"/>
      <c r="B56" s="122" t="s">
        <v>226</v>
      </c>
      <c r="C56" s="357" t="s">
        <v>227</v>
      </c>
      <c r="D56" s="358"/>
      <c r="E56" s="358"/>
      <c r="F56" s="358"/>
      <c r="G56" s="359"/>
      <c r="H56" s="357" t="s">
        <v>227</v>
      </c>
      <c r="I56" s="358"/>
      <c r="J56" s="358"/>
      <c r="K56" s="358"/>
      <c r="L56" s="359"/>
      <c r="M56" s="357">
        <v>1</v>
      </c>
      <c r="N56" s="358"/>
      <c r="O56" s="358"/>
      <c r="P56" s="358"/>
      <c r="Q56" s="359"/>
      <c r="R56" s="360">
        <v>1</v>
      </c>
      <c r="S56" s="361"/>
      <c r="T56" s="361"/>
      <c r="U56" s="361"/>
      <c r="V56" s="362"/>
      <c r="W56" s="358" t="s">
        <v>227</v>
      </c>
      <c r="X56" s="358"/>
      <c r="Y56" s="358"/>
      <c r="Z56" s="358"/>
      <c r="AA56" s="363"/>
    </row>
    <row r="57" spans="1:37" s="7" customFormat="1" ht="20.25" customHeight="1" x14ac:dyDescent="0.35">
      <c r="A57" s="373"/>
      <c r="B57" s="122" t="s">
        <v>228</v>
      </c>
      <c r="C57" s="364">
        <v>45195</v>
      </c>
      <c r="D57" s="365"/>
      <c r="E57" s="365"/>
      <c r="F57" s="365"/>
      <c r="G57" s="366"/>
      <c r="H57" s="364">
        <v>45195</v>
      </c>
      <c r="I57" s="365"/>
      <c r="J57" s="365"/>
      <c r="K57" s="365"/>
      <c r="L57" s="366"/>
      <c r="M57" s="364">
        <v>45195</v>
      </c>
      <c r="N57" s="365"/>
      <c r="O57" s="365"/>
      <c r="P57" s="365"/>
      <c r="Q57" s="366"/>
      <c r="R57" s="364">
        <v>45195</v>
      </c>
      <c r="S57" s="365"/>
      <c r="T57" s="365"/>
      <c r="U57" s="365"/>
      <c r="V57" s="366"/>
      <c r="W57" s="367">
        <v>45195</v>
      </c>
      <c r="X57" s="365"/>
      <c r="Y57" s="365"/>
      <c r="Z57" s="365"/>
      <c r="AA57" s="366"/>
    </row>
    <row r="58" spans="1:37" s="7" customFormat="1" ht="20.25" customHeight="1" x14ac:dyDescent="0.35">
      <c r="A58" s="373"/>
      <c r="B58" s="122" t="s">
        <v>229</v>
      </c>
      <c r="C58" s="349">
        <v>45202</v>
      </c>
      <c r="D58" s="350"/>
      <c r="E58" s="350"/>
      <c r="F58" s="350"/>
      <c r="G58" s="351"/>
      <c r="H58" s="349">
        <v>45202</v>
      </c>
      <c r="I58" s="350"/>
      <c r="J58" s="350"/>
      <c r="K58" s="350"/>
      <c r="L58" s="351"/>
      <c r="M58" s="349">
        <v>45202</v>
      </c>
      <c r="N58" s="350"/>
      <c r="O58" s="350"/>
      <c r="P58" s="350"/>
      <c r="Q58" s="351"/>
      <c r="R58" s="349">
        <v>45202</v>
      </c>
      <c r="S58" s="350"/>
      <c r="T58" s="350"/>
      <c r="U58" s="350"/>
      <c r="V58" s="351"/>
      <c r="W58" s="350">
        <v>45202</v>
      </c>
      <c r="X58" s="350"/>
      <c r="Y58" s="350"/>
      <c r="Z58" s="350"/>
      <c r="AA58" s="351"/>
    </row>
    <row r="59" spans="1:37" s="7" customFormat="1" ht="20.25" customHeight="1" x14ac:dyDescent="0.35">
      <c r="A59" s="373"/>
      <c r="B59" s="122" t="s">
        <v>230</v>
      </c>
      <c r="C59" s="349">
        <v>45218</v>
      </c>
      <c r="D59" s="350"/>
      <c r="E59" s="350"/>
      <c r="F59" s="350"/>
      <c r="G59" s="351"/>
      <c r="H59" s="349">
        <v>45218</v>
      </c>
      <c r="I59" s="350"/>
      <c r="J59" s="350"/>
      <c r="K59" s="350"/>
      <c r="L59" s="351"/>
      <c r="M59" s="349">
        <v>45218</v>
      </c>
      <c r="N59" s="350"/>
      <c r="O59" s="350"/>
      <c r="P59" s="350"/>
      <c r="Q59" s="351"/>
      <c r="R59" s="349">
        <v>45218</v>
      </c>
      <c r="S59" s="350"/>
      <c r="T59" s="350"/>
      <c r="U59" s="350"/>
      <c r="V59" s="351"/>
      <c r="W59" s="350">
        <v>45218</v>
      </c>
      <c r="X59" s="350"/>
      <c r="Y59" s="350"/>
      <c r="Z59" s="350"/>
      <c r="AA59" s="351"/>
    </row>
    <row r="60" spans="1:37" s="7" customFormat="1" ht="20.25" customHeight="1" x14ac:dyDescent="0.35">
      <c r="A60" s="373"/>
      <c r="B60" s="122" t="s">
        <v>231</v>
      </c>
      <c r="C60" s="346">
        <v>2</v>
      </c>
      <c r="D60" s="347"/>
      <c r="E60" s="347"/>
      <c r="F60" s="347"/>
      <c r="G60" s="348"/>
      <c r="H60" s="346">
        <v>1</v>
      </c>
      <c r="I60" s="347"/>
      <c r="J60" s="347"/>
      <c r="K60" s="347"/>
      <c r="L60" s="348"/>
      <c r="M60" s="346">
        <v>1</v>
      </c>
      <c r="N60" s="347"/>
      <c r="O60" s="347"/>
      <c r="P60" s="347"/>
      <c r="Q60" s="348"/>
      <c r="R60" s="346">
        <v>1</v>
      </c>
      <c r="S60" s="347"/>
      <c r="T60" s="347"/>
      <c r="U60" s="347"/>
      <c r="V60" s="348"/>
      <c r="W60" s="347">
        <v>0</v>
      </c>
      <c r="X60" s="347"/>
      <c r="Y60" s="347"/>
      <c r="Z60" s="347"/>
      <c r="AA60" s="348"/>
    </row>
    <row r="61" spans="1:37" s="7" customFormat="1" ht="20.25" customHeight="1" x14ac:dyDescent="0.35">
      <c r="A61" s="373"/>
      <c r="B61" s="122" t="s">
        <v>232</v>
      </c>
      <c r="C61" s="230" t="s">
        <v>233</v>
      </c>
      <c r="D61" s="231"/>
      <c r="E61" s="231"/>
      <c r="F61" s="231"/>
      <c r="G61" s="232"/>
      <c r="H61" s="230" t="s">
        <v>233</v>
      </c>
      <c r="I61" s="231"/>
      <c r="J61" s="231"/>
      <c r="K61" s="231"/>
      <c r="L61" s="232"/>
      <c r="M61" s="230" t="s">
        <v>233</v>
      </c>
      <c r="N61" s="231"/>
      <c r="O61" s="231"/>
      <c r="P61" s="231"/>
      <c r="Q61" s="232"/>
      <c r="R61" s="230" t="s">
        <v>233</v>
      </c>
      <c r="S61" s="231"/>
      <c r="T61" s="231"/>
      <c r="U61" s="231"/>
      <c r="V61" s="232"/>
      <c r="W61" s="331" t="s">
        <v>233</v>
      </c>
      <c r="X61" s="231"/>
      <c r="Y61" s="231"/>
      <c r="Z61" s="231"/>
      <c r="AA61" s="232"/>
    </row>
    <row r="62" spans="1:37" s="7" customFormat="1" ht="20.25" customHeight="1" x14ac:dyDescent="0.35">
      <c r="A62" s="373"/>
      <c r="B62" s="122" t="s">
        <v>234</v>
      </c>
      <c r="C62" s="230" t="s">
        <v>233</v>
      </c>
      <c r="D62" s="231"/>
      <c r="E62" s="231"/>
      <c r="F62" s="231"/>
      <c r="G62" s="232"/>
      <c r="H62" s="230" t="s">
        <v>233</v>
      </c>
      <c r="I62" s="231"/>
      <c r="J62" s="231"/>
      <c r="K62" s="231"/>
      <c r="L62" s="232"/>
      <c r="M62" s="230" t="s">
        <v>233</v>
      </c>
      <c r="N62" s="231"/>
      <c r="O62" s="231"/>
      <c r="P62" s="231"/>
      <c r="Q62" s="232"/>
      <c r="R62" s="230" t="s">
        <v>233</v>
      </c>
      <c r="S62" s="231"/>
      <c r="T62" s="231"/>
      <c r="U62" s="231"/>
      <c r="V62" s="232"/>
      <c r="W62" s="331" t="s">
        <v>233</v>
      </c>
      <c r="X62" s="231"/>
      <c r="Y62" s="231"/>
      <c r="Z62" s="231"/>
      <c r="AA62" s="232"/>
    </row>
    <row r="63" spans="1:37" s="7" customFormat="1" ht="20.25" customHeight="1" x14ac:dyDescent="0.35">
      <c r="A63" s="373"/>
      <c r="B63" s="122" t="s">
        <v>235</v>
      </c>
      <c r="C63" s="230" t="s">
        <v>236</v>
      </c>
      <c r="D63" s="231"/>
      <c r="E63" s="231"/>
      <c r="F63" s="231"/>
      <c r="G63" s="232"/>
      <c r="H63" s="230" t="s">
        <v>236</v>
      </c>
      <c r="I63" s="231"/>
      <c r="J63" s="231"/>
      <c r="K63" s="231"/>
      <c r="L63" s="232"/>
      <c r="M63" s="230" t="s">
        <v>233</v>
      </c>
      <c r="N63" s="231"/>
      <c r="O63" s="231"/>
      <c r="P63" s="231"/>
      <c r="Q63" s="232"/>
      <c r="R63" s="230" t="s">
        <v>237</v>
      </c>
      <c r="S63" s="231"/>
      <c r="T63" s="231"/>
      <c r="U63" s="231"/>
      <c r="V63" s="232"/>
      <c r="W63" s="331" t="s">
        <v>233</v>
      </c>
      <c r="X63" s="231"/>
      <c r="Y63" s="231"/>
      <c r="Z63" s="231"/>
      <c r="AA63" s="232"/>
    </row>
    <row r="64" spans="1:37" s="7" customFormat="1" ht="20.25" customHeight="1" x14ac:dyDescent="0.35">
      <c r="A64" s="373"/>
      <c r="B64" s="122" t="s">
        <v>238</v>
      </c>
      <c r="C64" s="230" t="s">
        <v>236</v>
      </c>
      <c r="D64" s="231"/>
      <c r="E64" s="231"/>
      <c r="F64" s="231"/>
      <c r="G64" s="232"/>
      <c r="H64" s="230" t="s">
        <v>236</v>
      </c>
      <c r="I64" s="231"/>
      <c r="J64" s="231"/>
      <c r="K64" s="231"/>
      <c r="L64" s="232"/>
      <c r="M64" s="343" t="s">
        <v>233</v>
      </c>
      <c r="N64" s="344"/>
      <c r="O64" s="344"/>
      <c r="P64" s="344"/>
      <c r="Q64" s="345"/>
      <c r="R64" s="343" t="s">
        <v>233</v>
      </c>
      <c r="S64" s="344"/>
      <c r="T64" s="344"/>
      <c r="U64" s="344"/>
      <c r="V64" s="345"/>
      <c r="W64" s="331" t="s">
        <v>236</v>
      </c>
      <c r="X64" s="231"/>
      <c r="Y64" s="231"/>
      <c r="Z64" s="231"/>
      <c r="AA64" s="232"/>
    </row>
    <row r="65" spans="1:27" s="7" customFormat="1" ht="20.25" customHeight="1" x14ac:dyDescent="0.35">
      <c r="A65" s="373"/>
      <c r="B65" s="122" t="s">
        <v>239</v>
      </c>
      <c r="C65" s="230" t="s">
        <v>233</v>
      </c>
      <c r="D65" s="231"/>
      <c r="E65" s="231"/>
      <c r="F65" s="231"/>
      <c r="G65" s="232"/>
      <c r="H65" s="230" t="s">
        <v>233</v>
      </c>
      <c r="I65" s="231"/>
      <c r="J65" s="231"/>
      <c r="K65" s="231"/>
      <c r="L65" s="232"/>
      <c r="M65" s="230" t="s">
        <v>233</v>
      </c>
      <c r="N65" s="231"/>
      <c r="O65" s="231"/>
      <c r="P65" s="231"/>
      <c r="Q65" s="232"/>
      <c r="R65" s="230" t="s">
        <v>233</v>
      </c>
      <c r="S65" s="231"/>
      <c r="T65" s="231"/>
      <c r="U65" s="231"/>
      <c r="V65" s="232"/>
      <c r="W65" s="331" t="s">
        <v>233</v>
      </c>
      <c r="X65" s="231"/>
      <c r="Y65" s="231"/>
      <c r="Z65" s="231"/>
      <c r="AA65" s="232"/>
    </row>
    <row r="66" spans="1:27" s="7" customFormat="1" ht="20.25" customHeight="1" x14ac:dyDescent="0.35">
      <c r="A66" s="373"/>
      <c r="B66" s="122" t="s">
        <v>240</v>
      </c>
      <c r="C66" s="339" t="s">
        <v>233</v>
      </c>
      <c r="D66" s="340"/>
      <c r="E66" s="340"/>
      <c r="F66" s="340"/>
      <c r="G66" s="341"/>
      <c r="H66" s="339" t="s">
        <v>233</v>
      </c>
      <c r="I66" s="340"/>
      <c r="J66" s="340"/>
      <c r="K66" s="340"/>
      <c r="L66" s="341"/>
      <c r="M66" s="339" t="s">
        <v>233</v>
      </c>
      <c r="N66" s="340"/>
      <c r="O66" s="340"/>
      <c r="P66" s="340"/>
      <c r="Q66" s="341"/>
      <c r="R66" s="339" t="s">
        <v>233</v>
      </c>
      <c r="S66" s="340"/>
      <c r="T66" s="340"/>
      <c r="U66" s="340"/>
      <c r="V66" s="341"/>
      <c r="W66" s="342" t="s">
        <v>233</v>
      </c>
      <c r="X66" s="340"/>
      <c r="Y66" s="340"/>
      <c r="Z66" s="340"/>
      <c r="AA66" s="341"/>
    </row>
    <row r="67" spans="1:27" s="7" customFormat="1" ht="20.25" customHeight="1" x14ac:dyDescent="0.35">
      <c r="A67" s="373"/>
      <c r="B67" s="122" t="s">
        <v>241</v>
      </c>
      <c r="C67" s="230" t="s">
        <v>233</v>
      </c>
      <c r="D67" s="231"/>
      <c r="E67" s="231"/>
      <c r="F67" s="231"/>
      <c r="G67" s="232"/>
      <c r="H67" s="230" t="s">
        <v>233</v>
      </c>
      <c r="I67" s="231"/>
      <c r="J67" s="231"/>
      <c r="K67" s="231"/>
      <c r="L67" s="232"/>
      <c r="M67" s="230" t="s">
        <v>233</v>
      </c>
      <c r="N67" s="231"/>
      <c r="O67" s="231"/>
      <c r="P67" s="231"/>
      <c r="Q67" s="232"/>
      <c r="R67" s="230" t="s">
        <v>233</v>
      </c>
      <c r="S67" s="231"/>
      <c r="T67" s="231"/>
      <c r="U67" s="231"/>
      <c r="V67" s="232"/>
      <c r="W67" s="331" t="s">
        <v>233</v>
      </c>
      <c r="X67" s="231"/>
      <c r="Y67" s="231"/>
      <c r="Z67" s="231"/>
      <c r="AA67" s="232"/>
    </row>
    <row r="68" spans="1:27" s="7" customFormat="1" ht="20.25" customHeight="1" x14ac:dyDescent="0.35">
      <c r="A68" s="373"/>
      <c r="B68" s="122" t="s">
        <v>242</v>
      </c>
      <c r="C68" s="337">
        <v>45223</v>
      </c>
      <c r="D68" s="231"/>
      <c r="E68" s="231"/>
      <c r="F68" s="231"/>
      <c r="G68" s="232"/>
      <c r="H68" s="337">
        <v>45223</v>
      </c>
      <c r="I68" s="231"/>
      <c r="J68" s="231"/>
      <c r="K68" s="231"/>
      <c r="L68" s="232"/>
      <c r="M68" s="337">
        <v>45223</v>
      </c>
      <c r="N68" s="231"/>
      <c r="O68" s="231"/>
      <c r="P68" s="231"/>
      <c r="Q68" s="232"/>
      <c r="R68" s="337">
        <v>45223</v>
      </c>
      <c r="S68" s="231"/>
      <c r="T68" s="231"/>
      <c r="U68" s="231"/>
      <c r="V68" s="232"/>
      <c r="W68" s="338">
        <v>45223</v>
      </c>
      <c r="X68" s="231"/>
      <c r="Y68" s="231"/>
      <c r="Z68" s="231"/>
      <c r="AA68" s="232"/>
    </row>
    <row r="69" spans="1:27" s="7" customFormat="1" ht="20.25" customHeight="1" x14ac:dyDescent="0.35">
      <c r="A69" s="373"/>
      <c r="B69" s="122" t="s">
        <v>243</v>
      </c>
      <c r="C69" s="230" t="s">
        <v>233</v>
      </c>
      <c r="D69" s="231"/>
      <c r="E69" s="231"/>
      <c r="F69" s="231"/>
      <c r="G69" s="232"/>
      <c r="H69" s="230" t="s">
        <v>233</v>
      </c>
      <c r="I69" s="231"/>
      <c r="J69" s="231"/>
      <c r="K69" s="231"/>
      <c r="L69" s="232"/>
      <c r="M69" s="230" t="s">
        <v>233</v>
      </c>
      <c r="N69" s="231"/>
      <c r="O69" s="231"/>
      <c r="P69" s="231"/>
      <c r="Q69" s="232"/>
      <c r="R69" s="230" t="s">
        <v>233</v>
      </c>
      <c r="S69" s="231"/>
      <c r="T69" s="231"/>
      <c r="U69" s="231"/>
      <c r="V69" s="232"/>
      <c r="W69" s="331" t="s">
        <v>233</v>
      </c>
      <c r="X69" s="231"/>
      <c r="Y69" s="231"/>
      <c r="Z69" s="231"/>
      <c r="AA69" s="232"/>
    </row>
    <row r="70" spans="1:27" s="7" customFormat="1" ht="20.25" customHeight="1" x14ac:dyDescent="0.35">
      <c r="A70" s="373"/>
      <c r="B70" s="122" t="s">
        <v>244</v>
      </c>
      <c r="C70" s="230" t="s">
        <v>233</v>
      </c>
      <c r="D70" s="231"/>
      <c r="E70" s="231"/>
      <c r="F70" s="231"/>
      <c r="G70" s="232"/>
      <c r="H70" s="230" t="s">
        <v>233</v>
      </c>
      <c r="I70" s="231"/>
      <c r="J70" s="231"/>
      <c r="K70" s="231"/>
      <c r="L70" s="232"/>
      <c r="M70" s="230" t="s">
        <v>233</v>
      </c>
      <c r="N70" s="231"/>
      <c r="O70" s="231"/>
      <c r="P70" s="231"/>
      <c r="Q70" s="232"/>
      <c r="R70" s="230" t="s">
        <v>233</v>
      </c>
      <c r="S70" s="231"/>
      <c r="T70" s="231"/>
      <c r="U70" s="231"/>
      <c r="V70" s="232"/>
      <c r="W70" s="331" t="s">
        <v>233</v>
      </c>
      <c r="X70" s="231"/>
      <c r="Y70" s="231"/>
      <c r="Z70" s="231"/>
      <c r="AA70" s="232"/>
    </row>
    <row r="71" spans="1:27" s="7" customFormat="1" ht="20.25" customHeight="1" x14ac:dyDescent="0.35">
      <c r="A71" s="373"/>
      <c r="B71" s="122" t="s">
        <v>245</v>
      </c>
      <c r="C71" s="230" t="s">
        <v>246</v>
      </c>
      <c r="D71" s="231"/>
      <c r="E71" s="231"/>
      <c r="F71" s="231"/>
      <c r="G71" s="232"/>
      <c r="H71" s="230" t="s">
        <v>246</v>
      </c>
      <c r="I71" s="231"/>
      <c r="J71" s="231"/>
      <c r="K71" s="231"/>
      <c r="L71" s="232"/>
      <c r="M71" s="230" t="s">
        <v>246</v>
      </c>
      <c r="N71" s="231"/>
      <c r="O71" s="231"/>
      <c r="P71" s="231"/>
      <c r="Q71" s="232"/>
      <c r="R71" s="230" t="s">
        <v>246</v>
      </c>
      <c r="S71" s="231"/>
      <c r="T71" s="231"/>
      <c r="U71" s="231"/>
      <c r="V71" s="232"/>
      <c r="W71" s="331" t="s">
        <v>246</v>
      </c>
      <c r="X71" s="231"/>
      <c r="Y71" s="231"/>
      <c r="Z71" s="231"/>
      <c r="AA71" s="232"/>
    </row>
    <row r="72" spans="1:27" s="7" customFormat="1" ht="20.25" customHeight="1" x14ac:dyDescent="0.35">
      <c r="A72" s="373"/>
      <c r="B72" s="122" t="s">
        <v>247</v>
      </c>
      <c r="C72" s="230" t="s">
        <v>248</v>
      </c>
      <c r="D72" s="231"/>
      <c r="E72" s="231"/>
      <c r="F72" s="231"/>
      <c r="G72" s="232"/>
      <c r="H72" s="230" t="s">
        <v>233</v>
      </c>
      <c r="I72" s="231"/>
      <c r="J72" s="231"/>
      <c r="K72" s="231"/>
      <c r="L72" s="232"/>
      <c r="M72" s="230" t="s">
        <v>248</v>
      </c>
      <c r="N72" s="231"/>
      <c r="O72" s="231"/>
      <c r="P72" s="231"/>
      <c r="Q72" s="232"/>
      <c r="R72" s="230" t="s">
        <v>248</v>
      </c>
      <c r="S72" s="231"/>
      <c r="T72" s="231"/>
      <c r="U72" s="231"/>
      <c r="V72" s="232"/>
      <c r="W72" s="331" t="s">
        <v>248</v>
      </c>
      <c r="X72" s="231"/>
      <c r="Y72" s="231"/>
      <c r="Z72" s="231"/>
      <c r="AA72" s="232"/>
    </row>
    <row r="73" spans="1:27" s="7" customFormat="1" ht="20.25" customHeight="1" x14ac:dyDescent="0.35">
      <c r="A73" s="373"/>
      <c r="B73" s="123" t="s">
        <v>277</v>
      </c>
      <c r="C73" s="230" t="s">
        <v>246</v>
      </c>
      <c r="D73" s="231"/>
      <c r="E73" s="231"/>
      <c r="F73" s="231"/>
      <c r="G73" s="232"/>
      <c r="H73" s="230" t="s">
        <v>246</v>
      </c>
      <c r="I73" s="231"/>
      <c r="J73" s="231"/>
      <c r="K73" s="231"/>
      <c r="L73" s="232"/>
      <c r="M73" s="230" t="s">
        <v>246</v>
      </c>
      <c r="N73" s="231"/>
      <c r="O73" s="231"/>
      <c r="P73" s="231"/>
      <c r="Q73" s="232"/>
      <c r="R73" s="230" t="s">
        <v>246</v>
      </c>
      <c r="S73" s="231"/>
      <c r="T73" s="231"/>
      <c r="U73" s="231"/>
      <c r="V73" s="232"/>
      <c r="W73" s="230" t="s">
        <v>246</v>
      </c>
      <c r="X73" s="231"/>
      <c r="Y73" s="231"/>
      <c r="Z73" s="231"/>
      <c r="AA73" s="232"/>
    </row>
    <row r="74" spans="1:27" s="7" customFormat="1" ht="20.25" customHeight="1" x14ac:dyDescent="0.35">
      <c r="A74" s="373"/>
      <c r="B74" s="123" t="s">
        <v>249</v>
      </c>
      <c r="C74" s="230" t="s">
        <v>246</v>
      </c>
      <c r="D74" s="231"/>
      <c r="E74" s="231"/>
      <c r="F74" s="231"/>
      <c r="G74" s="232"/>
      <c r="H74" s="230" t="s">
        <v>246</v>
      </c>
      <c r="I74" s="231"/>
      <c r="J74" s="231"/>
      <c r="K74" s="231"/>
      <c r="L74" s="232"/>
      <c r="M74" s="230" t="s">
        <v>250</v>
      </c>
      <c r="N74" s="231"/>
      <c r="O74" s="231"/>
      <c r="P74" s="231"/>
      <c r="Q74" s="232"/>
      <c r="R74" s="230" t="s">
        <v>246</v>
      </c>
      <c r="S74" s="231"/>
      <c r="T74" s="231"/>
      <c r="U74" s="231"/>
      <c r="V74" s="232"/>
      <c r="W74" s="336" t="s">
        <v>251</v>
      </c>
      <c r="X74" s="231"/>
      <c r="Y74" s="231"/>
      <c r="Z74" s="231"/>
      <c r="AA74" s="232"/>
    </row>
    <row r="75" spans="1:27" s="7" customFormat="1" ht="20.25" customHeight="1" x14ac:dyDescent="0.35">
      <c r="A75" s="373"/>
      <c r="B75" s="123" t="s">
        <v>252</v>
      </c>
      <c r="C75" s="230" t="s">
        <v>246</v>
      </c>
      <c r="D75" s="231"/>
      <c r="E75" s="231"/>
      <c r="F75" s="231"/>
      <c r="G75" s="232"/>
      <c r="H75" s="230" t="s">
        <v>246</v>
      </c>
      <c r="I75" s="231"/>
      <c r="J75" s="231"/>
      <c r="K75" s="231"/>
      <c r="L75" s="232"/>
      <c r="M75" s="230" t="s">
        <v>246</v>
      </c>
      <c r="N75" s="231"/>
      <c r="O75" s="231"/>
      <c r="P75" s="231"/>
      <c r="Q75" s="232"/>
      <c r="R75" s="230" t="s">
        <v>246</v>
      </c>
      <c r="S75" s="231"/>
      <c r="T75" s="231"/>
      <c r="U75" s="231"/>
      <c r="V75" s="232"/>
      <c r="W75" s="331" t="s">
        <v>246</v>
      </c>
      <c r="X75" s="231"/>
      <c r="Y75" s="231"/>
      <c r="Z75" s="231"/>
      <c r="AA75" s="232"/>
    </row>
    <row r="76" spans="1:27" s="7" customFormat="1" ht="20.25" customHeight="1" x14ac:dyDescent="0.35">
      <c r="A76" s="373"/>
      <c r="B76" s="123" t="s">
        <v>253</v>
      </c>
      <c r="C76" s="230" t="s">
        <v>246</v>
      </c>
      <c r="D76" s="231"/>
      <c r="E76" s="231"/>
      <c r="F76" s="231"/>
      <c r="G76" s="232"/>
      <c r="H76" s="230" t="s">
        <v>246</v>
      </c>
      <c r="I76" s="231"/>
      <c r="J76" s="231"/>
      <c r="K76" s="231"/>
      <c r="L76" s="232"/>
      <c r="M76" s="230" t="s">
        <v>246</v>
      </c>
      <c r="N76" s="231"/>
      <c r="O76" s="231"/>
      <c r="P76" s="231"/>
      <c r="Q76" s="232"/>
      <c r="R76" s="230" t="s">
        <v>246</v>
      </c>
      <c r="S76" s="231"/>
      <c r="T76" s="231"/>
      <c r="U76" s="231"/>
      <c r="V76" s="232"/>
      <c r="W76" s="331" t="s">
        <v>246</v>
      </c>
      <c r="X76" s="231"/>
      <c r="Y76" s="231"/>
      <c r="Z76" s="231"/>
      <c r="AA76" s="232"/>
    </row>
    <row r="77" spans="1:27" s="7" customFormat="1" ht="20.25" customHeight="1" x14ac:dyDescent="0.35">
      <c r="A77" s="374"/>
      <c r="B77" s="124" t="s">
        <v>254</v>
      </c>
      <c r="C77" s="230" t="s">
        <v>246</v>
      </c>
      <c r="D77" s="231"/>
      <c r="E77" s="231"/>
      <c r="F77" s="231"/>
      <c r="G77" s="232"/>
      <c r="H77" s="230" t="s">
        <v>246</v>
      </c>
      <c r="I77" s="231"/>
      <c r="J77" s="231"/>
      <c r="K77" s="231"/>
      <c r="L77" s="232"/>
      <c r="M77" s="230" t="s">
        <v>246</v>
      </c>
      <c r="N77" s="231"/>
      <c r="O77" s="231"/>
      <c r="P77" s="231"/>
      <c r="Q77" s="232"/>
      <c r="R77" s="230" t="s">
        <v>246</v>
      </c>
      <c r="S77" s="231"/>
      <c r="T77" s="231"/>
      <c r="U77" s="231"/>
      <c r="V77" s="232"/>
      <c r="W77" s="331" t="s">
        <v>246</v>
      </c>
      <c r="X77" s="231"/>
      <c r="Y77" s="231"/>
      <c r="Z77" s="231"/>
      <c r="AA77" s="232"/>
    </row>
    <row r="78" spans="1:27" s="7" customFormat="1" ht="20.25" customHeight="1" thickBot="1" x14ac:dyDescent="0.4">
      <c r="A78" s="375"/>
      <c r="B78" s="125" t="s">
        <v>255</v>
      </c>
      <c r="C78" s="332">
        <v>45223</v>
      </c>
      <c r="D78" s="333"/>
      <c r="E78" s="333"/>
      <c r="F78" s="333"/>
      <c r="G78" s="334"/>
      <c r="H78" s="332">
        <v>45223</v>
      </c>
      <c r="I78" s="333"/>
      <c r="J78" s="333"/>
      <c r="K78" s="333"/>
      <c r="L78" s="334"/>
      <c r="M78" s="332">
        <v>45223</v>
      </c>
      <c r="N78" s="333"/>
      <c r="O78" s="333"/>
      <c r="P78" s="333"/>
      <c r="Q78" s="334"/>
      <c r="R78" s="332">
        <v>45223</v>
      </c>
      <c r="S78" s="333"/>
      <c r="T78" s="333"/>
      <c r="U78" s="333"/>
      <c r="V78" s="334"/>
      <c r="W78" s="335">
        <v>45223</v>
      </c>
      <c r="X78" s="333"/>
      <c r="Y78" s="333"/>
      <c r="Z78" s="333"/>
      <c r="AA78" s="334"/>
    </row>
    <row r="81" spans="1:27" x14ac:dyDescent="0.25">
      <c r="A81" s="323" t="s">
        <v>256</v>
      </c>
      <c r="B81" s="326" t="s">
        <v>257</v>
      </c>
      <c r="C81" s="299" t="s">
        <v>100</v>
      </c>
      <c r="D81" s="262"/>
      <c r="E81" s="261" t="s">
        <v>101</v>
      </c>
      <c r="F81" s="261"/>
      <c r="G81" s="262"/>
      <c r="H81" s="261" t="s">
        <v>100</v>
      </c>
      <c r="I81" s="262"/>
      <c r="J81" s="261" t="s">
        <v>101</v>
      </c>
      <c r="K81" s="261"/>
      <c r="L81" s="261"/>
      <c r="M81" s="258" t="s">
        <v>100</v>
      </c>
      <c r="N81" s="259"/>
      <c r="O81" s="259" t="s">
        <v>101</v>
      </c>
      <c r="P81" s="259"/>
      <c r="Q81" s="260"/>
      <c r="R81" s="258" t="s">
        <v>100</v>
      </c>
      <c r="S81" s="259"/>
      <c r="T81" s="259" t="s">
        <v>101</v>
      </c>
      <c r="U81" s="259"/>
      <c r="V81" s="260"/>
      <c r="W81" s="261" t="s">
        <v>100</v>
      </c>
      <c r="X81" s="262"/>
      <c r="Y81" s="261" t="s">
        <v>101</v>
      </c>
      <c r="Z81" s="261"/>
      <c r="AA81" s="263"/>
    </row>
    <row r="82" spans="1:27" ht="14.25" customHeight="1" thickBot="1" x14ac:dyDescent="0.3">
      <c r="A82" s="324"/>
      <c r="B82" s="327"/>
      <c r="C82" s="254">
        <v>0</v>
      </c>
      <c r="D82" s="245"/>
      <c r="E82" s="244">
        <v>0</v>
      </c>
      <c r="F82" s="244"/>
      <c r="G82" s="329"/>
      <c r="H82" s="244">
        <v>0</v>
      </c>
      <c r="I82" s="245"/>
      <c r="J82" s="244">
        <v>0</v>
      </c>
      <c r="K82" s="244"/>
      <c r="L82" s="244"/>
      <c r="M82" s="241">
        <v>1</v>
      </c>
      <c r="N82" s="242"/>
      <c r="O82" s="242">
        <v>1</v>
      </c>
      <c r="P82" s="242"/>
      <c r="Q82" s="243"/>
      <c r="R82" s="241">
        <v>1</v>
      </c>
      <c r="S82" s="242"/>
      <c r="T82" s="242">
        <v>1</v>
      </c>
      <c r="U82" s="242"/>
      <c r="V82" s="243"/>
      <c r="W82" s="244">
        <v>0</v>
      </c>
      <c r="X82" s="245"/>
      <c r="Y82" s="244">
        <v>0</v>
      </c>
      <c r="Z82" s="244"/>
      <c r="AA82" s="246"/>
    </row>
    <row r="83" spans="1:27" ht="14.25" customHeight="1" thickBot="1" x14ac:dyDescent="0.3">
      <c r="A83" s="324"/>
      <c r="B83" s="328"/>
      <c r="C83" s="267" t="s">
        <v>258</v>
      </c>
      <c r="D83" s="267"/>
      <c r="E83" s="267"/>
      <c r="F83" s="267"/>
      <c r="G83" s="308"/>
      <c r="H83" s="267" t="s">
        <v>258</v>
      </c>
      <c r="I83" s="267"/>
      <c r="J83" s="267"/>
      <c r="K83" s="267"/>
      <c r="L83" s="267"/>
      <c r="M83" s="312" t="s">
        <v>259</v>
      </c>
      <c r="N83" s="313"/>
      <c r="O83" s="314" t="s">
        <v>260</v>
      </c>
      <c r="P83" s="315"/>
      <c r="Q83" s="316"/>
      <c r="R83" s="312" t="s">
        <v>259</v>
      </c>
      <c r="S83" s="313"/>
      <c r="T83" s="314" t="s">
        <v>260</v>
      </c>
      <c r="U83" s="315"/>
      <c r="V83" s="316"/>
      <c r="W83" s="267" t="s">
        <v>258</v>
      </c>
      <c r="X83" s="267"/>
      <c r="Y83" s="267"/>
      <c r="Z83" s="267"/>
      <c r="AA83" s="308"/>
    </row>
    <row r="84" spans="1:27" x14ac:dyDescent="0.25">
      <c r="A84" s="324"/>
      <c r="B84" s="309" t="s">
        <v>261</v>
      </c>
      <c r="C84" s="299" t="s">
        <v>100</v>
      </c>
      <c r="D84" s="262"/>
      <c r="E84" s="261" t="s">
        <v>101</v>
      </c>
      <c r="F84" s="261"/>
      <c r="G84" s="262"/>
      <c r="H84" s="261" t="s">
        <v>100</v>
      </c>
      <c r="I84" s="262"/>
      <c r="J84" s="261" t="s">
        <v>101</v>
      </c>
      <c r="K84" s="261"/>
      <c r="L84" s="261"/>
      <c r="M84" s="258" t="s">
        <v>100</v>
      </c>
      <c r="N84" s="259"/>
      <c r="O84" s="259" t="s">
        <v>101</v>
      </c>
      <c r="P84" s="259"/>
      <c r="Q84" s="260"/>
      <c r="R84" s="258" t="s">
        <v>100</v>
      </c>
      <c r="S84" s="259"/>
      <c r="T84" s="259" t="s">
        <v>101</v>
      </c>
      <c r="U84" s="259"/>
      <c r="V84" s="260"/>
      <c r="W84" s="261" t="s">
        <v>100</v>
      </c>
      <c r="X84" s="262"/>
      <c r="Y84" s="261" t="s">
        <v>101</v>
      </c>
      <c r="Z84" s="261"/>
      <c r="AA84" s="263"/>
    </row>
    <row r="85" spans="1:27" x14ac:dyDescent="0.25">
      <c r="A85" s="324"/>
      <c r="B85" s="310"/>
      <c r="C85" s="301">
        <v>0</v>
      </c>
      <c r="D85" s="302"/>
      <c r="E85" s="303">
        <v>0</v>
      </c>
      <c r="F85" s="303"/>
      <c r="G85" s="304"/>
      <c r="H85" s="303">
        <v>0</v>
      </c>
      <c r="I85" s="302"/>
      <c r="J85" s="303">
        <v>0</v>
      </c>
      <c r="K85" s="303"/>
      <c r="L85" s="303"/>
      <c r="M85" s="305">
        <v>1</v>
      </c>
      <c r="N85" s="306"/>
      <c r="O85" s="306">
        <v>1</v>
      </c>
      <c r="P85" s="306"/>
      <c r="Q85" s="307"/>
      <c r="R85" s="305">
        <v>1</v>
      </c>
      <c r="S85" s="306"/>
      <c r="T85" s="306">
        <v>1</v>
      </c>
      <c r="U85" s="306"/>
      <c r="V85" s="307"/>
      <c r="W85" s="303">
        <v>0</v>
      </c>
      <c r="X85" s="302"/>
      <c r="Y85" s="303">
        <v>0</v>
      </c>
      <c r="Z85" s="303"/>
      <c r="AA85" s="317"/>
    </row>
    <row r="86" spans="1:27" ht="14.25" customHeight="1" thickBot="1" x14ac:dyDescent="0.3">
      <c r="A86" s="324"/>
      <c r="B86" s="311"/>
      <c r="C86" s="318" t="s">
        <v>258</v>
      </c>
      <c r="D86" s="319"/>
      <c r="E86" s="319"/>
      <c r="F86" s="319"/>
      <c r="G86" s="320"/>
      <c r="H86" s="321" t="s">
        <v>258</v>
      </c>
      <c r="I86" s="319"/>
      <c r="J86" s="319"/>
      <c r="K86" s="319"/>
      <c r="L86" s="319"/>
      <c r="M86" s="293" t="s">
        <v>262</v>
      </c>
      <c r="N86" s="294"/>
      <c r="O86" s="294"/>
      <c r="P86" s="294"/>
      <c r="Q86" s="295"/>
      <c r="R86" s="293" t="s">
        <v>262</v>
      </c>
      <c r="S86" s="294"/>
      <c r="T86" s="294"/>
      <c r="U86" s="294"/>
      <c r="V86" s="295"/>
      <c r="W86" s="319" t="s">
        <v>258</v>
      </c>
      <c r="X86" s="319"/>
      <c r="Y86" s="319"/>
      <c r="Z86" s="319"/>
      <c r="AA86" s="322"/>
    </row>
    <row r="87" spans="1:27" x14ac:dyDescent="0.25">
      <c r="A87" s="324"/>
      <c r="B87" s="256" t="s">
        <v>263</v>
      </c>
      <c r="C87" s="299" t="s">
        <v>100</v>
      </c>
      <c r="D87" s="262"/>
      <c r="E87" s="261" t="s">
        <v>101</v>
      </c>
      <c r="F87" s="261"/>
      <c r="G87" s="262"/>
      <c r="H87" s="300" t="s">
        <v>100</v>
      </c>
      <c r="I87" s="262"/>
      <c r="J87" s="261" t="s">
        <v>101</v>
      </c>
      <c r="K87" s="261"/>
      <c r="L87" s="261"/>
      <c r="M87" s="258" t="s">
        <v>100</v>
      </c>
      <c r="N87" s="259"/>
      <c r="O87" s="259" t="s">
        <v>101</v>
      </c>
      <c r="P87" s="259"/>
      <c r="Q87" s="260"/>
      <c r="R87" s="258" t="s">
        <v>100</v>
      </c>
      <c r="S87" s="259"/>
      <c r="T87" s="259" t="s">
        <v>101</v>
      </c>
      <c r="U87" s="259"/>
      <c r="V87" s="260"/>
      <c r="W87" s="261" t="s">
        <v>100</v>
      </c>
      <c r="X87" s="262"/>
      <c r="Y87" s="261" t="s">
        <v>101</v>
      </c>
      <c r="Z87" s="261"/>
      <c r="AA87" s="263"/>
    </row>
    <row r="88" spans="1:27" ht="14.25" customHeight="1" thickBot="1" x14ac:dyDescent="0.3">
      <c r="A88" s="324"/>
      <c r="B88" s="256"/>
      <c r="C88" s="283">
        <v>0</v>
      </c>
      <c r="D88" s="284"/>
      <c r="E88" s="285">
        <v>0</v>
      </c>
      <c r="F88" s="285"/>
      <c r="G88" s="286"/>
      <c r="H88" s="287">
        <v>0</v>
      </c>
      <c r="I88" s="284"/>
      <c r="J88" s="285">
        <v>0</v>
      </c>
      <c r="K88" s="285"/>
      <c r="L88" s="285"/>
      <c r="M88" s="241">
        <v>0</v>
      </c>
      <c r="N88" s="242"/>
      <c r="O88" s="242">
        <v>0</v>
      </c>
      <c r="P88" s="242"/>
      <c r="Q88" s="243"/>
      <c r="R88" s="241">
        <v>0</v>
      </c>
      <c r="S88" s="242"/>
      <c r="T88" s="242">
        <v>0</v>
      </c>
      <c r="U88" s="242"/>
      <c r="V88" s="243"/>
      <c r="W88" s="285">
        <v>0</v>
      </c>
      <c r="X88" s="284"/>
      <c r="Y88" s="285">
        <v>0</v>
      </c>
      <c r="Z88" s="285"/>
      <c r="AA88" s="288"/>
    </row>
    <row r="89" spans="1:27" x14ac:dyDescent="0.25">
      <c r="A89" s="324"/>
      <c r="B89" s="256"/>
      <c r="C89" s="297" t="s">
        <v>258</v>
      </c>
      <c r="D89" s="237"/>
      <c r="E89" s="236" t="s">
        <v>258</v>
      </c>
      <c r="F89" s="236"/>
      <c r="G89" s="238"/>
      <c r="H89" s="298" t="s">
        <v>258</v>
      </c>
      <c r="I89" s="237"/>
      <c r="J89" s="236" t="s">
        <v>258</v>
      </c>
      <c r="K89" s="236"/>
      <c r="L89" s="236"/>
      <c r="M89" s="251" t="s">
        <v>258</v>
      </c>
      <c r="N89" s="252"/>
      <c r="O89" s="252" t="s">
        <v>258</v>
      </c>
      <c r="P89" s="252"/>
      <c r="Q89" s="253"/>
      <c r="R89" s="251" t="s">
        <v>258</v>
      </c>
      <c r="S89" s="252"/>
      <c r="T89" s="252" t="s">
        <v>258</v>
      </c>
      <c r="U89" s="252"/>
      <c r="V89" s="253"/>
      <c r="W89" s="236" t="s">
        <v>258</v>
      </c>
      <c r="X89" s="237"/>
      <c r="Y89" s="236" t="s">
        <v>258</v>
      </c>
      <c r="Z89" s="236"/>
      <c r="AA89" s="238"/>
    </row>
    <row r="90" spans="1:27" ht="14.25" customHeight="1" thickBot="1" x14ac:dyDescent="0.3">
      <c r="A90" s="324"/>
      <c r="B90" s="289"/>
      <c r="C90" s="290" t="s">
        <v>258</v>
      </c>
      <c r="D90" s="291"/>
      <c r="E90" s="291"/>
      <c r="F90" s="291"/>
      <c r="G90" s="292"/>
      <c r="H90" s="291" t="s">
        <v>258</v>
      </c>
      <c r="I90" s="291"/>
      <c r="J90" s="291"/>
      <c r="K90" s="291"/>
      <c r="L90" s="291"/>
      <c r="M90" s="293" t="s">
        <v>258</v>
      </c>
      <c r="N90" s="294"/>
      <c r="O90" s="294"/>
      <c r="P90" s="294"/>
      <c r="Q90" s="295"/>
      <c r="R90" s="293" t="s">
        <v>258</v>
      </c>
      <c r="S90" s="294"/>
      <c r="T90" s="294"/>
      <c r="U90" s="294"/>
      <c r="V90" s="295"/>
      <c r="W90" s="291" t="s">
        <v>258</v>
      </c>
      <c r="X90" s="291"/>
      <c r="Y90" s="291"/>
      <c r="Z90" s="291"/>
      <c r="AA90" s="296"/>
    </row>
    <row r="91" spans="1:27" x14ac:dyDescent="0.25">
      <c r="A91" s="324"/>
      <c r="B91" s="256" t="s">
        <v>264</v>
      </c>
      <c r="C91" s="299" t="s">
        <v>100</v>
      </c>
      <c r="D91" s="262"/>
      <c r="E91" s="261" t="s">
        <v>101</v>
      </c>
      <c r="F91" s="261"/>
      <c r="G91" s="262"/>
      <c r="H91" s="300" t="s">
        <v>100</v>
      </c>
      <c r="I91" s="262"/>
      <c r="J91" s="261" t="s">
        <v>101</v>
      </c>
      <c r="K91" s="261"/>
      <c r="L91" s="261"/>
      <c r="M91" s="258" t="s">
        <v>100</v>
      </c>
      <c r="N91" s="259"/>
      <c r="O91" s="259" t="s">
        <v>101</v>
      </c>
      <c r="P91" s="259"/>
      <c r="Q91" s="260"/>
      <c r="R91" s="258" t="s">
        <v>100</v>
      </c>
      <c r="S91" s="259"/>
      <c r="T91" s="259" t="s">
        <v>101</v>
      </c>
      <c r="U91" s="259"/>
      <c r="V91" s="260"/>
      <c r="W91" s="261" t="s">
        <v>100</v>
      </c>
      <c r="X91" s="262"/>
      <c r="Y91" s="261" t="s">
        <v>101</v>
      </c>
      <c r="Z91" s="261"/>
      <c r="AA91" s="263"/>
    </row>
    <row r="92" spans="1:27" ht="14.25" customHeight="1" thickBot="1" x14ac:dyDescent="0.3">
      <c r="A92" s="324"/>
      <c r="B92" s="256"/>
      <c r="C92" s="283">
        <v>0</v>
      </c>
      <c r="D92" s="284"/>
      <c r="E92" s="285">
        <v>0</v>
      </c>
      <c r="F92" s="285"/>
      <c r="G92" s="286"/>
      <c r="H92" s="287">
        <v>0</v>
      </c>
      <c r="I92" s="284"/>
      <c r="J92" s="285">
        <v>0</v>
      </c>
      <c r="K92" s="285"/>
      <c r="L92" s="285"/>
      <c r="M92" s="241">
        <v>1</v>
      </c>
      <c r="N92" s="242"/>
      <c r="O92" s="242">
        <v>1</v>
      </c>
      <c r="P92" s="242"/>
      <c r="Q92" s="243"/>
      <c r="R92" s="241">
        <v>1</v>
      </c>
      <c r="S92" s="242"/>
      <c r="T92" s="242">
        <v>1</v>
      </c>
      <c r="U92" s="242"/>
      <c r="V92" s="243"/>
      <c r="W92" s="285">
        <v>0</v>
      </c>
      <c r="X92" s="284"/>
      <c r="Y92" s="285">
        <v>0</v>
      </c>
      <c r="Z92" s="285"/>
      <c r="AA92" s="288"/>
    </row>
    <row r="93" spans="1:27" x14ac:dyDescent="0.25">
      <c r="A93" s="324"/>
      <c r="B93" s="256"/>
      <c r="C93" s="297" t="s">
        <v>258</v>
      </c>
      <c r="D93" s="237"/>
      <c r="E93" s="236" t="s">
        <v>258</v>
      </c>
      <c r="F93" s="236"/>
      <c r="G93" s="238"/>
      <c r="H93" s="298" t="s">
        <v>258</v>
      </c>
      <c r="I93" s="237"/>
      <c r="J93" s="236" t="s">
        <v>258</v>
      </c>
      <c r="K93" s="236"/>
      <c r="L93" s="236"/>
      <c r="M93" s="251" t="s">
        <v>265</v>
      </c>
      <c r="N93" s="252"/>
      <c r="O93" s="252" t="s">
        <v>266</v>
      </c>
      <c r="P93" s="252"/>
      <c r="Q93" s="253"/>
      <c r="R93" s="251" t="s">
        <v>265</v>
      </c>
      <c r="S93" s="252"/>
      <c r="T93" s="252" t="s">
        <v>266</v>
      </c>
      <c r="U93" s="252"/>
      <c r="V93" s="253"/>
      <c r="W93" s="236" t="s">
        <v>258</v>
      </c>
      <c r="X93" s="237"/>
      <c r="Y93" s="236" t="s">
        <v>258</v>
      </c>
      <c r="Z93" s="236"/>
      <c r="AA93" s="238"/>
    </row>
    <row r="94" spans="1:27" ht="14.25" customHeight="1" thickBot="1" x14ac:dyDescent="0.3">
      <c r="A94" s="324"/>
      <c r="B94" s="289"/>
      <c r="C94" s="279" t="s">
        <v>258</v>
      </c>
      <c r="D94" s="280"/>
      <c r="E94" s="280"/>
      <c r="F94" s="280"/>
      <c r="G94" s="281"/>
      <c r="H94" s="280" t="s">
        <v>258</v>
      </c>
      <c r="I94" s="280"/>
      <c r="J94" s="280"/>
      <c r="K94" s="280"/>
      <c r="L94" s="280"/>
      <c r="M94" s="224"/>
      <c r="N94" s="225"/>
      <c r="O94" s="225"/>
      <c r="P94" s="225"/>
      <c r="Q94" s="226"/>
      <c r="R94" s="224" t="s">
        <v>258</v>
      </c>
      <c r="S94" s="225"/>
      <c r="T94" s="225"/>
      <c r="U94" s="225"/>
      <c r="V94" s="226"/>
      <c r="W94" s="280" t="s">
        <v>258</v>
      </c>
      <c r="X94" s="280"/>
      <c r="Y94" s="280"/>
      <c r="Z94" s="280"/>
      <c r="AA94" s="282"/>
    </row>
    <row r="95" spans="1:27" x14ac:dyDescent="0.25">
      <c r="A95" s="324"/>
      <c r="B95" s="256" t="s">
        <v>267</v>
      </c>
      <c r="C95" s="277" t="s">
        <v>100</v>
      </c>
      <c r="D95" s="275"/>
      <c r="E95" s="274" t="s">
        <v>101</v>
      </c>
      <c r="F95" s="274"/>
      <c r="G95" s="276"/>
      <c r="H95" s="278" t="s">
        <v>100</v>
      </c>
      <c r="I95" s="275"/>
      <c r="J95" s="274" t="s">
        <v>101</v>
      </c>
      <c r="K95" s="274"/>
      <c r="L95" s="274"/>
      <c r="M95" s="273" t="s">
        <v>100</v>
      </c>
      <c r="N95" s="271"/>
      <c r="O95" s="271" t="s">
        <v>101</v>
      </c>
      <c r="P95" s="271"/>
      <c r="Q95" s="272"/>
      <c r="R95" s="273" t="s">
        <v>100</v>
      </c>
      <c r="S95" s="271"/>
      <c r="T95" s="271" t="s">
        <v>101</v>
      </c>
      <c r="U95" s="271"/>
      <c r="V95" s="272"/>
      <c r="W95" s="274" t="s">
        <v>100</v>
      </c>
      <c r="X95" s="275"/>
      <c r="Y95" s="274" t="s">
        <v>101</v>
      </c>
      <c r="Z95" s="274"/>
      <c r="AA95" s="276"/>
    </row>
    <row r="96" spans="1:27" ht="14.25" customHeight="1" thickBot="1" x14ac:dyDescent="0.3">
      <c r="A96" s="324"/>
      <c r="B96" s="256"/>
      <c r="C96" s="254">
        <v>0</v>
      </c>
      <c r="D96" s="245"/>
      <c r="E96" s="244">
        <v>0</v>
      </c>
      <c r="F96" s="244"/>
      <c r="G96" s="246"/>
      <c r="H96" s="255">
        <v>0</v>
      </c>
      <c r="I96" s="245"/>
      <c r="J96" s="244">
        <v>0</v>
      </c>
      <c r="K96" s="244"/>
      <c r="L96" s="244"/>
      <c r="M96" s="241">
        <v>0</v>
      </c>
      <c r="N96" s="242"/>
      <c r="O96" s="242">
        <v>0</v>
      </c>
      <c r="P96" s="242"/>
      <c r="Q96" s="243"/>
      <c r="R96" s="241">
        <v>0</v>
      </c>
      <c r="S96" s="242"/>
      <c r="T96" s="242">
        <v>0</v>
      </c>
      <c r="U96" s="242"/>
      <c r="V96" s="243"/>
      <c r="W96" s="244">
        <v>0</v>
      </c>
      <c r="X96" s="245"/>
      <c r="Y96" s="244">
        <v>0</v>
      </c>
      <c r="Z96" s="244"/>
      <c r="AA96" s="246"/>
    </row>
    <row r="97" spans="1:27" ht="14.25" customHeight="1" thickBot="1" x14ac:dyDescent="0.3">
      <c r="A97" s="324"/>
      <c r="B97" s="257"/>
      <c r="C97" s="270" t="s">
        <v>258</v>
      </c>
      <c r="D97" s="268"/>
      <c r="E97" s="267" t="s">
        <v>258</v>
      </c>
      <c r="F97" s="267"/>
      <c r="G97" s="269"/>
      <c r="H97" s="270" t="s">
        <v>258</v>
      </c>
      <c r="I97" s="268"/>
      <c r="J97" s="267" t="s">
        <v>258</v>
      </c>
      <c r="K97" s="267"/>
      <c r="L97" s="267"/>
      <c r="M97" s="266" t="s">
        <v>258</v>
      </c>
      <c r="N97" s="264"/>
      <c r="O97" s="264" t="s">
        <v>258</v>
      </c>
      <c r="P97" s="264"/>
      <c r="Q97" s="265"/>
      <c r="R97" s="266" t="s">
        <v>258</v>
      </c>
      <c r="S97" s="264"/>
      <c r="T97" s="264" t="s">
        <v>258</v>
      </c>
      <c r="U97" s="264"/>
      <c r="V97" s="265"/>
      <c r="W97" s="267" t="s">
        <v>258</v>
      </c>
      <c r="X97" s="268"/>
      <c r="Y97" s="267" t="s">
        <v>258</v>
      </c>
      <c r="Z97" s="267"/>
      <c r="AA97" s="269"/>
    </row>
    <row r="98" spans="1:27" x14ac:dyDescent="0.25">
      <c r="A98" s="324"/>
      <c r="B98" s="256" t="s">
        <v>268</v>
      </c>
      <c r="C98" s="299" t="s">
        <v>100</v>
      </c>
      <c r="D98" s="262"/>
      <c r="E98" s="261" t="s">
        <v>101</v>
      </c>
      <c r="F98" s="261"/>
      <c r="G98" s="263"/>
      <c r="H98" s="300" t="s">
        <v>100</v>
      </c>
      <c r="I98" s="262"/>
      <c r="J98" s="261" t="s">
        <v>101</v>
      </c>
      <c r="K98" s="261"/>
      <c r="L98" s="261"/>
      <c r="M98" s="258" t="s">
        <v>100</v>
      </c>
      <c r="N98" s="259"/>
      <c r="O98" s="259" t="s">
        <v>101</v>
      </c>
      <c r="P98" s="259"/>
      <c r="Q98" s="260"/>
      <c r="R98" s="258" t="s">
        <v>100</v>
      </c>
      <c r="S98" s="259"/>
      <c r="T98" s="259" t="s">
        <v>101</v>
      </c>
      <c r="U98" s="259"/>
      <c r="V98" s="260"/>
      <c r="W98" s="261" t="s">
        <v>100</v>
      </c>
      <c r="X98" s="262"/>
      <c r="Y98" s="261" t="s">
        <v>101</v>
      </c>
      <c r="Z98" s="261"/>
      <c r="AA98" s="263"/>
    </row>
    <row r="99" spans="1:27" ht="14.25" customHeight="1" thickBot="1" x14ac:dyDescent="0.3">
      <c r="A99" s="324"/>
      <c r="B99" s="256"/>
      <c r="C99" s="254">
        <v>0</v>
      </c>
      <c r="D99" s="245"/>
      <c r="E99" s="244">
        <v>0</v>
      </c>
      <c r="F99" s="244"/>
      <c r="G99" s="246"/>
      <c r="H99" s="255">
        <v>0</v>
      </c>
      <c r="I99" s="245"/>
      <c r="J99" s="244">
        <v>0</v>
      </c>
      <c r="K99" s="244"/>
      <c r="L99" s="244"/>
      <c r="M99" s="241">
        <v>4</v>
      </c>
      <c r="N99" s="242"/>
      <c r="O99" s="242">
        <v>4</v>
      </c>
      <c r="P99" s="242"/>
      <c r="Q99" s="243"/>
      <c r="R99" s="241">
        <v>4</v>
      </c>
      <c r="S99" s="242"/>
      <c r="T99" s="242">
        <v>4</v>
      </c>
      <c r="U99" s="242"/>
      <c r="V99" s="243"/>
      <c r="W99" s="244">
        <v>0</v>
      </c>
      <c r="X99" s="245"/>
      <c r="Y99" s="244">
        <v>0</v>
      </c>
      <c r="Z99" s="244"/>
      <c r="AA99" s="246"/>
    </row>
    <row r="100" spans="1:27" x14ac:dyDescent="0.25">
      <c r="A100" s="324"/>
      <c r="B100" s="330"/>
      <c r="C100" s="247" t="s">
        <v>258</v>
      </c>
      <c r="D100" s="248"/>
      <c r="E100" s="249" t="s">
        <v>258</v>
      </c>
      <c r="F100" s="249"/>
      <c r="G100" s="250"/>
      <c r="H100" s="247" t="s">
        <v>258</v>
      </c>
      <c r="I100" s="248"/>
      <c r="J100" s="249" t="s">
        <v>258</v>
      </c>
      <c r="K100" s="249"/>
      <c r="L100" s="249"/>
      <c r="M100" s="251" t="s">
        <v>269</v>
      </c>
      <c r="N100" s="252"/>
      <c r="O100" s="252" t="s">
        <v>270</v>
      </c>
      <c r="P100" s="252"/>
      <c r="Q100" s="253"/>
      <c r="R100" s="251" t="s">
        <v>269</v>
      </c>
      <c r="S100" s="252"/>
      <c r="T100" s="252" t="s">
        <v>270</v>
      </c>
      <c r="U100" s="252"/>
      <c r="V100" s="253"/>
      <c r="W100" s="249" t="s">
        <v>258</v>
      </c>
      <c r="X100" s="248"/>
      <c r="Y100" s="249" t="s">
        <v>258</v>
      </c>
      <c r="Z100" s="249"/>
      <c r="AA100" s="250"/>
    </row>
    <row r="101" spans="1:27" x14ac:dyDescent="0.25">
      <c r="A101" s="324"/>
      <c r="B101" s="330"/>
      <c r="C101" s="240" t="s">
        <v>258</v>
      </c>
      <c r="D101" s="237"/>
      <c r="E101" s="236" t="s">
        <v>258</v>
      </c>
      <c r="F101" s="236"/>
      <c r="G101" s="238"/>
      <c r="H101" s="240" t="s">
        <v>258</v>
      </c>
      <c r="I101" s="237"/>
      <c r="J101" s="236" t="s">
        <v>258</v>
      </c>
      <c r="K101" s="236"/>
      <c r="L101" s="236"/>
      <c r="M101" s="233" t="s">
        <v>271</v>
      </c>
      <c r="N101" s="234"/>
      <c r="O101" s="234" t="s">
        <v>272</v>
      </c>
      <c r="P101" s="234"/>
      <c r="Q101" s="235"/>
      <c r="R101" s="233" t="s">
        <v>271</v>
      </c>
      <c r="S101" s="234"/>
      <c r="T101" s="234" t="s">
        <v>272</v>
      </c>
      <c r="U101" s="234"/>
      <c r="V101" s="235"/>
      <c r="W101" s="236" t="s">
        <v>258</v>
      </c>
      <c r="X101" s="237"/>
      <c r="Y101" s="236" t="s">
        <v>258</v>
      </c>
      <c r="Z101" s="236"/>
      <c r="AA101" s="238"/>
    </row>
    <row r="102" spans="1:27" x14ac:dyDescent="0.25">
      <c r="A102" s="324"/>
      <c r="B102" s="330"/>
      <c r="C102" s="240" t="s">
        <v>258</v>
      </c>
      <c r="D102" s="237"/>
      <c r="E102" s="236" t="s">
        <v>258</v>
      </c>
      <c r="F102" s="236"/>
      <c r="G102" s="238"/>
      <c r="H102" s="240" t="s">
        <v>258</v>
      </c>
      <c r="I102" s="237"/>
      <c r="J102" s="236" t="s">
        <v>258</v>
      </c>
      <c r="K102" s="236"/>
      <c r="L102" s="236"/>
      <c r="M102" s="233" t="s">
        <v>273</v>
      </c>
      <c r="N102" s="234"/>
      <c r="O102" s="234" t="s">
        <v>274</v>
      </c>
      <c r="P102" s="234"/>
      <c r="Q102" s="235"/>
      <c r="R102" s="233" t="s">
        <v>273</v>
      </c>
      <c r="S102" s="234"/>
      <c r="T102" s="234" t="s">
        <v>274</v>
      </c>
      <c r="U102" s="234"/>
      <c r="V102" s="235"/>
      <c r="W102" s="236" t="s">
        <v>258</v>
      </c>
      <c r="X102" s="237"/>
      <c r="Y102" s="236" t="s">
        <v>258</v>
      </c>
      <c r="Z102" s="236"/>
      <c r="AA102" s="238"/>
    </row>
    <row r="103" spans="1:27" x14ac:dyDescent="0.25">
      <c r="A103" s="324"/>
      <c r="B103" s="330"/>
      <c r="C103" s="240" t="s">
        <v>258</v>
      </c>
      <c r="D103" s="237"/>
      <c r="E103" s="236" t="s">
        <v>258</v>
      </c>
      <c r="F103" s="236"/>
      <c r="G103" s="238"/>
      <c r="H103" s="240" t="s">
        <v>258</v>
      </c>
      <c r="I103" s="237"/>
      <c r="J103" s="236" t="s">
        <v>258</v>
      </c>
      <c r="K103" s="236"/>
      <c r="L103" s="236"/>
      <c r="M103" s="233" t="s">
        <v>275</v>
      </c>
      <c r="N103" s="234"/>
      <c r="O103" s="234" t="s">
        <v>276</v>
      </c>
      <c r="P103" s="234"/>
      <c r="Q103" s="235"/>
      <c r="R103" s="233" t="s">
        <v>275</v>
      </c>
      <c r="S103" s="234"/>
      <c r="T103" s="234" t="s">
        <v>276</v>
      </c>
      <c r="U103" s="234"/>
      <c r="V103" s="235"/>
      <c r="W103" s="236" t="s">
        <v>258</v>
      </c>
      <c r="X103" s="237"/>
      <c r="Y103" s="236" t="s">
        <v>258</v>
      </c>
      <c r="Z103" s="236"/>
      <c r="AA103" s="238"/>
    </row>
    <row r="104" spans="1:27" x14ac:dyDescent="0.25">
      <c r="A104" s="324"/>
      <c r="B104" s="330"/>
      <c r="C104" s="240" t="s">
        <v>258</v>
      </c>
      <c r="D104" s="237"/>
      <c r="E104" s="236" t="s">
        <v>258</v>
      </c>
      <c r="F104" s="236"/>
      <c r="G104" s="238"/>
      <c r="H104" s="240" t="s">
        <v>258</v>
      </c>
      <c r="I104" s="237"/>
      <c r="J104" s="236" t="s">
        <v>258</v>
      </c>
      <c r="K104" s="236"/>
      <c r="L104" s="236"/>
      <c r="M104" s="233" t="s">
        <v>258</v>
      </c>
      <c r="N104" s="234"/>
      <c r="O104" s="234" t="s">
        <v>258</v>
      </c>
      <c r="P104" s="234"/>
      <c r="Q104" s="235"/>
      <c r="R104" s="233" t="s">
        <v>258</v>
      </c>
      <c r="S104" s="234"/>
      <c r="T104" s="234" t="s">
        <v>258</v>
      </c>
      <c r="U104" s="234"/>
      <c r="V104" s="235"/>
      <c r="W104" s="236" t="s">
        <v>258</v>
      </c>
      <c r="X104" s="237"/>
      <c r="Y104" s="236" t="s">
        <v>258</v>
      </c>
      <c r="Z104" s="236"/>
      <c r="AA104" s="238"/>
    </row>
    <row r="105" spans="1:27" x14ac:dyDescent="0.25">
      <c r="A105" s="324"/>
      <c r="B105" s="330"/>
      <c r="C105" s="240" t="s">
        <v>258</v>
      </c>
      <c r="D105" s="237"/>
      <c r="E105" s="236" t="s">
        <v>258</v>
      </c>
      <c r="F105" s="236"/>
      <c r="G105" s="238"/>
      <c r="H105" s="240" t="s">
        <v>258</v>
      </c>
      <c r="I105" s="237"/>
      <c r="J105" s="236" t="s">
        <v>258</v>
      </c>
      <c r="K105" s="236"/>
      <c r="L105" s="236"/>
      <c r="M105" s="233" t="s">
        <v>258</v>
      </c>
      <c r="N105" s="234"/>
      <c r="O105" s="234" t="s">
        <v>258</v>
      </c>
      <c r="P105" s="234"/>
      <c r="Q105" s="235"/>
      <c r="R105" s="233" t="s">
        <v>258</v>
      </c>
      <c r="S105" s="234"/>
      <c r="T105" s="234" t="s">
        <v>258</v>
      </c>
      <c r="U105" s="234"/>
      <c r="V105" s="235"/>
      <c r="W105" s="236" t="s">
        <v>258</v>
      </c>
      <c r="X105" s="237"/>
      <c r="Y105" s="236" t="s">
        <v>258</v>
      </c>
      <c r="Z105" s="236"/>
      <c r="AA105" s="238"/>
    </row>
    <row r="106" spans="1:27" x14ac:dyDescent="0.25">
      <c r="A106" s="324"/>
      <c r="B106" s="330"/>
      <c r="C106" s="240" t="s">
        <v>258</v>
      </c>
      <c r="D106" s="237"/>
      <c r="E106" s="236" t="s">
        <v>258</v>
      </c>
      <c r="F106" s="236"/>
      <c r="G106" s="238"/>
      <c r="H106" s="240" t="s">
        <v>258</v>
      </c>
      <c r="I106" s="237"/>
      <c r="J106" s="236" t="s">
        <v>258</v>
      </c>
      <c r="K106" s="236"/>
      <c r="L106" s="236"/>
      <c r="M106" s="233" t="s">
        <v>258</v>
      </c>
      <c r="N106" s="234"/>
      <c r="O106" s="234" t="s">
        <v>258</v>
      </c>
      <c r="P106" s="234"/>
      <c r="Q106" s="235"/>
      <c r="R106" s="233" t="s">
        <v>258</v>
      </c>
      <c r="S106" s="234"/>
      <c r="T106" s="234" t="s">
        <v>258</v>
      </c>
      <c r="U106" s="234"/>
      <c r="V106" s="235"/>
      <c r="W106" s="236" t="s">
        <v>258</v>
      </c>
      <c r="X106" s="237"/>
      <c r="Y106" s="236" t="s">
        <v>258</v>
      </c>
      <c r="Z106" s="236"/>
      <c r="AA106" s="238"/>
    </row>
    <row r="107" spans="1:27" ht="14.25" customHeight="1" thickBot="1" x14ac:dyDescent="0.3">
      <c r="A107" s="325"/>
      <c r="B107" s="257"/>
      <c r="C107" s="239" t="s">
        <v>258</v>
      </c>
      <c r="D107" s="228"/>
      <c r="E107" s="227" t="s">
        <v>258</v>
      </c>
      <c r="F107" s="227"/>
      <c r="G107" s="229"/>
      <c r="H107" s="239" t="s">
        <v>258</v>
      </c>
      <c r="I107" s="228"/>
      <c r="J107" s="227" t="s">
        <v>258</v>
      </c>
      <c r="K107" s="227"/>
      <c r="L107" s="227"/>
      <c r="M107" s="224" t="s">
        <v>258</v>
      </c>
      <c r="N107" s="225"/>
      <c r="O107" s="225" t="s">
        <v>258</v>
      </c>
      <c r="P107" s="225"/>
      <c r="Q107" s="226"/>
      <c r="R107" s="224" t="s">
        <v>258</v>
      </c>
      <c r="S107" s="225"/>
      <c r="T107" s="225" t="s">
        <v>258</v>
      </c>
      <c r="U107" s="225"/>
      <c r="V107" s="226"/>
      <c r="W107" s="227" t="s">
        <v>258</v>
      </c>
      <c r="X107" s="228"/>
      <c r="Y107" s="227" t="s">
        <v>258</v>
      </c>
      <c r="Z107" s="227"/>
      <c r="AA107" s="229"/>
    </row>
  </sheetData>
  <mergeCells count="781">
    <mergeCell ref="C1:AA1"/>
    <mergeCell ref="C2:G2"/>
    <mergeCell ref="H2:L2"/>
    <mergeCell ref="M2:V2"/>
    <mergeCell ref="W2:AA2"/>
    <mergeCell ref="C3:G3"/>
    <mergeCell ref="H3:L3"/>
    <mergeCell ref="M3:Q3"/>
    <mergeCell ref="R3:V3"/>
    <mergeCell ref="W3:AA3"/>
    <mergeCell ref="B7:B9"/>
    <mergeCell ref="B10:B11"/>
    <mergeCell ref="AB12:AB43"/>
    <mergeCell ref="AC12:AE12"/>
    <mergeCell ref="AF12:AH12"/>
    <mergeCell ref="AI12:AK12"/>
    <mergeCell ref="B13:C13"/>
    <mergeCell ref="AC13:AE13"/>
    <mergeCell ref="AF13:AH13"/>
    <mergeCell ref="AI13:AK13"/>
    <mergeCell ref="AC15:AE16"/>
    <mergeCell ref="AF15:AH16"/>
    <mergeCell ref="AI15:AK16"/>
    <mergeCell ref="AF14:AH14"/>
    <mergeCell ref="AI14:AK14"/>
    <mergeCell ref="O15:Q15"/>
    <mergeCell ref="R15:S15"/>
    <mergeCell ref="O14:Q14"/>
    <mergeCell ref="R14:S14"/>
    <mergeCell ref="T14:V14"/>
    <mergeCell ref="W14:X14"/>
    <mergeCell ref="Y14:AA14"/>
    <mergeCell ref="AC14:AE14"/>
    <mergeCell ref="O16:Q16"/>
    <mergeCell ref="A14:A43"/>
    <mergeCell ref="C14:D14"/>
    <mergeCell ref="E14:G14"/>
    <mergeCell ref="H14:I14"/>
    <mergeCell ref="J14:L14"/>
    <mergeCell ref="M14:N14"/>
    <mergeCell ref="C16:D16"/>
    <mergeCell ref="E16:G16"/>
    <mergeCell ref="H16:I16"/>
    <mergeCell ref="J16:L16"/>
    <mergeCell ref="B15:B16"/>
    <mergeCell ref="C15:D15"/>
    <mergeCell ref="E15:G15"/>
    <mergeCell ref="H15:I15"/>
    <mergeCell ref="J15:L15"/>
    <mergeCell ref="M15:N15"/>
    <mergeCell ref="M16:N16"/>
    <mergeCell ref="C18:D18"/>
    <mergeCell ref="E18:G18"/>
    <mergeCell ref="H18:I18"/>
    <mergeCell ref="J18:L18"/>
    <mergeCell ref="M18:N18"/>
    <mergeCell ref="C17:D17"/>
    <mergeCell ref="E17:G17"/>
    <mergeCell ref="R16:S16"/>
    <mergeCell ref="T16:V16"/>
    <mergeCell ref="W16:X16"/>
    <mergeCell ref="Y16:AA16"/>
    <mergeCell ref="T15:V15"/>
    <mergeCell ref="W15:X15"/>
    <mergeCell ref="Y15:AA15"/>
    <mergeCell ref="AF17:AH17"/>
    <mergeCell ref="AI17:AK17"/>
    <mergeCell ref="O18:Q18"/>
    <mergeCell ref="R18:S18"/>
    <mergeCell ref="T18:V18"/>
    <mergeCell ref="O17:Q17"/>
    <mergeCell ref="R17:S17"/>
    <mergeCell ref="T17:V17"/>
    <mergeCell ref="W17:X17"/>
    <mergeCell ref="Y17:AA17"/>
    <mergeCell ref="AC17:AE17"/>
    <mergeCell ref="H17:I17"/>
    <mergeCell ref="J17:L17"/>
    <mergeCell ref="M17:N17"/>
    <mergeCell ref="W18:X18"/>
    <mergeCell ref="Y18:AA18"/>
    <mergeCell ref="AC18:AE20"/>
    <mergeCell ref="AF18:AH20"/>
    <mergeCell ref="AI18:AK20"/>
    <mergeCell ref="C19:D19"/>
    <mergeCell ref="E19:G19"/>
    <mergeCell ref="H19:I19"/>
    <mergeCell ref="J19:L19"/>
    <mergeCell ref="M19:N19"/>
    <mergeCell ref="O19:Q19"/>
    <mergeCell ref="R19:S19"/>
    <mergeCell ref="T19:V19"/>
    <mergeCell ref="W19:X19"/>
    <mergeCell ref="Y19:AA19"/>
    <mergeCell ref="C20:D20"/>
    <mergeCell ref="E20:G20"/>
    <mergeCell ref="H20:I20"/>
    <mergeCell ref="J20:L20"/>
    <mergeCell ref="M20:N20"/>
    <mergeCell ref="O20:Q20"/>
    <mergeCell ref="R20:S20"/>
    <mergeCell ref="T20:V20"/>
    <mergeCell ref="W20:X20"/>
    <mergeCell ref="Y20:AA20"/>
    <mergeCell ref="B21:B24"/>
    <mergeCell ref="C21:D21"/>
    <mergeCell ref="E21:G21"/>
    <mergeCell ref="H21:I21"/>
    <mergeCell ref="J21:L21"/>
    <mergeCell ref="B17:B20"/>
    <mergeCell ref="C22:D22"/>
    <mergeCell ref="E22:G22"/>
    <mergeCell ref="H22:I22"/>
    <mergeCell ref="J22:L22"/>
    <mergeCell ref="M22:N22"/>
    <mergeCell ref="O22:Q22"/>
    <mergeCell ref="R22:S22"/>
    <mergeCell ref="M21:N21"/>
    <mergeCell ref="O21:Q21"/>
    <mergeCell ref="R21:S21"/>
    <mergeCell ref="T22:V22"/>
    <mergeCell ref="W22:X22"/>
    <mergeCell ref="Y22:AA22"/>
    <mergeCell ref="R23:S23"/>
    <mergeCell ref="AC22:AE24"/>
    <mergeCell ref="AF22:AH24"/>
    <mergeCell ref="AI22:AK24"/>
    <mergeCell ref="W24:X24"/>
    <mergeCell ref="Y24:AA24"/>
    <mergeCell ref="AC21:AE21"/>
    <mergeCell ref="AF21:AH21"/>
    <mergeCell ref="AI21:AK21"/>
    <mergeCell ref="T21:V21"/>
    <mergeCell ref="W21:X21"/>
    <mergeCell ref="Y21:AA21"/>
    <mergeCell ref="T23:V23"/>
    <mergeCell ref="W23:X23"/>
    <mergeCell ref="Y23:AA23"/>
    <mergeCell ref="C24:D24"/>
    <mergeCell ref="E24:G24"/>
    <mergeCell ref="M24:N24"/>
    <mergeCell ref="O24:Q24"/>
    <mergeCell ref="R24:S24"/>
    <mergeCell ref="T24:V24"/>
    <mergeCell ref="C23:D23"/>
    <mergeCell ref="E23:G23"/>
    <mergeCell ref="H23:I23"/>
    <mergeCell ref="J23:L23"/>
    <mergeCell ref="M23:N23"/>
    <mergeCell ref="O23:Q23"/>
    <mergeCell ref="AF25:AH25"/>
    <mergeCell ref="AI25:AK25"/>
    <mergeCell ref="C26:D26"/>
    <mergeCell ref="E26:G26"/>
    <mergeCell ref="H26:I26"/>
    <mergeCell ref="J26:L26"/>
    <mergeCell ref="M26:N26"/>
    <mergeCell ref="O26:Q26"/>
    <mergeCell ref="R26:S26"/>
    <mergeCell ref="T26:V26"/>
    <mergeCell ref="O25:Q25"/>
    <mergeCell ref="R25:S25"/>
    <mergeCell ref="T25:V25"/>
    <mergeCell ref="W25:X25"/>
    <mergeCell ref="Y25:AA25"/>
    <mergeCell ref="AC25:AE25"/>
    <mergeCell ref="C25:D25"/>
    <mergeCell ref="E25:G25"/>
    <mergeCell ref="H25:I25"/>
    <mergeCell ref="J25:L25"/>
    <mergeCell ref="M25:N25"/>
    <mergeCell ref="W26:X26"/>
    <mergeCell ref="Y26:AA26"/>
    <mergeCell ref="AC26:AE29"/>
    <mergeCell ref="AF26:AH29"/>
    <mergeCell ref="AI26:AK29"/>
    <mergeCell ref="C27:D27"/>
    <mergeCell ref="E27:G27"/>
    <mergeCell ref="H27:I27"/>
    <mergeCell ref="J27:L27"/>
    <mergeCell ref="M27:N27"/>
    <mergeCell ref="O27:Q27"/>
    <mergeCell ref="R27:S27"/>
    <mergeCell ref="T27:V27"/>
    <mergeCell ref="W27:X27"/>
    <mergeCell ref="Y27:AA27"/>
    <mergeCell ref="C28:D28"/>
    <mergeCell ref="E28:G28"/>
    <mergeCell ref="H28:I28"/>
    <mergeCell ref="J28:L28"/>
    <mergeCell ref="M28:N28"/>
    <mergeCell ref="O28:Q28"/>
    <mergeCell ref="R28:S28"/>
    <mergeCell ref="T28:V28"/>
    <mergeCell ref="W28:X28"/>
    <mergeCell ref="Y28:AA28"/>
    <mergeCell ref="C29:D29"/>
    <mergeCell ref="E29:G29"/>
    <mergeCell ref="H29:I29"/>
    <mergeCell ref="J29:L29"/>
    <mergeCell ref="M29:N29"/>
    <mergeCell ref="O29:Q29"/>
    <mergeCell ref="R29:S29"/>
    <mergeCell ref="T29:V29"/>
    <mergeCell ref="W29:X29"/>
    <mergeCell ref="Y29:AA29"/>
    <mergeCell ref="B30:B43"/>
    <mergeCell ref="C30:D30"/>
    <mergeCell ref="E30:G30"/>
    <mergeCell ref="H30:I30"/>
    <mergeCell ref="J30:L30"/>
    <mergeCell ref="B25:B29"/>
    <mergeCell ref="C31:D31"/>
    <mergeCell ref="E31:G31"/>
    <mergeCell ref="H31:I31"/>
    <mergeCell ref="J31:L31"/>
    <mergeCell ref="M31:N31"/>
    <mergeCell ref="O31:Q31"/>
    <mergeCell ref="R31:S31"/>
    <mergeCell ref="M30:N30"/>
    <mergeCell ref="O30:Q30"/>
    <mergeCell ref="R30:S30"/>
    <mergeCell ref="T31:V31"/>
    <mergeCell ref="W31:X31"/>
    <mergeCell ref="Y31:AA31"/>
    <mergeCell ref="AC31:AE43"/>
    <mergeCell ref="AF31:AH43"/>
    <mergeCell ref="AI31:AK43"/>
    <mergeCell ref="AC30:AE30"/>
    <mergeCell ref="AF30:AH30"/>
    <mergeCell ref="AI30:AK30"/>
    <mergeCell ref="T30:V30"/>
    <mergeCell ref="W30:X30"/>
    <mergeCell ref="Y30:AA30"/>
    <mergeCell ref="Y34:AA34"/>
    <mergeCell ref="Y35:AA35"/>
    <mergeCell ref="Y36:AA36"/>
    <mergeCell ref="Y37:AA37"/>
    <mergeCell ref="Y38:AA38"/>
    <mergeCell ref="Y39:AA39"/>
    <mergeCell ref="Y40:AA40"/>
    <mergeCell ref="Y41:AA41"/>
    <mergeCell ref="Y42:AA42"/>
    <mergeCell ref="R32:S32"/>
    <mergeCell ref="T32:V32"/>
    <mergeCell ref="W32:X32"/>
    <mergeCell ref="Y32:AA32"/>
    <mergeCell ref="C33:D33"/>
    <mergeCell ref="E33:G33"/>
    <mergeCell ref="H33:I33"/>
    <mergeCell ref="J33:L33"/>
    <mergeCell ref="M33:N33"/>
    <mergeCell ref="O33:Q33"/>
    <mergeCell ref="C32:D32"/>
    <mergeCell ref="E32:G32"/>
    <mergeCell ref="H32:I32"/>
    <mergeCell ref="J32:L32"/>
    <mergeCell ref="M32:N32"/>
    <mergeCell ref="O32:Q32"/>
    <mergeCell ref="R33:S33"/>
    <mergeCell ref="T33:V33"/>
    <mergeCell ref="W33:X33"/>
    <mergeCell ref="Y33:AA33"/>
    <mergeCell ref="C34:D34"/>
    <mergeCell ref="E34:G34"/>
    <mergeCell ref="H34:I34"/>
    <mergeCell ref="J34:L34"/>
    <mergeCell ref="M34:N34"/>
    <mergeCell ref="O34:Q34"/>
    <mergeCell ref="R34:S34"/>
    <mergeCell ref="T34:V34"/>
    <mergeCell ref="W34:X34"/>
    <mergeCell ref="C35:D35"/>
    <mergeCell ref="E35:G35"/>
    <mergeCell ref="H35:I35"/>
    <mergeCell ref="J35:L35"/>
    <mergeCell ref="M35:N35"/>
    <mergeCell ref="O35:Q35"/>
    <mergeCell ref="R35:S35"/>
    <mergeCell ref="T35:V35"/>
    <mergeCell ref="W35:X35"/>
    <mergeCell ref="C36:D36"/>
    <mergeCell ref="E36:G36"/>
    <mergeCell ref="H36:I36"/>
    <mergeCell ref="J36:L36"/>
    <mergeCell ref="M36:N36"/>
    <mergeCell ref="O36:Q36"/>
    <mergeCell ref="R36:S36"/>
    <mergeCell ref="T36:V36"/>
    <mergeCell ref="W36:X36"/>
    <mergeCell ref="C37:D37"/>
    <mergeCell ref="E37:G37"/>
    <mergeCell ref="H37:I37"/>
    <mergeCell ref="J37:L37"/>
    <mergeCell ref="M37:N37"/>
    <mergeCell ref="O37:Q37"/>
    <mergeCell ref="R37:S37"/>
    <mergeCell ref="T37:V37"/>
    <mergeCell ref="W37:X37"/>
    <mergeCell ref="C38:D38"/>
    <mergeCell ref="E38:G38"/>
    <mergeCell ref="H38:I38"/>
    <mergeCell ref="J38:L38"/>
    <mergeCell ref="M38:N38"/>
    <mergeCell ref="O38:Q38"/>
    <mergeCell ref="R38:S38"/>
    <mergeCell ref="T38:V38"/>
    <mergeCell ref="W38:X38"/>
    <mergeCell ref="C39:D39"/>
    <mergeCell ref="E39:G39"/>
    <mergeCell ref="H39:I39"/>
    <mergeCell ref="J39:L39"/>
    <mergeCell ref="M39:N39"/>
    <mergeCell ref="O39:Q39"/>
    <mergeCell ref="R39:S39"/>
    <mergeCell ref="T39:V39"/>
    <mergeCell ref="W39:X39"/>
    <mergeCell ref="C40:D40"/>
    <mergeCell ref="E40:G40"/>
    <mergeCell ref="H40:I40"/>
    <mergeCell ref="J40:L40"/>
    <mergeCell ref="M40:N40"/>
    <mergeCell ref="O40:Q40"/>
    <mergeCell ref="R40:S40"/>
    <mergeCell ref="T40:V40"/>
    <mergeCell ref="W40:X40"/>
    <mergeCell ref="C41:D41"/>
    <mergeCell ref="E41:G41"/>
    <mergeCell ref="H41:I41"/>
    <mergeCell ref="J41:L41"/>
    <mergeCell ref="M41:N41"/>
    <mergeCell ref="O41:Q41"/>
    <mergeCell ref="R41:S41"/>
    <mergeCell ref="T41:V41"/>
    <mergeCell ref="W41:X41"/>
    <mergeCell ref="C42:D42"/>
    <mergeCell ref="E42:G42"/>
    <mergeCell ref="H42:I42"/>
    <mergeCell ref="J42:L42"/>
    <mergeCell ref="M42:N42"/>
    <mergeCell ref="O42:Q42"/>
    <mergeCell ref="R42:S42"/>
    <mergeCell ref="T42:V42"/>
    <mergeCell ref="W42:X42"/>
    <mergeCell ref="C43:D43"/>
    <mergeCell ref="E43:G43"/>
    <mergeCell ref="H43:I43"/>
    <mergeCell ref="J43:L43"/>
    <mergeCell ref="M43:N43"/>
    <mergeCell ref="O43:Q43"/>
    <mergeCell ref="AI44:AK44"/>
    <mergeCell ref="C45:D45"/>
    <mergeCell ref="E45:G45"/>
    <mergeCell ref="I45:L45"/>
    <mergeCell ref="M45:N45"/>
    <mergeCell ref="O45:Q45"/>
    <mergeCell ref="S45:V45"/>
    <mergeCell ref="X45:AA45"/>
    <mergeCell ref="R43:S43"/>
    <mergeCell ref="T43:V43"/>
    <mergeCell ref="W43:X43"/>
    <mergeCell ref="Y43:AA43"/>
    <mergeCell ref="AC44:AE44"/>
    <mergeCell ref="AF44:AH44"/>
    <mergeCell ref="C49:G49"/>
    <mergeCell ref="H49:L49"/>
    <mergeCell ref="M49:V49"/>
    <mergeCell ref="W49:AA49"/>
    <mergeCell ref="C50:G50"/>
    <mergeCell ref="H50:L50"/>
    <mergeCell ref="M50:V50"/>
    <mergeCell ref="W50:AA50"/>
    <mergeCell ref="C46:G46"/>
    <mergeCell ref="H46:L46"/>
    <mergeCell ref="M46:Q46"/>
    <mergeCell ref="R46:V46"/>
    <mergeCell ref="W46:AA46"/>
    <mergeCell ref="C48:G48"/>
    <mergeCell ref="H48:L48"/>
    <mergeCell ref="M48:V48"/>
    <mergeCell ref="W48:AA48"/>
    <mergeCell ref="W52:AA52"/>
    <mergeCell ref="C53:G53"/>
    <mergeCell ref="H53:L53"/>
    <mergeCell ref="M53:Q53"/>
    <mergeCell ref="R53:V53"/>
    <mergeCell ref="W53:AA53"/>
    <mergeCell ref="A51:A78"/>
    <mergeCell ref="C51:G51"/>
    <mergeCell ref="H51:L51"/>
    <mergeCell ref="M51:Q51"/>
    <mergeCell ref="R51:V51"/>
    <mergeCell ref="W51:AA51"/>
    <mergeCell ref="C52:G52"/>
    <mergeCell ref="H52:L52"/>
    <mergeCell ref="M52:Q52"/>
    <mergeCell ref="R52:V52"/>
    <mergeCell ref="C54:G54"/>
    <mergeCell ref="H54:L54"/>
    <mergeCell ref="M54:Q54"/>
    <mergeCell ref="R54:V54"/>
    <mergeCell ref="W54:AA54"/>
    <mergeCell ref="C55:G55"/>
    <mergeCell ref="H55:L55"/>
    <mergeCell ref="M55:Q55"/>
    <mergeCell ref="R55:V55"/>
    <mergeCell ref="W55:AA55"/>
    <mergeCell ref="C56:G56"/>
    <mergeCell ref="H56:L56"/>
    <mergeCell ref="M56:Q56"/>
    <mergeCell ref="R56:V56"/>
    <mergeCell ref="W56:AA56"/>
    <mergeCell ref="C57:G57"/>
    <mergeCell ref="H57:L57"/>
    <mergeCell ref="M57:Q57"/>
    <mergeCell ref="R57:V57"/>
    <mergeCell ref="W57:AA57"/>
    <mergeCell ref="C58:G58"/>
    <mergeCell ref="H58:L58"/>
    <mergeCell ref="M58:Q58"/>
    <mergeCell ref="R58:V58"/>
    <mergeCell ref="W58:AA58"/>
    <mergeCell ref="C59:G59"/>
    <mergeCell ref="H59:L59"/>
    <mergeCell ref="M59:Q59"/>
    <mergeCell ref="R59:V59"/>
    <mergeCell ref="W59:AA59"/>
    <mergeCell ref="C60:G60"/>
    <mergeCell ref="H60:L60"/>
    <mergeCell ref="M60:Q60"/>
    <mergeCell ref="R60:V60"/>
    <mergeCell ref="W60:AA60"/>
    <mergeCell ref="C61:G61"/>
    <mergeCell ref="H61:L61"/>
    <mergeCell ref="M61:Q61"/>
    <mergeCell ref="R61:V61"/>
    <mergeCell ref="W61:AA61"/>
    <mergeCell ref="C62:G62"/>
    <mergeCell ref="H62:L62"/>
    <mergeCell ref="M62:Q62"/>
    <mergeCell ref="R62:V62"/>
    <mergeCell ref="W62:AA62"/>
    <mergeCell ref="C63:G63"/>
    <mergeCell ref="H63:L63"/>
    <mergeCell ref="M63:Q63"/>
    <mergeCell ref="R63:V63"/>
    <mergeCell ref="W63:AA63"/>
    <mergeCell ref="C64:G64"/>
    <mergeCell ref="H64:L64"/>
    <mergeCell ref="M64:Q64"/>
    <mergeCell ref="R64:V64"/>
    <mergeCell ref="W64:AA64"/>
    <mergeCell ref="C65:G65"/>
    <mergeCell ref="H65:L65"/>
    <mergeCell ref="M65:Q65"/>
    <mergeCell ref="R65:V65"/>
    <mergeCell ref="W65:AA65"/>
    <mergeCell ref="C66:G66"/>
    <mergeCell ref="H66:L66"/>
    <mergeCell ref="M66:Q66"/>
    <mergeCell ref="R66:V66"/>
    <mergeCell ref="W66:AA66"/>
    <mergeCell ref="C67:G67"/>
    <mergeCell ref="H67:L67"/>
    <mergeCell ref="M67:Q67"/>
    <mergeCell ref="R67:V67"/>
    <mergeCell ref="W67:AA67"/>
    <mergeCell ref="C68:G68"/>
    <mergeCell ref="H68:L68"/>
    <mergeCell ref="M68:Q68"/>
    <mergeCell ref="R68:V68"/>
    <mergeCell ref="W68:AA68"/>
    <mergeCell ref="C69:G69"/>
    <mergeCell ref="H69:L69"/>
    <mergeCell ref="M69:Q69"/>
    <mergeCell ref="R69:V69"/>
    <mergeCell ref="W69:AA69"/>
    <mergeCell ref="C70:G70"/>
    <mergeCell ref="H70:L70"/>
    <mergeCell ref="M70:Q70"/>
    <mergeCell ref="R70:V70"/>
    <mergeCell ref="W70:AA70"/>
    <mergeCell ref="C71:G71"/>
    <mergeCell ref="H71:L71"/>
    <mergeCell ref="M71:Q71"/>
    <mergeCell ref="R71:V71"/>
    <mergeCell ref="W71:AA71"/>
    <mergeCell ref="C72:G72"/>
    <mergeCell ref="H72:L72"/>
    <mergeCell ref="M72:Q72"/>
    <mergeCell ref="R72:V72"/>
    <mergeCell ref="W72:AA72"/>
    <mergeCell ref="C74:G74"/>
    <mergeCell ref="H74:L74"/>
    <mergeCell ref="M74:Q74"/>
    <mergeCell ref="R74:V74"/>
    <mergeCell ref="W74:AA74"/>
    <mergeCell ref="C75:G75"/>
    <mergeCell ref="H75:L75"/>
    <mergeCell ref="M75:Q75"/>
    <mergeCell ref="R75:V75"/>
    <mergeCell ref="W75:AA75"/>
    <mergeCell ref="C76:G76"/>
    <mergeCell ref="H76:L76"/>
    <mergeCell ref="M76:Q76"/>
    <mergeCell ref="R76:V76"/>
    <mergeCell ref="W76:AA76"/>
    <mergeCell ref="C77:G77"/>
    <mergeCell ref="H77:L77"/>
    <mergeCell ref="M77:Q77"/>
    <mergeCell ref="R77:V77"/>
    <mergeCell ref="W77:AA77"/>
    <mergeCell ref="C78:G78"/>
    <mergeCell ref="H78:L78"/>
    <mergeCell ref="M78:Q78"/>
    <mergeCell ref="R78:V78"/>
    <mergeCell ref="W78:AA78"/>
    <mergeCell ref="A81:A107"/>
    <mergeCell ref="B81:B83"/>
    <mergeCell ref="C81:D81"/>
    <mergeCell ref="E81:G81"/>
    <mergeCell ref="H81:I81"/>
    <mergeCell ref="J81:L81"/>
    <mergeCell ref="C82:D82"/>
    <mergeCell ref="E82:G82"/>
    <mergeCell ref="H82:I82"/>
    <mergeCell ref="J82:L82"/>
    <mergeCell ref="B91:B94"/>
    <mergeCell ref="C91:D91"/>
    <mergeCell ref="E91:G91"/>
    <mergeCell ref="H91:I91"/>
    <mergeCell ref="J91:L91"/>
    <mergeCell ref="C93:D93"/>
    <mergeCell ref="E93:G93"/>
    <mergeCell ref="H93:I93"/>
    <mergeCell ref="J93:L93"/>
    <mergeCell ref="B98:B107"/>
    <mergeCell ref="C98:D98"/>
    <mergeCell ref="E98:G98"/>
    <mergeCell ref="H98:I98"/>
    <mergeCell ref="J98:L98"/>
    <mergeCell ref="M82:N82"/>
    <mergeCell ref="O82:Q82"/>
    <mergeCell ref="R82:S82"/>
    <mergeCell ref="T82:V82"/>
    <mergeCell ref="W82:X82"/>
    <mergeCell ref="Y82:AA82"/>
    <mergeCell ref="M81:N81"/>
    <mergeCell ref="O81:Q81"/>
    <mergeCell ref="R81:S81"/>
    <mergeCell ref="T81:V81"/>
    <mergeCell ref="W81:X81"/>
    <mergeCell ref="Y81:AA81"/>
    <mergeCell ref="W83:AA83"/>
    <mergeCell ref="B84:B86"/>
    <mergeCell ref="C84:D84"/>
    <mergeCell ref="E84:G84"/>
    <mergeCell ref="H84:I84"/>
    <mergeCell ref="J84:L84"/>
    <mergeCell ref="M84:N84"/>
    <mergeCell ref="O84:Q84"/>
    <mergeCell ref="R84:S84"/>
    <mergeCell ref="T84:V84"/>
    <mergeCell ref="C83:G83"/>
    <mergeCell ref="H83:L83"/>
    <mergeCell ref="M83:N83"/>
    <mergeCell ref="O83:Q83"/>
    <mergeCell ref="R83:S83"/>
    <mergeCell ref="T83:V83"/>
    <mergeCell ref="W85:X85"/>
    <mergeCell ref="Y85:AA85"/>
    <mergeCell ref="C86:G86"/>
    <mergeCell ref="H86:L86"/>
    <mergeCell ref="M86:Q86"/>
    <mergeCell ref="R86:V86"/>
    <mergeCell ref="W86:AA86"/>
    <mergeCell ref="W84:X84"/>
    <mergeCell ref="Y84:AA84"/>
    <mergeCell ref="C85:D85"/>
    <mergeCell ref="E85:G85"/>
    <mergeCell ref="H85:I85"/>
    <mergeCell ref="J85:L85"/>
    <mergeCell ref="M85:N85"/>
    <mergeCell ref="O85:Q85"/>
    <mergeCell ref="R85:S85"/>
    <mergeCell ref="T85:V85"/>
    <mergeCell ref="Y87:AA87"/>
    <mergeCell ref="C88:D88"/>
    <mergeCell ref="E88:G88"/>
    <mergeCell ref="H88:I88"/>
    <mergeCell ref="J88:L88"/>
    <mergeCell ref="M88:N88"/>
    <mergeCell ref="C87:D87"/>
    <mergeCell ref="E87:G87"/>
    <mergeCell ref="H87:I87"/>
    <mergeCell ref="J87:L87"/>
    <mergeCell ref="M87:N87"/>
    <mergeCell ref="Y89:AA89"/>
    <mergeCell ref="C90:G90"/>
    <mergeCell ref="H90:L90"/>
    <mergeCell ref="M90:Q90"/>
    <mergeCell ref="R90:V90"/>
    <mergeCell ref="W90:AA90"/>
    <mergeCell ref="O88:Q88"/>
    <mergeCell ref="R88:S88"/>
    <mergeCell ref="T88:V88"/>
    <mergeCell ref="W88:X88"/>
    <mergeCell ref="Y88:AA88"/>
    <mergeCell ref="C89:D89"/>
    <mergeCell ref="E89:G89"/>
    <mergeCell ref="H89:I89"/>
    <mergeCell ref="J89:L89"/>
    <mergeCell ref="M89:N89"/>
    <mergeCell ref="O89:Q89"/>
    <mergeCell ref="R89:S89"/>
    <mergeCell ref="T89:V89"/>
    <mergeCell ref="B87:B90"/>
    <mergeCell ref="O91:Q91"/>
    <mergeCell ref="R91:S91"/>
    <mergeCell ref="T91:V91"/>
    <mergeCell ref="W91:X91"/>
    <mergeCell ref="W89:X89"/>
    <mergeCell ref="O87:Q87"/>
    <mergeCell ref="R87:S87"/>
    <mergeCell ref="T87:V87"/>
    <mergeCell ref="W87:X87"/>
    <mergeCell ref="C94:G94"/>
    <mergeCell ref="H94:L94"/>
    <mergeCell ref="M94:Q94"/>
    <mergeCell ref="R94:V94"/>
    <mergeCell ref="W94:AA94"/>
    <mergeCell ref="Y91:AA91"/>
    <mergeCell ref="C92:D92"/>
    <mergeCell ref="E92:G92"/>
    <mergeCell ref="H92:I92"/>
    <mergeCell ref="J92:L92"/>
    <mergeCell ref="M92:N92"/>
    <mergeCell ref="O92:Q92"/>
    <mergeCell ref="R92:S92"/>
    <mergeCell ref="T92:V92"/>
    <mergeCell ref="W92:X92"/>
    <mergeCell ref="Y92:AA92"/>
    <mergeCell ref="M91:N91"/>
    <mergeCell ref="O96:Q96"/>
    <mergeCell ref="R96:S96"/>
    <mergeCell ref="T96:V96"/>
    <mergeCell ref="M93:N93"/>
    <mergeCell ref="O93:Q93"/>
    <mergeCell ref="R93:S93"/>
    <mergeCell ref="T93:V93"/>
    <mergeCell ref="W93:X93"/>
    <mergeCell ref="Y93:AA93"/>
    <mergeCell ref="W96:X96"/>
    <mergeCell ref="E96:G96"/>
    <mergeCell ref="H96:I96"/>
    <mergeCell ref="J96:L96"/>
    <mergeCell ref="M96:N96"/>
    <mergeCell ref="C95:D95"/>
    <mergeCell ref="E95:G95"/>
    <mergeCell ref="H95:I95"/>
    <mergeCell ref="J95:L95"/>
    <mergeCell ref="M95:N95"/>
    <mergeCell ref="B95:B97"/>
    <mergeCell ref="M98:N98"/>
    <mergeCell ref="O98:Q98"/>
    <mergeCell ref="R98:S98"/>
    <mergeCell ref="T98:V98"/>
    <mergeCell ref="W98:X98"/>
    <mergeCell ref="Y98:AA98"/>
    <mergeCell ref="O97:Q97"/>
    <mergeCell ref="R97:S97"/>
    <mergeCell ref="T97:V97"/>
    <mergeCell ref="W97:X97"/>
    <mergeCell ref="Y97:AA97"/>
    <mergeCell ref="Y96:AA96"/>
    <mergeCell ref="C97:D97"/>
    <mergeCell ref="E97:G97"/>
    <mergeCell ref="H97:I97"/>
    <mergeCell ref="J97:L97"/>
    <mergeCell ref="M97:N97"/>
    <mergeCell ref="O95:Q95"/>
    <mergeCell ref="R95:S95"/>
    <mergeCell ref="T95:V95"/>
    <mergeCell ref="W95:X95"/>
    <mergeCell ref="Y95:AA95"/>
    <mergeCell ref="C96:D96"/>
    <mergeCell ref="R99:S99"/>
    <mergeCell ref="T99:V99"/>
    <mergeCell ref="W99:X99"/>
    <mergeCell ref="Y99:AA99"/>
    <mergeCell ref="C100:D100"/>
    <mergeCell ref="E100:G100"/>
    <mergeCell ref="H100:I100"/>
    <mergeCell ref="J100:L100"/>
    <mergeCell ref="M100:N100"/>
    <mergeCell ref="O100:Q100"/>
    <mergeCell ref="C99:D99"/>
    <mergeCell ref="E99:G99"/>
    <mergeCell ref="H99:I99"/>
    <mergeCell ref="J99:L99"/>
    <mergeCell ref="M99:N99"/>
    <mergeCell ref="O99:Q99"/>
    <mergeCell ref="R100:S100"/>
    <mergeCell ref="T100:V100"/>
    <mergeCell ref="W100:X100"/>
    <mergeCell ref="Y100:AA100"/>
    <mergeCell ref="C101:D101"/>
    <mergeCell ref="E101:G101"/>
    <mergeCell ref="H101:I101"/>
    <mergeCell ref="J101:L101"/>
    <mergeCell ref="M101:N101"/>
    <mergeCell ref="O101:Q101"/>
    <mergeCell ref="R101:S101"/>
    <mergeCell ref="T101:V101"/>
    <mergeCell ref="W101:X101"/>
    <mergeCell ref="Y101:AA101"/>
    <mergeCell ref="C102:D102"/>
    <mergeCell ref="E102:G102"/>
    <mergeCell ref="H102:I102"/>
    <mergeCell ref="J102:L102"/>
    <mergeCell ref="M102:N102"/>
    <mergeCell ref="O102:Q102"/>
    <mergeCell ref="Y103:AA103"/>
    <mergeCell ref="C104:D104"/>
    <mergeCell ref="E104:G104"/>
    <mergeCell ref="H104:I104"/>
    <mergeCell ref="J104:L104"/>
    <mergeCell ref="M104:N104"/>
    <mergeCell ref="O104:Q104"/>
    <mergeCell ref="R102:S102"/>
    <mergeCell ref="T102:V102"/>
    <mergeCell ref="W102:X102"/>
    <mergeCell ref="Y102:AA102"/>
    <mergeCell ref="C103:D103"/>
    <mergeCell ref="E103:G103"/>
    <mergeCell ref="H103:I103"/>
    <mergeCell ref="J103:L103"/>
    <mergeCell ref="M103:N103"/>
    <mergeCell ref="O103:Q103"/>
    <mergeCell ref="C105:D105"/>
    <mergeCell ref="E105:G105"/>
    <mergeCell ref="H105:I105"/>
    <mergeCell ref="J105:L105"/>
    <mergeCell ref="M105:N105"/>
    <mergeCell ref="O105:Q105"/>
    <mergeCell ref="R103:S103"/>
    <mergeCell ref="T103:V103"/>
    <mergeCell ref="W103:X103"/>
    <mergeCell ref="E106:G106"/>
    <mergeCell ref="H106:I106"/>
    <mergeCell ref="J106:L106"/>
    <mergeCell ref="M106:N106"/>
    <mergeCell ref="O106:Q106"/>
    <mergeCell ref="R104:S104"/>
    <mergeCell ref="T104:V104"/>
    <mergeCell ref="W104:X104"/>
    <mergeCell ref="Y104:AA104"/>
    <mergeCell ref="R107:S107"/>
    <mergeCell ref="T107:V107"/>
    <mergeCell ref="W107:X107"/>
    <mergeCell ref="Y107:AA107"/>
    <mergeCell ref="C73:G73"/>
    <mergeCell ref="H73:L73"/>
    <mergeCell ref="M73:Q73"/>
    <mergeCell ref="R73:V73"/>
    <mergeCell ref="W73:AA73"/>
    <mergeCell ref="R106:S106"/>
    <mergeCell ref="T106:V106"/>
    <mergeCell ref="W106:X106"/>
    <mergeCell ref="Y106:AA106"/>
    <mergeCell ref="C107:D107"/>
    <mergeCell ref="E107:G107"/>
    <mergeCell ref="H107:I107"/>
    <mergeCell ref="J107:L107"/>
    <mergeCell ref="M107:N107"/>
    <mergeCell ref="O107:Q107"/>
    <mergeCell ref="R105:S105"/>
    <mergeCell ref="T105:V105"/>
    <mergeCell ref="W105:X105"/>
    <mergeCell ref="Y105:AA105"/>
    <mergeCell ref="C106:D106"/>
  </mergeCells>
  <pageMargins left="0.7" right="0.7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692CD-B8A7-4AC4-AB5F-EECC882E9C7A}">
  <sheetPr codeName="Feuil1"/>
  <dimension ref="A1:AR57"/>
  <sheetViews>
    <sheetView tabSelected="1" topLeftCell="A19" workbookViewId="0">
      <selection activeCell="I28" sqref="I28"/>
    </sheetView>
  </sheetViews>
  <sheetFormatPr baseColWidth="10" defaultRowHeight="14.5" x14ac:dyDescent="0.35"/>
  <cols>
    <col min="1" max="1" width="20.7265625" customWidth="1"/>
    <col min="2" max="2" width="21.453125" customWidth="1"/>
    <col min="3" max="3" width="23.26953125" customWidth="1"/>
    <col min="4" max="4" width="20.7265625" style="132" bestFit="1" customWidth="1"/>
    <col min="5" max="5" width="26.36328125" style="132" customWidth="1"/>
    <col min="6" max="6" width="22.90625" bestFit="1" customWidth="1"/>
    <col min="12" max="12" width="22.36328125" customWidth="1"/>
    <col min="13" max="13" width="15.36328125" customWidth="1"/>
    <col min="14" max="14" width="23" customWidth="1"/>
    <col min="15" max="15" width="9.36328125" customWidth="1"/>
    <col min="16" max="16" width="8.6328125" customWidth="1"/>
    <col min="17" max="17" width="9.36328125" style="215" customWidth="1"/>
    <col min="18" max="18" width="7.54296875" customWidth="1"/>
    <col min="19" max="21" width="6.1796875" customWidth="1"/>
    <col min="22" max="22" width="6" customWidth="1"/>
    <col min="23" max="23" width="7.08984375" customWidth="1"/>
    <col min="24" max="24" width="15" customWidth="1"/>
    <col min="25" max="25" width="10.54296875" bestFit="1" customWidth="1"/>
    <col min="26" max="26" width="7.08984375" customWidth="1"/>
    <col min="27" max="27" width="10.26953125" customWidth="1"/>
    <col min="28" max="29" width="11.1796875" customWidth="1"/>
    <col min="30" max="30" width="6.81640625" customWidth="1"/>
    <col min="31" max="31" width="14.1796875" customWidth="1"/>
    <col min="32" max="32" width="11.1796875" bestFit="1" customWidth="1"/>
    <col min="33" max="35" width="14.54296875" style="132" customWidth="1"/>
    <col min="36" max="36" width="41.7265625" customWidth="1"/>
    <col min="37" max="37" width="13.1796875" customWidth="1"/>
    <col min="38" max="38" width="10" customWidth="1"/>
    <col min="39" max="39" width="10.36328125" customWidth="1"/>
    <col min="40" max="40" width="10.90625" customWidth="1"/>
    <col min="41" max="41" width="11.1796875" customWidth="1"/>
    <col min="42" max="42" width="10.90625" customWidth="1"/>
  </cols>
  <sheetData>
    <row r="1" spans="2:6" ht="15" thickTop="1" x14ac:dyDescent="0.35">
      <c r="B1" s="189" t="s">
        <v>330</v>
      </c>
      <c r="C1" s="195" t="s">
        <v>329</v>
      </c>
      <c r="D1" s="197" t="s">
        <v>1</v>
      </c>
      <c r="E1" s="198"/>
      <c r="F1" t="s">
        <v>411</v>
      </c>
    </row>
    <row r="2" spans="2:6" x14ac:dyDescent="0.35">
      <c r="B2" s="190" t="s">
        <v>0</v>
      </c>
      <c r="C2" s="195"/>
      <c r="D2" s="199" t="s">
        <v>2</v>
      </c>
      <c r="E2" s="200"/>
      <c r="F2" t="s">
        <v>411</v>
      </c>
    </row>
    <row r="3" spans="2:6" ht="45.5" customHeight="1" x14ac:dyDescent="0.35">
      <c r="B3" s="190" t="s">
        <v>331</v>
      </c>
      <c r="C3" s="196" t="e" cm="1">
        <f t="array" ref="C3">_xlfn.IFS(C2='listes deroulantes'!A2,'listes deroulantes'!A3:A3,TH!C2='listes deroulantes'!B2,'listes deroulantes'!B3:B3,TH!C2='listes deroulantes'!C2,'listes deroulantes'!C3:C3,TH!C2='listes deroulantes'!D2,'listes deroulantes'!D3:D3)</f>
        <v>#N/A</v>
      </c>
      <c r="D3" s="199" t="s">
        <v>3</v>
      </c>
      <c r="E3" s="200"/>
      <c r="F3" t="s">
        <v>411</v>
      </c>
    </row>
    <row r="4" spans="2:6" x14ac:dyDescent="0.35">
      <c r="B4" s="190" t="s">
        <v>29</v>
      </c>
      <c r="C4" s="196" t="e" cm="1">
        <f t="array" ref="C4">_xlfn.IFS(C3='listes deroulantes'!A3,'listes deroulantes'!A4:A4,TH!C3='listes deroulantes'!B3,'listes deroulantes'!B4:B4,TH!C3='listes deroulantes'!C3,'listes deroulantes'!C4:C4,TH!C3='listes deroulantes'!D3,'listes deroulantes'!D4:D4)</f>
        <v>#N/A</v>
      </c>
      <c r="D4" s="199"/>
      <c r="E4" s="200"/>
    </row>
    <row r="5" spans="2:6" x14ac:dyDescent="0.35">
      <c r="B5" s="190" t="s">
        <v>30</v>
      </c>
      <c r="C5" s="195"/>
      <c r="D5" s="199" t="s">
        <v>4</v>
      </c>
      <c r="E5" s="200"/>
    </row>
    <row r="6" spans="2:6" ht="15" thickBot="1" x14ac:dyDescent="0.4">
      <c r="B6" s="191" t="s">
        <v>31</v>
      </c>
      <c r="C6" s="214"/>
      <c r="D6" s="201" t="s">
        <v>5</v>
      </c>
      <c r="E6" s="202"/>
    </row>
    <row r="7" spans="2:6" ht="15" thickTop="1" x14ac:dyDescent="0.35"/>
    <row r="8" spans="2:6" ht="15" thickBot="1" x14ac:dyDescent="0.4"/>
    <row r="9" spans="2:6" x14ac:dyDescent="0.35">
      <c r="B9" s="197" t="s">
        <v>314</v>
      </c>
      <c r="C9" s="198"/>
      <c r="D9"/>
      <c r="E9" t="s">
        <v>411</v>
      </c>
    </row>
    <row r="10" spans="2:6" x14ac:dyDescent="0.35">
      <c r="B10" s="199" t="s">
        <v>6</v>
      </c>
      <c r="C10" s="200"/>
      <c r="D10"/>
      <c r="E10" t="s">
        <v>411</v>
      </c>
    </row>
    <row r="11" spans="2:6" x14ac:dyDescent="0.35">
      <c r="B11" s="199" t="s">
        <v>7</v>
      </c>
      <c r="C11" s="200"/>
      <c r="D11"/>
      <c r="E11" t="s">
        <v>14</v>
      </c>
    </row>
    <row r="12" spans="2:6" x14ac:dyDescent="0.35">
      <c r="B12" s="199" t="s">
        <v>8</v>
      </c>
      <c r="C12" s="200"/>
      <c r="D12"/>
      <c r="E12" t="s">
        <v>14</v>
      </c>
    </row>
    <row r="13" spans="2:6" x14ac:dyDescent="0.35">
      <c r="B13" s="199" t="s">
        <v>9</v>
      </c>
      <c r="C13" s="200"/>
      <c r="D13"/>
      <c r="E13" t="s">
        <v>14</v>
      </c>
    </row>
    <row r="14" spans="2:6" x14ac:dyDescent="0.35">
      <c r="B14" s="199"/>
      <c r="C14" s="200"/>
      <c r="D14"/>
      <c r="E14"/>
    </row>
    <row r="15" spans="2:6" x14ac:dyDescent="0.35">
      <c r="B15" s="199" t="s">
        <v>10</v>
      </c>
      <c r="C15" s="200"/>
      <c r="D15"/>
      <c r="E15" t="s">
        <v>14</v>
      </c>
    </row>
    <row r="16" spans="2:6" x14ac:dyDescent="0.35">
      <c r="B16" s="199" t="s">
        <v>11</v>
      </c>
      <c r="C16" s="200"/>
      <c r="D16" s="137" t="s">
        <v>12</v>
      </c>
      <c r="E16" t="s">
        <v>14</v>
      </c>
    </row>
    <row r="17" spans="1:44" ht="15" thickBot="1" x14ac:dyDescent="0.4">
      <c r="B17" s="201" t="s">
        <v>11</v>
      </c>
      <c r="C17" s="202"/>
      <c r="D17" s="137" t="s">
        <v>13</v>
      </c>
      <c r="E17" t="s">
        <v>14</v>
      </c>
    </row>
    <row r="19" spans="1:44" x14ac:dyDescent="0.35">
      <c r="P19" s="1"/>
      <c r="Q19" s="216"/>
      <c r="R19" s="1"/>
    </row>
    <row r="20" spans="1:44" x14ac:dyDescent="0.35">
      <c r="A20" t="s">
        <v>62</v>
      </c>
      <c r="P20" s="1"/>
      <c r="Q20" s="216"/>
      <c r="R20" s="1"/>
    </row>
    <row r="21" spans="1:44" x14ac:dyDescent="0.35">
      <c r="P21" s="1"/>
      <c r="Q21" s="216"/>
      <c r="R21" s="1"/>
      <c r="AE21" s="166" t="s">
        <v>14</v>
      </c>
    </row>
    <row r="22" spans="1:44" x14ac:dyDescent="0.35">
      <c r="A22" t="s">
        <v>63</v>
      </c>
      <c r="P22" s="4" t="s">
        <v>57</v>
      </c>
      <c r="Q22" s="217"/>
      <c r="AE22" s="166" t="s">
        <v>47</v>
      </c>
    </row>
    <row r="23" spans="1:44" x14ac:dyDescent="0.35">
      <c r="P23" s="4"/>
      <c r="Q23" s="217"/>
    </row>
    <row r="24" spans="1:44" ht="15" thickBot="1" x14ac:dyDescent="0.4">
      <c r="O24" s="138" t="s">
        <v>50</v>
      </c>
      <c r="P24" s="4" t="s">
        <v>56</v>
      </c>
      <c r="Q24" s="217"/>
      <c r="AA24" t="s">
        <v>54</v>
      </c>
    </row>
    <row r="25" spans="1:44" s="2" customFormat="1" ht="31" customHeight="1" thickBot="1" x14ac:dyDescent="0.4">
      <c r="A25" s="680" t="s">
        <v>27</v>
      </c>
      <c r="B25" s="682" t="s">
        <v>352</v>
      </c>
      <c r="C25" s="682" t="s">
        <v>7</v>
      </c>
      <c r="D25" s="684" t="s">
        <v>15</v>
      </c>
      <c r="E25" s="684" t="s">
        <v>323</v>
      </c>
      <c r="F25" s="670" t="s">
        <v>324</v>
      </c>
      <c r="G25" s="674" t="s">
        <v>34</v>
      </c>
      <c r="H25" s="675"/>
      <c r="I25" s="675"/>
      <c r="J25" s="675"/>
      <c r="K25" s="675"/>
      <c r="L25" s="675"/>
      <c r="M25" s="675"/>
      <c r="N25" s="675"/>
      <c r="O25" s="672" t="s">
        <v>32</v>
      </c>
      <c r="P25" s="678" t="s">
        <v>37</v>
      </c>
      <c r="Q25" s="679"/>
      <c r="R25" s="679"/>
      <c r="S25" s="679"/>
      <c r="T25" s="679"/>
      <c r="U25" s="679"/>
      <c r="V25" s="679"/>
      <c r="W25" s="679"/>
      <c r="X25" s="679"/>
      <c r="Y25" s="679"/>
      <c r="Z25" s="679"/>
      <c r="AA25" s="676" t="s">
        <v>53</v>
      </c>
      <c r="AB25" s="688" t="s">
        <v>39</v>
      </c>
      <c r="AC25" s="689"/>
      <c r="AD25" s="689"/>
      <c r="AE25" s="689"/>
      <c r="AF25" s="689"/>
      <c r="AG25" s="690" t="s">
        <v>346</v>
      </c>
      <c r="AH25" s="691"/>
      <c r="AI25" s="692"/>
      <c r="AJ25" s="666" t="s">
        <v>18</v>
      </c>
      <c r="AK25" s="664" t="s">
        <v>19</v>
      </c>
      <c r="AL25" s="664" t="s">
        <v>20</v>
      </c>
      <c r="AM25" s="664" t="s">
        <v>21</v>
      </c>
      <c r="AN25" s="664" t="s">
        <v>22</v>
      </c>
      <c r="AO25" s="664" t="s">
        <v>23</v>
      </c>
      <c r="AP25" s="686" t="s">
        <v>334</v>
      </c>
      <c r="AQ25" s="664" t="s">
        <v>24</v>
      </c>
      <c r="AR25" s="668" t="s">
        <v>25</v>
      </c>
    </row>
    <row r="26" spans="1:44" s="3" customFormat="1" ht="26" x14ac:dyDescent="0.35">
      <c r="A26" s="681"/>
      <c r="B26" s="683"/>
      <c r="C26" s="683"/>
      <c r="D26" s="685"/>
      <c r="E26" s="685"/>
      <c r="F26" s="671"/>
      <c r="G26" s="154" t="s">
        <v>48</v>
      </c>
      <c r="H26" s="154" t="s">
        <v>16</v>
      </c>
      <c r="I26" s="154" t="s">
        <v>17</v>
      </c>
      <c r="J26" s="154" t="s">
        <v>52</v>
      </c>
      <c r="K26" s="154" t="s">
        <v>26</v>
      </c>
      <c r="L26" s="154" t="s">
        <v>51</v>
      </c>
      <c r="M26" s="154" t="s">
        <v>49</v>
      </c>
      <c r="N26" s="192" t="s">
        <v>28</v>
      </c>
      <c r="O26" s="673"/>
      <c r="P26" s="156" t="s">
        <v>33</v>
      </c>
      <c r="Q26" s="155" t="s">
        <v>58</v>
      </c>
      <c r="R26" s="155" t="s">
        <v>34</v>
      </c>
      <c r="S26" s="155" t="s">
        <v>321</v>
      </c>
      <c r="T26" s="155" t="s">
        <v>36</v>
      </c>
      <c r="U26" s="155" t="s">
        <v>322</v>
      </c>
      <c r="V26" s="155" t="s">
        <v>35</v>
      </c>
      <c r="W26" s="155" t="s">
        <v>59</v>
      </c>
      <c r="X26" s="155" t="s">
        <v>294</v>
      </c>
      <c r="Y26" s="155" t="s">
        <v>60</v>
      </c>
      <c r="Z26" s="157" t="s">
        <v>38</v>
      </c>
      <c r="AA26" s="677"/>
      <c r="AB26" s="159" t="s">
        <v>40</v>
      </c>
      <c r="AC26" s="160" t="s">
        <v>41</v>
      </c>
      <c r="AD26" s="160" t="s">
        <v>42</v>
      </c>
      <c r="AE26" s="160" t="s">
        <v>43</v>
      </c>
      <c r="AF26" s="167" t="s">
        <v>61</v>
      </c>
      <c r="AG26" s="207" t="s">
        <v>345</v>
      </c>
      <c r="AH26" s="212" t="s">
        <v>347</v>
      </c>
      <c r="AI26" s="208" t="s">
        <v>348</v>
      </c>
      <c r="AJ26" s="667"/>
      <c r="AK26" s="665"/>
      <c r="AL26" s="665"/>
      <c r="AM26" s="665"/>
      <c r="AN26" s="665"/>
      <c r="AO26" s="665"/>
      <c r="AP26" s="687"/>
      <c r="AQ26" s="665"/>
      <c r="AR26" s="669"/>
    </row>
    <row r="27" spans="1:44" s="5" customFormat="1" ht="24.5" customHeight="1" x14ac:dyDescent="0.35">
      <c r="A27" s="159"/>
      <c r="B27" s="160"/>
      <c r="C27" s="160"/>
      <c r="D27" s="152"/>
      <c r="E27" s="152" t="e" cm="1">
        <f t="array" ref="E27">_xlfn.IFS(D27='listes deroulantes'!$A$8,"09",TH!D27='listes deroulantes'!$A$9,"04",TH!D27='listes deroulantes'!$A$10,"06",TH!D27='listes deroulantes'!$A$12,"02",TH!D27='listes deroulantes'!$A$13,"03",TH!D27='listes deroulantes'!$A$14,"01")</f>
        <v>#N/A</v>
      </c>
      <c r="F27" s="153" t="e" cm="1">
        <f t="array" ref="F27">_xlfn.IFS(D27='listes deroulantes'!$A$8,"4202",TH!D27='listes deroulantes'!$A$9,"4801",TH!D27='listes deroulantes'!$A$10,"4202",TH!D27='listes deroulantes'!$A$12,"4120",TH!D27='listes deroulantes'!$A$13,"4120",TH!D27='listes deroulantes'!$A$14,"4120")</f>
        <v>#N/A</v>
      </c>
      <c r="G27" s="139"/>
      <c r="H27" s="140" t="s">
        <v>412</v>
      </c>
      <c r="I27" s="140" t="s">
        <v>413</v>
      </c>
      <c r="J27" s="141"/>
      <c r="K27" s="140"/>
      <c r="L27" s="140"/>
      <c r="M27" s="140"/>
      <c r="N27" s="142"/>
      <c r="O27" s="194"/>
      <c r="P27" s="146"/>
      <c r="Q27" s="218"/>
      <c r="R27" s="147"/>
      <c r="S27" s="147"/>
      <c r="T27" s="147"/>
      <c r="U27" s="147"/>
      <c r="V27" s="148"/>
      <c r="W27" s="147"/>
      <c r="X27" s="149"/>
      <c r="Y27" s="150">
        <f ca="1">+DATEDIF(X27,TODAY(),"y")</f>
        <v>123</v>
      </c>
      <c r="Z27" s="150">
        <f ca="1">+DATEDIF(J27,TODAY(),"y")</f>
        <v>123</v>
      </c>
      <c r="AA27" s="158" t="s">
        <v>55</v>
      </c>
      <c r="AB27" s="161"/>
      <c r="AC27" s="162"/>
      <c r="AD27" s="163" t="str">
        <f>IF(AB27="","",AC27-AB27+1)</f>
        <v/>
      </c>
      <c r="AE27" s="164"/>
      <c r="AF27" s="168"/>
      <c r="AG27" s="209" t="e" cm="1">
        <f t="array" ref="AG27">_xlfn.IFS(D27='listes deroulantes'!$A$8,'listes deroulantes'!$B$30,TH!D27='listes deroulantes'!$A$9,'listes deroulantes'!$B$31,TH!D27='listes deroulantes'!$A$10,'listes deroulantes'!$B$32,TH!D27='listes deroulantes'!$A$11,'listes deroulantes'!$B$33,TH!D27='listes deroulantes'!$A$13,'listes deroulantes'!$B$34,TH!D27='listes deroulantes'!$A$12,'listes deroulantes'!$B$35,TH!D27='listes deroulantes'!$A$14,'listes deroulantes'!$B$36)</f>
        <v>#N/A</v>
      </c>
      <c r="AH27" s="213" cm="1">
        <f t="array" ref="AH27">_xlfn.IFS(Q27='listes deroulantes'!$A$22,'listes deroulantes'!$B$39,TH!Q27='listes deroulantes'!$A$23,'listes deroulantes'!$B$40,TH!Q27='listes deroulantes'!$A$24,'listes deroulantes'!$B$38,Q27="",0)</f>
        <v>0</v>
      </c>
      <c r="AI27" s="210" t="e">
        <f>(AG27+AH27)*AD27</f>
        <v>#N/A</v>
      </c>
      <c r="AJ27" s="203"/>
      <c r="AK27" s="145"/>
      <c r="AL27" s="145"/>
      <c r="AM27" s="170"/>
      <c r="AN27" s="170"/>
      <c r="AO27" s="170"/>
      <c r="AP27" s="170"/>
      <c r="AQ27" s="147"/>
      <c r="AR27" s="171"/>
    </row>
    <row r="28" spans="1:44" ht="24.5" customHeight="1" x14ac:dyDescent="0.35">
      <c r="A28" s="159"/>
      <c r="B28" s="160"/>
      <c r="C28" s="160"/>
      <c r="D28" s="152"/>
      <c r="E28" s="152" t="e" cm="1">
        <f t="array" ref="E28">_xlfn.IFS(D28='listes deroulantes'!$A$8,"09",TH!D28='listes deroulantes'!$A$9,"04",TH!D28='listes deroulantes'!$A$10,"06",TH!D28='listes deroulantes'!$A$12,"02",TH!D28='listes deroulantes'!$A$13,"03",TH!D28='listes deroulantes'!$A$14,"01")</f>
        <v>#N/A</v>
      </c>
      <c r="F28" s="153" t="e" cm="1">
        <f t="array" ref="F28">_xlfn.IFS(D28='listes deroulantes'!$A$8,"4202",TH!D28='listes deroulantes'!$A$9,"4801",TH!D28='listes deroulantes'!$A$10,"4202",TH!D28='listes deroulantes'!$A$12,"4120",TH!D28='listes deroulantes'!$A$13,"4120",TH!D28='listes deroulantes'!$A$14,"4120")</f>
        <v>#N/A</v>
      </c>
      <c r="G28" s="139"/>
      <c r="H28" s="143" t="s">
        <v>414</v>
      </c>
      <c r="I28" s="143" t="s">
        <v>415</v>
      </c>
      <c r="J28" s="143"/>
      <c r="K28" s="143"/>
      <c r="L28" s="143"/>
      <c r="M28" s="143"/>
      <c r="N28" s="144"/>
      <c r="O28" s="194"/>
      <c r="P28" s="146"/>
      <c r="Q28" s="218"/>
      <c r="R28" s="147"/>
      <c r="S28" s="147"/>
      <c r="T28" s="147"/>
      <c r="U28" s="147"/>
      <c r="V28" s="148"/>
      <c r="W28" s="151"/>
      <c r="X28" s="151"/>
      <c r="Y28" s="150">
        <f t="shared" ref="Y28:Y41" ca="1" si="0">+DATEDIF(X28,TODAY(),"y")</f>
        <v>123</v>
      </c>
      <c r="Z28" s="150">
        <f t="shared" ref="Z28:Z41" ca="1" si="1">+DATEDIF(J28,TODAY(),"y")</f>
        <v>123</v>
      </c>
      <c r="AA28" s="138"/>
      <c r="AB28" s="165"/>
      <c r="AC28" s="166"/>
      <c r="AD28" s="163" t="str">
        <f t="shared" ref="AD28:AD41" si="2">IF(AB28="","",AC28-AB28+1)</f>
        <v/>
      </c>
      <c r="AE28" s="164"/>
      <c r="AF28" s="169"/>
      <c r="AG28" s="209" t="e" cm="1">
        <f t="array" ref="AG28">_xlfn.IFS(D28='listes deroulantes'!$A$8,'listes deroulantes'!$B$30,TH!D28='listes deroulantes'!$A$9,'listes deroulantes'!$B$31,TH!D28='listes deroulantes'!$A$10,'listes deroulantes'!$B$32,TH!D28='listes deroulantes'!$A$11,'listes deroulantes'!$B$33,TH!D28='listes deroulantes'!$A$13,'listes deroulantes'!$B$34,TH!D28='listes deroulantes'!$A$12,'listes deroulantes'!$B$35,TH!D28='listes deroulantes'!$A$14,'listes deroulantes'!$B$36)</f>
        <v>#N/A</v>
      </c>
      <c r="AH28" s="213" cm="1">
        <f t="array" ref="AH28">_xlfn.IFS(Q28='listes deroulantes'!$A$22,'listes deroulantes'!$B$39,TH!Q28='listes deroulantes'!$A$23,'listes deroulantes'!$B$40,TH!Q28='listes deroulantes'!$A$24,'listes deroulantes'!$B$38,Q28="",0)</f>
        <v>0</v>
      </c>
      <c r="AI28" s="210" t="e">
        <f t="shared" ref="AI28:AI41" si="3">(AG28+AH28)*AD28</f>
        <v>#N/A</v>
      </c>
      <c r="AJ28" s="204"/>
      <c r="AK28" s="145"/>
      <c r="AL28" s="145"/>
      <c r="AM28" s="170"/>
      <c r="AN28" s="170"/>
      <c r="AO28" s="170"/>
      <c r="AP28" s="170"/>
      <c r="AQ28" s="147"/>
      <c r="AR28" s="171"/>
    </row>
    <row r="29" spans="1:44" ht="24.5" customHeight="1" x14ac:dyDescent="0.35">
      <c r="A29" s="159"/>
      <c r="B29" s="160"/>
      <c r="C29" s="160"/>
      <c r="D29" s="152"/>
      <c r="E29" s="152" t="e" cm="1">
        <f t="array" ref="E29">_xlfn.IFS(D29='listes deroulantes'!$A$8,"09",TH!D29='listes deroulantes'!$A$9,"04",TH!D29='listes deroulantes'!$A$10,"06",TH!D29='listes deroulantes'!$A$12,"02",TH!D29='listes deroulantes'!$A$13,"03",TH!D29='listes deroulantes'!$A$14,"01")</f>
        <v>#N/A</v>
      </c>
      <c r="F29" s="153" t="e" cm="1">
        <f t="array" ref="F29">_xlfn.IFS(D29='listes deroulantes'!$A$8,"4202",TH!D29='listes deroulantes'!$A$9,"4801",TH!D29='listes deroulantes'!$A$10,"4202",TH!D29='listes deroulantes'!$A$12,"4120",TH!D29='listes deroulantes'!$A$13,"4120",TH!D29='listes deroulantes'!$A$14,"4120")</f>
        <v>#N/A</v>
      </c>
      <c r="G29" s="139"/>
      <c r="H29" s="143"/>
      <c r="I29" s="143"/>
      <c r="J29" s="143"/>
      <c r="K29" s="143"/>
      <c r="L29" s="143"/>
      <c r="M29" s="143"/>
      <c r="N29" s="144"/>
      <c r="O29" s="194"/>
      <c r="P29" s="146"/>
      <c r="Q29" s="218"/>
      <c r="R29" s="147"/>
      <c r="S29" s="147"/>
      <c r="T29" s="147"/>
      <c r="U29" s="147"/>
      <c r="V29" s="148"/>
      <c r="W29" s="151"/>
      <c r="X29" s="151"/>
      <c r="Y29" s="150">
        <f t="shared" ca="1" si="0"/>
        <v>123</v>
      </c>
      <c r="Z29" s="150">
        <f t="shared" ca="1" si="1"/>
        <v>123</v>
      </c>
      <c r="AA29" s="138"/>
      <c r="AB29" s="165"/>
      <c r="AC29" s="166"/>
      <c r="AD29" s="163" t="str">
        <f t="shared" si="2"/>
        <v/>
      </c>
      <c r="AE29" s="164"/>
      <c r="AF29" s="169"/>
      <c r="AG29" s="209" t="e" cm="1">
        <f t="array" ref="AG29">_xlfn.IFS(D29='listes deroulantes'!$A$8,'listes deroulantes'!$B$30,TH!D29='listes deroulantes'!$A$9,'listes deroulantes'!$B$31,TH!D29='listes deroulantes'!$A$10,'listes deroulantes'!$B$32,TH!D29='listes deroulantes'!$A$11,'listes deroulantes'!$B$33,TH!D29='listes deroulantes'!$A$13,'listes deroulantes'!$B$34,TH!D29='listes deroulantes'!$A$12,'listes deroulantes'!$B$35,TH!D29='listes deroulantes'!$A$14,'listes deroulantes'!$B$36)</f>
        <v>#N/A</v>
      </c>
      <c r="AH29" s="213" cm="1">
        <f t="array" ref="AH29">_xlfn.IFS(Q29='listes deroulantes'!$A$22,'listes deroulantes'!$B$39,TH!Q29='listes deroulantes'!$A$23,'listes deroulantes'!$B$40,TH!Q29='listes deroulantes'!$A$24,'listes deroulantes'!$B$38,Q29="",0)</f>
        <v>0</v>
      </c>
      <c r="AI29" s="210" t="e">
        <f t="shared" si="3"/>
        <v>#N/A</v>
      </c>
      <c r="AJ29" s="204"/>
      <c r="AK29" s="145"/>
      <c r="AL29" s="145"/>
      <c r="AM29" s="170"/>
      <c r="AN29" s="170"/>
      <c r="AO29" s="170"/>
      <c r="AP29" s="170"/>
      <c r="AQ29" s="147"/>
      <c r="AR29" s="171"/>
    </row>
    <row r="30" spans="1:44" ht="24.5" customHeight="1" x14ac:dyDescent="0.35">
      <c r="A30" s="159"/>
      <c r="B30" s="160"/>
      <c r="C30" s="160"/>
      <c r="D30" s="152"/>
      <c r="E30" s="152" t="e" cm="1">
        <f t="array" ref="E30">_xlfn.IFS(D30='listes deroulantes'!$A$8,"09",TH!D30='listes deroulantes'!$A$9,"04",TH!D30='listes deroulantes'!$A$10,"06",TH!D30='listes deroulantes'!$A$12,"02",TH!D30='listes deroulantes'!$A$13,"03",TH!D30='listes deroulantes'!$A$14,"01")</f>
        <v>#N/A</v>
      </c>
      <c r="F30" s="153" t="e" cm="1">
        <f t="array" ref="F30">_xlfn.IFS(D30='listes deroulantes'!$A$8,"4202",TH!D30='listes deroulantes'!$A$9,"4801",TH!D30='listes deroulantes'!$A$10,"4202",TH!D30='listes deroulantes'!$A$12,"4120",TH!D30='listes deroulantes'!$A$13,"4120",TH!D30='listes deroulantes'!$A$14,"4120")</f>
        <v>#N/A</v>
      </c>
      <c r="G30" s="139"/>
      <c r="H30" s="143"/>
      <c r="I30" s="143"/>
      <c r="J30" s="143"/>
      <c r="K30" s="143"/>
      <c r="L30" s="143"/>
      <c r="M30" s="143"/>
      <c r="N30" s="144"/>
      <c r="O30" s="194"/>
      <c r="P30" s="146"/>
      <c r="Q30" s="218"/>
      <c r="R30" s="147"/>
      <c r="S30" s="147"/>
      <c r="T30" s="147"/>
      <c r="U30" s="147"/>
      <c r="V30" s="148"/>
      <c r="W30" s="151"/>
      <c r="X30" s="151"/>
      <c r="Y30" s="150">
        <f t="shared" ca="1" si="0"/>
        <v>123</v>
      </c>
      <c r="Z30" s="150">
        <f t="shared" ca="1" si="1"/>
        <v>123</v>
      </c>
      <c r="AA30" s="138"/>
      <c r="AB30" s="165"/>
      <c r="AC30" s="166"/>
      <c r="AD30" s="163" t="str">
        <f t="shared" si="2"/>
        <v/>
      </c>
      <c r="AE30" s="164"/>
      <c r="AF30" s="169"/>
      <c r="AG30" s="209" t="e" cm="1">
        <f t="array" ref="AG30">_xlfn.IFS(D30='listes deroulantes'!$A$8,'listes deroulantes'!$B$30,TH!D30='listes deroulantes'!$A$9,'listes deroulantes'!$B$31,TH!D30='listes deroulantes'!$A$10,'listes deroulantes'!$B$32,TH!D30='listes deroulantes'!$A$11,'listes deroulantes'!$B$33,TH!D30='listes deroulantes'!$A$13,'listes deroulantes'!$B$34,TH!D30='listes deroulantes'!$A$12,'listes deroulantes'!$B$35,TH!D30='listes deroulantes'!$A$14,'listes deroulantes'!$B$36)</f>
        <v>#N/A</v>
      </c>
      <c r="AH30" s="213" cm="1">
        <f t="array" ref="AH30">_xlfn.IFS(Q30='listes deroulantes'!$A$22,'listes deroulantes'!$B$39,TH!Q30='listes deroulantes'!$A$23,'listes deroulantes'!$B$40,TH!Q30='listes deroulantes'!$A$24,'listes deroulantes'!$B$38,Q30="",0)</f>
        <v>0</v>
      </c>
      <c r="AI30" s="210" t="e">
        <f t="shared" si="3"/>
        <v>#N/A</v>
      </c>
      <c r="AJ30" s="204"/>
      <c r="AK30" s="145"/>
      <c r="AL30" s="145"/>
      <c r="AM30" s="170"/>
      <c r="AN30" s="170"/>
      <c r="AO30" s="170"/>
      <c r="AP30" s="170"/>
      <c r="AQ30" s="147"/>
      <c r="AR30" s="171"/>
    </row>
    <row r="31" spans="1:44" ht="24.5" customHeight="1" x14ac:dyDescent="0.35">
      <c r="A31" s="159"/>
      <c r="B31" s="160"/>
      <c r="C31" s="160"/>
      <c r="D31" s="152"/>
      <c r="E31" s="152" t="e" cm="1">
        <f t="array" ref="E31">_xlfn.IFS(D31='listes deroulantes'!$A$8,"09",TH!D31='listes deroulantes'!$A$9,"04",TH!D31='listes deroulantes'!$A$10,"06",TH!D31='listes deroulantes'!$A$12,"02",TH!D31='listes deroulantes'!$A$13,"03",TH!D31='listes deroulantes'!$A$14,"01")</f>
        <v>#N/A</v>
      </c>
      <c r="F31" s="153" t="e" cm="1">
        <f t="array" ref="F31">_xlfn.IFS(D31='listes deroulantes'!$A$8,"4202",TH!D31='listes deroulantes'!$A$9,"4801",TH!D31='listes deroulantes'!$A$10,"4202",TH!D31='listes deroulantes'!$A$12,"4120",TH!D31='listes deroulantes'!$A$13,"4120",TH!D31='listes deroulantes'!$A$14,"4120")</f>
        <v>#N/A</v>
      </c>
      <c r="G31" s="139"/>
      <c r="H31" s="143"/>
      <c r="I31" s="143"/>
      <c r="J31" s="143"/>
      <c r="K31" s="143"/>
      <c r="L31" s="143"/>
      <c r="M31" s="143"/>
      <c r="N31" s="144"/>
      <c r="O31" s="194"/>
      <c r="P31" s="146"/>
      <c r="Q31" s="218"/>
      <c r="R31" s="147"/>
      <c r="S31" s="147"/>
      <c r="T31" s="147"/>
      <c r="U31" s="147"/>
      <c r="V31" s="148"/>
      <c r="W31" s="151"/>
      <c r="X31" s="151"/>
      <c r="Y31" s="150">
        <f t="shared" ca="1" si="0"/>
        <v>123</v>
      </c>
      <c r="Z31" s="150">
        <f t="shared" ca="1" si="1"/>
        <v>123</v>
      </c>
      <c r="AA31" s="138"/>
      <c r="AB31" s="165"/>
      <c r="AC31" s="166"/>
      <c r="AD31" s="163" t="str">
        <f t="shared" si="2"/>
        <v/>
      </c>
      <c r="AE31" s="164"/>
      <c r="AF31" s="169"/>
      <c r="AG31" s="209" t="e" cm="1">
        <f t="array" ref="AG31">_xlfn.IFS(D31='listes deroulantes'!$A$8,'listes deroulantes'!$B$30,TH!D31='listes deroulantes'!$A$9,'listes deroulantes'!$B$31,TH!D31='listes deroulantes'!$A$10,'listes deroulantes'!$B$32,TH!D31='listes deroulantes'!$A$11,'listes deroulantes'!$B$33,TH!D31='listes deroulantes'!$A$13,'listes deroulantes'!$B$34,TH!D31='listes deroulantes'!$A$12,'listes deroulantes'!$B$35,TH!D31='listes deroulantes'!$A$14,'listes deroulantes'!$B$36)</f>
        <v>#N/A</v>
      </c>
      <c r="AH31" s="213" cm="1">
        <f t="array" ref="AH31">_xlfn.IFS(Q31='listes deroulantes'!$A$22,'listes deroulantes'!$B$39,TH!Q31='listes deroulantes'!$A$23,'listes deroulantes'!$B$40,TH!Q31='listes deroulantes'!$A$24,'listes deroulantes'!$B$38,Q31="",0)</f>
        <v>0</v>
      </c>
      <c r="AI31" s="210" t="e">
        <f t="shared" si="3"/>
        <v>#N/A</v>
      </c>
      <c r="AJ31" s="204"/>
      <c r="AK31" s="145"/>
      <c r="AL31" s="145"/>
      <c r="AM31" s="170"/>
      <c r="AN31" s="170"/>
      <c r="AO31" s="170"/>
      <c r="AP31" s="170"/>
      <c r="AQ31" s="147"/>
      <c r="AR31" s="171"/>
    </row>
    <row r="32" spans="1:44" ht="24.5" customHeight="1" x14ac:dyDescent="0.35">
      <c r="A32" s="159"/>
      <c r="B32" s="160"/>
      <c r="C32" s="160"/>
      <c r="D32" s="152"/>
      <c r="E32" s="152" t="e" cm="1">
        <f t="array" ref="E32">_xlfn.IFS(D32='listes deroulantes'!$A$8,"09",TH!D32='listes deroulantes'!$A$9,"04",TH!D32='listes deroulantes'!$A$10,"06",TH!D32='listes deroulantes'!$A$12,"02",TH!D32='listes deroulantes'!$A$13,"03",TH!D32='listes deroulantes'!$A$14,"01")</f>
        <v>#N/A</v>
      </c>
      <c r="F32" s="153" t="e" cm="1">
        <f t="array" ref="F32">_xlfn.IFS(D32='listes deroulantes'!$A$8,"4202",TH!D32='listes deroulantes'!$A$9,"4801",TH!D32='listes deroulantes'!$A$10,"4202",TH!D32='listes deroulantes'!$A$12,"4120",TH!D32='listes deroulantes'!$A$13,"4120",TH!D32='listes deroulantes'!$A$14,"4120")</f>
        <v>#N/A</v>
      </c>
      <c r="G32" s="139"/>
      <c r="H32" s="143"/>
      <c r="I32" s="143"/>
      <c r="J32" s="143"/>
      <c r="K32" s="143"/>
      <c r="L32" s="143"/>
      <c r="M32" s="143"/>
      <c r="N32" s="144"/>
      <c r="O32" s="194"/>
      <c r="P32" s="146"/>
      <c r="Q32" s="218"/>
      <c r="R32" s="147"/>
      <c r="S32" s="147"/>
      <c r="T32" s="147"/>
      <c r="U32" s="147"/>
      <c r="V32" s="148"/>
      <c r="W32" s="151"/>
      <c r="X32" s="151"/>
      <c r="Y32" s="150">
        <f t="shared" ca="1" si="0"/>
        <v>123</v>
      </c>
      <c r="Z32" s="150">
        <f t="shared" ca="1" si="1"/>
        <v>123</v>
      </c>
      <c r="AA32" s="138"/>
      <c r="AB32" s="165"/>
      <c r="AC32" s="166"/>
      <c r="AD32" s="163" t="str">
        <f t="shared" si="2"/>
        <v/>
      </c>
      <c r="AE32" s="164"/>
      <c r="AF32" s="169"/>
      <c r="AG32" s="209" t="e" cm="1">
        <f t="array" ref="AG32">_xlfn.IFS(D32='listes deroulantes'!$A$8,'listes deroulantes'!$B$30,TH!D32='listes deroulantes'!$A$9,'listes deroulantes'!$B$31,TH!D32='listes deroulantes'!$A$10,'listes deroulantes'!$B$32,TH!D32='listes deroulantes'!$A$11,'listes deroulantes'!$B$33,TH!D32='listes deroulantes'!$A$13,'listes deroulantes'!$B$34,TH!D32='listes deroulantes'!$A$12,'listes deroulantes'!$B$35,TH!D32='listes deroulantes'!$A$14,'listes deroulantes'!$B$36)</f>
        <v>#N/A</v>
      </c>
      <c r="AH32" s="213" cm="1">
        <f t="array" ref="AH32">_xlfn.IFS(Q32='listes deroulantes'!$A$22,'listes deroulantes'!$B$39,TH!Q32='listes deroulantes'!$A$23,'listes deroulantes'!$B$40,TH!Q32='listes deroulantes'!$A$24,'listes deroulantes'!$B$38,Q32="",0)</f>
        <v>0</v>
      </c>
      <c r="AI32" s="210" t="e">
        <f t="shared" si="3"/>
        <v>#N/A</v>
      </c>
      <c r="AJ32" s="204"/>
      <c r="AK32" s="145"/>
      <c r="AL32" s="145"/>
      <c r="AM32" s="170"/>
      <c r="AN32" s="170"/>
      <c r="AO32" s="170"/>
      <c r="AP32" s="170"/>
      <c r="AQ32" s="147"/>
      <c r="AR32" s="171"/>
    </row>
    <row r="33" spans="1:44" ht="24.5" customHeight="1" x14ac:dyDescent="0.35">
      <c r="A33" s="159"/>
      <c r="B33" s="160"/>
      <c r="C33" s="160"/>
      <c r="D33" s="152"/>
      <c r="E33" s="152" t="e" cm="1">
        <f t="array" ref="E33">_xlfn.IFS(D33='listes deroulantes'!$A$8,"09",TH!D33='listes deroulantes'!$A$9,"04",TH!D33='listes deroulantes'!$A$10,"06",TH!D33='listes deroulantes'!$A$12,"02",TH!D33='listes deroulantes'!$A$13,"03",TH!D33='listes deroulantes'!$A$14,"01")</f>
        <v>#N/A</v>
      </c>
      <c r="F33" s="153" t="e" cm="1">
        <f t="array" ref="F33">_xlfn.IFS(D33='listes deroulantes'!$A$8,"4202",TH!D33='listes deroulantes'!$A$9,"4801",TH!D33='listes deroulantes'!$A$10,"4202",TH!D33='listes deroulantes'!$A$12,"4120",TH!D33='listes deroulantes'!$A$13,"4120",TH!D33='listes deroulantes'!$A$14,"4120")</f>
        <v>#N/A</v>
      </c>
      <c r="G33" s="139"/>
      <c r="H33" s="143"/>
      <c r="I33" s="143"/>
      <c r="J33" s="143"/>
      <c r="K33" s="143"/>
      <c r="L33" s="143"/>
      <c r="M33" s="143"/>
      <c r="N33" s="144"/>
      <c r="O33" s="194"/>
      <c r="P33" s="146"/>
      <c r="Q33" s="218"/>
      <c r="R33" s="147"/>
      <c r="S33" s="147"/>
      <c r="T33" s="147"/>
      <c r="U33" s="147"/>
      <c r="V33" s="148"/>
      <c r="W33" s="151"/>
      <c r="X33" s="151"/>
      <c r="Y33" s="150">
        <f t="shared" ca="1" si="0"/>
        <v>123</v>
      </c>
      <c r="Z33" s="150">
        <f t="shared" ca="1" si="1"/>
        <v>123</v>
      </c>
      <c r="AA33" s="138"/>
      <c r="AB33" s="165"/>
      <c r="AC33" s="166"/>
      <c r="AD33" s="163" t="str">
        <f t="shared" si="2"/>
        <v/>
      </c>
      <c r="AE33" s="164"/>
      <c r="AF33" s="169"/>
      <c r="AG33" s="209" t="e" cm="1">
        <f t="array" ref="AG33">_xlfn.IFS(D33='listes deroulantes'!$A$8,'listes deroulantes'!$B$30,TH!D33='listes deroulantes'!$A$9,'listes deroulantes'!$B$31,TH!D33='listes deroulantes'!$A$10,'listes deroulantes'!$B$32,TH!D33='listes deroulantes'!$A$11,'listes deroulantes'!$B$33,TH!D33='listes deroulantes'!$A$13,'listes deroulantes'!$B$34,TH!D33='listes deroulantes'!$A$12,'listes deroulantes'!$B$35,TH!D33='listes deroulantes'!$A$14,'listes deroulantes'!$B$36)</f>
        <v>#N/A</v>
      </c>
      <c r="AH33" s="213" cm="1">
        <f t="array" ref="AH33">_xlfn.IFS(Q33='listes deroulantes'!$A$22,'listes deroulantes'!$B$39,TH!Q33='listes deroulantes'!$A$23,'listes deroulantes'!$B$40,TH!Q33='listes deroulantes'!$A$24,'listes deroulantes'!$B$38,Q33="",0)</f>
        <v>0</v>
      </c>
      <c r="AI33" s="210" t="e">
        <f t="shared" si="3"/>
        <v>#N/A</v>
      </c>
      <c r="AJ33" s="204"/>
      <c r="AK33" s="145"/>
      <c r="AL33" s="145"/>
      <c r="AM33" s="170"/>
      <c r="AN33" s="170"/>
      <c r="AO33" s="170"/>
      <c r="AP33" s="170"/>
      <c r="AQ33" s="147"/>
      <c r="AR33" s="171"/>
    </row>
    <row r="34" spans="1:44" ht="24.5" customHeight="1" x14ac:dyDescent="0.35">
      <c r="A34" s="159"/>
      <c r="B34" s="160"/>
      <c r="C34" s="160"/>
      <c r="D34" s="152"/>
      <c r="E34" s="152" t="e" cm="1">
        <f t="array" ref="E34">_xlfn.IFS(D34='listes deroulantes'!$A$8,"09",TH!D34='listes deroulantes'!$A$9,"04",TH!D34='listes deroulantes'!$A$10,"06",TH!D34='listes deroulantes'!$A$12,"02",TH!D34='listes deroulantes'!$A$13,"03",TH!D34='listes deroulantes'!$A$14,"01")</f>
        <v>#N/A</v>
      </c>
      <c r="F34" s="153" t="e" cm="1">
        <f t="array" ref="F34">_xlfn.IFS(D34='listes deroulantes'!$A$8,"4202",TH!D34='listes deroulantes'!$A$9,"4801",TH!D34='listes deroulantes'!$A$10,"4202",TH!D34='listes deroulantes'!$A$12,"4120",TH!D34='listes deroulantes'!$A$13,"4120",TH!D34='listes deroulantes'!$A$14,"4120")</f>
        <v>#N/A</v>
      </c>
      <c r="G34" s="139"/>
      <c r="H34" s="143"/>
      <c r="I34" s="143"/>
      <c r="J34" s="143"/>
      <c r="K34" s="143"/>
      <c r="L34" s="143"/>
      <c r="M34" s="143"/>
      <c r="N34" s="144"/>
      <c r="O34" s="194"/>
      <c r="P34" s="146"/>
      <c r="Q34" s="218"/>
      <c r="R34" s="147"/>
      <c r="S34" s="147"/>
      <c r="T34" s="147"/>
      <c r="U34" s="147"/>
      <c r="V34" s="148"/>
      <c r="W34" s="151"/>
      <c r="X34" s="151"/>
      <c r="Y34" s="150">
        <f t="shared" ca="1" si="0"/>
        <v>123</v>
      </c>
      <c r="Z34" s="150">
        <f t="shared" ca="1" si="1"/>
        <v>123</v>
      </c>
      <c r="AA34" s="138"/>
      <c r="AB34" s="165"/>
      <c r="AC34" s="166"/>
      <c r="AD34" s="163" t="str">
        <f t="shared" si="2"/>
        <v/>
      </c>
      <c r="AE34" s="164"/>
      <c r="AF34" s="169"/>
      <c r="AG34" s="209" t="e" cm="1">
        <f t="array" ref="AG34">_xlfn.IFS(D34='listes deroulantes'!$A$8,'listes deroulantes'!$B$30,TH!D34='listes deroulantes'!$A$9,'listes deroulantes'!$B$31,TH!D34='listes deroulantes'!$A$10,'listes deroulantes'!$B$32,TH!D34='listes deroulantes'!$A$11,'listes deroulantes'!$B$33,TH!D34='listes deroulantes'!$A$13,'listes deroulantes'!$B$34,TH!D34='listes deroulantes'!$A$12,'listes deroulantes'!$B$35,TH!D34='listes deroulantes'!$A$14,'listes deroulantes'!$B$36)</f>
        <v>#N/A</v>
      </c>
      <c r="AH34" s="213" cm="1">
        <f t="array" ref="AH34">_xlfn.IFS(Q34='listes deroulantes'!$A$22,'listes deroulantes'!$B$39,TH!Q34='listes deroulantes'!$A$23,'listes deroulantes'!$B$40,TH!Q34='listes deroulantes'!$A$24,'listes deroulantes'!$B$38,Q34="",0)</f>
        <v>0</v>
      </c>
      <c r="AI34" s="210" t="e">
        <f t="shared" si="3"/>
        <v>#N/A</v>
      </c>
      <c r="AJ34" s="204"/>
      <c r="AK34" s="145"/>
      <c r="AL34" s="145"/>
      <c r="AM34" s="170"/>
      <c r="AN34" s="170"/>
      <c r="AO34" s="170"/>
      <c r="AP34" s="170"/>
      <c r="AQ34" s="147"/>
      <c r="AR34" s="171"/>
    </row>
    <row r="35" spans="1:44" ht="24.5" customHeight="1" x14ac:dyDescent="0.35">
      <c r="A35" s="159"/>
      <c r="B35" s="160"/>
      <c r="C35" s="160"/>
      <c r="D35" s="152"/>
      <c r="E35" s="152" t="e" cm="1">
        <f t="array" ref="E35">_xlfn.IFS(D35='listes deroulantes'!$A$8,"09",TH!D35='listes deroulantes'!$A$9,"04",TH!D35='listes deroulantes'!$A$10,"06",TH!D35='listes deroulantes'!$A$12,"02",TH!D35='listes deroulantes'!$A$13,"03",TH!D35='listes deroulantes'!$A$14,"01")</f>
        <v>#N/A</v>
      </c>
      <c r="F35" s="153" t="e" cm="1">
        <f t="array" ref="F35">_xlfn.IFS(D35='listes deroulantes'!$A$8,"4202",TH!D35='listes deroulantes'!$A$9,"4801",TH!D35='listes deroulantes'!$A$10,"4202",TH!D35='listes deroulantes'!$A$12,"4120",TH!D35='listes deroulantes'!$A$13,"4120",TH!D35='listes deroulantes'!$A$14,"4120")</f>
        <v>#N/A</v>
      </c>
      <c r="G35" s="139"/>
      <c r="H35" s="143"/>
      <c r="I35" s="143"/>
      <c r="J35" s="143"/>
      <c r="K35" s="143"/>
      <c r="L35" s="143"/>
      <c r="M35" s="143"/>
      <c r="N35" s="144"/>
      <c r="O35" s="194"/>
      <c r="P35" s="146"/>
      <c r="Q35" s="218"/>
      <c r="R35" s="147"/>
      <c r="S35" s="147"/>
      <c r="T35" s="147"/>
      <c r="U35" s="147"/>
      <c r="V35" s="148"/>
      <c r="W35" s="151"/>
      <c r="X35" s="151"/>
      <c r="Y35" s="150">
        <f t="shared" ca="1" si="0"/>
        <v>123</v>
      </c>
      <c r="Z35" s="150">
        <f t="shared" ca="1" si="1"/>
        <v>123</v>
      </c>
      <c r="AA35" s="138"/>
      <c r="AB35" s="165"/>
      <c r="AC35" s="166"/>
      <c r="AD35" s="163" t="str">
        <f t="shared" si="2"/>
        <v/>
      </c>
      <c r="AE35" s="164"/>
      <c r="AF35" s="169"/>
      <c r="AG35" s="209" t="e" cm="1">
        <f t="array" ref="AG35">_xlfn.IFS(D35='listes deroulantes'!$A$8,'listes deroulantes'!$B$30,TH!D35='listes deroulantes'!$A$9,'listes deroulantes'!$B$31,TH!D35='listes deroulantes'!$A$10,'listes deroulantes'!$B$32,TH!D35='listes deroulantes'!$A$11,'listes deroulantes'!$B$33,TH!D35='listes deroulantes'!$A$13,'listes deroulantes'!$B$34,TH!D35='listes deroulantes'!$A$12,'listes deroulantes'!$B$35,TH!D35='listes deroulantes'!$A$14,'listes deroulantes'!$B$36)</f>
        <v>#N/A</v>
      </c>
      <c r="AH35" s="213" cm="1">
        <f t="array" ref="AH35">_xlfn.IFS(Q35='listes deroulantes'!$A$22,'listes deroulantes'!$B$39,TH!Q35='listes deroulantes'!$A$23,'listes deroulantes'!$B$40,TH!Q35='listes deroulantes'!$A$24,'listes deroulantes'!$B$38,Q35="",0)</f>
        <v>0</v>
      </c>
      <c r="AI35" s="210" t="e">
        <f t="shared" si="3"/>
        <v>#N/A</v>
      </c>
      <c r="AJ35" s="204"/>
      <c r="AK35" s="145"/>
      <c r="AL35" s="145"/>
      <c r="AM35" s="170"/>
      <c r="AN35" s="170"/>
      <c r="AO35" s="170"/>
      <c r="AP35" s="170"/>
      <c r="AQ35" s="147"/>
      <c r="AR35" s="171"/>
    </row>
    <row r="36" spans="1:44" ht="24.5" customHeight="1" x14ac:dyDescent="0.35">
      <c r="A36" s="159"/>
      <c r="B36" s="160"/>
      <c r="C36" s="160"/>
      <c r="D36" s="152"/>
      <c r="E36" s="152" t="e" cm="1">
        <f t="array" ref="E36">_xlfn.IFS(D36='listes deroulantes'!$A$8,"09",TH!D36='listes deroulantes'!$A$9,"04",TH!D36='listes deroulantes'!$A$10,"06",TH!D36='listes deroulantes'!$A$12,"02",TH!D36='listes deroulantes'!$A$13,"03",TH!D36='listes deroulantes'!$A$14,"01")</f>
        <v>#N/A</v>
      </c>
      <c r="F36" s="153" t="e" cm="1">
        <f t="array" ref="F36">_xlfn.IFS(D36='listes deroulantes'!$A$8,"4202",TH!D36='listes deroulantes'!$A$9,"4801",TH!D36='listes deroulantes'!$A$10,"4202",TH!D36='listes deroulantes'!$A$12,"4120",TH!D36='listes deroulantes'!$A$13,"4120",TH!D36='listes deroulantes'!$A$14,"4120")</f>
        <v>#N/A</v>
      </c>
      <c r="G36" s="139"/>
      <c r="H36" s="143"/>
      <c r="I36" s="143"/>
      <c r="J36" s="143"/>
      <c r="K36" s="143"/>
      <c r="L36" s="143"/>
      <c r="M36" s="143"/>
      <c r="N36" s="144"/>
      <c r="O36" s="194"/>
      <c r="P36" s="146"/>
      <c r="Q36" s="218"/>
      <c r="R36" s="147"/>
      <c r="S36" s="147"/>
      <c r="T36" s="147"/>
      <c r="U36" s="147"/>
      <c r="V36" s="148"/>
      <c r="W36" s="151"/>
      <c r="X36" s="151"/>
      <c r="Y36" s="150">
        <f t="shared" ca="1" si="0"/>
        <v>123</v>
      </c>
      <c r="Z36" s="150">
        <f t="shared" ca="1" si="1"/>
        <v>123</v>
      </c>
      <c r="AA36" s="138"/>
      <c r="AB36" s="165"/>
      <c r="AC36" s="166"/>
      <c r="AD36" s="163" t="str">
        <f t="shared" si="2"/>
        <v/>
      </c>
      <c r="AE36" s="164"/>
      <c r="AF36" s="169"/>
      <c r="AG36" s="209" t="e" cm="1">
        <f t="array" ref="AG36">_xlfn.IFS(D36='listes deroulantes'!$A$8,'listes deroulantes'!$B$30,TH!D36='listes deroulantes'!$A$9,'listes deroulantes'!$B$31,TH!D36='listes deroulantes'!$A$10,'listes deroulantes'!$B$32,TH!D36='listes deroulantes'!$A$11,'listes deroulantes'!$B$33,TH!D36='listes deroulantes'!$A$13,'listes deroulantes'!$B$34,TH!D36='listes deroulantes'!$A$12,'listes deroulantes'!$B$35,TH!D36='listes deroulantes'!$A$14,'listes deroulantes'!$B$36)</f>
        <v>#N/A</v>
      </c>
      <c r="AH36" s="213" cm="1">
        <f t="array" ref="AH36">_xlfn.IFS(Q36='listes deroulantes'!$A$22,'listes deroulantes'!$B$39,TH!Q36='listes deroulantes'!$A$23,'listes deroulantes'!$B$40,TH!Q36='listes deroulantes'!$A$24,'listes deroulantes'!$B$38,Q36="",0)</f>
        <v>0</v>
      </c>
      <c r="AI36" s="210" t="e">
        <f t="shared" si="3"/>
        <v>#N/A</v>
      </c>
      <c r="AJ36" s="204"/>
      <c r="AK36" s="145"/>
      <c r="AL36" s="145"/>
      <c r="AM36" s="170"/>
      <c r="AN36" s="170"/>
      <c r="AO36" s="170"/>
      <c r="AP36" s="170"/>
      <c r="AQ36" s="147"/>
      <c r="AR36" s="171"/>
    </row>
    <row r="37" spans="1:44" ht="24.5" customHeight="1" x14ac:dyDescent="0.35">
      <c r="A37" s="159"/>
      <c r="B37" s="160"/>
      <c r="C37" s="160"/>
      <c r="D37" s="152"/>
      <c r="E37" s="152" t="e" cm="1">
        <f t="array" ref="E37">_xlfn.IFS(D37='listes deroulantes'!$A$8,"09",TH!D37='listes deroulantes'!$A$9,"04",TH!D37='listes deroulantes'!$A$10,"06",TH!D37='listes deroulantes'!$A$12,"02",TH!D37='listes deroulantes'!$A$13,"03",TH!D37='listes deroulantes'!$A$14,"01")</f>
        <v>#N/A</v>
      </c>
      <c r="F37" s="153" t="e" cm="1">
        <f t="array" ref="F37">_xlfn.IFS(D37='listes deroulantes'!$A$8,"4202",TH!D37='listes deroulantes'!$A$9,"4801",TH!D37='listes deroulantes'!$A$10,"4202",TH!D37='listes deroulantes'!$A$12,"4120",TH!D37='listes deroulantes'!$A$13,"4120",TH!D37='listes deroulantes'!$A$14,"4120")</f>
        <v>#N/A</v>
      </c>
      <c r="G37" s="139"/>
      <c r="H37" s="143"/>
      <c r="I37" s="143"/>
      <c r="J37" s="143"/>
      <c r="K37" s="143"/>
      <c r="L37" s="143"/>
      <c r="M37" s="143"/>
      <c r="N37" s="144"/>
      <c r="O37" s="194"/>
      <c r="P37" s="146"/>
      <c r="Q37" s="218"/>
      <c r="R37" s="147"/>
      <c r="S37" s="147"/>
      <c r="T37" s="147"/>
      <c r="U37" s="147"/>
      <c r="V37" s="148"/>
      <c r="W37" s="151"/>
      <c r="X37" s="151"/>
      <c r="Y37" s="150">
        <f t="shared" ca="1" si="0"/>
        <v>123</v>
      </c>
      <c r="Z37" s="150">
        <f t="shared" ca="1" si="1"/>
        <v>123</v>
      </c>
      <c r="AA37" s="138"/>
      <c r="AB37" s="165"/>
      <c r="AC37" s="166"/>
      <c r="AD37" s="163" t="str">
        <f t="shared" si="2"/>
        <v/>
      </c>
      <c r="AE37" s="164"/>
      <c r="AF37" s="169"/>
      <c r="AG37" s="209" t="e" cm="1">
        <f t="array" ref="AG37">_xlfn.IFS(D37='listes deroulantes'!$A$8,'listes deroulantes'!$B$30,TH!D37='listes deroulantes'!$A$9,'listes deroulantes'!$B$31,TH!D37='listes deroulantes'!$A$10,'listes deroulantes'!$B$32,TH!D37='listes deroulantes'!$A$11,'listes deroulantes'!$B$33,TH!D37='listes deroulantes'!$A$13,'listes deroulantes'!$B$34,TH!D37='listes deroulantes'!$A$12,'listes deroulantes'!$B$35,TH!D37='listes deroulantes'!$A$14,'listes deroulantes'!$B$36)</f>
        <v>#N/A</v>
      </c>
      <c r="AH37" s="213" cm="1">
        <f t="array" ref="AH37">_xlfn.IFS(Q37='listes deroulantes'!$A$22,'listes deroulantes'!$B$39,TH!Q37='listes deroulantes'!$A$23,'listes deroulantes'!$B$40,TH!Q37='listes deroulantes'!$A$24,'listes deroulantes'!$B$38,Q37="",0)</f>
        <v>0</v>
      </c>
      <c r="AI37" s="210" t="e">
        <f t="shared" si="3"/>
        <v>#N/A</v>
      </c>
      <c r="AJ37" s="204"/>
      <c r="AK37" s="145"/>
      <c r="AL37" s="145"/>
      <c r="AM37" s="170"/>
      <c r="AN37" s="170"/>
      <c r="AO37" s="170"/>
      <c r="AP37" s="170"/>
      <c r="AQ37" s="147"/>
      <c r="AR37" s="171"/>
    </row>
    <row r="38" spans="1:44" ht="24.5" customHeight="1" x14ac:dyDescent="0.35">
      <c r="A38" s="159"/>
      <c r="B38" s="160"/>
      <c r="C38" s="160"/>
      <c r="D38" s="152"/>
      <c r="E38" s="152" t="e" cm="1">
        <f t="array" ref="E38">_xlfn.IFS(D38='listes deroulantes'!$A$8,"09",TH!D38='listes deroulantes'!$A$9,"04",TH!D38='listes deroulantes'!$A$10,"06",TH!D38='listes deroulantes'!$A$12,"02",TH!D38='listes deroulantes'!$A$13,"03",TH!D38='listes deroulantes'!$A$14,"01")</f>
        <v>#N/A</v>
      </c>
      <c r="F38" s="153" t="e" cm="1">
        <f t="array" ref="F38">_xlfn.IFS(D38='listes deroulantes'!$A$8,"4202",TH!D38='listes deroulantes'!$A$9,"4801",TH!D38='listes deroulantes'!$A$10,"4202",TH!D38='listes deroulantes'!$A$12,"4120",TH!D38='listes deroulantes'!$A$13,"4120",TH!D38='listes deroulantes'!$A$14,"4120")</f>
        <v>#N/A</v>
      </c>
      <c r="G38" s="139"/>
      <c r="H38" s="143"/>
      <c r="I38" s="143"/>
      <c r="J38" s="143"/>
      <c r="K38" s="143"/>
      <c r="L38" s="143"/>
      <c r="M38" s="143"/>
      <c r="N38" s="144"/>
      <c r="O38" s="194"/>
      <c r="P38" s="146"/>
      <c r="Q38" s="218"/>
      <c r="R38" s="147"/>
      <c r="S38" s="147"/>
      <c r="T38" s="147"/>
      <c r="U38" s="147"/>
      <c r="V38" s="148"/>
      <c r="W38" s="151"/>
      <c r="X38" s="151"/>
      <c r="Y38" s="150">
        <f t="shared" ca="1" si="0"/>
        <v>123</v>
      </c>
      <c r="Z38" s="150">
        <f t="shared" ca="1" si="1"/>
        <v>123</v>
      </c>
      <c r="AA38" s="138"/>
      <c r="AB38" s="165"/>
      <c r="AC38" s="166"/>
      <c r="AD38" s="163" t="str">
        <f t="shared" si="2"/>
        <v/>
      </c>
      <c r="AE38" s="164"/>
      <c r="AF38" s="169"/>
      <c r="AG38" s="209" t="e" cm="1">
        <f t="array" ref="AG38">_xlfn.IFS(D38='listes deroulantes'!$A$8,'listes deroulantes'!$B$30,TH!D38='listes deroulantes'!$A$9,'listes deroulantes'!$B$31,TH!D38='listes deroulantes'!$A$10,'listes deroulantes'!$B$32,TH!D38='listes deroulantes'!$A$11,'listes deroulantes'!$B$33,TH!D38='listes deroulantes'!$A$13,'listes deroulantes'!$B$34,TH!D38='listes deroulantes'!$A$12,'listes deroulantes'!$B$35,TH!D38='listes deroulantes'!$A$14,'listes deroulantes'!$B$36)</f>
        <v>#N/A</v>
      </c>
      <c r="AH38" s="213" cm="1">
        <f t="array" ref="AH38">_xlfn.IFS(Q38='listes deroulantes'!$A$22,'listes deroulantes'!$B$39,TH!Q38='listes deroulantes'!$A$23,'listes deroulantes'!$B$40,TH!Q38='listes deroulantes'!$A$24,'listes deroulantes'!$B$38,Q38="",0)</f>
        <v>0</v>
      </c>
      <c r="AI38" s="210" t="e">
        <f t="shared" si="3"/>
        <v>#N/A</v>
      </c>
      <c r="AJ38" s="204"/>
      <c r="AK38" s="145"/>
      <c r="AL38" s="145"/>
      <c r="AM38" s="170"/>
      <c r="AN38" s="170"/>
      <c r="AO38" s="170"/>
      <c r="AP38" s="170"/>
      <c r="AQ38" s="147"/>
      <c r="AR38" s="171"/>
    </row>
    <row r="39" spans="1:44" ht="24.5" customHeight="1" x14ac:dyDescent="0.35">
      <c r="A39" s="159"/>
      <c r="B39" s="160"/>
      <c r="C39" s="160"/>
      <c r="D39" s="152"/>
      <c r="E39" s="152" t="e" cm="1">
        <f t="array" ref="E39">_xlfn.IFS(D39='listes deroulantes'!$A$8,"09",TH!D39='listes deroulantes'!$A$9,"04",TH!D39='listes deroulantes'!$A$10,"06",TH!D39='listes deroulantes'!$A$12,"02",TH!D39='listes deroulantes'!$A$13,"03",TH!D39='listes deroulantes'!$A$14,"01")</f>
        <v>#N/A</v>
      </c>
      <c r="F39" s="153" t="e" cm="1">
        <f t="array" ref="F39">_xlfn.IFS(D39='listes deroulantes'!$A$8,"4202",TH!D39='listes deroulantes'!$A$9,"4801",TH!D39='listes deroulantes'!$A$10,"4202",TH!D39='listes deroulantes'!$A$12,"4120",TH!D39='listes deroulantes'!$A$13,"4120",TH!D39='listes deroulantes'!$A$14,"4120")</f>
        <v>#N/A</v>
      </c>
      <c r="G39" s="139"/>
      <c r="H39" s="143"/>
      <c r="I39" s="143"/>
      <c r="J39" s="143"/>
      <c r="K39" s="143"/>
      <c r="L39" s="143"/>
      <c r="M39" s="143"/>
      <c r="N39" s="144"/>
      <c r="O39" s="194"/>
      <c r="P39" s="146"/>
      <c r="Q39" s="218"/>
      <c r="R39" s="147"/>
      <c r="S39" s="147"/>
      <c r="T39" s="147"/>
      <c r="U39" s="147"/>
      <c r="V39" s="148"/>
      <c r="W39" s="151"/>
      <c r="X39" s="151"/>
      <c r="Y39" s="150">
        <f t="shared" ca="1" si="0"/>
        <v>123</v>
      </c>
      <c r="Z39" s="150">
        <f t="shared" ca="1" si="1"/>
        <v>123</v>
      </c>
      <c r="AA39" s="138"/>
      <c r="AB39" s="165"/>
      <c r="AC39" s="166"/>
      <c r="AD39" s="163" t="str">
        <f t="shared" si="2"/>
        <v/>
      </c>
      <c r="AE39" s="164"/>
      <c r="AF39" s="169"/>
      <c r="AG39" s="209" t="e" cm="1">
        <f t="array" ref="AG39">_xlfn.IFS(D39='listes deroulantes'!$A$8,'listes deroulantes'!$B$30,TH!D39='listes deroulantes'!$A$9,'listes deroulantes'!$B$31,TH!D39='listes deroulantes'!$A$10,'listes deroulantes'!$B$32,TH!D39='listes deroulantes'!$A$11,'listes deroulantes'!$B$33,TH!D39='listes deroulantes'!$A$13,'listes deroulantes'!$B$34,TH!D39='listes deroulantes'!$A$12,'listes deroulantes'!$B$35,TH!D39='listes deroulantes'!$A$14,'listes deroulantes'!$B$36)</f>
        <v>#N/A</v>
      </c>
      <c r="AH39" s="213" cm="1">
        <f t="array" ref="AH39">_xlfn.IFS(Q39='listes deroulantes'!$A$22,'listes deroulantes'!$B$39,TH!Q39='listes deroulantes'!$A$23,'listes deroulantes'!$B$40,TH!Q39='listes deroulantes'!$A$24,'listes deroulantes'!$B$38,Q39="",0)</f>
        <v>0</v>
      </c>
      <c r="AI39" s="210" t="e">
        <f t="shared" si="3"/>
        <v>#N/A</v>
      </c>
      <c r="AJ39" s="204"/>
      <c r="AK39" s="145"/>
      <c r="AL39" s="145"/>
      <c r="AM39" s="170"/>
      <c r="AN39" s="170"/>
      <c r="AO39" s="170"/>
      <c r="AP39" s="170"/>
      <c r="AQ39" s="147"/>
      <c r="AR39" s="171"/>
    </row>
    <row r="40" spans="1:44" ht="24.5" customHeight="1" x14ac:dyDescent="0.35">
      <c r="A40" s="159"/>
      <c r="B40" s="160"/>
      <c r="C40" s="160"/>
      <c r="D40" s="152"/>
      <c r="E40" s="152" t="e" cm="1">
        <f t="array" ref="E40">_xlfn.IFS(D40='listes deroulantes'!$A$8,"09",TH!D40='listes deroulantes'!$A$9,"04",TH!D40='listes deroulantes'!$A$10,"06",TH!D40='listes deroulantes'!$A$12,"02",TH!D40='listes deroulantes'!$A$13,"03",TH!D40='listes deroulantes'!$A$14,"01")</f>
        <v>#N/A</v>
      </c>
      <c r="F40" s="153" t="e" cm="1">
        <f t="array" ref="F40">_xlfn.IFS(D40='listes deroulantes'!$A$8,"4202",TH!D40='listes deroulantes'!$A$9,"4801",TH!D40='listes deroulantes'!$A$10,"4202",TH!D40='listes deroulantes'!$A$12,"4120",TH!D40='listes deroulantes'!$A$13,"4120",TH!D40='listes deroulantes'!$A$14,"4120")</f>
        <v>#N/A</v>
      </c>
      <c r="G40" s="139"/>
      <c r="H40" s="143"/>
      <c r="I40" s="143"/>
      <c r="J40" s="143"/>
      <c r="K40" s="143"/>
      <c r="L40" s="143"/>
      <c r="M40" s="143"/>
      <c r="N40" s="144"/>
      <c r="O40" s="194"/>
      <c r="P40" s="146"/>
      <c r="Q40" s="218"/>
      <c r="R40" s="147"/>
      <c r="S40" s="147"/>
      <c r="T40" s="147"/>
      <c r="U40" s="147"/>
      <c r="V40" s="148"/>
      <c r="W40" s="151"/>
      <c r="X40" s="151"/>
      <c r="Y40" s="150">
        <f t="shared" ca="1" si="0"/>
        <v>123</v>
      </c>
      <c r="Z40" s="150">
        <f t="shared" ca="1" si="1"/>
        <v>123</v>
      </c>
      <c r="AA40" s="138"/>
      <c r="AB40" s="165"/>
      <c r="AC40" s="166"/>
      <c r="AD40" s="163" t="str">
        <f t="shared" si="2"/>
        <v/>
      </c>
      <c r="AE40" s="164"/>
      <c r="AF40" s="169"/>
      <c r="AG40" s="209" t="e" cm="1">
        <f t="array" ref="AG40">_xlfn.IFS(D40='listes deroulantes'!$A$8,'listes deroulantes'!$B$30,TH!D40='listes deroulantes'!$A$9,'listes deroulantes'!$B$31,TH!D40='listes deroulantes'!$A$10,'listes deroulantes'!$B$32,TH!D40='listes deroulantes'!$A$11,'listes deroulantes'!$B$33,TH!D40='listes deroulantes'!$A$13,'listes deroulantes'!$B$34,TH!D40='listes deroulantes'!$A$12,'listes deroulantes'!$B$35,TH!D40='listes deroulantes'!$A$14,'listes deroulantes'!$B$36)</f>
        <v>#N/A</v>
      </c>
      <c r="AH40" s="213" cm="1">
        <f t="array" ref="AH40">_xlfn.IFS(Q40='listes deroulantes'!$A$22,'listes deroulantes'!$B$39,TH!Q40='listes deroulantes'!$A$23,'listes deroulantes'!$B$40,TH!Q40='listes deroulantes'!$A$24,'listes deroulantes'!$B$38,Q40="",0)</f>
        <v>0</v>
      </c>
      <c r="AI40" s="210" t="e">
        <f t="shared" si="3"/>
        <v>#N/A</v>
      </c>
      <c r="AJ40" s="204"/>
      <c r="AK40" s="145"/>
      <c r="AL40" s="145"/>
      <c r="AM40" s="170"/>
      <c r="AN40" s="170"/>
      <c r="AO40" s="170"/>
      <c r="AP40" s="170"/>
      <c r="AQ40" s="147"/>
      <c r="AR40" s="171"/>
    </row>
    <row r="41" spans="1:44" ht="24.5" customHeight="1" thickBot="1" x14ac:dyDescent="0.4">
      <c r="A41" s="222"/>
      <c r="B41" s="223"/>
      <c r="C41" s="223"/>
      <c r="D41" s="152"/>
      <c r="E41" s="152" t="e" cm="1">
        <f t="array" ref="E41">_xlfn.IFS(D41='listes deroulantes'!$A$8,"09",TH!D41='listes deroulantes'!$A$9,"04",TH!D41='listes deroulantes'!$A$10,"06",TH!D41='listes deroulantes'!$A$12,"02",TH!D41='listes deroulantes'!$A$13,"03",TH!D41='listes deroulantes'!$A$14,"01")</f>
        <v>#N/A</v>
      </c>
      <c r="F41" s="153" t="e" cm="1">
        <f t="array" ref="F41">_xlfn.IFS(D41='listes deroulantes'!$A$8,"4202",TH!D41='listes deroulantes'!$A$9,"4801",TH!D41='listes deroulantes'!$A$10,"4202",TH!D41='listes deroulantes'!$A$12,"4120",TH!D41='listes deroulantes'!$A$13,"4120",TH!D41='listes deroulantes'!$A$14,"4120")</f>
        <v>#N/A</v>
      </c>
      <c r="G41" s="139"/>
      <c r="H41" s="172"/>
      <c r="I41" s="172"/>
      <c r="J41" s="172"/>
      <c r="K41" s="172"/>
      <c r="L41" s="172"/>
      <c r="M41" s="172"/>
      <c r="N41" s="173"/>
      <c r="O41" s="194"/>
      <c r="P41" s="146"/>
      <c r="Q41" s="218"/>
      <c r="R41" s="147"/>
      <c r="S41" s="147"/>
      <c r="T41" s="147"/>
      <c r="U41" s="147"/>
      <c r="V41" s="148"/>
      <c r="W41" s="175"/>
      <c r="X41" s="175"/>
      <c r="Y41" s="150">
        <f t="shared" ca="1" si="0"/>
        <v>123</v>
      </c>
      <c r="Z41" s="150">
        <f t="shared" ca="1" si="1"/>
        <v>123</v>
      </c>
      <c r="AA41" s="174"/>
      <c r="AB41" s="176"/>
      <c r="AC41" s="177"/>
      <c r="AD41" s="163" t="str">
        <f t="shared" si="2"/>
        <v/>
      </c>
      <c r="AE41" s="164"/>
      <c r="AF41" s="178"/>
      <c r="AG41" s="211" t="e" cm="1">
        <f t="array" ref="AG41">_xlfn.IFS(D41='listes deroulantes'!$A$8,'listes deroulantes'!$B$30,TH!D41='listes deroulantes'!$A$9,'listes deroulantes'!$B$31,TH!D41='listes deroulantes'!$A$10,'listes deroulantes'!$B$32,TH!D41='listes deroulantes'!$A$11,'listes deroulantes'!$B$33,TH!D41='listes deroulantes'!$A$13,'listes deroulantes'!$B$34,TH!D41='listes deroulantes'!$A$12,'listes deroulantes'!$B$35,TH!D41='listes deroulantes'!$A$14,'listes deroulantes'!$B$36)</f>
        <v>#N/A</v>
      </c>
      <c r="AH41" s="213" cm="1">
        <f t="array" ref="AH41">_xlfn.IFS(Q41='listes deroulantes'!$A$22,'listes deroulantes'!$B$39,TH!Q41='listes deroulantes'!$A$23,'listes deroulantes'!$B$40,TH!Q41='listes deroulantes'!$A$24,'listes deroulantes'!$B$38,Q41="",0)</f>
        <v>0</v>
      </c>
      <c r="AI41" s="210" t="e">
        <f t="shared" si="3"/>
        <v>#N/A</v>
      </c>
      <c r="AJ41" s="205"/>
      <c r="AK41" s="145"/>
      <c r="AL41" s="145"/>
      <c r="AM41" s="170"/>
      <c r="AN41" s="170"/>
      <c r="AO41" s="170"/>
      <c r="AP41" s="170"/>
      <c r="AQ41" s="147"/>
      <c r="AR41" s="171"/>
    </row>
    <row r="42" spans="1:44" ht="39" customHeight="1" x14ac:dyDescent="0.35">
      <c r="A42" s="661" t="s">
        <v>325</v>
      </c>
      <c r="B42" s="662"/>
      <c r="C42" s="662"/>
      <c r="D42" s="662"/>
      <c r="E42" s="662"/>
      <c r="F42" s="663"/>
      <c r="G42" s="181"/>
      <c r="H42" s="181"/>
      <c r="I42" s="181"/>
      <c r="J42" s="181"/>
      <c r="K42" s="181"/>
      <c r="L42" s="181"/>
      <c r="M42" s="181"/>
      <c r="N42" s="181"/>
      <c r="O42" s="193"/>
      <c r="P42" s="181"/>
      <c r="Q42" s="219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206"/>
      <c r="AH42" s="206"/>
      <c r="AI42" s="206"/>
      <c r="AJ42" s="181"/>
      <c r="AK42" s="181"/>
      <c r="AL42" s="181"/>
      <c r="AM42" s="181"/>
      <c r="AN42" s="181"/>
      <c r="AO42" s="181"/>
      <c r="AP42" s="181"/>
      <c r="AQ42" s="181"/>
      <c r="AR42" s="182"/>
    </row>
    <row r="43" spans="1:44" x14ac:dyDescent="0.35">
      <c r="A43" s="183"/>
      <c r="B43" s="179"/>
      <c r="C43" s="179"/>
      <c r="D43" s="180"/>
      <c r="E43" s="180"/>
      <c r="F43" s="179"/>
      <c r="G43" s="179"/>
      <c r="H43" s="179"/>
      <c r="I43" s="179"/>
      <c r="J43" s="179"/>
      <c r="K43" s="179"/>
      <c r="L43" s="179"/>
      <c r="M43" s="179"/>
      <c r="N43" s="179"/>
      <c r="O43" s="179"/>
      <c r="P43" s="179"/>
      <c r="Q43" s="220"/>
      <c r="R43" s="179"/>
      <c r="S43" s="179"/>
      <c r="T43" s="179"/>
      <c r="U43" s="179"/>
      <c r="V43" s="179"/>
      <c r="W43" s="179"/>
      <c r="X43" s="179"/>
      <c r="Y43" s="179"/>
      <c r="Z43" s="179"/>
      <c r="AA43" s="179"/>
      <c r="AB43" s="179"/>
      <c r="AC43" s="179"/>
      <c r="AD43" s="179"/>
      <c r="AE43" s="179"/>
      <c r="AF43" s="179"/>
      <c r="AG43" s="180"/>
      <c r="AH43" s="180"/>
      <c r="AI43" s="180"/>
      <c r="AJ43" s="179"/>
      <c r="AK43" s="179"/>
      <c r="AL43" s="179"/>
      <c r="AM43" s="179"/>
      <c r="AN43" s="179"/>
      <c r="AO43" s="179"/>
      <c r="AP43" s="179"/>
      <c r="AQ43" s="179"/>
      <c r="AR43" s="184"/>
    </row>
    <row r="44" spans="1:44" x14ac:dyDescent="0.35">
      <c r="A44" s="183"/>
      <c r="B44" s="179"/>
      <c r="C44" s="179"/>
      <c r="D44" s="180"/>
      <c r="E44" s="180"/>
      <c r="F44" s="179"/>
      <c r="G44" s="179"/>
      <c r="H44" s="179"/>
      <c r="I44" s="179"/>
      <c r="J44" s="179"/>
      <c r="K44" s="179"/>
      <c r="L44" s="179"/>
      <c r="M44" s="179"/>
      <c r="N44" s="179"/>
      <c r="O44" s="179"/>
      <c r="P44" s="179"/>
      <c r="Q44" s="220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79"/>
      <c r="AD44" s="179"/>
      <c r="AE44" s="179"/>
      <c r="AF44" s="179"/>
      <c r="AG44" s="180"/>
      <c r="AH44" s="180"/>
      <c r="AI44" s="180"/>
      <c r="AJ44" s="179"/>
      <c r="AK44" s="179"/>
      <c r="AL44" s="179"/>
      <c r="AM44" s="179"/>
      <c r="AN44" s="179"/>
      <c r="AO44" s="179"/>
      <c r="AP44" s="179"/>
      <c r="AQ44" s="179"/>
      <c r="AR44" s="184"/>
    </row>
    <row r="45" spans="1:44" x14ac:dyDescent="0.35">
      <c r="A45" s="183"/>
      <c r="B45" s="179"/>
      <c r="C45" s="179"/>
      <c r="D45" s="180"/>
      <c r="E45" s="180"/>
      <c r="F45" s="179"/>
      <c r="G45" s="179"/>
      <c r="H45" s="179"/>
      <c r="I45" s="179"/>
      <c r="J45" s="179"/>
      <c r="K45" s="179"/>
      <c r="L45" s="179"/>
      <c r="M45" s="179"/>
      <c r="N45" s="179"/>
      <c r="O45" s="179"/>
      <c r="P45" s="179"/>
      <c r="Q45" s="220"/>
      <c r="R45" s="179"/>
      <c r="S45" s="179"/>
      <c r="T45" s="179"/>
      <c r="U45" s="179"/>
      <c r="V45" s="179"/>
      <c r="W45" s="179"/>
      <c r="X45" s="179"/>
      <c r="Y45" s="179"/>
      <c r="Z45" s="179"/>
      <c r="AA45" s="179"/>
      <c r="AB45" s="179"/>
      <c r="AC45" s="179"/>
      <c r="AD45" s="179"/>
      <c r="AE45" s="179"/>
      <c r="AF45" s="179"/>
      <c r="AG45" s="180"/>
      <c r="AH45" s="180"/>
      <c r="AI45" s="180"/>
      <c r="AJ45" s="179"/>
      <c r="AK45" s="179"/>
      <c r="AL45" s="179"/>
      <c r="AM45" s="179"/>
      <c r="AN45" s="179"/>
      <c r="AO45" s="179"/>
      <c r="AP45" s="179"/>
      <c r="AQ45" s="179"/>
      <c r="AR45" s="184"/>
    </row>
    <row r="46" spans="1:44" x14ac:dyDescent="0.35">
      <c r="A46" s="183"/>
      <c r="B46" s="179"/>
      <c r="C46" s="179"/>
      <c r="D46" s="180"/>
      <c r="E46" s="180"/>
      <c r="F46" s="179"/>
      <c r="G46" s="179"/>
      <c r="H46" s="179"/>
      <c r="I46" s="179"/>
      <c r="J46" s="179"/>
      <c r="K46" s="179"/>
      <c r="L46" s="179"/>
      <c r="M46" s="179"/>
      <c r="N46" s="179"/>
      <c r="O46" s="179"/>
      <c r="P46" s="179"/>
      <c r="Q46" s="220"/>
      <c r="R46" s="179"/>
      <c r="S46" s="179"/>
      <c r="T46" s="179"/>
      <c r="U46" s="179"/>
      <c r="V46" s="179"/>
      <c r="W46" s="179"/>
      <c r="X46" s="179"/>
      <c r="Y46" s="179"/>
      <c r="Z46" s="179"/>
      <c r="AA46" s="179"/>
      <c r="AB46" s="179"/>
      <c r="AC46" s="179"/>
      <c r="AD46" s="179"/>
      <c r="AE46" s="179"/>
      <c r="AF46" s="179"/>
      <c r="AG46" s="180"/>
      <c r="AH46" s="180"/>
      <c r="AI46" s="180"/>
      <c r="AJ46" s="179"/>
      <c r="AK46" s="179"/>
      <c r="AL46" s="179"/>
      <c r="AM46" s="179"/>
      <c r="AN46" s="179"/>
      <c r="AO46" s="179"/>
      <c r="AP46" s="179"/>
      <c r="AQ46" s="179"/>
      <c r="AR46" s="184"/>
    </row>
    <row r="47" spans="1:44" x14ac:dyDescent="0.35">
      <c r="A47" s="183"/>
      <c r="B47" s="179"/>
      <c r="C47" s="179"/>
      <c r="D47" s="180"/>
      <c r="E47" s="180"/>
      <c r="F47" s="179"/>
      <c r="G47" s="179"/>
      <c r="H47" s="179"/>
      <c r="I47" s="179"/>
      <c r="J47" s="179"/>
      <c r="K47" s="179"/>
      <c r="L47" s="179"/>
      <c r="M47" s="179"/>
      <c r="N47" s="179"/>
      <c r="O47" s="179"/>
      <c r="P47" s="179"/>
      <c r="Q47" s="220"/>
      <c r="R47" s="179"/>
      <c r="S47" s="179"/>
      <c r="T47" s="179"/>
      <c r="U47" s="179"/>
      <c r="V47" s="179"/>
      <c r="W47" s="179"/>
      <c r="X47" s="179"/>
      <c r="Y47" s="179"/>
      <c r="Z47" s="179"/>
      <c r="AA47" s="179"/>
      <c r="AB47" s="179"/>
      <c r="AC47" s="179"/>
      <c r="AD47" s="179"/>
      <c r="AE47" s="179"/>
      <c r="AF47" s="179"/>
      <c r="AG47" s="180"/>
      <c r="AH47" s="180"/>
      <c r="AI47" s="180"/>
      <c r="AJ47" s="179"/>
      <c r="AK47" s="179"/>
      <c r="AL47" s="179"/>
      <c r="AM47" s="179"/>
      <c r="AN47" s="179"/>
      <c r="AO47" s="179"/>
      <c r="AP47" s="179"/>
      <c r="AQ47" s="179"/>
      <c r="AR47" s="184"/>
    </row>
    <row r="48" spans="1:44" x14ac:dyDescent="0.35">
      <c r="A48" s="183"/>
      <c r="B48" s="179"/>
      <c r="C48" s="179"/>
      <c r="D48" s="180"/>
      <c r="E48" s="180"/>
      <c r="F48" s="179"/>
      <c r="G48" s="179"/>
      <c r="H48" s="179"/>
      <c r="I48" s="179"/>
      <c r="J48" s="179"/>
      <c r="K48" s="179"/>
      <c r="L48" s="179"/>
      <c r="M48" s="179"/>
      <c r="N48" s="179"/>
      <c r="O48" s="179"/>
      <c r="P48" s="179"/>
      <c r="Q48" s="220"/>
      <c r="R48" s="179"/>
      <c r="S48" s="179"/>
      <c r="T48" s="179"/>
      <c r="U48" s="179"/>
      <c r="V48" s="179"/>
      <c r="W48" s="179"/>
      <c r="X48" s="179"/>
      <c r="Y48" s="179"/>
      <c r="Z48" s="179"/>
      <c r="AA48" s="179"/>
      <c r="AB48" s="179"/>
      <c r="AC48" s="179"/>
      <c r="AD48" s="179"/>
      <c r="AE48" s="179"/>
      <c r="AF48" s="179"/>
      <c r="AG48" s="180"/>
      <c r="AH48" s="180"/>
      <c r="AI48" s="180"/>
      <c r="AJ48" s="179"/>
      <c r="AK48" s="179"/>
      <c r="AL48" s="179"/>
      <c r="AM48" s="179"/>
      <c r="AN48" s="179"/>
      <c r="AO48" s="179"/>
      <c r="AP48" s="179"/>
      <c r="AQ48" s="179"/>
      <c r="AR48" s="184"/>
    </row>
    <row r="49" spans="1:44" x14ac:dyDescent="0.35">
      <c r="A49" s="183"/>
      <c r="B49" s="179"/>
      <c r="C49" s="179"/>
      <c r="D49" s="180"/>
      <c r="E49" s="180"/>
      <c r="F49" s="179"/>
      <c r="G49" s="179"/>
      <c r="H49" s="179"/>
      <c r="I49" s="179"/>
      <c r="J49" s="179"/>
      <c r="K49" s="179"/>
      <c r="L49" s="179"/>
      <c r="M49" s="179"/>
      <c r="N49" s="179"/>
      <c r="O49" s="179"/>
      <c r="P49" s="179"/>
      <c r="Q49" s="220"/>
      <c r="R49" s="179"/>
      <c r="S49" s="179"/>
      <c r="T49" s="179"/>
      <c r="U49" s="179"/>
      <c r="V49" s="179"/>
      <c r="W49" s="179"/>
      <c r="X49" s="179"/>
      <c r="Y49" s="179"/>
      <c r="Z49" s="179"/>
      <c r="AA49" s="179"/>
      <c r="AB49" s="179"/>
      <c r="AC49" s="179"/>
      <c r="AD49" s="179"/>
      <c r="AE49" s="179"/>
      <c r="AF49" s="179"/>
      <c r="AG49" s="180"/>
      <c r="AH49" s="180"/>
      <c r="AI49" s="180"/>
      <c r="AJ49" s="179"/>
      <c r="AK49" s="179"/>
      <c r="AL49" s="179"/>
      <c r="AM49" s="179"/>
      <c r="AN49" s="179"/>
      <c r="AO49" s="179"/>
      <c r="AP49" s="179"/>
      <c r="AQ49" s="179"/>
      <c r="AR49" s="184"/>
    </row>
    <row r="50" spans="1:44" x14ac:dyDescent="0.35">
      <c r="A50" s="183"/>
      <c r="B50" s="179"/>
      <c r="C50" s="179"/>
      <c r="D50" s="180"/>
      <c r="E50" s="180"/>
      <c r="F50" s="179"/>
      <c r="G50" s="179"/>
      <c r="H50" s="179"/>
      <c r="I50" s="179"/>
      <c r="J50" s="179"/>
      <c r="K50" s="179"/>
      <c r="L50" s="179"/>
      <c r="M50" s="179"/>
      <c r="N50" s="179"/>
      <c r="O50" s="179"/>
      <c r="P50" s="179"/>
      <c r="Q50" s="220"/>
      <c r="R50" s="179"/>
      <c r="S50" s="179"/>
      <c r="T50" s="179"/>
      <c r="U50" s="179"/>
      <c r="V50" s="179"/>
      <c r="W50" s="179"/>
      <c r="X50" s="179"/>
      <c r="Y50" s="179"/>
      <c r="Z50" s="179"/>
      <c r="AA50" s="179"/>
      <c r="AB50" s="179"/>
      <c r="AC50" s="179"/>
      <c r="AD50" s="179"/>
      <c r="AE50" s="179"/>
      <c r="AF50" s="179"/>
      <c r="AG50" s="180"/>
      <c r="AH50" s="180"/>
      <c r="AI50" s="180"/>
      <c r="AJ50" s="179"/>
      <c r="AK50" s="179"/>
      <c r="AL50" s="179"/>
      <c r="AM50" s="179"/>
      <c r="AN50" s="179"/>
      <c r="AO50" s="179"/>
      <c r="AP50" s="179"/>
      <c r="AQ50" s="179"/>
      <c r="AR50" s="184"/>
    </row>
    <row r="51" spans="1:44" x14ac:dyDescent="0.35">
      <c r="A51" s="183"/>
      <c r="B51" s="179"/>
      <c r="C51" s="179"/>
      <c r="D51" s="180"/>
      <c r="E51" s="180"/>
      <c r="F51" s="179"/>
      <c r="G51" s="179"/>
      <c r="H51" s="179"/>
      <c r="I51" s="179"/>
      <c r="J51" s="179"/>
      <c r="K51" s="179"/>
      <c r="L51" s="179"/>
      <c r="M51" s="179"/>
      <c r="N51" s="179"/>
      <c r="O51" s="179"/>
      <c r="P51" s="179"/>
      <c r="Q51" s="220"/>
      <c r="R51" s="179"/>
      <c r="S51" s="179"/>
      <c r="T51" s="179"/>
      <c r="U51" s="179"/>
      <c r="V51" s="179"/>
      <c r="W51" s="179"/>
      <c r="X51" s="179"/>
      <c r="Y51" s="179"/>
      <c r="Z51" s="179"/>
      <c r="AA51" s="179"/>
      <c r="AB51" s="179"/>
      <c r="AC51" s="179"/>
      <c r="AD51" s="179"/>
      <c r="AE51" s="179"/>
      <c r="AF51" s="179"/>
      <c r="AG51" s="180"/>
      <c r="AH51" s="180"/>
      <c r="AI51" s="180"/>
      <c r="AJ51" s="179"/>
      <c r="AK51" s="179"/>
      <c r="AL51" s="179"/>
      <c r="AM51" s="179"/>
      <c r="AN51" s="179"/>
      <c r="AO51" s="179"/>
      <c r="AP51" s="179"/>
      <c r="AQ51" s="179"/>
      <c r="AR51" s="184"/>
    </row>
    <row r="52" spans="1:44" x14ac:dyDescent="0.35">
      <c r="A52" s="183"/>
      <c r="B52" s="179"/>
      <c r="C52" s="179"/>
      <c r="D52" s="180"/>
      <c r="E52" s="180"/>
      <c r="F52" s="179"/>
      <c r="G52" s="179"/>
      <c r="H52" s="179"/>
      <c r="I52" s="179"/>
      <c r="J52" s="179"/>
      <c r="K52" s="179"/>
      <c r="L52" s="179"/>
      <c r="M52" s="179"/>
      <c r="N52" s="179"/>
      <c r="O52" s="179"/>
      <c r="P52" s="179"/>
      <c r="Q52" s="220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80"/>
      <c r="AH52" s="180"/>
      <c r="AI52" s="180"/>
      <c r="AJ52" s="179"/>
      <c r="AK52" s="179"/>
      <c r="AL52" s="179"/>
      <c r="AM52" s="179"/>
      <c r="AN52" s="179"/>
      <c r="AO52" s="179"/>
      <c r="AP52" s="179"/>
      <c r="AQ52" s="179"/>
      <c r="AR52" s="184"/>
    </row>
    <row r="53" spans="1:44" x14ac:dyDescent="0.35">
      <c r="A53" s="183"/>
      <c r="B53" s="179"/>
      <c r="C53" s="179"/>
      <c r="D53" s="180"/>
      <c r="E53" s="180"/>
      <c r="F53" s="179"/>
      <c r="G53" s="179"/>
      <c r="H53" s="179"/>
      <c r="I53" s="179"/>
      <c r="J53" s="179"/>
      <c r="K53" s="179"/>
      <c r="L53" s="179"/>
      <c r="M53" s="179"/>
      <c r="N53" s="179"/>
      <c r="O53" s="179"/>
      <c r="P53" s="179"/>
      <c r="Q53" s="220"/>
      <c r="R53" s="179"/>
      <c r="S53" s="179"/>
      <c r="T53" s="179"/>
      <c r="U53" s="179"/>
      <c r="V53" s="179"/>
      <c r="W53" s="179"/>
      <c r="X53" s="179"/>
      <c r="Y53" s="179"/>
      <c r="Z53" s="179"/>
      <c r="AA53" s="179"/>
      <c r="AB53" s="179"/>
      <c r="AC53" s="179"/>
      <c r="AD53" s="179"/>
      <c r="AE53" s="179"/>
      <c r="AF53" s="179"/>
      <c r="AG53" s="180"/>
      <c r="AH53" s="180"/>
      <c r="AI53" s="180"/>
      <c r="AJ53" s="179"/>
      <c r="AK53" s="179"/>
      <c r="AL53" s="179"/>
      <c r="AM53" s="179"/>
      <c r="AN53" s="179"/>
      <c r="AO53" s="179"/>
      <c r="AP53" s="179"/>
      <c r="AQ53" s="179"/>
      <c r="AR53" s="184"/>
    </row>
    <row r="54" spans="1:44" x14ac:dyDescent="0.35">
      <c r="A54" s="183"/>
      <c r="B54" s="179"/>
      <c r="C54" s="179"/>
      <c r="D54" s="180"/>
      <c r="E54" s="180"/>
      <c r="F54" s="179"/>
      <c r="G54" s="179"/>
      <c r="H54" s="179"/>
      <c r="I54" s="179"/>
      <c r="J54" s="179"/>
      <c r="K54" s="179"/>
      <c r="L54" s="179"/>
      <c r="M54" s="179"/>
      <c r="N54" s="179"/>
      <c r="O54" s="179"/>
      <c r="P54" s="179"/>
      <c r="Q54" s="220"/>
      <c r="R54" s="179"/>
      <c r="S54" s="179"/>
      <c r="T54" s="179"/>
      <c r="U54" s="179"/>
      <c r="V54" s="179"/>
      <c r="W54" s="179"/>
      <c r="X54" s="179"/>
      <c r="Y54" s="179"/>
      <c r="Z54" s="179"/>
      <c r="AA54" s="179"/>
      <c r="AB54" s="179"/>
      <c r="AC54" s="179"/>
      <c r="AD54" s="179"/>
      <c r="AE54" s="179"/>
      <c r="AF54" s="179"/>
      <c r="AG54" s="180"/>
      <c r="AH54" s="180"/>
      <c r="AI54" s="180"/>
      <c r="AJ54" s="179"/>
      <c r="AK54" s="179"/>
      <c r="AL54" s="179"/>
      <c r="AM54" s="179"/>
      <c r="AN54" s="179"/>
      <c r="AO54" s="179"/>
      <c r="AP54" s="179"/>
      <c r="AQ54" s="179"/>
      <c r="AR54" s="184"/>
    </row>
    <row r="55" spans="1:44" x14ac:dyDescent="0.35">
      <c r="A55" s="183"/>
      <c r="B55" s="179"/>
      <c r="C55" s="179"/>
      <c r="D55" s="180"/>
      <c r="E55" s="180"/>
      <c r="F55" s="179"/>
      <c r="G55" s="179"/>
      <c r="H55" s="179"/>
      <c r="I55" s="179"/>
      <c r="J55" s="179"/>
      <c r="K55" s="179"/>
      <c r="L55" s="179"/>
      <c r="M55" s="179"/>
      <c r="N55" s="179"/>
      <c r="O55" s="179"/>
      <c r="P55" s="179"/>
      <c r="Q55" s="220"/>
      <c r="R55" s="179"/>
      <c r="S55" s="179"/>
      <c r="T55" s="179"/>
      <c r="U55" s="179"/>
      <c r="V55" s="179"/>
      <c r="W55" s="179"/>
      <c r="X55" s="179"/>
      <c r="Y55" s="179"/>
      <c r="Z55" s="179"/>
      <c r="AA55" s="179"/>
      <c r="AB55" s="179"/>
      <c r="AC55" s="179"/>
      <c r="AD55" s="179"/>
      <c r="AE55" s="179"/>
      <c r="AF55" s="179"/>
      <c r="AG55" s="180"/>
      <c r="AH55" s="180"/>
      <c r="AI55" s="180"/>
      <c r="AJ55" s="179"/>
      <c r="AK55" s="179"/>
      <c r="AL55" s="179"/>
      <c r="AM55" s="179"/>
      <c r="AN55" s="179"/>
      <c r="AO55" s="179"/>
      <c r="AP55" s="179"/>
      <c r="AQ55" s="179"/>
      <c r="AR55" s="184"/>
    </row>
    <row r="56" spans="1:44" x14ac:dyDescent="0.35">
      <c r="A56" s="183"/>
      <c r="B56" s="179"/>
      <c r="C56" s="179"/>
      <c r="D56" s="180"/>
      <c r="E56" s="180"/>
      <c r="F56" s="179"/>
      <c r="G56" s="179"/>
      <c r="H56" s="179"/>
      <c r="I56" s="179"/>
      <c r="J56" s="179"/>
      <c r="K56" s="179"/>
      <c r="L56" s="179"/>
      <c r="M56" s="179"/>
      <c r="N56" s="179"/>
      <c r="O56" s="179"/>
      <c r="P56" s="179"/>
      <c r="Q56" s="220"/>
      <c r="R56" s="179"/>
      <c r="S56" s="179"/>
      <c r="T56" s="179"/>
      <c r="U56" s="179"/>
      <c r="V56" s="179"/>
      <c r="W56" s="179"/>
      <c r="X56" s="179"/>
      <c r="Y56" s="179"/>
      <c r="Z56" s="179"/>
      <c r="AA56" s="179"/>
      <c r="AB56" s="179"/>
      <c r="AC56" s="179"/>
      <c r="AD56" s="179"/>
      <c r="AE56" s="179"/>
      <c r="AF56" s="179"/>
      <c r="AG56" s="180"/>
      <c r="AH56" s="180"/>
      <c r="AI56" s="180"/>
      <c r="AJ56" s="179"/>
      <c r="AK56" s="179"/>
      <c r="AL56" s="179"/>
      <c r="AM56" s="179"/>
      <c r="AN56" s="179"/>
      <c r="AO56" s="179"/>
      <c r="AP56" s="179"/>
      <c r="AQ56" s="179"/>
      <c r="AR56" s="184"/>
    </row>
    <row r="57" spans="1:44" ht="15" thickBot="1" x14ac:dyDescent="0.4">
      <c r="A57" s="185"/>
      <c r="B57" s="186"/>
      <c r="C57" s="186"/>
      <c r="D57" s="187"/>
      <c r="E57" s="187"/>
      <c r="F57" s="186"/>
      <c r="G57" s="186"/>
      <c r="H57" s="186"/>
      <c r="I57" s="186"/>
      <c r="J57" s="186"/>
      <c r="K57" s="186"/>
      <c r="L57" s="186"/>
      <c r="M57" s="186"/>
      <c r="N57" s="186"/>
      <c r="O57" s="186"/>
      <c r="P57" s="186"/>
      <c r="Q57" s="221"/>
      <c r="R57" s="186"/>
      <c r="S57" s="186"/>
      <c r="T57" s="186"/>
      <c r="U57" s="186"/>
      <c r="V57" s="186"/>
      <c r="W57" s="186"/>
      <c r="X57" s="186"/>
      <c r="Y57" s="186"/>
      <c r="Z57" s="186"/>
      <c r="AA57" s="186"/>
      <c r="AB57" s="186"/>
      <c r="AC57" s="186"/>
      <c r="AD57" s="186"/>
      <c r="AE57" s="186"/>
      <c r="AF57" s="186"/>
      <c r="AG57" s="187"/>
      <c r="AH57" s="187"/>
      <c r="AI57" s="187"/>
      <c r="AJ57" s="186"/>
      <c r="AK57" s="186"/>
      <c r="AL57" s="186"/>
      <c r="AM57" s="186"/>
      <c r="AN57" s="186"/>
      <c r="AO57" s="186"/>
      <c r="AP57" s="186"/>
      <c r="AQ57" s="186"/>
      <c r="AR57" s="188"/>
    </row>
  </sheetData>
  <mergeCells count="22">
    <mergeCell ref="C25:C26"/>
    <mergeCell ref="D25:D26"/>
    <mergeCell ref="E25:E26"/>
    <mergeCell ref="AP25:AP26"/>
    <mergeCell ref="AB25:AF25"/>
    <mergeCell ref="AG25:AI25"/>
    <mergeCell ref="A42:F42"/>
    <mergeCell ref="AK25:AK26"/>
    <mergeCell ref="AJ25:AJ26"/>
    <mergeCell ref="AR25:AR26"/>
    <mergeCell ref="AQ25:AQ26"/>
    <mergeCell ref="AO25:AO26"/>
    <mergeCell ref="AN25:AN26"/>
    <mergeCell ref="AM25:AM26"/>
    <mergeCell ref="AL25:AL26"/>
    <mergeCell ref="F25:F26"/>
    <mergeCell ref="O25:O26"/>
    <mergeCell ref="G25:N25"/>
    <mergeCell ref="AA25:AA26"/>
    <mergeCell ref="P25:Z25"/>
    <mergeCell ref="A25:A26"/>
    <mergeCell ref="B25:B26"/>
  </mergeCells>
  <conditionalFormatting sqref="C3:C4">
    <cfRule type="containsErrors" dxfId="8" priority="14">
      <formula>ISERROR(C3)</formula>
    </cfRule>
    <cfRule type="containsErrors" dxfId="7" priority="15">
      <formula>ISERROR(C3)</formula>
    </cfRule>
  </conditionalFormatting>
  <conditionalFormatting sqref="E27:F41">
    <cfRule type="containsErrors" dxfId="6" priority="16">
      <formula>ISERROR(E27)</formula>
    </cfRule>
    <cfRule type="containsErrors" dxfId="5" priority="17">
      <formula>ISERROR(E27)</formula>
    </cfRule>
  </conditionalFormatting>
  <conditionalFormatting sqref="P27:P41">
    <cfRule type="cellIs" dxfId="4" priority="4" operator="equal">
      <formula>"""Non"""</formula>
    </cfRule>
  </conditionalFormatting>
  <conditionalFormatting sqref="R27:T41">
    <cfRule type="expression" dxfId="3" priority="3">
      <formula>$O27="non"</formula>
    </cfRule>
  </conditionalFormatting>
  <conditionalFormatting sqref="Z27:Z41">
    <cfRule type="cellIs" dxfId="2" priority="1" operator="between">
      <formula>10</formula>
      <formula>17</formula>
    </cfRule>
  </conditionalFormatting>
  <dataValidations count="3">
    <dataValidation type="list" allowBlank="1" showInputMessage="1" showErrorMessage="1" sqref="P29:P41" xr:uid="{22B8ECE7-11BD-471D-A8E5-A5744B125E25}">
      <formula1>INDIRECT($D29)</formula1>
    </dataValidation>
    <dataValidation type="list" allowBlank="1" showInputMessage="1" showErrorMessage="1" sqref="D27:D29" xr:uid="{A33B7A33-DB29-47B6-ABCA-9E4325AF21B9}">
      <formula1>FONCTION</formula1>
    </dataValidation>
    <dataValidation type="list" allowBlank="1" showInputMessage="1" showErrorMessage="1" sqref="P27:P28" xr:uid="{A6D97BBB-A43A-4B20-B8C0-12771462A6D5}">
      <formula1>INDIRECT(D27)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Check Box 14">
              <controlPr defaultSize="0" autoFill="0" autoLine="0" autoPict="0">
                <anchor moveWithCells="1">
                  <from>
                    <xdr:col>37</xdr:col>
                    <xdr:colOff>755650</xdr:colOff>
                    <xdr:row>25</xdr:row>
                    <xdr:rowOff>374650</xdr:rowOff>
                  </from>
                  <to>
                    <xdr:col>38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Check Box 15">
              <controlPr defaultSize="0" autoFill="0" autoLine="0" autoPict="0">
                <anchor moveWithCells="1">
                  <from>
                    <xdr:col>38</xdr:col>
                    <xdr:colOff>952500</xdr:colOff>
                    <xdr:row>25</xdr:row>
                    <xdr:rowOff>387350</xdr:rowOff>
                  </from>
                  <to>
                    <xdr:col>39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Check Box 16">
              <controlPr defaultSize="0" autoFill="0" autoLine="0" autoPict="0">
                <anchor moveWithCells="1">
                  <from>
                    <xdr:col>39</xdr:col>
                    <xdr:colOff>825500</xdr:colOff>
                    <xdr:row>25</xdr:row>
                    <xdr:rowOff>387350</xdr:rowOff>
                  </from>
                  <to>
                    <xdr:col>40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Check Box 23">
              <controlPr defaultSize="0" autoFill="0" autoLine="0" autoPict="0">
                <anchor moveWithCells="1">
                  <from>
                    <xdr:col>19</xdr:col>
                    <xdr:colOff>101600</xdr:colOff>
                    <xdr:row>26</xdr:row>
                    <xdr:rowOff>57150</xdr:rowOff>
                  </from>
                  <to>
                    <xdr:col>19</xdr:col>
                    <xdr:colOff>342900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8" name="Check Box 24">
              <controlPr defaultSize="0" autoFill="0" autoLine="0" autoPict="0">
                <anchor moveWithCells="1">
                  <from>
                    <xdr:col>20</xdr:col>
                    <xdr:colOff>101600</xdr:colOff>
                    <xdr:row>26</xdr:row>
                    <xdr:rowOff>63500</xdr:rowOff>
                  </from>
                  <to>
                    <xdr:col>20</xdr:col>
                    <xdr:colOff>342900</xdr:colOff>
                    <xdr:row>26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9" name="Check Box 25">
              <controlPr defaultSize="0" autoFill="0" autoLine="0" autoPict="0">
                <anchor moveWithCells="1">
                  <from>
                    <xdr:col>21</xdr:col>
                    <xdr:colOff>63500</xdr:colOff>
                    <xdr:row>26</xdr:row>
                    <xdr:rowOff>44450</xdr:rowOff>
                  </from>
                  <to>
                    <xdr:col>21</xdr:col>
                    <xdr:colOff>304800</xdr:colOff>
                    <xdr:row>26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0" name="Check Box 26">
              <controlPr defaultSize="0" autoFill="0" autoLine="0" autoPict="0">
                <anchor moveWithCells="1">
                  <from>
                    <xdr:col>18</xdr:col>
                    <xdr:colOff>101600</xdr:colOff>
                    <xdr:row>26</xdr:row>
                    <xdr:rowOff>57150</xdr:rowOff>
                  </from>
                  <to>
                    <xdr:col>18</xdr:col>
                    <xdr:colOff>342900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17</xdr:col>
                    <xdr:colOff>127000</xdr:colOff>
                    <xdr:row>26</xdr:row>
                    <xdr:rowOff>57150</xdr:rowOff>
                  </from>
                  <to>
                    <xdr:col>17</xdr:col>
                    <xdr:colOff>368300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>
                <anchor moveWithCells="1">
                  <from>
                    <xdr:col>39</xdr:col>
                    <xdr:colOff>825500</xdr:colOff>
                    <xdr:row>26</xdr:row>
                    <xdr:rowOff>387350</xdr:rowOff>
                  </from>
                  <to>
                    <xdr:col>40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3" name="Check Box 30">
              <controlPr defaultSize="0" autoFill="0" autoLine="0" autoPict="0">
                <anchor moveWithCells="1">
                  <from>
                    <xdr:col>39</xdr:col>
                    <xdr:colOff>825500</xdr:colOff>
                    <xdr:row>27</xdr:row>
                    <xdr:rowOff>387350</xdr:rowOff>
                  </from>
                  <to>
                    <xdr:col>40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4" name="Check Box 31">
              <controlPr defaultSize="0" autoFill="0" autoLine="0" autoPict="0">
                <anchor moveWithCells="1">
                  <from>
                    <xdr:col>39</xdr:col>
                    <xdr:colOff>825500</xdr:colOff>
                    <xdr:row>28</xdr:row>
                    <xdr:rowOff>387350</xdr:rowOff>
                  </from>
                  <to>
                    <xdr:col>40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5" name="Check Box 32">
              <controlPr defaultSize="0" autoFill="0" autoLine="0" autoPict="0">
                <anchor moveWithCells="1">
                  <from>
                    <xdr:col>39</xdr:col>
                    <xdr:colOff>825500</xdr:colOff>
                    <xdr:row>29</xdr:row>
                    <xdr:rowOff>387350</xdr:rowOff>
                  </from>
                  <to>
                    <xdr:col>40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6" name="Check Box 33">
              <controlPr defaultSize="0" autoFill="0" autoLine="0" autoPict="0">
                <anchor moveWithCells="1">
                  <from>
                    <xdr:col>39</xdr:col>
                    <xdr:colOff>825500</xdr:colOff>
                    <xdr:row>30</xdr:row>
                    <xdr:rowOff>387350</xdr:rowOff>
                  </from>
                  <to>
                    <xdr:col>40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7" name="Check Box 34">
              <controlPr defaultSize="0" autoFill="0" autoLine="0" autoPict="0">
                <anchor moveWithCells="1">
                  <from>
                    <xdr:col>39</xdr:col>
                    <xdr:colOff>825500</xdr:colOff>
                    <xdr:row>31</xdr:row>
                    <xdr:rowOff>387350</xdr:rowOff>
                  </from>
                  <to>
                    <xdr:col>40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8" name="Check Box 35">
              <controlPr defaultSize="0" autoFill="0" autoLine="0" autoPict="0">
                <anchor moveWithCells="1">
                  <from>
                    <xdr:col>39</xdr:col>
                    <xdr:colOff>825500</xdr:colOff>
                    <xdr:row>32</xdr:row>
                    <xdr:rowOff>387350</xdr:rowOff>
                  </from>
                  <to>
                    <xdr:col>40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9" name="Check Box 36">
              <controlPr defaultSize="0" autoFill="0" autoLine="0" autoPict="0">
                <anchor moveWithCells="1">
                  <from>
                    <xdr:col>39</xdr:col>
                    <xdr:colOff>825500</xdr:colOff>
                    <xdr:row>33</xdr:row>
                    <xdr:rowOff>387350</xdr:rowOff>
                  </from>
                  <to>
                    <xdr:col>40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0" name="Check Box 37">
              <controlPr defaultSize="0" autoFill="0" autoLine="0" autoPict="0">
                <anchor moveWithCells="1">
                  <from>
                    <xdr:col>39</xdr:col>
                    <xdr:colOff>825500</xdr:colOff>
                    <xdr:row>34</xdr:row>
                    <xdr:rowOff>387350</xdr:rowOff>
                  </from>
                  <to>
                    <xdr:col>40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1" name="Check Box 38">
              <controlPr defaultSize="0" autoFill="0" autoLine="0" autoPict="0">
                <anchor moveWithCells="1">
                  <from>
                    <xdr:col>39</xdr:col>
                    <xdr:colOff>825500</xdr:colOff>
                    <xdr:row>35</xdr:row>
                    <xdr:rowOff>387350</xdr:rowOff>
                  </from>
                  <to>
                    <xdr:col>40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2" name="Check Box 39">
              <controlPr defaultSize="0" autoFill="0" autoLine="0" autoPict="0">
                <anchor moveWithCells="1">
                  <from>
                    <xdr:col>39</xdr:col>
                    <xdr:colOff>825500</xdr:colOff>
                    <xdr:row>36</xdr:row>
                    <xdr:rowOff>387350</xdr:rowOff>
                  </from>
                  <to>
                    <xdr:col>40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3" name="Check Box 40">
              <controlPr defaultSize="0" autoFill="0" autoLine="0" autoPict="0">
                <anchor moveWithCells="1">
                  <from>
                    <xdr:col>39</xdr:col>
                    <xdr:colOff>825500</xdr:colOff>
                    <xdr:row>37</xdr:row>
                    <xdr:rowOff>387350</xdr:rowOff>
                  </from>
                  <to>
                    <xdr:col>40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4" name="Check Box 41">
              <controlPr defaultSize="0" autoFill="0" autoLine="0" autoPict="0">
                <anchor moveWithCells="1">
                  <from>
                    <xdr:col>39</xdr:col>
                    <xdr:colOff>825500</xdr:colOff>
                    <xdr:row>38</xdr:row>
                    <xdr:rowOff>387350</xdr:rowOff>
                  </from>
                  <to>
                    <xdr:col>40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5" name="Check Box 42">
              <controlPr defaultSize="0" autoFill="0" autoLine="0" autoPict="0">
                <anchor moveWithCells="1">
                  <from>
                    <xdr:col>39</xdr:col>
                    <xdr:colOff>825500</xdr:colOff>
                    <xdr:row>39</xdr:row>
                    <xdr:rowOff>387350</xdr:rowOff>
                  </from>
                  <to>
                    <xdr:col>40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6" name="Check Box 43">
              <controlPr defaultSize="0" autoFill="0" autoLine="0" autoPict="0">
                <anchor moveWithCells="1">
                  <from>
                    <xdr:col>38</xdr:col>
                    <xdr:colOff>952500</xdr:colOff>
                    <xdr:row>26</xdr:row>
                    <xdr:rowOff>387350</xdr:rowOff>
                  </from>
                  <to>
                    <xdr:col>39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7" name="Check Box 44">
              <controlPr defaultSize="0" autoFill="0" autoLine="0" autoPict="0">
                <anchor moveWithCells="1">
                  <from>
                    <xdr:col>38</xdr:col>
                    <xdr:colOff>952500</xdr:colOff>
                    <xdr:row>27</xdr:row>
                    <xdr:rowOff>387350</xdr:rowOff>
                  </from>
                  <to>
                    <xdr:col>39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8" name="Check Box 45">
              <controlPr defaultSize="0" autoFill="0" autoLine="0" autoPict="0">
                <anchor moveWithCells="1">
                  <from>
                    <xdr:col>38</xdr:col>
                    <xdr:colOff>952500</xdr:colOff>
                    <xdr:row>28</xdr:row>
                    <xdr:rowOff>387350</xdr:rowOff>
                  </from>
                  <to>
                    <xdr:col>39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9" name="Check Box 46">
              <controlPr defaultSize="0" autoFill="0" autoLine="0" autoPict="0">
                <anchor moveWithCells="1">
                  <from>
                    <xdr:col>38</xdr:col>
                    <xdr:colOff>952500</xdr:colOff>
                    <xdr:row>29</xdr:row>
                    <xdr:rowOff>387350</xdr:rowOff>
                  </from>
                  <to>
                    <xdr:col>39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0" name="Check Box 47">
              <controlPr defaultSize="0" autoFill="0" autoLine="0" autoPict="0">
                <anchor moveWithCells="1">
                  <from>
                    <xdr:col>38</xdr:col>
                    <xdr:colOff>952500</xdr:colOff>
                    <xdr:row>30</xdr:row>
                    <xdr:rowOff>387350</xdr:rowOff>
                  </from>
                  <to>
                    <xdr:col>39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1" name="Check Box 48">
              <controlPr defaultSize="0" autoFill="0" autoLine="0" autoPict="0">
                <anchor moveWithCells="1">
                  <from>
                    <xdr:col>38</xdr:col>
                    <xdr:colOff>952500</xdr:colOff>
                    <xdr:row>31</xdr:row>
                    <xdr:rowOff>387350</xdr:rowOff>
                  </from>
                  <to>
                    <xdr:col>39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38</xdr:col>
                    <xdr:colOff>952500</xdr:colOff>
                    <xdr:row>32</xdr:row>
                    <xdr:rowOff>387350</xdr:rowOff>
                  </from>
                  <to>
                    <xdr:col>39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38</xdr:col>
                    <xdr:colOff>952500</xdr:colOff>
                    <xdr:row>33</xdr:row>
                    <xdr:rowOff>387350</xdr:rowOff>
                  </from>
                  <to>
                    <xdr:col>39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38</xdr:col>
                    <xdr:colOff>952500</xdr:colOff>
                    <xdr:row>34</xdr:row>
                    <xdr:rowOff>387350</xdr:rowOff>
                  </from>
                  <to>
                    <xdr:col>39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38</xdr:col>
                    <xdr:colOff>952500</xdr:colOff>
                    <xdr:row>35</xdr:row>
                    <xdr:rowOff>387350</xdr:rowOff>
                  </from>
                  <to>
                    <xdr:col>39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38</xdr:col>
                    <xdr:colOff>952500</xdr:colOff>
                    <xdr:row>36</xdr:row>
                    <xdr:rowOff>387350</xdr:rowOff>
                  </from>
                  <to>
                    <xdr:col>39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7" name="Check Box 54">
              <controlPr defaultSize="0" autoFill="0" autoLine="0" autoPict="0">
                <anchor moveWithCells="1">
                  <from>
                    <xdr:col>38</xdr:col>
                    <xdr:colOff>952500</xdr:colOff>
                    <xdr:row>37</xdr:row>
                    <xdr:rowOff>387350</xdr:rowOff>
                  </from>
                  <to>
                    <xdr:col>39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8" name="Check Box 55">
              <controlPr defaultSize="0" autoFill="0" autoLine="0" autoPict="0">
                <anchor moveWithCells="1">
                  <from>
                    <xdr:col>38</xdr:col>
                    <xdr:colOff>952500</xdr:colOff>
                    <xdr:row>38</xdr:row>
                    <xdr:rowOff>387350</xdr:rowOff>
                  </from>
                  <to>
                    <xdr:col>39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9" name="Check Box 56">
              <controlPr defaultSize="0" autoFill="0" autoLine="0" autoPict="0">
                <anchor moveWithCells="1">
                  <from>
                    <xdr:col>38</xdr:col>
                    <xdr:colOff>952500</xdr:colOff>
                    <xdr:row>39</xdr:row>
                    <xdr:rowOff>387350</xdr:rowOff>
                  </from>
                  <to>
                    <xdr:col>39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0" name="Check Box 57">
              <controlPr defaultSize="0" autoFill="0" autoLine="0" autoPict="0">
                <anchor moveWithCells="1">
                  <from>
                    <xdr:col>37</xdr:col>
                    <xdr:colOff>755650</xdr:colOff>
                    <xdr:row>26</xdr:row>
                    <xdr:rowOff>374650</xdr:rowOff>
                  </from>
                  <to>
                    <xdr:col>38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1" name="Check Box 58">
              <controlPr defaultSize="0" autoFill="0" autoLine="0" autoPict="0">
                <anchor moveWithCells="1">
                  <from>
                    <xdr:col>37</xdr:col>
                    <xdr:colOff>755650</xdr:colOff>
                    <xdr:row>27</xdr:row>
                    <xdr:rowOff>374650</xdr:rowOff>
                  </from>
                  <to>
                    <xdr:col>38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2" name="Check Box 59">
              <controlPr defaultSize="0" autoFill="0" autoLine="0" autoPict="0">
                <anchor moveWithCells="1">
                  <from>
                    <xdr:col>37</xdr:col>
                    <xdr:colOff>755650</xdr:colOff>
                    <xdr:row>28</xdr:row>
                    <xdr:rowOff>374650</xdr:rowOff>
                  </from>
                  <to>
                    <xdr:col>38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3" name="Check Box 60">
              <controlPr defaultSize="0" autoFill="0" autoLine="0" autoPict="0">
                <anchor moveWithCells="1">
                  <from>
                    <xdr:col>37</xdr:col>
                    <xdr:colOff>755650</xdr:colOff>
                    <xdr:row>29</xdr:row>
                    <xdr:rowOff>374650</xdr:rowOff>
                  </from>
                  <to>
                    <xdr:col>38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4" name="Check Box 61">
              <controlPr defaultSize="0" autoFill="0" autoLine="0" autoPict="0">
                <anchor moveWithCells="1">
                  <from>
                    <xdr:col>37</xdr:col>
                    <xdr:colOff>755650</xdr:colOff>
                    <xdr:row>30</xdr:row>
                    <xdr:rowOff>374650</xdr:rowOff>
                  </from>
                  <to>
                    <xdr:col>38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5" name="Check Box 62">
              <controlPr defaultSize="0" autoFill="0" autoLine="0" autoPict="0">
                <anchor moveWithCells="1">
                  <from>
                    <xdr:col>37</xdr:col>
                    <xdr:colOff>755650</xdr:colOff>
                    <xdr:row>31</xdr:row>
                    <xdr:rowOff>374650</xdr:rowOff>
                  </from>
                  <to>
                    <xdr:col>38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6" name="Check Box 63">
              <controlPr defaultSize="0" autoFill="0" autoLine="0" autoPict="0">
                <anchor moveWithCells="1">
                  <from>
                    <xdr:col>37</xdr:col>
                    <xdr:colOff>755650</xdr:colOff>
                    <xdr:row>32</xdr:row>
                    <xdr:rowOff>374650</xdr:rowOff>
                  </from>
                  <to>
                    <xdr:col>38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47" name="Check Box 64">
              <controlPr defaultSize="0" autoFill="0" autoLine="0" autoPict="0">
                <anchor moveWithCells="1">
                  <from>
                    <xdr:col>37</xdr:col>
                    <xdr:colOff>755650</xdr:colOff>
                    <xdr:row>33</xdr:row>
                    <xdr:rowOff>374650</xdr:rowOff>
                  </from>
                  <to>
                    <xdr:col>38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8" name="Check Box 65">
              <controlPr defaultSize="0" autoFill="0" autoLine="0" autoPict="0">
                <anchor moveWithCells="1">
                  <from>
                    <xdr:col>37</xdr:col>
                    <xdr:colOff>755650</xdr:colOff>
                    <xdr:row>34</xdr:row>
                    <xdr:rowOff>374650</xdr:rowOff>
                  </from>
                  <to>
                    <xdr:col>38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9" name="Check Box 66">
              <controlPr defaultSize="0" autoFill="0" autoLine="0" autoPict="0">
                <anchor moveWithCells="1">
                  <from>
                    <xdr:col>37</xdr:col>
                    <xdr:colOff>755650</xdr:colOff>
                    <xdr:row>35</xdr:row>
                    <xdr:rowOff>374650</xdr:rowOff>
                  </from>
                  <to>
                    <xdr:col>38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0" name="Check Box 67">
              <controlPr defaultSize="0" autoFill="0" autoLine="0" autoPict="0">
                <anchor moveWithCells="1">
                  <from>
                    <xdr:col>37</xdr:col>
                    <xdr:colOff>755650</xdr:colOff>
                    <xdr:row>36</xdr:row>
                    <xdr:rowOff>374650</xdr:rowOff>
                  </from>
                  <to>
                    <xdr:col>38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1" name="Check Box 68">
              <controlPr defaultSize="0" autoFill="0" autoLine="0" autoPict="0">
                <anchor moveWithCells="1">
                  <from>
                    <xdr:col>37</xdr:col>
                    <xdr:colOff>755650</xdr:colOff>
                    <xdr:row>37</xdr:row>
                    <xdr:rowOff>374650</xdr:rowOff>
                  </from>
                  <to>
                    <xdr:col>38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2" name="Check Box 69">
              <controlPr defaultSize="0" autoFill="0" autoLine="0" autoPict="0">
                <anchor moveWithCells="1">
                  <from>
                    <xdr:col>37</xdr:col>
                    <xdr:colOff>755650</xdr:colOff>
                    <xdr:row>38</xdr:row>
                    <xdr:rowOff>374650</xdr:rowOff>
                  </from>
                  <to>
                    <xdr:col>38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3" name="Check Box 70">
              <controlPr defaultSize="0" autoFill="0" autoLine="0" autoPict="0">
                <anchor moveWithCells="1">
                  <from>
                    <xdr:col>37</xdr:col>
                    <xdr:colOff>755650</xdr:colOff>
                    <xdr:row>39</xdr:row>
                    <xdr:rowOff>374650</xdr:rowOff>
                  </from>
                  <to>
                    <xdr:col>38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4" name="Check Box 71">
              <controlPr defaultSize="0" autoFill="0" autoLine="0" autoPict="0">
                <anchor moveWithCells="1">
                  <from>
                    <xdr:col>40</xdr:col>
                    <xdr:colOff>825500</xdr:colOff>
                    <xdr:row>25</xdr:row>
                    <xdr:rowOff>387350</xdr:rowOff>
                  </from>
                  <to>
                    <xdr:col>41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5" name="Check Box 72">
              <controlPr defaultSize="0" autoFill="0" autoLine="0" autoPict="0">
                <anchor moveWithCells="1">
                  <from>
                    <xdr:col>40</xdr:col>
                    <xdr:colOff>825500</xdr:colOff>
                    <xdr:row>26</xdr:row>
                    <xdr:rowOff>387350</xdr:rowOff>
                  </from>
                  <to>
                    <xdr:col>41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6" name="Check Box 73">
              <controlPr defaultSize="0" autoFill="0" autoLine="0" autoPict="0">
                <anchor moveWithCells="1">
                  <from>
                    <xdr:col>40</xdr:col>
                    <xdr:colOff>825500</xdr:colOff>
                    <xdr:row>27</xdr:row>
                    <xdr:rowOff>387350</xdr:rowOff>
                  </from>
                  <to>
                    <xdr:col>41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7" name="Check Box 74">
              <controlPr defaultSize="0" autoFill="0" autoLine="0" autoPict="0">
                <anchor moveWithCells="1">
                  <from>
                    <xdr:col>40</xdr:col>
                    <xdr:colOff>825500</xdr:colOff>
                    <xdr:row>28</xdr:row>
                    <xdr:rowOff>387350</xdr:rowOff>
                  </from>
                  <to>
                    <xdr:col>41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8" name="Check Box 75">
              <controlPr defaultSize="0" autoFill="0" autoLine="0" autoPict="0">
                <anchor moveWithCells="1">
                  <from>
                    <xdr:col>40</xdr:col>
                    <xdr:colOff>825500</xdr:colOff>
                    <xdr:row>29</xdr:row>
                    <xdr:rowOff>387350</xdr:rowOff>
                  </from>
                  <to>
                    <xdr:col>41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9" name="Check Box 76">
              <controlPr defaultSize="0" autoFill="0" autoLine="0" autoPict="0">
                <anchor moveWithCells="1">
                  <from>
                    <xdr:col>40</xdr:col>
                    <xdr:colOff>825500</xdr:colOff>
                    <xdr:row>30</xdr:row>
                    <xdr:rowOff>387350</xdr:rowOff>
                  </from>
                  <to>
                    <xdr:col>41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0" name="Check Box 77">
              <controlPr defaultSize="0" autoFill="0" autoLine="0" autoPict="0">
                <anchor moveWithCells="1">
                  <from>
                    <xdr:col>40</xdr:col>
                    <xdr:colOff>825500</xdr:colOff>
                    <xdr:row>31</xdr:row>
                    <xdr:rowOff>387350</xdr:rowOff>
                  </from>
                  <to>
                    <xdr:col>41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1" name="Check Box 78">
              <controlPr defaultSize="0" autoFill="0" autoLine="0" autoPict="0">
                <anchor moveWithCells="1">
                  <from>
                    <xdr:col>40</xdr:col>
                    <xdr:colOff>825500</xdr:colOff>
                    <xdr:row>32</xdr:row>
                    <xdr:rowOff>387350</xdr:rowOff>
                  </from>
                  <to>
                    <xdr:col>41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2" name="Check Box 79">
              <controlPr defaultSize="0" autoFill="0" autoLine="0" autoPict="0">
                <anchor moveWithCells="1">
                  <from>
                    <xdr:col>40</xdr:col>
                    <xdr:colOff>825500</xdr:colOff>
                    <xdr:row>33</xdr:row>
                    <xdr:rowOff>387350</xdr:rowOff>
                  </from>
                  <to>
                    <xdr:col>41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3" name="Check Box 80">
              <controlPr defaultSize="0" autoFill="0" autoLine="0" autoPict="0">
                <anchor moveWithCells="1">
                  <from>
                    <xdr:col>40</xdr:col>
                    <xdr:colOff>825500</xdr:colOff>
                    <xdr:row>34</xdr:row>
                    <xdr:rowOff>387350</xdr:rowOff>
                  </from>
                  <to>
                    <xdr:col>41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4" name="Check Box 81">
              <controlPr defaultSize="0" autoFill="0" autoLine="0" autoPict="0">
                <anchor moveWithCells="1">
                  <from>
                    <xdr:col>40</xdr:col>
                    <xdr:colOff>825500</xdr:colOff>
                    <xdr:row>35</xdr:row>
                    <xdr:rowOff>387350</xdr:rowOff>
                  </from>
                  <to>
                    <xdr:col>41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5" name="Check Box 82">
              <controlPr defaultSize="0" autoFill="0" autoLine="0" autoPict="0">
                <anchor moveWithCells="1">
                  <from>
                    <xdr:col>40</xdr:col>
                    <xdr:colOff>825500</xdr:colOff>
                    <xdr:row>36</xdr:row>
                    <xdr:rowOff>387350</xdr:rowOff>
                  </from>
                  <to>
                    <xdr:col>41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6" name="Check Box 83">
              <controlPr defaultSize="0" autoFill="0" autoLine="0" autoPict="0">
                <anchor moveWithCells="1">
                  <from>
                    <xdr:col>40</xdr:col>
                    <xdr:colOff>825500</xdr:colOff>
                    <xdr:row>37</xdr:row>
                    <xdr:rowOff>387350</xdr:rowOff>
                  </from>
                  <to>
                    <xdr:col>41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7" name="Check Box 84">
              <controlPr defaultSize="0" autoFill="0" autoLine="0" autoPict="0">
                <anchor moveWithCells="1">
                  <from>
                    <xdr:col>40</xdr:col>
                    <xdr:colOff>825500</xdr:colOff>
                    <xdr:row>38</xdr:row>
                    <xdr:rowOff>387350</xdr:rowOff>
                  </from>
                  <to>
                    <xdr:col>41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8" name="Check Box 85">
              <controlPr defaultSize="0" autoFill="0" autoLine="0" autoPict="0">
                <anchor moveWithCells="1">
                  <from>
                    <xdr:col>40</xdr:col>
                    <xdr:colOff>825500</xdr:colOff>
                    <xdr:row>39</xdr:row>
                    <xdr:rowOff>387350</xdr:rowOff>
                  </from>
                  <to>
                    <xdr:col>41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9" name="Check Box 93">
              <controlPr defaultSize="0" autoFill="0" autoLine="0" autoPict="0">
                <anchor moveWithCells="1">
                  <from>
                    <xdr:col>19</xdr:col>
                    <xdr:colOff>101600</xdr:colOff>
                    <xdr:row>27</xdr:row>
                    <xdr:rowOff>57150</xdr:rowOff>
                  </from>
                  <to>
                    <xdr:col>19</xdr:col>
                    <xdr:colOff>342900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70" name="Check Box 94">
              <controlPr defaultSize="0" autoFill="0" autoLine="0" autoPict="0">
                <anchor moveWithCells="1">
                  <from>
                    <xdr:col>20</xdr:col>
                    <xdr:colOff>101600</xdr:colOff>
                    <xdr:row>27</xdr:row>
                    <xdr:rowOff>63500</xdr:rowOff>
                  </from>
                  <to>
                    <xdr:col>20</xdr:col>
                    <xdr:colOff>342900</xdr:colOff>
                    <xdr:row>27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71" name="Check Box 95">
              <controlPr defaultSize="0" autoFill="0" autoLine="0" autoPict="0">
                <anchor moveWithCells="1">
                  <from>
                    <xdr:col>21</xdr:col>
                    <xdr:colOff>63500</xdr:colOff>
                    <xdr:row>27</xdr:row>
                    <xdr:rowOff>44450</xdr:rowOff>
                  </from>
                  <to>
                    <xdr:col>21</xdr:col>
                    <xdr:colOff>304800</xdr:colOff>
                    <xdr:row>27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72" name="Check Box 96">
              <controlPr defaultSize="0" autoFill="0" autoLine="0" autoPict="0">
                <anchor moveWithCells="1">
                  <from>
                    <xdr:col>18</xdr:col>
                    <xdr:colOff>101600</xdr:colOff>
                    <xdr:row>27</xdr:row>
                    <xdr:rowOff>57150</xdr:rowOff>
                  </from>
                  <to>
                    <xdr:col>18</xdr:col>
                    <xdr:colOff>342900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73" name="Check Box 97">
              <controlPr defaultSize="0" autoFill="0" autoLine="0" autoPict="0">
                <anchor moveWithCells="1">
                  <from>
                    <xdr:col>17</xdr:col>
                    <xdr:colOff>127000</xdr:colOff>
                    <xdr:row>27</xdr:row>
                    <xdr:rowOff>57150</xdr:rowOff>
                  </from>
                  <to>
                    <xdr:col>17</xdr:col>
                    <xdr:colOff>368300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74" name="Check Box 98">
              <controlPr defaultSize="0" autoFill="0" autoLine="0" autoPict="0">
                <anchor moveWithCells="1">
                  <from>
                    <xdr:col>19</xdr:col>
                    <xdr:colOff>101600</xdr:colOff>
                    <xdr:row>28</xdr:row>
                    <xdr:rowOff>57150</xdr:rowOff>
                  </from>
                  <to>
                    <xdr:col>19</xdr:col>
                    <xdr:colOff>342900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75" name="Check Box 99">
              <controlPr defaultSize="0" autoFill="0" autoLine="0" autoPict="0">
                <anchor moveWithCells="1">
                  <from>
                    <xdr:col>20</xdr:col>
                    <xdr:colOff>101600</xdr:colOff>
                    <xdr:row>28</xdr:row>
                    <xdr:rowOff>63500</xdr:rowOff>
                  </from>
                  <to>
                    <xdr:col>20</xdr:col>
                    <xdr:colOff>342900</xdr:colOff>
                    <xdr:row>28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76" name="Check Box 100">
              <controlPr defaultSize="0" autoFill="0" autoLine="0" autoPict="0">
                <anchor moveWithCells="1">
                  <from>
                    <xdr:col>21</xdr:col>
                    <xdr:colOff>63500</xdr:colOff>
                    <xdr:row>28</xdr:row>
                    <xdr:rowOff>44450</xdr:rowOff>
                  </from>
                  <to>
                    <xdr:col>21</xdr:col>
                    <xdr:colOff>304800</xdr:colOff>
                    <xdr:row>28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77" name="Check Box 101">
              <controlPr defaultSize="0" autoFill="0" autoLine="0" autoPict="0">
                <anchor moveWithCells="1">
                  <from>
                    <xdr:col>18</xdr:col>
                    <xdr:colOff>101600</xdr:colOff>
                    <xdr:row>28</xdr:row>
                    <xdr:rowOff>57150</xdr:rowOff>
                  </from>
                  <to>
                    <xdr:col>18</xdr:col>
                    <xdr:colOff>342900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78" name="Check Box 102">
              <controlPr defaultSize="0" autoFill="0" autoLine="0" autoPict="0">
                <anchor moveWithCells="1">
                  <from>
                    <xdr:col>17</xdr:col>
                    <xdr:colOff>127000</xdr:colOff>
                    <xdr:row>28</xdr:row>
                    <xdr:rowOff>57150</xdr:rowOff>
                  </from>
                  <to>
                    <xdr:col>17</xdr:col>
                    <xdr:colOff>368300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79" name="Check Box 103">
              <controlPr defaultSize="0" autoFill="0" autoLine="0" autoPict="0">
                <anchor moveWithCells="1">
                  <from>
                    <xdr:col>19</xdr:col>
                    <xdr:colOff>101600</xdr:colOff>
                    <xdr:row>29</xdr:row>
                    <xdr:rowOff>57150</xdr:rowOff>
                  </from>
                  <to>
                    <xdr:col>19</xdr:col>
                    <xdr:colOff>342900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0" name="Check Box 104">
              <controlPr defaultSize="0" autoFill="0" autoLine="0" autoPict="0">
                <anchor moveWithCells="1">
                  <from>
                    <xdr:col>20</xdr:col>
                    <xdr:colOff>101600</xdr:colOff>
                    <xdr:row>29</xdr:row>
                    <xdr:rowOff>63500</xdr:rowOff>
                  </from>
                  <to>
                    <xdr:col>20</xdr:col>
                    <xdr:colOff>342900</xdr:colOff>
                    <xdr:row>29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81" name="Check Box 105">
              <controlPr defaultSize="0" autoFill="0" autoLine="0" autoPict="0">
                <anchor moveWithCells="1">
                  <from>
                    <xdr:col>21</xdr:col>
                    <xdr:colOff>63500</xdr:colOff>
                    <xdr:row>29</xdr:row>
                    <xdr:rowOff>44450</xdr:rowOff>
                  </from>
                  <to>
                    <xdr:col>21</xdr:col>
                    <xdr:colOff>304800</xdr:colOff>
                    <xdr:row>29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82" name="Check Box 106">
              <controlPr defaultSize="0" autoFill="0" autoLine="0" autoPict="0">
                <anchor moveWithCells="1">
                  <from>
                    <xdr:col>18</xdr:col>
                    <xdr:colOff>101600</xdr:colOff>
                    <xdr:row>29</xdr:row>
                    <xdr:rowOff>57150</xdr:rowOff>
                  </from>
                  <to>
                    <xdr:col>18</xdr:col>
                    <xdr:colOff>342900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83" name="Check Box 107">
              <controlPr defaultSize="0" autoFill="0" autoLine="0" autoPict="0">
                <anchor moveWithCells="1">
                  <from>
                    <xdr:col>17</xdr:col>
                    <xdr:colOff>127000</xdr:colOff>
                    <xdr:row>29</xdr:row>
                    <xdr:rowOff>57150</xdr:rowOff>
                  </from>
                  <to>
                    <xdr:col>17</xdr:col>
                    <xdr:colOff>368300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84" name="Check Box 108">
              <controlPr defaultSize="0" autoFill="0" autoLine="0" autoPict="0">
                <anchor moveWithCells="1">
                  <from>
                    <xdr:col>19</xdr:col>
                    <xdr:colOff>101600</xdr:colOff>
                    <xdr:row>30</xdr:row>
                    <xdr:rowOff>57150</xdr:rowOff>
                  </from>
                  <to>
                    <xdr:col>19</xdr:col>
                    <xdr:colOff>342900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85" name="Check Box 109">
              <controlPr defaultSize="0" autoFill="0" autoLine="0" autoPict="0">
                <anchor moveWithCells="1">
                  <from>
                    <xdr:col>20</xdr:col>
                    <xdr:colOff>101600</xdr:colOff>
                    <xdr:row>30</xdr:row>
                    <xdr:rowOff>63500</xdr:rowOff>
                  </from>
                  <to>
                    <xdr:col>20</xdr:col>
                    <xdr:colOff>342900</xdr:colOff>
                    <xdr:row>30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86" name="Check Box 110">
              <controlPr defaultSize="0" autoFill="0" autoLine="0" autoPict="0">
                <anchor moveWithCells="1">
                  <from>
                    <xdr:col>21</xdr:col>
                    <xdr:colOff>63500</xdr:colOff>
                    <xdr:row>30</xdr:row>
                    <xdr:rowOff>44450</xdr:rowOff>
                  </from>
                  <to>
                    <xdr:col>21</xdr:col>
                    <xdr:colOff>304800</xdr:colOff>
                    <xdr:row>30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87" name="Check Box 111">
              <controlPr defaultSize="0" autoFill="0" autoLine="0" autoPict="0">
                <anchor moveWithCells="1">
                  <from>
                    <xdr:col>18</xdr:col>
                    <xdr:colOff>101600</xdr:colOff>
                    <xdr:row>30</xdr:row>
                    <xdr:rowOff>57150</xdr:rowOff>
                  </from>
                  <to>
                    <xdr:col>18</xdr:col>
                    <xdr:colOff>342900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88" name="Check Box 112">
              <controlPr defaultSize="0" autoFill="0" autoLine="0" autoPict="0">
                <anchor moveWithCells="1">
                  <from>
                    <xdr:col>17</xdr:col>
                    <xdr:colOff>127000</xdr:colOff>
                    <xdr:row>30</xdr:row>
                    <xdr:rowOff>57150</xdr:rowOff>
                  </from>
                  <to>
                    <xdr:col>17</xdr:col>
                    <xdr:colOff>368300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9" name="Check Box 113">
              <controlPr defaultSize="0" autoFill="0" autoLine="0" autoPict="0">
                <anchor moveWithCells="1">
                  <from>
                    <xdr:col>19</xdr:col>
                    <xdr:colOff>101600</xdr:colOff>
                    <xdr:row>31</xdr:row>
                    <xdr:rowOff>57150</xdr:rowOff>
                  </from>
                  <to>
                    <xdr:col>19</xdr:col>
                    <xdr:colOff>342900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0" name="Check Box 114">
              <controlPr defaultSize="0" autoFill="0" autoLine="0" autoPict="0">
                <anchor moveWithCells="1">
                  <from>
                    <xdr:col>20</xdr:col>
                    <xdr:colOff>101600</xdr:colOff>
                    <xdr:row>31</xdr:row>
                    <xdr:rowOff>63500</xdr:rowOff>
                  </from>
                  <to>
                    <xdr:col>20</xdr:col>
                    <xdr:colOff>342900</xdr:colOff>
                    <xdr:row>31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91" name="Check Box 115">
              <controlPr defaultSize="0" autoFill="0" autoLine="0" autoPict="0">
                <anchor moveWithCells="1">
                  <from>
                    <xdr:col>21</xdr:col>
                    <xdr:colOff>63500</xdr:colOff>
                    <xdr:row>31</xdr:row>
                    <xdr:rowOff>44450</xdr:rowOff>
                  </from>
                  <to>
                    <xdr:col>21</xdr:col>
                    <xdr:colOff>304800</xdr:colOff>
                    <xdr:row>31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92" name="Check Box 116">
              <controlPr defaultSize="0" autoFill="0" autoLine="0" autoPict="0">
                <anchor moveWithCells="1">
                  <from>
                    <xdr:col>18</xdr:col>
                    <xdr:colOff>101600</xdr:colOff>
                    <xdr:row>31</xdr:row>
                    <xdr:rowOff>57150</xdr:rowOff>
                  </from>
                  <to>
                    <xdr:col>18</xdr:col>
                    <xdr:colOff>342900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93" name="Check Box 117">
              <controlPr defaultSize="0" autoFill="0" autoLine="0" autoPict="0">
                <anchor moveWithCells="1">
                  <from>
                    <xdr:col>17</xdr:col>
                    <xdr:colOff>127000</xdr:colOff>
                    <xdr:row>31</xdr:row>
                    <xdr:rowOff>57150</xdr:rowOff>
                  </from>
                  <to>
                    <xdr:col>17</xdr:col>
                    <xdr:colOff>368300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94" name="Check Box 118">
              <controlPr defaultSize="0" autoFill="0" autoLine="0" autoPict="0">
                <anchor moveWithCells="1">
                  <from>
                    <xdr:col>19</xdr:col>
                    <xdr:colOff>101600</xdr:colOff>
                    <xdr:row>32</xdr:row>
                    <xdr:rowOff>57150</xdr:rowOff>
                  </from>
                  <to>
                    <xdr:col>19</xdr:col>
                    <xdr:colOff>342900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95" name="Check Box 119">
              <controlPr defaultSize="0" autoFill="0" autoLine="0" autoPict="0">
                <anchor moveWithCells="1">
                  <from>
                    <xdr:col>20</xdr:col>
                    <xdr:colOff>101600</xdr:colOff>
                    <xdr:row>32</xdr:row>
                    <xdr:rowOff>63500</xdr:rowOff>
                  </from>
                  <to>
                    <xdr:col>20</xdr:col>
                    <xdr:colOff>342900</xdr:colOff>
                    <xdr:row>32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96" name="Check Box 120">
              <controlPr defaultSize="0" autoFill="0" autoLine="0" autoPict="0">
                <anchor moveWithCells="1">
                  <from>
                    <xdr:col>21</xdr:col>
                    <xdr:colOff>63500</xdr:colOff>
                    <xdr:row>32</xdr:row>
                    <xdr:rowOff>44450</xdr:rowOff>
                  </from>
                  <to>
                    <xdr:col>21</xdr:col>
                    <xdr:colOff>304800</xdr:colOff>
                    <xdr:row>32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97" name="Check Box 121">
              <controlPr defaultSize="0" autoFill="0" autoLine="0" autoPict="0">
                <anchor moveWithCells="1">
                  <from>
                    <xdr:col>18</xdr:col>
                    <xdr:colOff>101600</xdr:colOff>
                    <xdr:row>32</xdr:row>
                    <xdr:rowOff>57150</xdr:rowOff>
                  </from>
                  <to>
                    <xdr:col>18</xdr:col>
                    <xdr:colOff>342900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98" name="Check Box 122">
              <controlPr defaultSize="0" autoFill="0" autoLine="0" autoPict="0">
                <anchor moveWithCells="1">
                  <from>
                    <xdr:col>17</xdr:col>
                    <xdr:colOff>127000</xdr:colOff>
                    <xdr:row>32</xdr:row>
                    <xdr:rowOff>57150</xdr:rowOff>
                  </from>
                  <to>
                    <xdr:col>17</xdr:col>
                    <xdr:colOff>368300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99" name="Check Box 123">
              <controlPr defaultSize="0" autoFill="0" autoLine="0" autoPict="0">
                <anchor moveWithCells="1">
                  <from>
                    <xdr:col>19</xdr:col>
                    <xdr:colOff>101600</xdr:colOff>
                    <xdr:row>33</xdr:row>
                    <xdr:rowOff>57150</xdr:rowOff>
                  </from>
                  <to>
                    <xdr:col>19</xdr:col>
                    <xdr:colOff>342900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00" name="Check Box 124">
              <controlPr defaultSize="0" autoFill="0" autoLine="0" autoPict="0">
                <anchor moveWithCells="1">
                  <from>
                    <xdr:col>20</xdr:col>
                    <xdr:colOff>101600</xdr:colOff>
                    <xdr:row>33</xdr:row>
                    <xdr:rowOff>63500</xdr:rowOff>
                  </from>
                  <to>
                    <xdr:col>20</xdr:col>
                    <xdr:colOff>342900</xdr:colOff>
                    <xdr:row>33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01" name="Check Box 125">
              <controlPr defaultSize="0" autoFill="0" autoLine="0" autoPict="0">
                <anchor moveWithCells="1">
                  <from>
                    <xdr:col>21</xdr:col>
                    <xdr:colOff>63500</xdr:colOff>
                    <xdr:row>33</xdr:row>
                    <xdr:rowOff>44450</xdr:rowOff>
                  </from>
                  <to>
                    <xdr:col>21</xdr:col>
                    <xdr:colOff>304800</xdr:colOff>
                    <xdr:row>33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02" name="Check Box 126">
              <controlPr defaultSize="0" autoFill="0" autoLine="0" autoPict="0">
                <anchor moveWithCells="1">
                  <from>
                    <xdr:col>18</xdr:col>
                    <xdr:colOff>101600</xdr:colOff>
                    <xdr:row>33</xdr:row>
                    <xdr:rowOff>57150</xdr:rowOff>
                  </from>
                  <to>
                    <xdr:col>18</xdr:col>
                    <xdr:colOff>342900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03" name="Check Box 127">
              <controlPr defaultSize="0" autoFill="0" autoLine="0" autoPict="0">
                <anchor moveWithCells="1">
                  <from>
                    <xdr:col>17</xdr:col>
                    <xdr:colOff>127000</xdr:colOff>
                    <xdr:row>33</xdr:row>
                    <xdr:rowOff>57150</xdr:rowOff>
                  </from>
                  <to>
                    <xdr:col>17</xdr:col>
                    <xdr:colOff>368300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04" name="Check Box 128">
              <controlPr defaultSize="0" autoFill="0" autoLine="0" autoPict="0">
                <anchor moveWithCells="1">
                  <from>
                    <xdr:col>19</xdr:col>
                    <xdr:colOff>101600</xdr:colOff>
                    <xdr:row>34</xdr:row>
                    <xdr:rowOff>57150</xdr:rowOff>
                  </from>
                  <to>
                    <xdr:col>19</xdr:col>
                    <xdr:colOff>342900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05" name="Check Box 129">
              <controlPr defaultSize="0" autoFill="0" autoLine="0" autoPict="0">
                <anchor moveWithCells="1">
                  <from>
                    <xdr:col>20</xdr:col>
                    <xdr:colOff>101600</xdr:colOff>
                    <xdr:row>34</xdr:row>
                    <xdr:rowOff>63500</xdr:rowOff>
                  </from>
                  <to>
                    <xdr:col>20</xdr:col>
                    <xdr:colOff>342900</xdr:colOff>
                    <xdr:row>34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06" name="Check Box 130">
              <controlPr defaultSize="0" autoFill="0" autoLine="0" autoPict="0">
                <anchor moveWithCells="1">
                  <from>
                    <xdr:col>21</xdr:col>
                    <xdr:colOff>63500</xdr:colOff>
                    <xdr:row>34</xdr:row>
                    <xdr:rowOff>44450</xdr:rowOff>
                  </from>
                  <to>
                    <xdr:col>21</xdr:col>
                    <xdr:colOff>304800</xdr:colOff>
                    <xdr:row>34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07" name="Check Box 131">
              <controlPr defaultSize="0" autoFill="0" autoLine="0" autoPict="0">
                <anchor moveWithCells="1">
                  <from>
                    <xdr:col>18</xdr:col>
                    <xdr:colOff>101600</xdr:colOff>
                    <xdr:row>34</xdr:row>
                    <xdr:rowOff>57150</xdr:rowOff>
                  </from>
                  <to>
                    <xdr:col>18</xdr:col>
                    <xdr:colOff>342900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08" name="Check Box 132">
              <controlPr defaultSize="0" autoFill="0" autoLine="0" autoPict="0">
                <anchor moveWithCells="1">
                  <from>
                    <xdr:col>17</xdr:col>
                    <xdr:colOff>127000</xdr:colOff>
                    <xdr:row>34</xdr:row>
                    <xdr:rowOff>57150</xdr:rowOff>
                  </from>
                  <to>
                    <xdr:col>17</xdr:col>
                    <xdr:colOff>368300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09" name="Check Box 133">
              <controlPr defaultSize="0" autoFill="0" autoLine="0" autoPict="0">
                <anchor moveWithCells="1">
                  <from>
                    <xdr:col>19</xdr:col>
                    <xdr:colOff>101600</xdr:colOff>
                    <xdr:row>35</xdr:row>
                    <xdr:rowOff>57150</xdr:rowOff>
                  </from>
                  <to>
                    <xdr:col>19</xdr:col>
                    <xdr:colOff>342900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10" name="Check Box 134">
              <controlPr defaultSize="0" autoFill="0" autoLine="0" autoPict="0">
                <anchor moveWithCells="1">
                  <from>
                    <xdr:col>20</xdr:col>
                    <xdr:colOff>101600</xdr:colOff>
                    <xdr:row>35</xdr:row>
                    <xdr:rowOff>63500</xdr:rowOff>
                  </from>
                  <to>
                    <xdr:col>20</xdr:col>
                    <xdr:colOff>342900</xdr:colOff>
                    <xdr:row>35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11" name="Check Box 135">
              <controlPr defaultSize="0" autoFill="0" autoLine="0" autoPict="0">
                <anchor moveWithCells="1">
                  <from>
                    <xdr:col>21</xdr:col>
                    <xdr:colOff>63500</xdr:colOff>
                    <xdr:row>35</xdr:row>
                    <xdr:rowOff>44450</xdr:rowOff>
                  </from>
                  <to>
                    <xdr:col>21</xdr:col>
                    <xdr:colOff>304800</xdr:colOff>
                    <xdr:row>35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12" name="Check Box 136">
              <controlPr defaultSize="0" autoFill="0" autoLine="0" autoPict="0">
                <anchor moveWithCells="1">
                  <from>
                    <xdr:col>18</xdr:col>
                    <xdr:colOff>101600</xdr:colOff>
                    <xdr:row>35</xdr:row>
                    <xdr:rowOff>57150</xdr:rowOff>
                  </from>
                  <to>
                    <xdr:col>18</xdr:col>
                    <xdr:colOff>342900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13" name="Check Box 137">
              <controlPr defaultSize="0" autoFill="0" autoLine="0" autoPict="0">
                <anchor moveWithCells="1">
                  <from>
                    <xdr:col>17</xdr:col>
                    <xdr:colOff>127000</xdr:colOff>
                    <xdr:row>35</xdr:row>
                    <xdr:rowOff>57150</xdr:rowOff>
                  </from>
                  <to>
                    <xdr:col>17</xdr:col>
                    <xdr:colOff>368300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14" name="Check Box 138">
              <controlPr defaultSize="0" autoFill="0" autoLine="0" autoPict="0">
                <anchor moveWithCells="1">
                  <from>
                    <xdr:col>19</xdr:col>
                    <xdr:colOff>101600</xdr:colOff>
                    <xdr:row>36</xdr:row>
                    <xdr:rowOff>57150</xdr:rowOff>
                  </from>
                  <to>
                    <xdr:col>19</xdr:col>
                    <xdr:colOff>342900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15" name="Check Box 139">
              <controlPr defaultSize="0" autoFill="0" autoLine="0" autoPict="0">
                <anchor moveWithCells="1">
                  <from>
                    <xdr:col>20</xdr:col>
                    <xdr:colOff>101600</xdr:colOff>
                    <xdr:row>36</xdr:row>
                    <xdr:rowOff>63500</xdr:rowOff>
                  </from>
                  <to>
                    <xdr:col>20</xdr:col>
                    <xdr:colOff>342900</xdr:colOff>
                    <xdr:row>36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16" name="Check Box 140">
              <controlPr defaultSize="0" autoFill="0" autoLine="0" autoPict="0">
                <anchor moveWithCells="1">
                  <from>
                    <xdr:col>21</xdr:col>
                    <xdr:colOff>63500</xdr:colOff>
                    <xdr:row>36</xdr:row>
                    <xdr:rowOff>44450</xdr:rowOff>
                  </from>
                  <to>
                    <xdr:col>21</xdr:col>
                    <xdr:colOff>304800</xdr:colOff>
                    <xdr:row>36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17" name="Check Box 141">
              <controlPr defaultSize="0" autoFill="0" autoLine="0" autoPict="0">
                <anchor moveWithCells="1">
                  <from>
                    <xdr:col>18</xdr:col>
                    <xdr:colOff>101600</xdr:colOff>
                    <xdr:row>36</xdr:row>
                    <xdr:rowOff>57150</xdr:rowOff>
                  </from>
                  <to>
                    <xdr:col>18</xdr:col>
                    <xdr:colOff>342900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18" name="Check Box 142">
              <controlPr defaultSize="0" autoFill="0" autoLine="0" autoPict="0">
                <anchor moveWithCells="1">
                  <from>
                    <xdr:col>17</xdr:col>
                    <xdr:colOff>127000</xdr:colOff>
                    <xdr:row>36</xdr:row>
                    <xdr:rowOff>57150</xdr:rowOff>
                  </from>
                  <to>
                    <xdr:col>17</xdr:col>
                    <xdr:colOff>368300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19" name="Check Box 143">
              <controlPr defaultSize="0" autoFill="0" autoLine="0" autoPict="0">
                <anchor moveWithCells="1">
                  <from>
                    <xdr:col>19</xdr:col>
                    <xdr:colOff>101600</xdr:colOff>
                    <xdr:row>37</xdr:row>
                    <xdr:rowOff>57150</xdr:rowOff>
                  </from>
                  <to>
                    <xdr:col>19</xdr:col>
                    <xdr:colOff>342900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20" name="Check Box 144">
              <controlPr defaultSize="0" autoFill="0" autoLine="0" autoPict="0">
                <anchor moveWithCells="1">
                  <from>
                    <xdr:col>20</xdr:col>
                    <xdr:colOff>101600</xdr:colOff>
                    <xdr:row>37</xdr:row>
                    <xdr:rowOff>63500</xdr:rowOff>
                  </from>
                  <to>
                    <xdr:col>20</xdr:col>
                    <xdr:colOff>342900</xdr:colOff>
                    <xdr:row>37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21" name="Check Box 145">
              <controlPr defaultSize="0" autoFill="0" autoLine="0" autoPict="0">
                <anchor moveWithCells="1">
                  <from>
                    <xdr:col>21</xdr:col>
                    <xdr:colOff>63500</xdr:colOff>
                    <xdr:row>37</xdr:row>
                    <xdr:rowOff>44450</xdr:rowOff>
                  </from>
                  <to>
                    <xdr:col>21</xdr:col>
                    <xdr:colOff>304800</xdr:colOff>
                    <xdr:row>37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22" name="Check Box 146">
              <controlPr defaultSize="0" autoFill="0" autoLine="0" autoPict="0">
                <anchor moveWithCells="1">
                  <from>
                    <xdr:col>18</xdr:col>
                    <xdr:colOff>101600</xdr:colOff>
                    <xdr:row>37</xdr:row>
                    <xdr:rowOff>57150</xdr:rowOff>
                  </from>
                  <to>
                    <xdr:col>18</xdr:col>
                    <xdr:colOff>342900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23" name="Check Box 147">
              <controlPr defaultSize="0" autoFill="0" autoLine="0" autoPict="0">
                <anchor moveWithCells="1">
                  <from>
                    <xdr:col>17</xdr:col>
                    <xdr:colOff>127000</xdr:colOff>
                    <xdr:row>37</xdr:row>
                    <xdr:rowOff>57150</xdr:rowOff>
                  </from>
                  <to>
                    <xdr:col>17</xdr:col>
                    <xdr:colOff>368300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24" name="Check Box 148">
              <controlPr defaultSize="0" autoFill="0" autoLine="0" autoPict="0">
                <anchor moveWithCells="1">
                  <from>
                    <xdr:col>19</xdr:col>
                    <xdr:colOff>101600</xdr:colOff>
                    <xdr:row>38</xdr:row>
                    <xdr:rowOff>57150</xdr:rowOff>
                  </from>
                  <to>
                    <xdr:col>19</xdr:col>
                    <xdr:colOff>342900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25" name="Check Box 149">
              <controlPr defaultSize="0" autoFill="0" autoLine="0" autoPict="0">
                <anchor moveWithCells="1">
                  <from>
                    <xdr:col>20</xdr:col>
                    <xdr:colOff>101600</xdr:colOff>
                    <xdr:row>38</xdr:row>
                    <xdr:rowOff>63500</xdr:rowOff>
                  </from>
                  <to>
                    <xdr:col>20</xdr:col>
                    <xdr:colOff>342900</xdr:colOff>
                    <xdr:row>38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26" name="Check Box 150">
              <controlPr defaultSize="0" autoFill="0" autoLine="0" autoPict="0">
                <anchor moveWithCells="1">
                  <from>
                    <xdr:col>21</xdr:col>
                    <xdr:colOff>63500</xdr:colOff>
                    <xdr:row>38</xdr:row>
                    <xdr:rowOff>44450</xdr:rowOff>
                  </from>
                  <to>
                    <xdr:col>21</xdr:col>
                    <xdr:colOff>304800</xdr:colOff>
                    <xdr:row>38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27" name="Check Box 151">
              <controlPr defaultSize="0" autoFill="0" autoLine="0" autoPict="0">
                <anchor moveWithCells="1">
                  <from>
                    <xdr:col>18</xdr:col>
                    <xdr:colOff>101600</xdr:colOff>
                    <xdr:row>38</xdr:row>
                    <xdr:rowOff>57150</xdr:rowOff>
                  </from>
                  <to>
                    <xdr:col>18</xdr:col>
                    <xdr:colOff>342900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28" name="Check Box 152">
              <controlPr defaultSize="0" autoFill="0" autoLine="0" autoPict="0">
                <anchor moveWithCells="1">
                  <from>
                    <xdr:col>17</xdr:col>
                    <xdr:colOff>127000</xdr:colOff>
                    <xdr:row>38</xdr:row>
                    <xdr:rowOff>57150</xdr:rowOff>
                  </from>
                  <to>
                    <xdr:col>17</xdr:col>
                    <xdr:colOff>368300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29" name="Check Box 153">
              <controlPr defaultSize="0" autoFill="0" autoLine="0" autoPict="0">
                <anchor moveWithCells="1">
                  <from>
                    <xdr:col>19</xdr:col>
                    <xdr:colOff>101600</xdr:colOff>
                    <xdr:row>39</xdr:row>
                    <xdr:rowOff>57150</xdr:rowOff>
                  </from>
                  <to>
                    <xdr:col>19</xdr:col>
                    <xdr:colOff>342900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30" name="Check Box 154">
              <controlPr defaultSize="0" autoFill="0" autoLine="0" autoPict="0">
                <anchor moveWithCells="1">
                  <from>
                    <xdr:col>20</xdr:col>
                    <xdr:colOff>101600</xdr:colOff>
                    <xdr:row>39</xdr:row>
                    <xdr:rowOff>63500</xdr:rowOff>
                  </from>
                  <to>
                    <xdr:col>20</xdr:col>
                    <xdr:colOff>342900</xdr:colOff>
                    <xdr:row>39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31" name="Check Box 155">
              <controlPr defaultSize="0" autoFill="0" autoLine="0" autoPict="0">
                <anchor moveWithCells="1">
                  <from>
                    <xdr:col>21</xdr:col>
                    <xdr:colOff>63500</xdr:colOff>
                    <xdr:row>39</xdr:row>
                    <xdr:rowOff>44450</xdr:rowOff>
                  </from>
                  <to>
                    <xdr:col>21</xdr:col>
                    <xdr:colOff>304800</xdr:colOff>
                    <xdr:row>39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32" name="Check Box 156">
              <controlPr defaultSize="0" autoFill="0" autoLine="0" autoPict="0">
                <anchor moveWithCells="1">
                  <from>
                    <xdr:col>18</xdr:col>
                    <xdr:colOff>101600</xdr:colOff>
                    <xdr:row>39</xdr:row>
                    <xdr:rowOff>57150</xdr:rowOff>
                  </from>
                  <to>
                    <xdr:col>18</xdr:col>
                    <xdr:colOff>342900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33" name="Check Box 157">
              <controlPr defaultSize="0" autoFill="0" autoLine="0" autoPict="0">
                <anchor moveWithCells="1">
                  <from>
                    <xdr:col>17</xdr:col>
                    <xdr:colOff>127000</xdr:colOff>
                    <xdr:row>39</xdr:row>
                    <xdr:rowOff>57150</xdr:rowOff>
                  </from>
                  <to>
                    <xdr:col>17</xdr:col>
                    <xdr:colOff>368300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34" name="Check Box 158">
              <controlPr defaultSize="0" autoFill="0" autoLine="0" autoPict="0">
                <anchor moveWithCells="1">
                  <from>
                    <xdr:col>19</xdr:col>
                    <xdr:colOff>101600</xdr:colOff>
                    <xdr:row>40</xdr:row>
                    <xdr:rowOff>57150</xdr:rowOff>
                  </from>
                  <to>
                    <xdr:col>19</xdr:col>
                    <xdr:colOff>342900</xdr:colOff>
                    <xdr:row>40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35" name="Check Box 159">
              <controlPr defaultSize="0" autoFill="0" autoLine="0" autoPict="0">
                <anchor moveWithCells="1">
                  <from>
                    <xdr:col>20</xdr:col>
                    <xdr:colOff>101600</xdr:colOff>
                    <xdr:row>40</xdr:row>
                    <xdr:rowOff>63500</xdr:rowOff>
                  </from>
                  <to>
                    <xdr:col>20</xdr:col>
                    <xdr:colOff>342900</xdr:colOff>
                    <xdr:row>40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36" name="Check Box 160">
              <controlPr defaultSize="0" autoFill="0" autoLine="0" autoPict="0">
                <anchor moveWithCells="1">
                  <from>
                    <xdr:col>21</xdr:col>
                    <xdr:colOff>63500</xdr:colOff>
                    <xdr:row>40</xdr:row>
                    <xdr:rowOff>44450</xdr:rowOff>
                  </from>
                  <to>
                    <xdr:col>21</xdr:col>
                    <xdr:colOff>304800</xdr:colOff>
                    <xdr:row>40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37" name="Check Box 161">
              <controlPr defaultSize="0" autoFill="0" autoLine="0" autoPict="0">
                <anchor moveWithCells="1">
                  <from>
                    <xdr:col>18</xdr:col>
                    <xdr:colOff>101600</xdr:colOff>
                    <xdr:row>40</xdr:row>
                    <xdr:rowOff>57150</xdr:rowOff>
                  </from>
                  <to>
                    <xdr:col>18</xdr:col>
                    <xdr:colOff>342900</xdr:colOff>
                    <xdr:row>40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38" name="Check Box 162">
              <controlPr defaultSize="0" autoFill="0" autoLine="0" autoPict="0">
                <anchor moveWithCells="1">
                  <from>
                    <xdr:col>17</xdr:col>
                    <xdr:colOff>127000</xdr:colOff>
                    <xdr:row>40</xdr:row>
                    <xdr:rowOff>57150</xdr:rowOff>
                  </from>
                  <to>
                    <xdr:col>17</xdr:col>
                    <xdr:colOff>368300</xdr:colOff>
                    <xdr:row>40</xdr:row>
                    <xdr:rowOff>292100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4C80FC77-80C4-4024-A188-FC13C3B41CB7}">
            <xm:f>'listes deroulantes'!$D$20</xm:f>
            <x14:dxf>
              <fill>
                <patternFill>
                  <bgColor rgb="FFFF0000"/>
                </patternFill>
              </fill>
            </x14:dxf>
          </x14:cfRule>
          <xm:sqref>AR27:AR41</xm:sqref>
        </x14:conditionalFormatting>
        <x14:conditionalFormatting xmlns:xm="http://schemas.microsoft.com/office/excel/2006/main">
          <x14:cfRule type="cellIs" priority="5" operator="equal" id="{0417FAE3-0885-4981-BD81-2F439651D641}">
            <xm:f>'listes deroulantes'!$C$23</xm:f>
            <x14:dxf>
              <fill>
                <patternFill patternType="lightDown">
                  <bgColor theme="0" tint="-0.24994659260841701"/>
                </patternFill>
              </fill>
            </x14:dxf>
          </x14:cfRule>
          <xm:sqref>P27:P41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4E3A17D5-CCD9-4A56-ADDD-804FE8272690}">
          <x14:formula1>
            <xm:f>'listes deroulantes'!$A$2:$D$2</xm:f>
          </x14:formula1>
          <xm:sqref>C2</xm:sqref>
        </x14:dataValidation>
        <x14:dataValidation type="list" allowBlank="1" showInputMessage="1" showErrorMessage="1" xr:uid="{5EF5CEA2-98E6-4821-923D-409580885FA6}">
          <x14:formula1>
            <xm:f>'listes deroulantes'!$A$8:$A$14</xm:f>
          </x14:formula1>
          <xm:sqref>D30:D41</xm:sqref>
        </x14:dataValidation>
        <x14:dataValidation type="list" allowBlank="1" showInputMessage="1" showErrorMessage="1" xr:uid="{B2DE0992-90AB-48E7-A3E5-468896C189CD}">
          <x14:formula1>
            <xm:f>'listes deroulantes'!$C$8:$C$10</xm:f>
          </x14:formula1>
          <xm:sqref>W27</xm:sqref>
        </x14:dataValidation>
        <x14:dataValidation type="list" allowBlank="1" showInputMessage="1" showErrorMessage="1" xr:uid="{975E5282-10DC-4F07-9F13-32E445235468}">
          <x14:formula1>
            <xm:f>'listes deroulantes'!$D$8:$D$10</xm:f>
          </x14:formula1>
          <xm:sqref>AE27:AE41</xm:sqref>
        </x14:dataValidation>
        <x14:dataValidation type="list" allowBlank="1" showInputMessage="1" showErrorMessage="1" xr:uid="{D7B2A92E-C541-4581-A8BA-F75351D02072}">
          <x14:formula1>
            <xm:f>'listes deroulantes'!$A$17:$A$19</xm:f>
          </x14:formula1>
          <xm:sqref>AK27:AK41</xm:sqref>
        </x14:dataValidation>
        <x14:dataValidation type="list" allowBlank="1" showInputMessage="1" showErrorMessage="1" xr:uid="{5B5800A5-35C0-4320-94FA-07744E866A7F}">
          <x14:formula1>
            <xm:f>'listes deroulantes'!$B$17:$B$19</xm:f>
          </x14:formula1>
          <xm:sqref>AL27:AL41</xm:sqref>
        </x14:dataValidation>
        <x14:dataValidation type="list" allowBlank="1" showInputMessage="1" showErrorMessage="1" xr:uid="{6BDEAF2E-2C00-4B64-9D59-3ACE6F8F97A1}">
          <x14:formula1>
            <xm:f>'listes deroulantes'!$C$17:$C$19</xm:f>
          </x14:formula1>
          <xm:sqref>AQ27:AQ41</xm:sqref>
        </x14:dataValidation>
        <x14:dataValidation type="list" allowBlank="1" showInputMessage="1" showErrorMessage="1" xr:uid="{45A6812D-D7C3-4C7B-9F71-61C841FCECBC}">
          <x14:formula1>
            <xm:f>'listes deroulantes'!$D$17:$D$21</xm:f>
          </x14:formula1>
          <xm:sqref>AR27:AR41</xm:sqref>
        </x14:dataValidation>
        <x14:dataValidation type="list" allowBlank="1" showInputMessage="1" showErrorMessage="1" xr:uid="{24B00D52-8D00-417B-AA08-83C057FB8B6B}">
          <x14:formula1>
            <xm:f>'listes deroulantes'!$A$22:$A$25</xm:f>
          </x14:formula1>
          <xm:sqref>Q27:Q41</xm:sqref>
        </x14:dataValidation>
        <x14:dataValidation type="list" allowBlank="1" showInputMessage="1" showErrorMessage="1" xr:uid="{B4BD48CA-0036-4B49-8D8D-CB917A9F15DE}">
          <x14:formula1>
            <xm:f>'listes deroulantes'!$B$22:$B$25</xm:f>
          </x14:formula1>
          <xm:sqref>C9</xm:sqref>
        </x14:dataValidation>
        <x14:dataValidation type="list" allowBlank="1" showInputMessage="1" showErrorMessage="1" xr:uid="{57BF0209-DE15-4890-81D4-0E6ADF95A090}">
          <x14:formula1>
            <xm:f>'listes deroulantes'!$C$22:$C$23</xm:f>
          </x14:formula1>
          <xm:sqref>O27:O41</xm:sqref>
        </x14:dataValidation>
        <x14:dataValidation type="list" allowBlank="1" showInputMessage="1" showErrorMessage="1" xr:uid="{0A207981-6E0C-4EF1-A10A-3349C9C9EDEA}">
          <x14:formula1>
            <xm:f>'listes deroulantes'!$B$8:$B$9</xm:f>
          </x14:formula1>
          <xm:sqref>G27:G41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7B2A0-CAE7-4159-B8ED-17EFF23D01F7}">
  <sheetPr codeName="Feuil3"/>
  <dimension ref="A2:D76"/>
  <sheetViews>
    <sheetView topLeftCell="A37" workbookViewId="0">
      <selection activeCell="C63" sqref="C63"/>
    </sheetView>
  </sheetViews>
  <sheetFormatPr baseColWidth="10" defaultRowHeight="14.5" x14ac:dyDescent="0.35"/>
  <cols>
    <col min="1" max="1" width="33.7265625" bestFit="1" customWidth="1"/>
    <col min="2" max="2" width="31.36328125" bestFit="1" customWidth="1"/>
    <col min="3" max="3" width="27.1796875" style="132" bestFit="1" customWidth="1"/>
    <col min="4" max="4" width="34.08984375" style="132" bestFit="1" customWidth="1"/>
  </cols>
  <sheetData>
    <row r="2" spans="1:4" x14ac:dyDescent="0.35">
      <c r="A2" s="126" t="s">
        <v>282</v>
      </c>
      <c r="B2" s="127" t="s">
        <v>283</v>
      </c>
      <c r="C2" s="130" t="s">
        <v>284</v>
      </c>
      <c r="D2" s="126" t="s">
        <v>285</v>
      </c>
    </row>
    <row r="3" spans="1:4" ht="40.5" customHeight="1" x14ac:dyDescent="0.35">
      <c r="A3" s="133" t="s">
        <v>278</v>
      </c>
      <c r="B3" s="134" t="s">
        <v>279</v>
      </c>
      <c r="C3" s="135" t="s">
        <v>280</v>
      </c>
      <c r="D3" s="133" t="s">
        <v>281</v>
      </c>
    </row>
    <row r="4" spans="1:4" x14ac:dyDescent="0.35">
      <c r="A4" s="128" t="s">
        <v>286</v>
      </c>
      <c r="B4" s="129" t="s">
        <v>283</v>
      </c>
      <c r="C4" s="131" t="s">
        <v>287</v>
      </c>
      <c r="D4" s="128" t="s">
        <v>288</v>
      </c>
    </row>
    <row r="7" spans="1:4" x14ac:dyDescent="0.35">
      <c r="A7" t="s">
        <v>289</v>
      </c>
      <c r="B7" t="s">
        <v>326</v>
      </c>
      <c r="C7" s="132" t="s">
        <v>295</v>
      </c>
      <c r="D7" s="132" t="s">
        <v>296</v>
      </c>
    </row>
    <row r="8" spans="1:4" x14ac:dyDescent="0.35">
      <c r="A8" s="136" t="s">
        <v>404</v>
      </c>
      <c r="B8" t="s">
        <v>327</v>
      </c>
      <c r="C8" s="132" t="s">
        <v>293</v>
      </c>
      <c r="D8" s="132" t="s">
        <v>44</v>
      </c>
    </row>
    <row r="9" spans="1:4" x14ac:dyDescent="0.35">
      <c r="A9" s="136" t="s">
        <v>406</v>
      </c>
      <c r="B9" t="s">
        <v>328</v>
      </c>
      <c r="C9" s="132" t="s">
        <v>291</v>
      </c>
      <c r="D9" s="132" t="s">
        <v>45</v>
      </c>
    </row>
    <row r="10" spans="1:4" x14ac:dyDescent="0.35">
      <c r="A10" s="136" t="s">
        <v>409</v>
      </c>
      <c r="C10" s="132" t="s">
        <v>292</v>
      </c>
      <c r="D10" s="132" t="s">
        <v>46</v>
      </c>
    </row>
    <row r="11" spans="1:4" x14ac:dyDescent="0.35">
      <c r="A11" s="136" t="s">
        <v>410</v>
      </c>
    </row>
    <row r="12" spans="1:4" x14ac:dyDescent="0.35">
      <c r="A12" s="136" t="s">
        <v>407</v>
      </c>
    </row>
    <row r="13" spans="1:4" x14ac:dyDescent="0.35">
      <c r="A13" s="136" t="s">
        <v>405</v>
      </c>
    </row>
    <row r="14" spans="1:4" x14ac:dyDescent="0.35">
      <c r="A14" s="136" t="s">
        <v>408</v>
      </c>
    </row>
    <row r="16" spans="1:4" x14ac:dyDescent="0.35">
      <c r="A16" t="s">
        <v>297</v>
      </c>
      <c r="B16" t="s">
        <v>301</v>
      </c>
      <c r="C16" s="132" t="s">
        <v>39</v>
      </c>
      <c r="D16" s="132" t="s">
        <v>307</v>
      </c>
    </row>
    <row r="17" spans="1:4" x14ac:dyDescent="0.35">
      <c r="A17" t="s">
        <v>298</v>
      </c>
      <c r="B17" t="s">
        <v>302</v>
      </c>
      <c r="C17" s="132" t="s">
        <v>305</v>
      </c>
      <c r="D17" s="132" t="s">
        <v>308</v>
      </c>
    </row>
    <row r="18" spans="1:4" x14ac:dyDescent="0.35">
      <c r="A18" t="s">
        <v>299</v>
      </c>
      <c r="B18" t="s">
        <v>303</v>
      </c>
      <c r="C18" s="132" t="s">
        <v>306</v>
      </c>
      <c r="D18" s="132" t="s">
        <v>309</v>
      </c>
    </row>
    <row r="19" spans="1:4" x14ac:dyDescent="0.35">
      <c r="A19" t="s">
        <v>300</v>
      </c>
      <c r="B19" t="s">
        <v>304</v>
      </c>
      <c r="C19" s="132" t="s">
        <v>332</v>
      </c>
      <c r="D19" s="132" t="s">
        <v>310</v>
      </c>
    </row>
    <row r="20" spans="1:4" x14ac:dyDescent="0.35">
      <c r="D20" s="132" t="s">
        <v>311</v>
      </c>
    </row>
    <row r="21" spans="1:4" x14ac:dyDescent="0.35">
      <c r="A21" t="s">
        <v>312</v>
      </c>
      <c r="B21" t="s">
        <v>313</v>
      </c>
      <c r="C21" s="132" t="s">
        <v>315</v>
      </c>
      <c r="D21" s="132" t="s">
        <v>333</v>
      </c>
    </row>
    <row r="22" spans="1:4" x14ac:dyDescent="0.35">
      <c r="A22" t="s">
        <v>350</v>
      </c>
      <c r="B22" t="s">
        <v>316</v>
      </c>
      <c r="C22" s="132" t="s">
        <v>320</v>
      </c>
    </row>
    <row r="23" spans="1:4" x14ac:dyDescent="0.35">
      <c r="A23" t="s">
        <v>351</v>
      </c>
      <c r="B23" t="s">
        <v>317</v>
      </c>
      <c r="C23" s="132" t="s">
        <v>293</v>
      </c>
    </row>
    <row r="24" spans="1:4" x14ac:dyDescent="0.35">
      <c r="A24" t="s">
        <v>349</v>
      </c>
      <c r="B24" t="s">
        <v>318</v>
      </c>
    </row>
    <row r="25" spans="1:4" x14ac:dyDescent="0.35">
      <c r="B25" t="s">
        <v>319</v>
      </c>
    </row>
    <row r="29" spans="1:4" x14ac:dyDescent="0.35">
      <c r="A29" t="s">
        <v>335</v>
      </c>
    </row>
    <row r="30" spans="1:4" x14ac:dyDescent="0.35">
      <c r="A30" t="s">
        <v>336</v>
      </c>
      <c r="B30">
        <v>48.41</v>
      </c>
    </row>
    <row r="31" spans="1:4" x14ac:dyDescent="0.35">
      <c r="A31" t="s">
        <v>337</v>
      </c>
      <c r="B31">
        <v>39.909999999999997</v>
      </c>
    </row>
    <row r="32" spans="1:4" x14ac:dyDescent="0.35">
      <c r="A32" t="s">
        <v>338</v>
      </c>
      <c r="B32">
        <v>37.880000000000003</v>
      </c>
    </row>
    <row r="33" spans="1:4" x14ac:dyDescent="0.35">
      <c r="A33" t="s">
        <v>339</v>
      </c>
      <c r="B33">
        <v>43.62</v>
      </c>
    </row>
    <row r="34" spans="1:4" x14ac:dyDescent="0.35">
      <c r="A34" t="s">
        <v>340</v>
      </c>
      <c r="B34">
        <v>35.380000000000003</v>
      </c>
    </row>
    <row r="35" spans="1:4" x14ac:dyDescent="0.35">
      <c r="A35" t="s">
        <v>341</v>
      </c>
      <c r="B35">
        <v>34.340000000000003</v>
      </c>
    </row>
    <row r="36" spans="1:4" x14ac:dyDescent="0.35">
      <c r="A36" t="s">
        <v>290</v>
      </c>
      <c r="B36">
        <v>31.51</v>
      </c>
    </row>
    <row r="38" spans="1:4" x14ac:dyDescent="0.35">
      <c r="A38" t="s">
        <v>343</v>
      </c>
      <c r="B38">
        <v>1.86</v>
      </c>
    </row>
    <row r="39" spans="1:4" x14ac:dyDescent="0.35">
      <c r="A39" t="s">
        <v>344</v>
      </c>
      <c r="B39">
        <v>1.86</v>
      </c>
    </row>
    <row r="40" spans="1:4" x14ac:dyDescent="0.35">
      <c r="A40" t="s">
        <v>342</v>
      </c>
      <c r="B40">
        <v>1.1299999999999999</v>
      </c>
    </row>
    <row r="44" spans="1:4" x14ac:dyDescent="0.35">
      <c r="A44" t="s">
        <v>353</v>
      </c>
      <c r="B44" t="s">
        <v>386</v>
      </c>
    </row>
    <row r="45" spans="1:4" x14ac:dyDescent="0.35">
      <c r="A45" t="s">
        <v>354</v>
      </c>
      <c r="B45" t="s">
        <v>387</v>
      </c>
      <c r="C45"/>
      <c r="D45"/>
    </row>
    <row r="46" spans="1:4" x14ac:dyDescent="0.35">
      <c r="A46" t="s">
        <v>355</v>
      </c>
      <c r="B46" t="s">
        <v>388</v>
      </c>
      <c r="C46"/>
      <c r="D46"/>
    </row>
    <row r="47" spans="1:4" x14ac:dyDescent="0.35">
      <c r="A47" t="s">
        <v>356</v>
      </c>
      <c r="B47" t="s">
        <v>389</v>
      </c>
      <c r="C47"/>
      <c r="D47"/>
    </row>
    <row r="48" spans="1:4" x14ac:dyDescent="0.35">
      <c r="A48" t="s">
        <v>359</v>
      </c>
      <c r="B48" t="s">
        <v>390</v>
      </c>
      <c r="C48"/>
      <c r="D48"/>
    </row>
    <row r="49" spans="1:4" x14ac:dyDescent="0.35">
      <c r="A49" t="s">
        <v>357</v>
      </c>
      <c r="B49" t="s">
        <v>391</v>
      </c>
      <c r="C49"/>
      <c r="D49"/>
    </row>
    <row r="50" spans="1:4" x14ac:dyDescent="0.35">
      <c r="A50" t="s">
        <v>358</v>
      </c>
      <c r="B50" t="s">
        <v>392</v>
      </c>
      <c r="C50"/>
      <c r="D50"/>
    </row>
    <row r="51" spans="1:4" x14ac:dyDescent="0.35">
      <c r="A51" t="s">
        <v>360</v>
      </c>
      <c r="B51" t="s">
        <v>393</v>
      </c>
      <c r="C51"/>
      <c r="D51"/>
    </row>
    <row r="52" spans="1:4" x14ac:dyDescent="0.35">
      <c r="A52" t="s">
        <v>361</v>
      </c>
      <c r="B52" t="s">
        <v>394</v>
      </c>
      <c r="C52"/>
      <c r="D52"/>
    </row>
    <row r="53" spans="1:4" x14ac:dyDescent="0.35">
      <c r="A53" t="s">
        <v>362</v>
      </c>
      <c r="B53" t="s">
        <v>395</v>
      </c>
      <c r="C53"/>
      <c r="D53"/>
    </row>
    <row r="54" spans="1:4" x14ac:dyDescent="0.35">
      <c r="A54" t="s">
        <v>363</v>
      </c>
      <c r="B54" t="s">
        <v>396</v>
      </c>
      <c r="C54"/>
      <c r="D54"/>
    </row>
    <row r="55" spans="1:4" x14ac:dyDescent="0.35">
      <c r="A55" t="s">
        <v>364</v>
      </c>
      <c r="B55" t="s">
        <v>397</v>
      </c>
      <c r="C55"/>
      <c r="D55"/>
    </row>
    <row r="56" spans="1:4" x14ac:dyDescent="0.35">
      <c r="A56" t="s">
        <v>365</v>
      </c>
      <c r="B56" t="s">
        <v>398</v>
      </c>
      <c r="C56"/>
      <c r="D56"/>
    </row>
    <row r="57" spans="1:4" x14ac:dyDescent="0.35">
      <c r="A57" t="s">
        <v>366</v>
      </c>
      <c r="B57" t="s">
        <v>399</v>
      </c>
      <c r="C57"/>
      <c r="D57"/>
    </row>
    <row r="58" spans="1:4" x14ac:dyDescent="0.35">
      <c r="A58" t="s">
        <v>367</v>
      </c>
      <c r="B58" t="s">
        <v>400</v>
      </c>
      <c r="C58"/>
      <c r="D58"/>
    </row>
    <row r="59" spans="1:4" x14ac:dyDescent="0.35">
      <c r="A59" t="s">
        <v>368</v>
      </c>
      <c r="B59" t="s">
        <v>401</v>
      </c>
      <c r="C59"/>
      <c r="D59"/>
    </row>
    <row r="60" spans="1:4" x14ac:dyDescent="0.35">
      <c r="A60" t="s">
        <v>369</v>
      </c>
      <c r="B60" t="s">
        <v>402</v>
      </c>
      <c r="C60"/>
      <c r="D60"/>
    </row>
    <row r="61" spans="1:4" x14ac:dyDescent="0.35">
      <c r="A61" t="s">
        <v>370</v>
      </c>
      <c r="B61" t="s">
        <v>403</v>
      </c>
      <c r="C61"/>
      <c r="D61"/>
    </row>
    <row r="62" spans="1:4" x14ac:dyDescent="0.35">
      <c r="A62" t="s">
        <v>371</v>
      </c>
    </row>
    <row r="63" spans="1:4" x14ac:dyDescent="0.35">
      <c r="A63" t="s">
        <v>372</v>
      </c>
    </row>
    <row r="64" spans="1:4" x14ac:dyDescent="0.35">
      <c r="A64" t="s">
        <v>373</v>
      </c>
    </row>
    <row r="65" spans="1:1" x14ac:dyDescent="0.35">
      <c r="A65" t="s">
        <v>374</v>
      </c>
    </row>
    <row r="66" spans="1:1" x14ac:dyDescent="0.35">
      <c r="A66" t="s">
        <v>375</v>
      </c>
    </row>
    <row r="67" spans="1:1" x14ac:dyDescent="0.35">
      <c r="A67" t="s">
        <v>376</v>
      </c>
    </row>
    <row r="68" spans="1:1" x14ac:dyDescent="0.35">
      <c r="A68" t="s">
        <v>377</v>
      </c>
    </row>
    <row r="69" spans="1:1" x14ac:dyDescent="0.35">
      <c r="A69" t="s">
        <v>378</v>
      </c>
    </row>
    <row r="70" spans="1:1" x14ac:dyDescent="0.35">
      <c r="A70" t="s">
        <v>379</v>
      </c>
    </row>
    <row r="71" spans="1:1" x14ac:dyDescent="0.35">
      <c r="A71" t="s">
        <v>380</v>
      </c>
    </row>
    <row r="72" spans="1:1" x14ac:dyDescent="0.35">
      <c r="A72" t="s">
        <v>381</v>
      </c>
    </row>
    <row r="73" spans="1:1" x14ac:dyDescent="0.35">
      <c r="A73" t="s">
        <v>382</v>
      </c>
    </row>
    <row r="74" spans="1:1" x14ac:dyDescent="0.35">
      <c r="A74" t="s">
        <v>383</v>
      </c>
    </row>
    <row r="75" spans="1:1" x14ac:dyDescent="0.35">
      <c r="A75" t="s">
        <v>384</v>
      </c>
    </row>
    <row r="76" spans="1:1" x14ac:dyDescent="0.35">
      <c r="A76" t="s">
        <v>385</v>
      </c>
    </row>
  </sheetData>
  <phoneticPr fontId="3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suivi EQUIPE</vt:lpstr>
      <vt:lpstr>TH</vt:lpstr>
      <vt:lpstr>listes deroulantes</vt:lpstr>
      <vt:lpstr>Anim_autres</vt:lpstr>
      <vt:lpstr>Animateur_BAFA</vt:lpstr>
      <vt:lpstr>Assistant_sanitaire_1er_degre_ACM</vt:lpstr>
      <vt:lpstr>Assistant_sanitaire_2eme_degre_ACM</vt:lpstr>
      <vt:lpstr>Directeur_ACM</vt:lpstr>
      <vt:lpstr>Directeur_adjoint</vt:lpstr>
      <vt:lpstr>Directeur_adjoint_ACM</vt:lpstr>
      <vt:lpstr>Direction_ACM</vt:lpstr>
      <vt:lpstr>FONCTION</vt:lpstr>
    </vt:vector>
  </TitlesOfParts>
  <Company>CCAS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Mélisa Senrent</dc:creator>
  <cp:lastModifiedBy>Abdelhalim Oihala</cp:lastModifiedBy>
  <dcterms:created xsi:type="dcterms:W3CDTF">2023-11-09T08:52:02Z</dcterms:created>
  <dcterms:modified xsi:type="dcterms:W3CDTF">2023-11-17T15:50:29Z</dcterms:modified>
</cp:coreProperties>
</file>