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9540"/>
  </bookViews>
  <sheets>
    <sheet name="Feuil1" sheetId="1" r:id="rId1"/>
    <sheet name="calcul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19" i="1"/>
  <c r="H14"/>
  <c r="B2" i="2"/>
  <c r="K20" i="1"/>
  <c r="K19"/>
  <c r="J20"/>
</calcChain>
</file>

<file path=xl/sharedStrings.xml><?xml version="1.0" encoding="utf-8"?>
<sst xmlns="http://schemas.openxmlformats.org/spreadsheetml/2006/main" count="55" uniqueCount="29">
  <si>
    <t>Année construction du logement</t>
  </si>
  <si>
    <t>Superficie</t>
  </si>
  <si>
    <t>oui</t>
  </si>
  <si>
    <t>Type de chauffage</t>
  </si>
  <si>
    <t>gaz naturel</t>
  </si>
  <si>
    <t>elec</t>
  </si>
  <si>
    <t>non</t>
  </si>
  <si>
    <t>autres</t>
  </si>
  <si>
    <t>travaux</t>
  </si>
  <si>
    <t>conso elec</t>
  </si>
  <si>
    <t>conso gaz</t>
  </si>
  <si>
    <t>âge logement</t>
  </si>
  <si>
    <t>Logement moins de 10 ans</t>
  </si>
  <si>
    <t>Energie
Superficie                         .</t>
  </si>
  <si>
    <t>Tout Elec</t>
  </si>
  <si>
    <t>Gaz</t>
  </si>
  <si>
    <t>Elec</t>
  </si>
  <si>
    <t>Conso</t>
  </si>
  <si>
    <t>Abonnement</t>
  </si>
  <si>
    <t>Logement de 10 ans -20 ans</t>
  </si>
  <si>
    <t>Logement plus de 20 ans</t>
  </si>
  <si>
    <t>Puissance</t>
  </si>
  <si>
    <t>Base</t>
  </si>
  <si>
    <t>Conso 3</t>
  </si>
  <si>
    <t>6KVA</t>
  </si>
  <si>
    <t>9KVA</t>
  </si>
  <si>
    <t>12KVA</t>
  </si>
  <si>
    <t>hc</t>
  </si>
  <si>
    <t/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</si>
</sst>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,[$€]_-;\-* #,##0.00,[$€]_-;_-* &quot;-&quot;??,[$€]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6"/>
      <color rgb="FFFF0000"/>
      <name val="Comic Sans MS"/>
      <family val="4"/>
    </font>
    <font>
      <sz val="16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8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/>
    <xf numFmtId="0" fontId="0" fillId="2" borderId="0" xfId="0" applyFill="1"/>
    <xf numFmtId="0" fontId="0" fillId="3" borderId="0" xfId="0" applyFill="1"/>
    <xf numFmtId="44" fontId="1" fillId="0" borderId="8" xfId="1" applyFont="1" applyBorder="1" applyAlignment="1">
      <alignment horizontal="right" vertical="center" wrapText="1"/>
    </xf>
    <xf numFmtId="44" fontId="1" fillId="0" borderId="7" xfId="1" applyFont="1" applyBorder="1" applyAlignment="1">
      <alignment horizontal="right" vertical="center" wrapText="1"/>
    </xf>
    <xf numFmtId="0" fontId="0" fillId="4" borderId="13" xfId="0" applyFill="1" applyBorder="1" applyAlignment="1">
      <alignment vertical="center"/>
    </xf>
    <xf numFmtId="0" fontId="0" fillId="5" borderId="14" xfId="0" applyFill="1" applyBorder="1" applyAlignment="1">
      <alignment vertical="center"/>
    </xf>
    <xf numFmtId="0" fontId="0" fillId="5" borderId="15" xfId="0" applyFill="1" applyBorder="1" applyAlignment="1">
      <alignment vertical="center"/>
    </xf>
    <xf numFmtId="0" fontId="0" fillId="0" borderId="16" xfId="0" applyBorder="1" applyAlignment="1">
      <alignment horizontal="center" vertical="center"/>
    </xf>
    <xf numFmtId="44" fontId="1" fillId="4" borderId="17" xfId="1" applyFont="1" applyFill="1" applyBorder="1" applyAlignment="1">
      <alignment horizontal="center" vertical="center"/>
    </xf>
    <xf numFmtId="44" fontId="1" fillId="4" borderId="5" xfId="1" applyFont="1" applyFill="1" applyBorder="1" applyAlignment="1">
      <alignment horizontal="center" vertical="center"/>
    </xf>
    <xf numFmtId="44" fontId="1" fillId="5" borderId="17" xfId="1" applyFont="1" applyFill="1" applyBorder="1" applyAlignment="1">
      <alignment horizontal="center" vertical="center"/>
    </xf>
    <xf numFmtId="44" fontId="1" fillId="5" borderId="6" xfId="1" applyFont="1" applyFill="1" applyBorder="1" applyAlignment="1">
      <alignment horizontal="center" vertical="center"/>
    </xf>
    <xf numFmtId="44" fontId="1" fillId="5" borderId="1" xfId="1" applyFont="1" applyFill="1" applyBorder="1" applyAlignment="1">
      <alignment horizontal="center" vertical="center"/>
    </xf>
    <xf numFmtId="44" fontId="1" fillId="5" borderId="5" xfId="1" applyFont="1" applyFill="1" applyBorder="1" applyAlignment="1">
      <alignment horizontal="center" vertical="center"/>
    </xf>
    <xf numFmtId="44" fontId="1" fillId="5" borderId="18" xfId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4" fontId="1" fillId="5" borderId="20" xfId="1" applyFont="1" applyFill="1" applyBorder="1" applyAlignment="1">
      <alignment horizontal="center" vertical="center"/>
    </xf>
    <xf numFmtId="44" fontId="0" fillId="0" borderId="0" xfId="0" applyNumberFormat="1"/>
    <xf numFmtId="44" fontId="2" fillId="0" borderId="22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44" fontId="0" fillId="6" borderId="21" xfId="1" applyFont="1" applyFill="1" applyBorder="1"/>
    <xf numFmtId="44" fontId="0" fillId="6" borderId="26" xfId="1" applyFont="1" applyFill="1" applyBorder="1"/>
    <xf numFmtId="44" fontId="0" fillId="6" borderId="6" xfId="1" applyFont="1" applyFill="1" applyBorder="1"/>
    <xf numFmtId="44" fontId="0" fillId="6" borderId="1" xfId="1" applyFont="1" applyFill="1" applyBorder="1"/>
    <xf numFmtId="44" fontId="0" fillId="5" borderId="26" xfId="1" applyFont="1" applyFill="1" applyBorder="1"/>
    <xf numFmtId="0" fontId="0" fillId="0" borderId="0" xfId="0" applyBorder="1" applyAlignment="1">
      <alignment horizontal="center" vertical="center"/>
    </xf>
    <xf numFmtId="44" fontId="1" fillId="0" borderId="0" xfId="1" applyFont="1" applyFill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0" fillId="0" borderId="0" xfId="0" applyBorder="1"/>
    <xf numFmtId="0" fontId="2" fillId="0" borderId="0" xfId="0" applyFont="1" applyBorder="1"/>
    <xf numFmtId="0" fontId="0" fillId="0" borderId="0" xfId="0" applyFont="1" applyBorder="1" applyAlignment="1">
      <alignment horizontal="right" vertical="center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>
      <alignment vertical="center"/>
    </xf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/>
    <xf numFmtId="164" fontId="2" fillId="0" borderId="0" xfId="1" applyNumberFormat="1" applyFont="1" applyBorder="1" applyAlignment="1">
      <alignment horizontal="left"/>
    </xf>
    <xf numFmtId="0" fontId="0" fillId="0" borderId="0" xfId="0" applyFont="1"/>
    <xf numFmtId="0" fontId="0" fillId="0" borderId="0" xfId="0" applyFont="1" applyFill="1" applyBorder="1"/>
    <xf numFmtId="0" fontId="5" fillId="0" borderId="0" xfId="0" applyFont="1" applyBorder="1" applyAlignment="1">
      <alignment vertical="center" shrinkToFit="1"/>
    </xf>
    <xf numFmtId="0" fontId="6" fillId="0" borderId="0" xfId="0" applyFont="1" applyAlignment="1"/>
    <xf numFmtId="0" fontId="5" fillId="0" borderId="0" xfId="0" applyFont="1" applyBorder="1" applyAlignment="1">
      <alignment vertical="center" wrapText="1" shrinkToFit="1"/>
    </xf>
    <xf numFmtId="0" fontId="2" fillId="0" borderId="0" xfId="0" applyFont="1" applyBorder="1" applyAlignment="1">
      <alignment vertical="center" wrapText="1"/>
    </xf>
    <xf numFmtId="0" fontId="0" fillId="0" borderId="0" xfId="0" applyAlignment="1">
      <alignment horizontal="right"/>
    </xf>
    <xf numFmtId="0" fontId="0" fillId="0" borderId="0" xfId="0" applyFont="1" applyAlignment="1">
      <alignment horizontal="righ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Font="1" applyBorder="1" applyAlignment="1" applyProtection="1">
      <alignment horizontal="right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 applyAlignment="1">
      <alignment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top" wrapText="1"/>
    </xf>
    <xf numFmtId="0" fontId="9" fillId="0" borderId="0" xfId="0" applyNumberFormat="1" applyFont="1" applyBorder="1" applyAlignment="1">
      <alignment vertical="top" readingOrder="1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10" fillId="0" borderId="0" xfId="0" applyFont="1" applyBorder="1" applyAlignment="1">
      <alignment vertical="center" shrinkToFit="1"/>
    </xf>
  </cellXfs>
  <cellStyles count="3">
    <cellStyle name="Euro" xfId="2"/>
    <cellStyle name="Monétaire" xfId="1" builtinId="4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22</xdr:row>
      <xdr:rowOff>9526</xdr:rowOff>
    </xdr:from>
    <xdr:to>
      <xdr:col>14</xdr:col>
      <xdr:colOff>457200</xdr:colOff>
      <xdr:row>35</xdr:row>
      <xdr:rowOff>95251</xdr:rowOff>
    </xdr:to>
    <xdr:sp macro="" textlink="">
      <xdr:nvSpPr>
        <xdr:cNvPr id="2" name="ZoneTexte 1"/>
        <xdr:cNvSpPr txBox="1"/>
      </xdr:nvSpPr>
      <xdr:spPr>
        <a:xfrm>
          <a:off x="1247775" y="4505326"/>
          <a:ext cx="10296525" cy="2571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</a:t>
          </a:r>
        </a:p>
        <a:p>
          <a:r>
            <a:rPr lang="fr-FR" sz="1100"/>
            <a:t>je</a:t>
          </a:r>
          <a:r>
            <a:rPr lang="fr-FR" sz="1100" baseline="0"/>
            <a:t> voudrais améliorer ma formule si cela est possible :</a:t>
          </a:r>
        </a:p>
        <a:p>
          <a:endParaRPr lang="fr-FR" sz="1100" baseline="0"/>
        </a:p>
        <a:p>
          <a:r>
            <a:rPr lang="fr-FR" sz="1100">
              <a:solidFill>
                <a:srgbClr val="92D050"/>
              </a:solidFill>
            </a:rPr>
            <a:t>=ARRONDI(SI(ANNEE(AUJOURDHUI())-$D$10&lt;=10;RECHERCHEV($F$10;calcul!$A$8:$J$12;$H$14-2);RECHERCHEV($F$10;calcul!A17:J21;$H$14-2))*$F$10;0)</a:t>
          </a:r>
        </a:p>
        <a:p>
          <a:endParaRPr lang="fr-FR" sz="110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=ARRONDI(SI(ANNEE(AUJOURDHUI())-$</a:t>
          </a:r>
          <a:r>
            <a:rPr lang="fr-FR" sz="1100">
              <a:solidFill>
                <a:srgbClr val="FF0000"/>
              </a:solidFill>
              <a:latin typeface="+mn-lt"/>
              <a:ea typeface="+mn-ea"/>
              <a:cs typeface="+mn-cs"/>
            </a:rPr>
            <a:t>D$10&gt;10&lt;20</a:t>
          </a:r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;RECHERCHEV($F$10;calcul!$A$17:$J$21;$H$14-2);RECHERCHEV($F$10;calcul!A26:J30;$H$14-2))*$F$10;0)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=ARRONDI(SI(ANNEE(AUJOURDHUI())-$</a:t>
          </a:r>
          <a:r>
            <a:rPr lang="fr-FR" sz="1100">
              <a:solidFill>
                <a:srgbClr val="FF0000"/>
              </a:solidFill>
              <a:latin typeface="+mn-lt"/>
              <a:ea typeface="+mn-ea"/>
              <a:cs typeface="+mn-cs"/>
            </a:rPr>
            <a:t>D$10&gt;20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;RECHERCHEV($F$10;calcul!$A$26:$J$30;$H$14-2);RECHERCHEV($F$10;calcul!A26:J30;$H$14-2))*$F$10;0)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et que tout cela soit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en j19.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rgbClr val="FF0000"/>
              </a:solidFill>
              <a:latin typeface="+mn-lt"/>
              <a:ea typeface="+mn-ea"/>
              <a:cs typeface="+mn-cs"/>
            </a:rPr>
            <a:t>j ai mis ; pour separer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rgbClr val="FF0000"/>
              </a:solidFill>
              <a:latin typeface="+mn-lt"/>
              <a:ea typeface="+mn-ea"/>
              <a:cs typeface="+mn-cs"/>
            </a:rPr>
            <a:t> chaque formule = cela m'a crée une erreur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 .j ai tout essayé avec mes quelques connaissances mais j ai toujours une erreur ; il y a une subtilité qui m'échappe</a:t>
          </a:r>
          <a:endParaRPr lang="fr-FR" sz="11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merci de votre aide</a:t>
          </a:r>
          <a:endParaRPr lang="fr-FR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solidFill>
              <a:srgbClr val="FF0000"/>
            </a:solidFill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K23"/>
  <sheetViews>
    <sheetView tabSelected="1" topLeftCell="A7" workbookViewId="0">
      <selection activeCell="P15" sqref="P15"/>
    </sheetView>
  </sheetViews>
  <sheetFormatPr baseColWidth="10" defaultRowHeight="15"/>
  <cols>
    <col min="5" max="5" width="17.7109375" customWidth="1"/>
  </cols>
  <sheetData>
    <row r="8" spans="1:10">
      <c r="B8" s="1"/>
      <c r="C8" s="2"/>
      <c r="D8" s="2"/>
      <c r="E8" s="3"/>
      <c r="F8" s="4"/>
    </row>
    <row r="9" spans="1:10">
      <c r="A9" s="39"/>
      <c r="B9" s="40"/>
      <c r="C9" s="41"/>
      <c r="D9" s="42"/>
      <c r="E9" s="41"/>
      <c r="F9" s="42"/>
      <c r="G9" s="39"/>
      <c r="H9" s="39"/>
      <c r="I9" s="39"/>
    </row>
    <row r="10" spans="1:10">
      <c r="A10" s="39"/>
      <c r="B10" s="45"/>
      <c r="C10" s="63" t="s">
        <v>0</v>
      </c>
      <c r="D10" s="60">
        <v>1972</v>
      </c>
      <c r="E10" s="63" t="s">
        <v>1</v>
      </c>
      <c r="F10" s="60">
        <v>100</v>
      </c>
      <c r="G10" s="45"/>
      <c r="H10" s="56" t="s">
        <v>2</v>
      </c>
      <c r="I10" s="50" t="s">
        <v>5</v>
      </c>
      <c r="J10" s="51"/>
    </row>
    <row r="11" spans="1:10">
      <c r="A11" s="39"/>
      <c r="B11" s="45"/>
      <c r="C11" s="46"/>
      <c r="D11" s="61"/>
      <c r="E11" s="46"/>
      <c r="F11" s="61"/>
      <c r="G11" s="45"/>
      <c r="H11" s="56" t="s">
        <v>6</v>
      </c>
      <c r="I11" s="50" t="s">
        <v>4</v>
      </c>
      <c r="J11" s="50"/>
    </row>
    <row r="12" spans="1:10">
      <c r="A12" s="39"/>
      <c r="B12" s="40"/>
      <c r="C12" s="67" t="s">
        <v>8</v>
      </c>
      <c r="D12" s="42" t="s">
        <v>6</v>
      </c>
      <c r="E12" s="63" t="s">
        <v>3</v>
      </c>
      <c r="F12" s="62" t="s">
        <v>5</v>
      </c>
      <c r="G12" s="45"/>
      <c r="H12" s="57"/>
      <c r="I12" s="50" t="s">
        <v>7</v>
      </c>
      <c r="J12" s="50"/>
    </row>
    <row r="13" spans="1:10">
      <c r="A13" s="39"/>
      <c r="B13" s="45"/>
      <c r="C13" s="46"/>
      <c r="D13" s="61"/>
      <c r="E13" s="46"/>
      <c r="F13" s="46"/>
      <c r="G13" s="45"/>
      <c r="H13" s="57"/>
      <c r="I13" s="44"/>
      <c r="J13" s="44"/>
    </row>
    <row r="14" spans="1:10" ht="21">
      <c r="A14" s="39"/>
      <c r="B14" s="52"/>
      <c r="C14" s="63"/>
      <c r="D14" s="42"/>
      <c r="E14" s="64"/>
      <c r="F14" s="59"/>
      <c r="G14" s="56"/>
      <c r="H14" s="56">
        <f>IF($F$12=$I$10,calcul!D3,calcul!J3)</f>
        <v>4</v>
      </c>
      <c r="I14" s="44"/>
      <c r="J14" s="44"/>
    </row>
    <row r="15" spans="1:10">
      <c r="A15" s="39"/>
      <c r="B15" s="55"/>
      <c r="C15" s="65"/>
      <c r="D15" s="47"/>
      <c r="E15" s="47"/>
      <c r="F15" s="47"/>
      <c r="G15" s="45"/>
      <c r="H15" s="57"/>
      <c r="I15" s="44"/>
      <c r="J15" s="44"/>
    </row>
    <row r="16" spans="1:10" ht="21">
      <c r="A16" s="39"/>
      <c r="B16" s="43" t="s">
        <v>28</v>
      </c>
      <c r="C16" s="43"/>
      <c r="D16" s="43"/>
      <c r="E16" s="43"/>
      <c r="F16" s="54"/>
      <c r="G16" s="45"/>
      <c r="H16" s="57"/>
      <c r="I16" s="44"/>
      <c r="J16" s="44"/>
    </row>
    <row r="17" spans="1:11" ht="21">
      <c r="A17" s="39"/>
      <c r="B17" s="43"/>
      <c r="C17" s="43"/>
      <c r="D17" s="43"/>
      <c r="E17" s="43"/>
      <c r="F17" s="85"/>
      <c r="G17" s="45"/>
      <c r="H17" s="56"/>
      <c r="I17" s="44"/>
      <c r="J17" s="44"/>
      <c r="K17" s="44"/>
    </row>
    <row r="18" spans="1:11" ht="21">
      <c r="A18" s="39"/>
      <c r="B18" s="58"/>
      <c r="C18" s="58"/>
      <c r="D18" s="58"/>
      <c r="E18" s="58"/>
      <c r="F18" s="52"/>
      <c r="G18" s="45"/>
      <c r="H18" s="56"/>
      <c r="I18" s="44"/>
      <c r="J18" s="44"/>
      <c r="K18" s="44"/>
    </row>
    <row r="19" spans="1:11" ht="15" customHeight="1">
      <c r="A19" s="39"/>
      <c r="B19" s="66"/>
      <c r="C19" s="66"/>
      <c r="D19" s="66"/>
      <c r="E19" s="66"/>
      <c r="F19" s="66"/>
      <c r="G19" s="45"/>
      <c r="H19" s="57"/>
      <c r="I19" s="50" t="s">
        <v>9</v>
      </c>
      <c r="J19" s="50">
        <f ca="1">ROUND(IF(YEAR(TODAY())-$D$10&lt;=10,VLOOKUP($F$10,calcul!$A$8:$J$12,$H$14-2),VLOOKUP($F$10,calcul!A17:J21,$H$14-2))*$F$10,0)</f>
        <v>110</v>
      </c>
      <c r="K19" s="50">
        <f ca="1">ROUND(IF(YEAR(TODAY())-$D$10&lt;=10,VLOOKUP($F$10, calcul!$A$8:$J$12,$H$14-1),VLOOKUP($F$10, calcul!$A$17:$J$21,$H$14-1))*$F$10,0)</f>
        <v>200</v>
      </c>
    </row>
    <row r="20" spans="1:11" ht="15" customHeight="1">
      <c r="B20" s="66"/>
      <c r="C20" s="66"/>
      <c r="D20" s="66"/>
      <c r="E20" s="66"/>
      <c r="F20" s="66"/>
      <c r="G20" s="45"/>
      <c r="H20" s="44"/>
      <c r="I20" s="44" t="s">
        <v>10</v>
      </c>
      <c r="J20" s="50">
        <f ca="1">ROUND(IF(YEAR(TODAY())-$D$10&lt;=10,IF(Feuil1!F12=Feuil1!I11,VLOOKUP($F$10, calcul!$A$8:$J$12,7-2),0),IF(Feuil1!F12=Feuil1!I11,VLOOKUP($F$10, calcul!$A$17:$J$21,7-2),0))*$F$10,0)</f>
        <v>0</v>
      </c>
      <c r="K20" s="50">
        <f ca="1">ROUND(IF(YEAR(TODAY())-$D$10&lt;=10,IF(Feuil1!F12=Feuil1!I11,VLOOKUP($F$10, calcul!B8:J12,7-1),0),IF(Feuil1!F12=Feuil1!I11,VLOOKUP($F$10, calcul!$A$16:$J$21,7-1),0))*$F$10,0)</f>
        <v>0</v>
      </c>
    </row>
    <row r="21" spans="1:11" ht="15" customHeight="1">
      <c r="B21" s="66"/>
      <c r="C21" s="66"/>
      <c r="D21" s="66"/>
      <c r="E21" s="66"/>
      <c r="F21" s="66"/>
      <c r="G21" s="45"/>
      <c r="H21" s="44"/>
      <c r="I21" s="44"/>
      <c r="J21" s="44"/>
      <c r="K21" s="44"/>
    </row>
    <row r="22" spans="1:11" ht="15" customHeight="1">
      <c r="B22" s="66"/>
      <c r="C22" s="66"/>
      <c r="D22" s="66"/>
      <c r="E22" s="66"/>
      <c r="F22" s="66"/>
      <c r="G22" s="45"/>
      <c r="H22" s="44"/>
      <c r="I22" s="44"/>
      <c r="J22" s="44"/>
      <c r="K22" s="44"/>
    </row>
    <row r="23" spans="1:11" ht="15.75">
      <c r="B23" s="53"/>
      <c r="C23" s="45"/>
      <c r="D23" s="48"/>
      <c r="E23" s="49"/>
      <c r="F23" s="45"/>
      <c r="G23" s="45"/>
      <c r="H23" s="44"/>
      <c r="I23" s="44"/>
      <c r="J23" s="50"/>
      <c r="K23" s="50"/>
    </row>
  </sheetData>
  <dataValidations count="2">
    <dataValidation type="list" allowBlank="1" showInputMessage="1" showErrorMessage="1" sqref="F11 F12">
      <formula1>$I$10:$I$12</formula1>
    </dataValidation>
    <dataValidation type="list" allowBlank="1" showInputMessage="1" showErrorMessage="1" sqref="D12">
      <formula1>$H$10:$H$11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J40"/>
  <sheetViews>
    <sheetView topLeftCell="A13" workbookViewId="0">
      <selection activeCell="B3" sqref="B3"/>
    </sheetView>
  </sheetViews>
  <sheetFormatPr baseColWidth="10" defaultRowHeight="15"/>
  <sheetData>
    <row r="2" spans="1:10">
      <c r="A2" s="5" t="s">
        <v>11</v>
      </c>
      <c r="B2" s="6">
        <f>IF(Feuil1!D10&gt;1,2015-Feuil1!D10,0)</f>
        <v>43</v>
      </c>
      <c r="C2" s="5"/>
      <c r="D2" s="5"/>
      <c r="E2" s="5"/>
      <c r="F2" s="5"/>
      <c r="G2" s="5"/>
      <c r="H2" s="5"/>
      <c r="I2" s="5"/>
      <c r="J2" s="5"/>
    </row>
    <row r="3" spans="1:10">
      <c r="A3" s="5">
        <v>1</v>
      </c>
      <c r="B3" s="5">
        <v>2</v>
      </c>
      <c r="C3" s="5">
        <v>3</v>
      </c>
      <c r="D3" s="7">
        <v>4</v>
      </c>
      <c r="E3" s="5">
        <v>5</v>
      </c>
      <c r="F3" s="5">
        <v>6</v>
      </c>
      <c r="G3" s="5">
        <v>7</v>
      </c>
      <c r="H3" s="5">
        <v>8</v>
      </c>
      <c r="I3" s="5">
        <v>9</v>
      </c>
      <c r="J3" s="7">
        <v>10</v>
      </c>
    </row>
    <row r="4" spans="1:10" ht="15.75" thickBot="1">
      <c r="A4" s="5"/>
      <c r="B4" s="5"/>
      <c r="C4" s="5"/>
      <c r="D4" s="5"/>
      <c r="E4" s="5"/>
      <c r="F4" s="5"/>
      <c r="G4" s="5"/>
      <c r="H4" s="5"/>
      <c r="I4" s="5"/>
      <c r="J4" s="5"/>
    </row>
    <row r="5" spans="1:10" ht="19.5" thickBot="1">
      <c r="A5" s="69" t="s">
        <v>12</v>
      </c>
      <c r="B5" s="70"/>
      <c r="C5" s="70"/>
      <c r="D5" s="70"/>
      <c r="E5" s="70"/>
      <c r="F5" s="70"/>
      <c r="G5" s="70"/>
      <c r="H5" s="70"/>
      <c r="I5" s="70"/>
      <c r="J5" s="71"/>
    </row>
    <row r="6" spans="1:10" ht="45.75" thickBot="1">
      <c r="A6" s="8" t="s">
        <v>13</v>
      </c>
      <c r="B6" s="72" t="s">
        <v>14</v>
      </c>
      <c r="C6" s="73"/>
      <c r="D6" s="74"/>
      <c r="E6" s="75" t="s">
        <v>15</v>
      </c>
      <c r="F6" s="76"/>
      <c r="G6" s="77"/>
      <c r="H6" s="78" t="s">
        <v>16</v>
      </c>
      <c r="I6" s="76"/>
      <c r="J6" s="79"/>
    </row>
    <row r="7" spans="1:10">
      <c r="A7" s="9"/>
      <c r="B7" s="80" t="s">
        <v>17</v>
      </c>
      <c r="C7" s="81"/>
      <c r="D7" s="10" t="s">
        <v>18</v>
      </c>
      <c r="E7" s="82" t="s">
        <v>17</v>
      </c>
      <c r="F7" s="83"/>
      <c r="G7" s="11" t="s">
        <v>18</v>
      </c>
      <c r="H7" s="84" t="s">
        <v>17</v>
      </c>
      <c r="I7" s="83"/>
      <c r="J7" s="12" t="s">
        <v>18</v>
      </c>
    </row>
    <row r="8" spans="1:10">
      <c r="A8" s="13">
        <v>1</v>
      </c>
      <c r="B8" s="14">
        <v>0.8</v>
      </c>
      <c r="C8" s="14">
        <v>1</v>
      </c>
      <c r="D8" s="15">
        <v>7.63</v>
      </c>
      <c r="E8" s="16">
        <v>0.6</v>
      </c>
      <c r="F8" s="17">
        <v>0.75</v>
      </c>
      <c r="G8" s="18">
        <v>21.82</v>
      </c>
      <c r="H8" s="18">
        <v>0.25</v>
      </c>
      <c r="I8" s="19">
        <v>0.35</v>
      </c>
      <c r="J8" s="20">
        <v>7</v>
      </c>
    </row>
    <row r="9" spans="1:10">
      <c r="A9" s="13">
        <v>40</v>
      </c>
      <c r="B9" s="14">
        <v>0.8</v>
      </c>
      <c r="C9" s="14">
        <v>1</v>
      </c>
      <c r="D9" s="15">
        <v>7.63</v>
      </c>
      <c r="E9" s="16">
        <v>0.6</v>
      </c>
      <c r="F9" s="17">
        <v>0.75</v>
      </c>
      <c r="G9" s="18">
        <v>21.82</v>
      </c>
      <c r="H9" s="18">
        <v>0.25</v>
      </c>
      <c r="I9" s="19">
        <v>0.35</v>
      </c>
      <c r="J9" s="20">
        <v>7</v>
      </c>
    </row>
    <row r="10" spans="1:10">
      <c r="A10" s="13">
        <v>51</v>
      </c>
      <c r="B10" s="14">
        <v>0.8</v>
      </c>
      <c r="C10" s="14">
        <v>1</v>
      </c>
      <c r="D10" s="15">
        <v>10.24</v>
      </c>
      <c r="E10" s="16">
        <v>0.6</v>
      </c>
      <c r="F10" s="17">
        <v>0.75</v>
      </c>
      <c r="G10" s="18">
        <v>21.82</v>
      </c>
      <c r="H10" s="18">
        <v>0.25</v>
      </c>
      <c r="I10" s="19">
        <v>0.35</v>
      </c>
      <c r="J10" s="20">
        <v>7</v>
      </c>
    </row>
    <row r="11" spans="1:10">
      <c r="A11" s="13">
        <v>80</v>
      </c>
      <c r="B11" s="14">
        <v>0.8</v>
      </c>
      <c r="C11" s="14">
        <v>1</v>
      </c>
      <c r="D11" s="15">
        <v>16.940000000000001</v>
      </c>
      <c r="E11" s="16">
        <v>0.6</v>
      </c>
      <c r="F11" s="17">
        <v>0.75</v>
      </c>
      <c r="G11" s="18">
        <v>21.82</v>
      </c>
      <c r="H11" s="18">
        <v>0.25</v>
      </c>
      <c r="I11" s="19">
        <v>0.35</v>
      </c>
      <c r="J11" s="20">
        <v>7</v>
      </c>
    </row>
    <row r="12" spans="1:10" ht="15.75" thickBot="1">
      <c r="A12" s="21">
        <v>90</v>
      </c>
      <c r="B12" s="14">
        <v>0.8</v>
      </c>
      <c r="C12" s="14">
        <v>1</v>
      </c>
      <c r="D12" s="15">
        <v>16.940000000000001</v>
      </c>
      <c r="E12" s="16">
        <v>0.6</v>
      </c>
      <c r="F12" s="17">
        <v>0.75</v>
      </c>
      <c r="G12" s="18">
        <v>21.82</v>
      </c>
      <c r="H12" s="18">
        <v>0.25</v>
      </c>
      <c r="I12" s="19">
        <v>0.35</v>
      </c>
      <c r="J12" s="22">
        <v>9.2799999999999994</v>
      </c>
    </row>
    <row r="13" spans="1:10" ht="15.75" thickBot="1">
      <c r="A13" s="36"/>
      <c r="B13" s="37"/>
      <c r="C13" s="37"/>
      <c r="D13" s="37"/>
      <c r="E13" s="37"/>
      <c r="F13" s="37"/>
      <c r="G13" s="37"/>
      <c r="H13" s="37"/>
      <c r="I13" s="37"/>
      <c r="J13" s="37"/>
    </row>
    <row r="14" spans="1:10" ht="19.5" thickBot="1">
      <c r="A14" s="69" t="s">
        <v>19</v>
      </c>
      <c r="B14" s="70"/>
      <c r="C14" s="70"/>
      <c r="D14" s="70"/>
      <c r="E14" s="70"/>
      <c r="F14" s="70"/>
      <c r="G14" s="70"/>
      <c r="H14" s="70"/>
      <c r="I14" s="70"/>
      <c r="J14" s="71"/>
    </row>
    <row r="15" spans="1:10" ht="45.75" thickBot="1">
      <c r="A15" s="8" t="s">
        <v>13</v>
      </c>
      <c r="B15" s="72" t="s">
        <v>14</v>
      </c>
      <c r="C15" s="73"/>
      <c r="D15" s="74"/>
      <c r="E15" s="75" t="s">
        <v>15</v>
      </c>
      <c r="F15" s="76"/>
      <c r="G15" s="77"/>
      <c r="H15" s="78" t="s">
        <v>16</v>
      </c>
      <c r="I15" s="76"/>
      <c r="J15" s="79"/>
    </row>
    <row r="16" spans="1:10">
      <c r="A16" s="9"/>
      <c r="B16" s="80" t="s">
        <v>17</v>
      </c>
      <c r="C16" s="81"/>
      <c r="D16" s="10" t="s">
        <v>18</v>
      </c>
      <c r="E16" s="82" t="s">
        <v>17</v>
      </c>
      <c r="F16" s="83"/>
      <c r="G16" s="11" t="s">
        <v>18</v>
      </c>
      <c r="H16" s="84" t="s">
        <v>17</v>
      </c>
      <c r="I16" s="83"/>
      <c r="J16" s="12" t="s">
        <v>18</v>
      </c>
    </row>
    <row r="17" spans="1:10">
      <c r="A17" s="13">
        <v>1</v>
      </c>
      <c r="B17" s="14">
        <v>1.1000000000000001</v>
      </c>
      <c r="C17" s="14">
        <v>2</v>
      </c>
      <c r="D17" s="15">
        <v>7.63</v>
      </c>
      <c r="E17" s="16">
        <v>0.7</v>
      </c>
      <c r="F17" s="17">
        <v>1.4</v>
      </c>
      <c r="G17" s="18">
        <v>21.82</v>
      </c>
      <c r="H17" s="18">
        <v>0.4</v>
      </c>
      <c r="I17" s="19">
        <v>0.6</v>
      </c>
      <c r="J17" s="20">
        <v>7</v>
      </c>
    </row>
    <row r="18" spans="1:10">
      <c r="A18" s="13">
        <v>40</v>
      </c>
      <c r="B18" s="14">
        <v>1.1000000000000001</v>
      </c>
      <c r="C18" s="14">
        <v>2</v>
      </c>
      <c r="D18" s="15">
        <v>7.63</v>
      </c>
      <c r="E18" s="16">
        <v>0.7</v>
      </c>
      <c r="F18" s="17">
        <v>1.4</v>
      </c>
      <c r="G18" s="18">
        <v>21.82</v>
      </c>
      <c r="H18" s="18">
        <v>0.4</v>
      </c>
      <c r="I18" s="19">
        <v>0.6</v>
      </c>
      <c r="J18" s="20">
        <v>7</v>
      </c>
    </row>
    <row r="19" spans="1:10">
      <c r="A19" s="13">
        <v>51</v>
      </c>
      <c r="B19" s="14">
        <v>1.1000000000000001</v>
      </c>
      <c r="C19" s="14">
        <v>2</v>
      </c>
      <c r="D19" s="15">
        <v>10.24</v>
      </c>
      <c r="E19" s="16">
        <v>0.7</v>
      </c>
      <c r="F19" s="17">
        <v>1.4</v>
      </c>
      <c r="G19" s="18">
        <v>21.82</v>
      </c>
      <c r="H19" s="18">
        <v>0.4</v>
      </c>
      <c r="I19" s="19">
        <v>0.6</v>
      </c>
      <c r="J19" s="20">
        <v>7</v>
      </c>
    </row>
    <row r="20" spans="1:10">
      <c r="A20" s="13">
        <v>80</v>
      </c>
      <c r="B20" s="14">
        <v>1.1000000000000001</v>
      </c>
      <c r="C20" s="14">
        <v>2</v>
      </c>
      <c r="D20" s="15">
        <v>16.940000000000001</v>
      </c>
      <c r="E20" s="16">
        <v>0.7</v>
      </c>
      <c r="F20" s="17">
        <v>1.4</v>
      </c>
      <c r="G20" s="18">
        <v>21.82</v>
      </c>
      <c r="H20" s="18">
        <v>0.4</v>
      </c>
      <c r="I20" s="19">
        <v>0.6</v>
      </c>
      <c r="J20" s="20">
        <v>7</v>
      </c>
    </row>
    <row r="21" spans="1:10" ht="15.75" thickBot="1">
      <c r="A21" s="21">
        <v>90</v>
      </c>
      <c r="B21" s="14">
        <v>1.1000000000000001</v>
      </c>
      <c r="C21" s="14">
        <v>2</v>
      </c>
      <c r="D21" s="15">
        <v>16.940000000000001</v>
      </c>
      <c r="E21" s="16">
        <v>0.7</v>
      </c>
      <c r="F21" s="17">
        <v>1.4</v>
      </c>
      <c r="G21" s="18">
        <v>21.82</v>
      </c>
      <c r="H21" s="18">
        <v>0.4</v>
      </c>
      <c r="I21" s="19">
        <v>0.6</v>
      </c>
      <c r="J21" s="22">
        <v>9.2799999999999994</v>
      </c>
    </row>
    <row r="22" spans="1:10" ht="15.75" thickBot="1">
      <c r="A22" s="5"/>
      <c r="B22" s="5"/>
      <c r="C22" s="5"/>
      <c r="D22" s="5"/>
      <c r="E22" s="5"/>
      <c r="F22" s="5"/>
      <c r="G22" s="5"/>
      <c r="H22" s="5"/>
      <c r="I22" s="5"/>
      <c r="J22" s="5"/>
    </row>
    <row r="23" spans="1:10" ht="19.5" thickBot="1">
      <c r="A23" s="69" t="s">
        <v>20</v>
      </c>
      <c r="B23" s="70"/>
      <c r="C23" s="70"/>
      <c r="D23" s="70"/>
      <c r="E23" s="70"/>
      <c r="F23" s="70"/>
      <c r="G23" s="70"/>
      <c r="H23" s="70"/>
      <c r="I23" s="70"/>
      <c r="J23" s="71"/>
    </row>
    <row r="24" spans="1:10" ht="45.75" thickBot="1">
      <c r="A24" s="8" t="s">
        <v>13</v>
      </c>
      <c r="B24" s="72" t="s">
        <v>14</v>
      </c>
      <c r="C24" s="73"/>
      <c r="D24" s="74"/>
      <c r="E24" s="75" t="s">
        <v>15</v>
      </c>
      <c r="F24" s="76"/>
      <c r="G24" s="77"/>
      <c r="H24" s="78" t="s">
        <v>16</v>
      </c>
      <c r="I24" s="76"/>
      <c r="J24" s="79"/>
    </row>
    <row r="25" spans="1:10">
      <c r="A25" s="9"/>
      <c r="B25" s="80" t="s">
        <v>17</v>
      </c>
      <c r="C25" s="81"/>
      <c r="D25" s="10" t="s">
        <v>18</v>
      </c>
      <c r="E25" s="82" t="s">
        <v>17</v>
      </c>
      <c r="F25" s="83"/>
      <c r="G25" s="11" t="s">
        <v>18</v>
      </c>
      <c r="H25" s="84" t="s">
        <v>17</v>
      </c>
      <c r="I25" s="83"/>
      <c r="J25" s="12" t="s">
        <v>18</v>
      </c>
    </row>
    <row r="26" spans="1:10">
      <c r="A26" s="13">
        <v>1</v>
      </c>
      <c r="B26" s="14">
        <v>2.1</v>
      </c>
      <c r="C26" s="14">
        <v>3.2</v>
      </c>
      <c r="D26" s="15">
        <v>7.63</v>
      </c>
      <c r="E26" s="16">
        <v>1.4</v>
      </c>
      <c r="F26" s="17">
        <v>2</v>
      </c>
      <c r="G26" s="18">
        <v>21.82</v>
      </c>
      <c r="H26" s="18">
        <v>0.7</v>
      </c>
      <c r="I26" s="19">
        <v>1.2</v>
      </c>
      <c r="J26" s="20">
        <v>7</v>
      </c>
    </row>
    <row r="27" spans="1:10">
      <c r="A27" s="13">
        <v>40</v>
      </c>
      <c r="B27" s="14">
        <v>2.1</v>
      </c>
      <c r="C27" s="14">
        <v>3.2</v>
      </c>
      <c r="D27" s="15">
        <v>7.63</v>
      </c>
      <c r="E27" s="16">
        <v>1.4</v>
      </c>
      <c r="F27" s="17">
        <v>2</v>
      </c>
      <c r="G27" s="18">
        <v>21.82</v>
      </c>
      <c r="H27" s="18">
        <v>0.7</v>
      </c>
      <c r="I27" s="19">
        <v>1.2</v>
      </c>
      <c r="J27" s="20">
        <v>7</v>
      </c>
    </row>
    <row r="28" spans="1:10">
      <c r="A28" s="13">
        <v>51</v>
      </c>
      <c r="B28" s="14">
        <v>2.1</v>
      </c>
      <c r="C28" s="14">
        <v>3.2</v>
      </c>
      <c r="D28" s="15">
        <v>10.24</v>
      </c>
      <c r="E28" s="16">
        <v>1.4</v>
      </c>
      <c r="F28" s="17">
        <v>2</v>
      </c>
      <c r="G28" s="18">
        <v>21.82</v>
      </c>
      <c r="H28" s="18">
        <v>0.7</v>
      </c>
      <c r="I28" s="19">
        <v>1.2</v>
      </c>
      <c r="J28" s="20">
        <v>7</v>
      </c>
    </row>
    <row r="29" spans="1:10">
      <c r="A29" s="13">
        <v>80</v>
      </c>
      <c r="B29" s="14">
        <v>2.1</v>
      </c>
      <c r="C29" s="14">
        <v>3.2</v>
      </c>
      <c r="D29" s="15">
        <v>16.940000000000001</v>
      </c>
      <c r="E29" s="16">
        <v>1.4</v>
      </c>
      <c r="F29" s="17">
        <v>2</v>
      </c>
      <c r="G29" s="18">
        <v>21.82</v>
      </c>
      <c r="H29" s="18">
        <v>0.7</v>
      </c>
      <c r="I29" s="19">
        <v>1.2</v>
      </c>
      <c r="J29" s="20">
        <v>7</v>
      </c>
    </row>
    <row r="30" spans="1:10" ht="15.75" thickBot="1">
      <c r="A30" s="21">
        <v>90</v>
      </c>
      <c r="B30" s="14">
        <v>2.1</v>
      </c>
      <c r="C30" s="14">
        <v>3.2</v>
      </c>
      <c r="D30" s="15">
        <v>16.940000000000001</v>
      </c>
      <c r="E30" s="16">
        <v>1.4</v>
      </c>
      <c r="F30" s="17">
        <v>2</v>
      </c>
      <c r="G30" s="18">
        <v>21.82</v>
      </c>
      <c r="H30" s="18">
        <v>0.7</v>
      </c>
      <c r="I30" s="19">
        <v>1.2</v>
      </c>
      <c r="J30" s="22">
        <v>9.2799999999999994</v>
      </c>
    </row>
    <row r="31" spans="1:10" ht="15.75" thickBot="1">
      <c r="A31" s="23"/>
      <c r="B31" s="68"/>
      <c r="C31" s="68"/>
      <c r="D31" s="68"/>
      <c r="E31" s="5"/>
      <c r="F31" s="5"/>
      <c r="G31" s="5"/>
      <c r="H31" s="5"/>
      <c r="I31" s="5"/>
      <c r="J31" s="5"/>
    </row>
    <row r="32" spans="1:10" ht="15.75" thickBot="1">
      <c r="A32" s="5"/>
      <c r="B32" s="24" t="s">
        <v>21</v>
      </c>
      <c r="C32" s="25" t="s">
        <v>22</v>
      </c>
      <c r="D32" s="26" t="s">
        <v>27</v>
      </c>
      <c r="E32" s="5"/>
      <c r="F32" s="27" t="s">
        <v>23</v>
      </c>
      <c r="G32" s="5"/>
      <c r="H32" s="5"/>
      <c r="I32" s="5"/>
      <c r="J32" s="5"/>
    </row>
    <row r="33" spans="2:7">
      <c r="B33" s="28" t="s">
        <v>24</v>
      </c>
      <c r="C33" s="31">
        <v>7</v>
      </c>
      <c r="D33" s="32">
        <v>7.63</v>
      </c>
      <c r="E33" s="5"/>
      <c r="F33" s="35">
        <v>21.82</v>
      </c>
      <c r="G33" s="5"/>
    </row>
    <row r="34" spans="2:7">
      <c r="B34" s="29" t="s">
        <v>25</v>
      </c>
      <c r="C34" s="33">
        <v>9.2799999999999994</v>
      </c>
      <c r="D34" s="34">
        <v>10.24</v>
      </c>
      <c r="E34" s="5"/>
      <c r="F34" s="5"/>
      <c r="G34" s="5"/>
    </row>
    <row r="35" spans="2:7" ht="15.75" thickBot="1">
      <c r="B35" s="30" t="s">
        <v>26</v>
      </c>
      <c r="C35" s="33">
        <v>14.29</v>
      </c>
      <c r="D35" s="34">
        <v>16.940000000000001</v>
      </c>
      <c r="E35" s="5"/>
      <c r="F35" s="5"/>
      <c r="G35" s="5"/>
    </row>
    <row r="39" spans="2:7">
      <c r="B39" s="5"/>
      <c r="C39" s="38"/>
      <c r="D39" s="38"/>
      <c r="E39" s="38"/>
      <c r="F39" s="38"/>
      <c r="G39" s="38"/>
    </row>
    <row r="40" spans="2:7">
      <c r="B40" s="5"/>
      <c r="C40" s="38"/>
      <c r="D40" s="38"/>
      <c r="E40" s="38"/>
      <c r="F40" s="38"/>
      <c r="G40" s="38"/>
    </row>
  </sheetData>
  <mergeCells count="22">
    <mergeCell ref="B15:D15"/>
    <mergeCell ref="E15:G15"/>
    <mergeCell ref="H15:J15"/>
    <mergeCell ref="B16:C16"/>
    <mergeCell ref="E16:F16"/>
    <mergeCell ref="H16:I16"/>
    <mergeCell ref="B31:D31"/>
    <mergeCell ref="A5:J5"/>
    <mergeCell ref="B6:D6"/>
    <mergeCell ref="E6:G6"/>
    <mergeCell ref="H6:J6"/>
    <mergeCell ref="B7:C7"/>
    <mergeCell ref="E7:F7"/>
    <mergeCell ref="H7:I7"/>
    <mergeCell ref="A23:J23"/>
    <mergeCell ref="B24:D24"/>
    <mergeCell ref="E24:G24"/>
    <mergeCell ref="H24:J24"/>
    <mergeCell ref="B25:C25"/>
    <mergeCell ref="E25:F25"/>
    <mergeCell ref="H25:I25"/>
    <mergeCell ref="A14:J14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calcul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jclaude</dc:creator>
  <cp:lastModifiedBy>jclaude</cp:lastModifiedBy>
  <dcterms:created xsi:type="dcterms:W3CDTF">2015-04-18T15:59:33Z</dcterms:created>
  <dcterms:modified xsi:type="dcterms:W3CDTF">2015-04-18T18:39:01Z</dcterms:modified>
</cp:coreProperties>
</file>