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hzinova-my.sharepoint.com/personal/quentin_perron_hz-inova_com/Documents/Downloads/"/>
    </mc:Choice>
  </mc:AlternateContent>
  <xr:revisionPtr revIDLastSave="67" documentId="13_ncr:1_{2D546DE0-55EA-43AA-BB75-2ABCA75906A4}" xr6:coauthVersionLast="47" xr6:coauthVersionMax="47" xr10:uidLastSave="{FED07DCD-3FD3-4923-8AF6-66F216D5967E}"/>
  <bookViews>
    <workbookView xWindow="-120" yWindow="-120" windowWidth="29040" windowHeight="15840" xr2:uid="{00000000-000D-0000-FFFF-FFFF00000000}"/>
  </bookViews>
  <sheets>
    <sheet name="Planificateur de projet" sheetId="1" r:id="rId1"/>
    <sheet name="Jours fériés" sheetId="2" r:id="rId2"/>
    <sheet name="tab" sheetId="4" r:id="rId3"/>
    <sheet name="Model_empty" sheetId="5" r:id="rId4"/>
  </sheets>
  <definedNames>
    <definedName name="_xlnm.Print_Titles" localSheetId="0">'Planificateur de projet'!$6:$7</definedName>
    <definedName name="période_sélectionnée">'Planificateur de projet'!$E$4</definedName>
    <definedName name="PériodeAvant">'Planificateur de projet'!A$7=MEDIAN('Planificateur de projet'!A$7,'Planificateur de projet'!$I1,IF('Planificateur de projet'!$I1&gt;0,'Planificateur de projet'!$E1-1,0))</definedName>
    <definedName name="PériodeDansPlan">'Planificateur de projet'!A$7=MEDIAN('Planificateur de projet'!A$7,'Planificateur de projet'!$E1,'Planificateur de projet'!$E1+'Planificateur de projet'!$F1-1)</definedName>
    <definedName name="PériodeDansRéel">'Planificateur de projet'!A$7=MEDIAN('Planificateur de projet'!A$7,'Planificateur de projet'!$I1,'Planificateur de projet'!$I1+'Planificateur de projet'!$J1-1)</definedName>
    <definedName name="Plan">PériodeDansPlan*('Planificateur de projet'!$E1&gt;0)</definedName>
    <definedName name="PourcentageAccompli">PourcentageAccompliAuDelà*PériodeDansPlan</definedName>
    <definedName name="PourcentageAccompliAuDelà">('Planificateur de projet'!A$7=MEDIAN('Planificateur de projet'!A$7,'Planificateur de projet'!$I1,'Planificateur de projet'!$I1+'Planificateur de projet'!#REF!)*('Planificateur de projet'!$I1&gt;0))*(('Planificateur de projet'!A$7&lt;(INT('Planificateur de projet'!$I1+'Planificateur de projet'!$J1*'Planificateur de projet'!$M1)))+('Planificateur de projet'!A$7='Planificateur de projet'!$I1))*('Planificateur de projet'!$M1&gt;0)</definedName>
    <definedName name="Réel">(PériodeDansRéel*('Planificateur de projet'!$I1&gt;0))*PériodeDansPlan</definedName>
    <definedName name="RéelAuDelà">PériodeDansRéel*('Planificateur de projet'!$K1&gt;'Planificateur de projet'!$G1)</definedName>
    <definedName name="RéelAvant">PériodeAvant*('Planificateur de projet'!$I1&lt;'Planificateur de projet'!$E1)</definedName>
    <definedName name="TitreRégion..BO60">'Planificateur de projet'!$D$6:$D$7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3" i="1" l="1"/>
  <c r="J23" i="1"/>
  <c r="H23" i="1" a="1"/>
  <c r="H23" i="1" s="1"/>
  <c r="E23" i="1" s="1"/>
  <c r="L22" i="1"/>
  <c r="J22" i="1"/>
  <c r="H22" i="1" a="1"/>
  <c r="H22" i="1" s="1"/>
  <c r="L21" i="1"/>
  <c r="J21" i="1"/>
  <c r="H21" i="1" a="1"/>
  <c r="H21" i="1" s="1"/>
  <c r="L20" i="1"/>
  <c r="J20" i="1"/>
  <c r="H20" i="1" a="1"/>
  <c r="H20" i="1" s="1"/>
  <c r="L19" i="1"/>
  <c r="J19" i="1"/>
  <c r="H19" i="1" a="1"/>
  <c r="H19" i="1" s="1"/>
  <c r="L17" i="1"/>
  <c r="J17" i="1"/>
  <c r="H17" i="1" a="1"/>
  <c r="H17" i="1" s="1"/>
  <c r="E17" i="1" s="1"/>
  <c r="L16" i="1"/>
  <c r="J16" i="1"/>
  <c r="H16" i="1" a="1"/>
  <c r="H16" i="1" s="1"/>
  <c r="L15" i="1"/>
  <c r="J15" i="1"/>
  <c r="H15" i="1" a="1"/>
  <c r="H15" i="1" s="1"/>
  <c r="L14" i="1"/>
  <c r="J14" i="1"/>
  <c r="H14" i="1" a="1"/>
  <c r="H14" i="1" s="1"/>
  <c r="L13" i="1"/>
  <c r="J13" i="1"/>
  <c r="H13" i="1" a="1"/>
  <c r="H13" i="1" s="1"/>
  <c r="L41" i="1"/>
  <c r="J41" i="1"/>
  <c r="H41" i="1" a="1"/>
  <c r="H41" i="1" s="1"/>
  <c r="E41" i="1" s="1"/>
  <c r="L40" i="1"/>
  <c r="J40" i="1"/>
  <c r="H40" i="1" a="1"/>
  <c r="H40" i="1" s="1"/>
  <c r="L39" i="1"/>
  <c r="J39" i="1"/>
  <c r="H39" i="1" a="1"/>
  <c r="H39" i="1" s="1"/>
  <c r="L38" i="1"/>
  <c r="J38" i="1"/>
  <c r="H38" i="1" a="1"/>
  <c r="H38" i="1" s="1"/>
  <c r="L37" i="1"/>
  <c r="J37" i="1"/>
  <c r="H37" i="1" a="1"/>
  <c r="H37" i="1" s="1"/>
  <c r="L35" i="1"/>
  <c r="J35" i="1"/>
  <c r="H35" i="1" a="1"/>
  <c r="H35" i="1" s="1"/>
  <c r="E35" i="1" s="1"/>
  <c r="L34" i="1"/>
  <c r="J34" i="1"/>
  <c r="H34" i="1" a="1"/>
  <c r="H34" i="1" s="1"/>
  <c r="L33" i="1"/>
  <c r="J33" i="1"/>
  <c r="H33" i="1" a="1"/>
  <c r="H33" i="1" s="1"/>
  <c r="L32" i="1"/>
  <c r="J32" i="1"/>
  <c r="H32" i="1" a="1"/>
  <c r="H32" i="1" s="1"/>
  <c r="L31" i="1"/>
  <c r="J31" i="1"/>
  <c r="H31" i="1" a="1"/>
  <c r="H31" i="1" s="1"/>
  <c r="L29" i="1"/>
  <c r="J29" i="1"/>
  <c r="H29" i="1" a="1"/>
  <c r="H29" i="1" s="1"/>
  <c r="E29" i="1" s="1"/>
  <c r="L28" i="1"/>
  <c r="J28" i="1"/>
  <c r="H28" i="1" a="1"/>
  <c r="H28" i="1" s="1"/>
  <c r="L27" i="1"/>
  <c r="J27" i="1"/>
  <c r="H27" i="1" a="1"/>
  <c r="H27" i="1" s="1"/>
  <c r="L26" i="1"/>
  <c r="J26" i="1"/>
  <c r="H26" i="1" a="1"/>
  <c r="H26" i="1" s="1"/>
  <c r="L25" i="1"/>
  <c r="J25" i="1"/>
  <c r="H25" i="1" a="1"/>
  <c r="H25" i="1" s="1"/>
  <c r="L47" i="1"/>
  <c r="J47" i="1"/>
  <c r="H47" i="1" a="1"/>
  <c r="H47" i="1" s="1"/>
  <c r="E47" i="1" s="1"/>
  <c r="F47" i="1" s="1"/>
  <c r="L46" i="1"/>
  <c r="J46" i="1"/>
  <c r="H46" i="1" a="1"/>
  <c r="H46" i="1" s="1"/>
  <c r="L45" i="1"/>
  <c r="J45" i="1"/>
  <c r="H45" i="1" a="1"/>
  <c r="H45" i="1" s="1"/>
  <c r="L44" i="1"/>
  <c r="J44" i="1"/>
  <c r="H44" i="1" a="1"/>
  <c r="H44" i="1" s="1"/>
  <c r="L43" i="1"/>
  <c r="J43" i="1"/>
  <c r="H43" i="1" a="1"/>
  <c r="H43" i="1" s="1"/>
  <c r="L53" i="1"/>
  <c r="J53" i="1"/>
  <c r="H53" i="1" a="1"/>
  <c r="H53" i="1" s="1"/>
  <c r="E53" i="1" s="1"/>
  <c r="L52" i="1"/>
  <c r="J52" i="1"/>
  <c r="H52" i="1" a="1"/>
  <c r="H52" i="1" s="1"/>
  <c r="L51" i="1"/>
  <c r="J51" i="1"/>
  <c r="H51" i="1" a="1"/>
  <c r="H51" i="1" s="1"/>
  <c r="L50" i="1"/>
  <c r="J50" i="1"/>
  <c r="H50" i="1" a="1"/>
  <c r="H50" i="1" s="1"/>
  <c r="L49" i="1"/>
  <c r="J49" i="1"/>
  <c r="H49" i="1" a="1"/>
  <c r="H49" i="1" s="1"/>
  <c r="E78" i="4"/>
  <c r="F78" i="4" s="1"/>
  <c r="L17" i="5"/>
  <c r="J17" i="5"/>
  <c r="H17" i="5" a="1"/>
  <c r="H17" i="5" s="1"/>
  <c r="E17" i="5" s="1"/>
  <c r="L16" i="5"/>
  <c r="J16" i="5"/>
  <c r="H16" i="5" a="1"/>
  <c r="H16" i="5" s="1"/>
  <c r="L15" i="5"/>
  <c r="J15" i="5"/>
  <c r="H15" i="5" a="1"/>
  <c r="H15" i="5" s="1"/>
  <c r="L14" i="5"/>
  <c r="J14" i="5"/>
  <c r="H14" i="5" a="1"/>
  <c r="H14" i="5" s="1"/>
  <c r="L13" i="5"/>
  <c r="J13" i="5"/>
  <c r="H13" i="5" a="1"/>
  <c r="H13" i="5" s="1"/>
  <c r="L78" i="4"/>
  <c r="J78" i="4"/>
  <c r="L77" i="4"/>
  <c r="J77" i="4"/>
  <c r="L76" i="4"/>
  <c r="J76" i="4"/>
  <c r="L75" i="4"/>
  <c r="J75" i="4"/>
  <c r="L74" i="4"/>
  <c r="J74" i="4"/>
  <c r="L71" i="4"/>
  <c r="J71" i="4"/>
  <c r="L70" i="4"/>
  <c r="J70" i="4"/>
  <c r="L69" i="4"/>
  <c r="J69" i="4"/>
  <c r="L68" i="4"/>
  <c r="J68" i="4"/>
  <c r="L67" i="4"/>
  <c r="J67" i="4"/>
  <c r="L64" i="4"/>
  <c r="J64" i="4"/>
  <c r="L63" i="4"/>
  <c r="J63" i="4"/>
  <c r="L62" i="4"/>
  <c r="J62" i="4"/>
  <c r="L61" i="4"/>
  <c r="J61" i="4"/>
  <c r="L60" i="4"/>
  <c r="J60" i="4"/>
  <c r="H8" i="5" a="1"/>
  <c r="H8" i="5" s="1"/>
  <c r="E8" i="5" s="1"/>
  <c r="G7" i="5" s="1"/>
  <c r="L29" i="4"/>
  <c r="J29" i="4"/>
  <c r="E29" i="4"/>
  <c r="G28" i="4" s="1"/>
  <c r="L28" i="4"/>
  <c r="J28" i="4"/>
  <c r="L27" i="4"/>
  <c r="J27" i="4"/>
  <c r="L26" i="4"/>
  <c r="J26" i="4"/>
  <c r="L25" i="4"/>
  <c r="J25" i="4"/>
  <c r="L8" i="5"/>
  <c r="L7" i="5"/>
  <c r="L6" i="5"/>
  <c r="L5" i="5"/>
  <c r="L4" i="5"/>
  <c r="J8" i="5"/>
  <c r="J7" i="5"/>
  <c r="H7" i="5" a="1"/>
  <c r="H7" i="5" s="1"/>
  <c r="J6" i="5"/>
  <c r="H6" i="5" a="1"/>
  <c r="H6" i="5" s="1"/>
  <c r="J5" i="5"/>
  <c r="H5" i="5" a="1"/>
  <c r="H5" i="5" s="1"/>
  <c r="J4" i="5"/>
  <c r="H4" i="5" a="1"/>
  <c r="H4" i="5" s="1"/>
  <c r="F23" i="1" l="1"/>
  <c r="G22" i="1"/>
  <c r="F17" i="1"/>
  <c r="G16" i="1"/>
  <c r="F41" i="1"/>
  <c r="G40" i="1"/>
  <c r="F35" i="1"/>
  <c r="G34" i="1"/>
  <c r="F29" i="1"/>
  <c r="G28" i="1"/>
  <c r="G46" i="1"/>
  <c r="F53" i="1"/>
  <c r="G52" i="1"/>
  <c r="G77" i="4"/>
  <c r="F17" i="5"/>
  <c r="G16" i="5"/>
  <c r="F29" i="4"/>
  <c r="E28" i="4"/>
  <c r="G27" i="4" s="1"/>
  <c r="E7" i="5"/>
  <c r="F8" i="5"/>
  <c r="E22" i="1" l="1"/>
  <c r="G21" i="1" s="1"/>
  <c r="E16" i="1"/>
  <c r="G15" i="1" s="1"/>
  <c r="E40" i="1"/>
  <c r="G39" i="1" s="1"/>
  <c r="E34" i="1"/>
  <c r="G33" i="1" s="1"/>
  <c r="E28" i="1"/>
  <c r="G27" i="1" s="1"/>
  <c r="E46" i="1"/>
  <c r="G45" i="1" s="1"/>
  <c r="E52" i="1"/>
  <c r="G51" i="1" s="1"/>
  <c r="E77" i="4"/>
  <c r="G76" i="4" s="1"/>
  <c r="E16" i="5"/>
  <c r="G15" i="5" s="1"/>
  <c r="E27" i="4"/>
  <c r="G26" i="4" s="1"/>
  <c r="F28" i="4"/>
  <c r="G6" i="5"/>
  <c r="E21" i="1" l="1"/>
  <c r="G20" i="1" s="1"/>
  <c r="F22" i="1"/>
  <c r="E15" i="1"/>
  <c r="G14" i="1" s="1"/>
  <c r="F16" i="1"/>
  <c r="E39" i="1"/>
  <c r="G38" i="1" s="1"/>
  <c r="F40" i="1"/>
  <c r="E33" i="1"/>
  <c r="G32" i="1" s="1"/>
  <c r="F34" i="1"/>
  <c r="E27" i="1"/>
  <c r="G26" i="1" s="1"/>
  <c r="F28" i="1"/>
  <c r="F46" i="1"/>
  <c r="E45" i="1"/>
  <c r="G44" i="1" s="1"/>
  <c r="E51" i="1"/>
  <c r="G50" i="1" s="1"/>
  <c r="F52" i="1"/>
  <c r="F77" i="4"/>
  <c r="E76" i="4"/>
  <c r="G75" i="4" s="1"/>
  <c r="F16" i="5"/>
  <c r="E15" i="5"/>
  <c r="G14" i="5" s="1"/>
  <c r="E6" i="5"/>
  <c r="F6" i="5" s="1"/>
  <c r="E26" i="4"/>
  <c r="G25" i="4" s="1"/>
  <c r="F27" i="4"/>
  <c r="F7" i="5"/>
  <c r="E20" i="1" l="1"/>
  <c r="G19" i="1" s="1"/>
  <c r="F21" i="1"/>
  <c r="E14" i="1"/>
  <c r="G13" i="1" s="1"/>
  <c r="F15" i="1"/>
  <c r="E38" i="1"/>
  <c r="G37" i="1" s="1"/>
  <c r="F39" i="1"/>
  <c r="E32" i="1"/>
  <c r="G31" i="1" s="1"/>
  <c r="F33" i="1"/>
  <c r="E26" i="1"/>
  <c r="G25" i="1" s="1"/>
  <c r="F27" i="1"/>
  <c r="E44" i="1"/>
  <c r="G43" i="1" s="1"/>
  <c r="E43" i="1" s="1"/>
  <c r="F45" i="1"/>
  <c r="E50" i="1"/>
  <c r="G49" i="1" s="1"/>
  <c r="F51" i="1"/>
  <c r="E75" i="4"/>
  <c r="G74" i="4" s="1"/>
  <c r="F76" i="4"/>
  <c r="F15" i="5"/>
  <c r="E14" i="5"/>
  <c r="G13" i="5" s="1"/>
  <c r="G5" i="5"/>
  <c r="E5" i="5" s="1"/>
  <c r="G4" i="5" s="1"/>
  <c r="E4" i="5" s="1"/>
  <c r="E25" i="4"/>
  <c r="F25" i="4" s="1"/>
  <c r="F26" i="4"/>
  <c r="E19" i="1" l="1"/>
  <c r="F19" i="1" s="1"/>
  <c r="F20" i="1"/>
  <c r="E13" i="1"/>
  <c r="F13" i="1" s="1"/>
  <c r="F14" i="1"/>
  <c r="E37" i="1"/>
  <c r="F37" i="1" s="1"/>
  <c r="F38" i="1"/>
  <c r="E31" i="1"/>
  <c r="F31" i="1" s="1"/>
  <c r="F32" i="1"/>
  <c r="E25" i="1"/>
  <c r="F25" i="1" s="1"/>
  <c r="F26" i="1"/>
  <c r="F43" i="1"/>
  <c r="F44" i="1"/>
  <c r="E49" i="1"/>
  <c r="F49" i="1" s="1"/>
  <c r="F50" i="1"/>
  <c r="F75" i="4"/>
  <c r="E74" i="4"/>
  <c r="E13" i="5"/>
  <c r="F13" i="5" s="1"/>
  <c r="F14" i="5"/>
  <c r="F4" i="5"/>
  <c r="F5" i="5"/>
  <c r="F74" i="4" l="1"/>
  <c r="L57" i="4"/>
  <c r="J57" i="4"/>
  <c r="E57" i="4"/>
  <c r="G56" i="4" s="1"/>
  <c r="L56" i="4"/>
  <c r="J56" i="4"/>
  <c r="L55" i="4"/>
  <c r="J55" i="4"/>
  <c r="L54" i="4"/>
  <c r="J54" i="4"/>
  <c r="L53" i="4"/>
  <c r="J53" i="4"/>
  <c r="F57" i="4" l="1"/>
  <c r="E56" i="4"/>
  <c r="G55" i="4" s="1"/>
  <c r="L85" i="4"/>
  <c r="J85" i="4"/>
  <c r="L84" i="4"/>
  <c r="J84" i="4"/>
  <c r="L83" i="4"/>
  <c r="J83" i="4"/>
  <c r="L82" i="4"/>
  <c r="J82" i="4"/>
  <c r="L81" i="4"/>
  <c r="J81" i="4"/>
  <c r="E71" i="4" l="1"/>
  <c r="G70" i="4" s="1"/>
  <c r="E55" i="4"/>
  <c r="G54" i="4" s="1"/>
  <c r="F56" i="4"/>
  <c r="E70" i="4" l="1"/>
  <c r="G69" i="4" s="1"/>
  <c r="F71" i="4"/>
  <c r="E54" i="4"/>
  <c r="G53" i="4" s="1"/>
  <c r="F55" i="4"/>
  <c r="E69" i="4" l="1"/>
  <c r="G68" i="4" s="1"/>
  <c r="F70" i="4"/>
  <c r="F54" i="4"/>
  <c r="E53" i="4"/>
  <c r="F53" i="4" s="1"/>
  <c r="E68" i="4" l="1"/>
  <c r="G67" i="4" s="1"/>
  <c r="F69" i="4"/>
  <c r="L50" i="4"/>
  <c r="J50" i="4"/>
  <c r="E50" i="4"/>
  <c r="F50" i="4" s="1"/>
  <c r="L49" i="4"/>
  <c r="J49" i="4"/>
  <c r="L48" i="4"/>
  <c r="J48" i="4"/>
  <c r="L47" i="4"/>
  <c r="J47" i="4"/>
  <c r="L46" i="4"/>
  <c r="J46" i="4"/>
  <c r="L43" i="4"/>
  <c r="J43" i="4"/>
  <c r="E43" i="4"/>
  <c r="F43" i="4" s="1"/>
  <c r="L42" i="4"/>
  <c r="J42" i="4"/>
  <c r="L41" i="4"/>
  <c r="J41" i="4"/>
  <c r="L40" i="4"/>
  <c r="J40" i="4"/>
  <c r="L39" i="4"/>
  <c r="J39" i="4"/>
  <c r="L36" i="4"/>
  <c r="J36" i="4"/>
  <c r="E36" i="4"/>
  <c r="F36" i="4" s="1"/>
  <c r="L35" i="4"/>
  <c r="J35" i="4"/>
  <c r="L34" i="4"/>
  <c r="J34" i="4"/>
  <c r="L33" i="4"/>
  <c r="J33" i="4"/>
  <c r="L32" i="4"/>
  <c r="J32" i="4"/>
  <c r="L22" i="4"/>
  <c r="J22" i="4"/>
  <c r="E22" i="4"/>
  <c r="F22" i="4" s="1"/>
  <c r="L21" i="4"/>
  <c r="J21" i="4"/>
  <c r="L20" i="4"/>
  <c r="J20" i="4"/>
  <c r="L19" i="4"/>
  <c r="J19" i="4"/>
  <c r="L18" i="4"/>
  <c r="J18" i="4"/>
  <c r="L15" i="4"/>
  <c r="J15" i="4"/>
  <c r="E15" i="4"/>
  <c r="F15" i="4" s="1"/>
  <c r="L14" i="4"/>
  <c r="J14" i="4"/>
  <c r="L13" i="4"/>
  <c r="J13" i="4"/>
  <c r="L12" i="4"/>
  <c r="J12" i="4"/>
  <c r="L11" i="4"/>
  <c r="J11" i="4"/>
  <c r="L8" i="4"/>
  <c r="L7" i="4"/>
  <c r="L6" i="4"/>
  <c r="L5" i="4"/>
  <c r="L4" i="4"/>
  <c r="E8" i="4"/>
  <c r="G7" i="4" s="1"/>
  <c r="J8" i="4"/>
  <c r="J7" i="4"/>
  <c r="J6" i="4"/>
  <c r="J5" i="4"/>
  <c r="J4" i="4"/>
  <c r="E67" i="4" l="1"/>
  <c r="F68" i="4"/>
  <c r="G21" i="4"/>
  <c r="E21" i="4" s="1"/>
  <c r="G20" i="4" s="1"/>
  <c r="E20" i="4" s="1"/>
  <c r="G19" i="4" s="1"/>
  <c r="G49" i="4"/>
  <c r="G42" i="4"/>
  <c r="G35" i="4"/>
  <c r="G14" i="4"/>
  <c r="E7" i="4"/>
  <c r="G6" i="4" s="1"/>
  <c r="F8" i="4"/>
  <c r="F67" i="4" l="1"/>
  <c r="F21" i="4"/>
  <c r="E49" i="4"/>
  <c r="G48" i="4" s="1"/>
  <c r="E42" i="4"/>
  <c r="G41" i="4" s="1"/>
  <c r="E35" i="4"/>
  <c r="G34" i="4" s="1"/>
  <c r="E19" i="4"/>
  <c r="G18" i="4" s="1"/>
  <c r="F20" i="4"/>
  <c r="E14" i="4"/>
  <c r="G13" i="4" s="1"/>
  <c r="F7" i="4"/>
  <c r="E6" i="4"/>
  <c r="G5" i="4" s="1"/>
  <c r="F14" i="4" l="1"/>
  <c r="F49" i="4"/>
  <c r="E48" i="4"/>
  <c r="G47" i="4" s="1"/>
  <c r="F42" i="4"/>
  <c r="E41" i="4"/>
  <c r="G40" i="4" s="1"/>
  <c r="F35" i="4"/>
  <c r="E34" i="4"/>
  <c r="G33" i="4" s="1"/>
  <c r="E18" i="4"/>
  <c r="F18" i="4" s="1"/>
  <c r="F19" i="4"/>
  <c r="E13" i="4"/>
  <c r="G12" i="4" s="1"/>
  <c r="E5" i="4"/>
  <c r="G4" i="4" s="1"/>
  <c r="E64" i="4" l="1"/>
  <c r="G63" i="4" s="1"/>
  <c r="E47" i="4"/>
  <c r="G46" i="4" s="1"/>
  <c r="F48" i="4"/>
  <c r="E40" i="4"/>
  <c r="G39" i="4" s="1"/>
  <c r="F41" i="4"/>
  <c r="E33" i="4"/>
  <c r="G32" i="4" s="1"/>
  <c r="F34" i="4"/>
  <c r="E12" i="4"/>
  <c r="G11" i="4" s="1"/>
  <c r="F13" i="4"/>
  <c r="F6" i="4"/>
  <c r="F64" i="4" l="1"/>
  <c r="E63" i="4"/>
  <c r="G62" i="4" s="1"/>
  <c r="E46" i="4"/>
  <c r="F46" i="4" s="1"/>
  <c r="F47" i="4"/>
  <c r="E39" i="4"/>
  <c r="F39" i="4" s="1"/>
  <c r="F40" i="4"/>
  <c r="E32" i="4"/>
  <c r="F32" i="4" s="1"/>
  <c r="F33" i="4"/>
  <c r="E11" i="4"/>
  <c r="F11" i="4" s="1"/>
  <c r="F12" i="4"/>
  <c r="E4" i="4"/>
  <c r="F4" i="4" s="1"/>
  <c r="F5" i="4"/>
  <c r="E62" i="4" l="1"/>
  <c r="G61" i="4" s="1"/>
  <c r="F63" i="4"/>
  <c r="E5" i="1"/>
  <c r="E4" i="1" s="1"/>
  <c r="E61" i="4" l="1"/>
  <c r="G60" i="4" s="1"/>
  <c r="F62" i="4"/>
  <c r="E60" i="4" l="1"/>
  <c r="F61" i="4"/>
  <c r="F60" i="4" l="1"/>
  <c r="E85" i="4" l="1"/>
  <c r="G84" i="4" s="1"/>
  <c r="F85" i="4" l="1"/>
  <c r="E84" i="4"/>
  <c r="G83" i="4" s="1"/>
  <c r="E83" i="4" l="1"/>
  <c r="G82" i="4" s="1"/>
  <c r="F84" i="4"/>
  <c r="E82" i="4" l="1"/>
  <c r="G81" i="4" s="1"/>
  <c r="E81" i="4" s="1"/>
  <c r="F81" i="4" s="1"/>
  <c r="F83" i="4"/>
  <c r="F82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<sst xmlns="http://schemas.openxmlformats.org/spreadsheetml/2006/main" count="247" uniqueCount="64">
  <si>
    <t>PÉRIODES</t>
  </si>
  <si>
    <t>Planning réel dans le prévi</t>
  </si>
  <si>
    <t>Planning prévisionnel</t>
  </si>
  <si>
    <t>Octobre</t>
  </si>
  <si>
    <t>Novembre</t>
  </si>
  <si>
    <t>Décembre</t>
  </si>
  <si>
    <t>Jour actuel</t>
  </si>
  <si>
    <t>Accompli</t>
  </si>
  <si>
    <t>Fin prévi</t>
  </si>
  <si>
    <t>Début réel</t>
  </si>
  <si>
    <t>Fin réelle</t>
  </si>
  <si>
    <t>Commentaire</t>
  </si>
  <si>
    <t>Livraison</t>
  </si>
  <si>
    <t>Famille</t>
  </si>
  <si>
    <t>Etape</t>
  </si>
  <si>
    <t>Peinture</t>
  </si>
  <si>
    <t>Jour de l'an</t>
  </si>
  <si>
    <t>Pâques</t>
  </si>
  <si>
    <t>Fête du Travail</t>
  </si>
  <si>
    <t>Fête nationale du 8 mai 1945</t>
  </si>
  <si>
    <t>Ascension</t>
  </si>
  <si>
    <t>Lundi de Pentecôte</t>
  </si>
  <si>
    <t>Fête Nationale du 14 juillet</t>
  </si>
  <si>
    <t>Assomption</t>
  </si>
  <si>
    <t>Toussaint</t>
  </si>
  <si>
    <t>Armistice</t>
  </si>
  <si>
    <t>Jour de Noël</t>
  </si>
  <si>
    <t>Janvier</t>
  </si>
  <si>
    <t>Février</t>
  </si>
  <si>
    <t>Mars</t>
  </si>
  <si>
    <t>Avril</t>
  </si>
  <si>
    <t>Mai</t>
  </si>
  <si>
    <t>Juin</t>
  </si>
  <si>
    <t>Planning Général Affaires 2023</t>
  </si>
  <si>
    <t>Début prévi</t>
  </si>
  <si>
    <t>Durée prévi</t>
  </si>
  <si>
    <t>Durée réelle</t>
  </si>
  <si>
    <t>ST</t>
  </si>
  <si>
    <t>Juillet</t>
  </si>
  <si>
    <t>Août</t>
  </si>
  <si>
    <t>Septembre</t>
  </si>
  <si>
    <t>Projet</t>
  </si>
  <si>
    <t>Usine</t>
  </si>
  <si>
    <t>Realisation</t>
  </si>
  <si>
    <t>Appro matière</t>
  </si>
  <si>
    <t>Design</t>
  </si>
  <si>
    <t>Planning réel - en avance</t>
  </si>
  <si>
    <t>Planning réel - en retard</t>
  </si>
  <si>
    <t>Familles</t>
  </si>
  <si>
    <t>Nombre personnes</t>
  </si>
  <si>
    <t>.</t>
  </si>
  <si>
    <t>NON</t>
  </si>
  <si>
    <t>Voiture bleue</t>
  </si>
  <si>
    <t>Voiture rouge</t>
  </si>
  <si>
    <t>Voiture noire</t>
  </si>
  <si>
    <t>Voiture blanche</t>
  </si>
  <si>
    <t>Voiture violette</t>
  </si>
  <si>
    <t>Moto bleue</t>
  </si>
  <si>
    <t>Moto rouge</t>
  </si>
  <si>
    <t>Moto noire</t>
  </si>
  <si>
    <t>Moto blanche</t>
  </si>
  <si>
    <t>Camion vert</t>
  </si>
  <si>
    <t>Voiture verte</t>
  </si>
  <si>
    <t>Voiture grise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</si>
</sst>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  <numFmt numFmtId="168" formatCode="#&quot; j&quot;"/>
  </numFmts>
  <fonts count="44" x14ac:knownFonts="1">
    <font>
      <sz val="11"/>
      <color theme="1" tint="0.24994659260841701"/>
      <name val="Corbel"/>
      <family val="2"/>
      <scheme val="major"/>
    </font>
    <font>
      <sz val="11"/>
      <color theme="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0.24994659260841701"/>
      <name val="Corbel"/>
      <family val="2"/>
      <scheme val="major"/>
    </font>
    <font>
      <b/>
      <sz val="10"/>
      <color theme="1" tint="0.34998626667073579"/>
      <name val="Calibri"/>
      <family val="2"/>
      <scheme val="minor"/>
    </font>
    <font>
      <b/>
      <sz val="14"/>
      <color theme="1" tint="0.24994659260841701"/>
      <name val="Corbel"/>
      <family val="2"/>
      <scheme val="major"/>
    </font>
    <font>
      <b/>
      <sz val="26"/>
      <name val="Calibri"/>
      <family val="2"/>
      <scheme val="minor"/>
    </font>
    <font>
      <sz val="10"/>
      <color theme="1" tint="0.24994659260841701"/>
      <name val="Calibri"/>
      <family val="2"/>
    </font>
    <font>
      <sz val="11"/>
      <color theme="1" tint="0.24994659260841701"/>
      <name val="Calibri"/>
      <family val="2"/>
      <scheme val="minor"/>
    </font>
    <font>
      <sz val="11"/>
      <name val="Corbel"/>
      <family val="2"/>
      <scheme val="major"/>
    </font>
    <font>
      <b/>
      <sz val="12"/>
      <color theme="1" tint="0.24994659260841701"/>
      <name val="Calibri"/>
      <family val="2"/>
    </font>
    <font>
      <b/>
      <sz val="12"/>
      <color theme="1" tint="0.24994659260841701"/>
      <name val="Corbel"/>
      <family val="2"/>
      <scheme val="major"/>
    </font>
    <font>
      <b/>
      <sz val="14"/>
      <color theme="1"/>
      <name val="Corbel"/>
      <family val="2"/>
      <scheme val="major"/>
    </font>
    <font>
      <sz val="11"/>
      <color theme="1"/>
      <name val="Corbel"/>
      <family val="2"/>
      <scheme val="major"/>
    </font>
    <font>
      <b/>
      <sz val="11"/>
      <color theme="1"/>
      <name val="Corbel"/>
      <family val="2"/>
      <scheme val="major"/>
    </font>
    <font>
      <b/>
      <sz val="13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3"/>
      <color theme="1"/>
      <name val="Corbel"/>
      <family val="2"/>
      <scheme val="major"/>
    </font>
    <font>
      <sz val="20"/>
      <color rgb="FF404040"/>
      <name val="Corbel"/>
      <family val="2"/>
    </font>
    <font>
      <sz val="8"/>
      <name val="Corbel"/>
      <family val="2"/>
      <scheme val="major"/>
    </font>
    <font>
      <b/>
      <sz val="10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lightHorizontal">
        <fgColor theme="7" tint="-0.24994659260841701"/>
        <bgColor indexed="65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5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3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2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7" applyNumberFormat="0" applyAlignment="0" applyProtection="0"/>
    <xf numFmtId="0" fontId="18" fillId="12" borderId="8" applyNumberFormat="0" applyAlignment="0" applyProtection="0"/>
    <xf numFmtId="0" fontId="19" fillId="12" borderId="7" applyNumberFormat="0" applyAlignment="0" applyProtection="0"/>
    <xf numFmtId="0" fontId="20" fillId="0" borderId="9" applyNumberFormat="0" applyFill="0" applyAlignment="0" applyProtection="0"/>
    <xf numFmtId="0" fontId="21" fillId="13" borderId="10" applyNumberFormat="0" applyAlignment="0" applyProtection="0"/>
    <xf numFmtId="0" fontId="22" fillId="0" borderId="0" applyNumberFormat="0" applyFill="0" applyBorder="0" applyAlignment="0" applyProtection="0"/>
    <xf numFmtId="0" fontId="11" fillId="14" borderId="11" applyNumberFormat="0" applyFont="0" applyAlignment="0" applyProtection="0"/>
    <xf numFmtId="0" fontId="23" fillId="0" borderId="12" applyNumberFormat="0" applyFill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119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3" fillId="0" borderId="0" xfId="2">
      <alignment horizontal="left" wrapText="1"/>
    </xf>
    <xf numFmtId="9" fontId="4" fillId="0" borderId="0" xfId="6">
      <alignment horizontal="center" vertical="center"/>
    </xf>
    <xf numFmtId="0" fontId="10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10" fillId="0" borderId="0" xfId="11">
      <alignment horizontal="left"/>
    </xf>
    <xf numFmtId="0" fontId="5" fillId="0" borderId="13" xfId="2" applyFont="1" applyBorder="1">
      <alignment horizontal="left" wrapText="1"/>
    </xf>
    <xf numFmtId="0" fontId="26" fillId="0" borderId="0" xfId="10" applyFont="1">
      <alignment horizontal="center" vertical="center" wrapText="1"/>
    </xf>
    <xf numFmtId="0" fontId="9" fillId="6" borderId="14" xfId="7" applyBorder="1" applyAlignment="1">
      <alignment horizontal="center" vertical="center"/>
    </xf>
    <xf numFmtId="0" fontId="9" fillId="6" borderId="15" xfId="7" applyBorder="1" applyAlignment="1">
      <alignment horizontal="center" vertical="center"/>
    </xf>
    <xf numFmtId="1" fontId="27" fillId="6" borderId="15" xfId="13" applyFont="1" applyBorder="1">
      <alignment horizontal="center" vertical="center"/>
    </xf>
    <xf numFmtId="0" fontId="0" fillId="41" borderId="0" xfId="0" applyFill="1">
      <alignment horizontal="center" vertical="center"/>
    </xf>
    <xf numFmtId="0" fontId="10" fillId="0" borderId="0" xfId="9">
      <alignment vertical="center"/>
    </xf>
    <xf numFmtId="0" fontId="0" fillId="0" borderId="17" xfId="0" applyBorder="1">
      <alignment horizontal="center" vertical="center"/>
    </xf>
    <xf numFmtId="1" fontId="10" fillId="0" borderId="2" xfId="3" applyNumberFormat="1">
      <alignment horizontal="center"/>
    </xf>
    <xf numFmtId="14" fontId="6" fillId="0" borderId="16" xfId="0" applyNumberFormat="1" applyFont="1" applyBorder="1" applyAlignment="1">
      <alignment horizontal="center"/>
    </xf>
    <xf numFmtId="0" fontId="6" fillId="39" borderId="13" xfId="0" applyFont="1" applyFill="1" applyBorder="1" applyAlignment="1">
      <alignment horizontal="center"/>
    </xf>
    <xf numFmtId="0" fontId="28" fillId="0" borderId="0" xfId="0" applyFont="1" applyAlignment="1">
      <alignment horizontal="left" vertical="center"/>
    </xf>
    <xf numFmtId="14" fontId="6" fillId="39" borderId="16" xfId="0" applyNumberFormat="1" applyFont="1" applyFill="1" applyBorder="1" applyAlignment="1">
      <alignment horizontal="center"/>
    </xf>
    <xf numFmtId="9" fontId="7" fillId="0" borderId="20" xfId="6" applyFont="1" applyBorder="1">
      <alignment horizontal="center" vertical="center"/>
    </xf>
    <xf numFmtId="0" fontId="29" fillId="0" borderId="21" xfId="2" applyFont="1" applyBorder="1">
      <alignment horizontal="left" wrapText="1"/>
    </xf>
    <xf numFmtId="14" fontId="9" fillId="6" borderId="18" xfId="7" applyNumberFormat="1" applyBorder="1" applyAlignment="1">
      <alignment horizontal="center" vertical="center"/>
    </xf>
    <xf numFmtId="14" fontId="6" fillId="0" borderId="19" xfId="0" applyNumberFormat="1" applyFont="1" applyFill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168" fontId="6" fillId="39" borderId="13" xfId="0" applyNumberFormat="1" applyFont="1" applyFill="1" applyBorder="1" applyAlignment="1">
      <alignment horizontal="center"/>
    </xf>
    <xf numFmtId="0" fontId="25" fillId="41" borderId="13" xfId="0" applyFont="1" applyFill="1" applyBorder="1">
      <alignment horizontal="center" vertical="center"/>
    </xf>
    <xf numFmtId="0" fontId="3" fillId="0" borderId="23" xfId="2" applyBorder="1">
      <alignment horizontal="left" wrapText="1"/>
    </xf>
    <xf numFmtId="0" fontId="25" fillId="0" borderId="0" xfId="0" applyFont="1">
      <alignment horizontal="center" vertical="center"/>
    </xf>
    <xf numFmtId="0" fontId="25" fillId="0" borderId="0" xfId="0" applyFont="1" applyAlignment="1">
      <alignment horizontal="center"/>
    </xf>
    <xf numFmtId="0" fontId="0" fillId="0" borderId="0" xfId="0" applyBorder="1">
      <alignment horizontal="center" vertical="center"/>
    </xf>
    <xf numFmtId="0" fontId="0" fillId="0" borderId="0" xfId="0" applyBorder="1" applyAlignment="1">
      <alignment vertical="center" wrapText="1"/>
    </xf>
    <xf numFmtId="14" fontId="6" fillId="39" borderId="19" xfId="0" applyNumberFormat="1" applyFont="1" applyFill="1" applyBorder="1" applyAlignment="1">
      <alignment horizontal="center"/>
    </xf>
    <xf numFmtId="0" fontId="30" fillId="0" borderId="0" xfId="0" applyFont="1">
      <alignment horizontal="center" vertical="center"/>
    </xf>
    <xf numFmtId="14" fontId="30" fillId="0" borderId="0" xfId="0" applyNumberFormat="1" applyFont="1">
      <alignment horizontal="center" vertical="center"/>
    </xf>
    <xf numFmtId="3" fontId="10" fillId="0" borderId="17" xfId="3" applyFill="1" applyBorder="1">
      <alignment horizontal="center"/>
    </xf>
    <xf numFmtId="3" fontId="10" fillId="0" borderId="17" xfId="3" applyBorder="1" applyAlignment="1"/>
    <xf numFmtId="3" fontId="10" fillId="0" borderId="26" xfId="3" applyFill="1" applyBorder="1">
      <alignment horizontal="center"/>
    </xf>
    <xf numFmtId="0" fontId="10" fillId="41" borderId="17" xfId="10" applyFill="1" applyBorder="1" applyAlignment="1">
      <alignment horizontal="center" wrapText="1"/>
    </xf>
    <xf numFmtId="14" fontId="0" fillId="0" borderId="0" xfId="0" applyNumberFormat="1">
      <alignment horizontal="center" vertical="center"/>
    </xf>
    <xf numFmtId="9" fontId="7" fillId="0" borderId="21" xfId="6" applyFont="1" applyFill="1" applyBorder="1">
      <alignment horizontal="center" vertical="center"/>
    </xf>
    <xf numFmtId="9" fontId="7" fillId="0" borderId="20" xfId="6" applyFont="1" applyFill="1" applyBorder="1">
      <alignment horizontal="center" vertical="center"/>
    </xf>
    <xf numFmtId="0" fontId="0" fillId="0" borderId="22" xfId="0" applyBorder="1">
      <alignment horizontal="center" vertical="center"/>
    </xf>
    <xf numFmtId="0" fontId="0" fillId="0" borderId="0" xfId="0" applyNumberFormat="1" applyAlignment="1">
      <alignment horizontal="center"/>
    </xf>
    <xf numFmtId="0" fontId="4" fillId="0" borderId="0" xfId="6" applyNumberFormat="1">
      <alignment horizontal="center" vertical="center"/>
    </xf>
    <xf numFmtId="0" fontId="6" fillId="0" borderId="13" xfId="0" applyNumberFormat="1" applyFont="1" applyBorder="1" applyAlignment="1">
      <alignment horizontal="center"/>
    </xf>
    <xf numFmtId="0" fontId="25" fillId="41" borderId="13" xfId="0" applyNumberFormat="1" applyFont="1" applyFill="1" applyBorder="1">
      <alignment horizontal="center" vertical="center"/>
    </xf>
    <xf numFmtId="0" fontId="0" fillId="0" borderId="0" xfId="0" applyFill="1" applyAlignment="1">
      <alignment horizontal="center"/>
    </xf>
    <xf numFmtId="0" fontId="0" fillId="44" borderId="0" xfId="0" applyFill="1" applyAlignment="1">
      <alignment horizontal="center"/>
    </xf>
    <xf numFmtId="0" fontId="31" fillId="43" borderId="0" xfId="0" applyFont="1" applyFill="1">
      <alignment horizontal="center" vertical="center"/>
    </xf>
    <xf numFmtId="0" fontId="0" fillId="42" borderId="0" xfId="0" applyFill="1">
      <alignment horizontal="center" vertical="center"/>
    </xf>
    <xf numFmtId="0" fontId="0" fillId="45" borderId="0" xfId="0" applyFill="1" applyAlignment="1">
      <alignment horizontal="center"/>
    </xf>
    <xf numFmtId="0" fontId="29" fillId="0" borderId="20" xfId="2" applyFont="1" applyBorder="1">
      <alignment horizontal="left" wrapText="1"/>
    </xf>
    <xf numFmtId="0" fontId="25" fillId="0" borderId="32" xfId="0" applyFont="1" applyBorder="1" applyAlignment="1">
      <alignment vertical="center"/>
    </xf>
    <xf numFmtId="0" fontId="25" fillId="0" borderId="32" xfId="0" applyFont="1" applyBorder="1" applyAlignment="1">
      <alignment vertical="center" wrapText="1"/>
    </xf>
    <xf numFmtId="0" fontId="37" fillId="0" borderId="13" xfId="2" applyFont="1" applyBorder="1">
      <alignment horizontal="left" wrapText="1"/>
    </xf>
    <xf numFmtId="14" fontId="38" fillId="39" borderId="16" xfId="0" applyNumberFormat="1" applyFont="1" applyFill="1" applyBorder="1" applyAlignment="1">
      <alignment horizontal="center"/>
    </xf>
    <xf numFmtId="0" fontId="38" fillId="39" borderId="13" xfId="0" applyFont="1" applyFill="1" applyBorder="1" applyAlignment="1">
      <alignment horizontal="center"/>
    </xf>
    <xf numFmtId="14" fontId="38" fillId="39" borderId="19" xfId="0" applyNumberFormat="1" applyFont="1" applyFill="1" applyBorder="1" applyAlignment="1">
      <alignment horizontal="center"/>
    </xf>
    <xf numFmtId="168" fontId="38" fillId="39" borderId="13" xfId="0" applyNumberFormat="1" applyFont="1" applyFill="1" applyBorder="1" applyAlignment="1">
      <alignment horizontal="center"/>
    </xf>
    <xf numFmtId="14" fontId="38" fillId="0" borderId="16" xfId="0" applyNumberFormat="1" applyFont="1" applyBorder="1" applyAlignment="1">
      <alignment horizontal="center"/>
    </xf>
    <xf numFmtId="0" fontId="38" fillId="0" borderId="13" xfId="0" applyNumberFormat="1" applyFont="1" applyBorder="1" applyAlignment="1">
      <alignment horizontal="center"/>
    </xf>
    <xf numFmtId="14" fontId="38" fillId="0" borderId="19" xfId="0" applyNumberFormat="1" applyFont="1" applyBorder="1" applyAlignment="1">
      <alignment horizontal="center"/>
    </xf>
    <xf numFmtId="9" fontId="38" fillId="0" borderId="19" xfId="0" applyNumberFormat="1" applyFont="1" applyBorder="1" applyAlignment="1">
      <alignment horizontal="center"/>
    </xf>
    <xf numFmtId="9" fontId="37" fillId="0" borderId="20" xfId="6" applyFont="1" applyFill="1" applyBorder="1">
      <alignment horizontal="center" vertical="center"/>
    </xf>
    <xf numFmtId="0" fontId="39" fillId="0" borderId="21" xfId="2" applyFont="1" applyBorder="1">
      <alignment horizontal="left" wrapText="1"/>
    </xf>
    <xf numFmtId="0" fontId="35" fillId="0" borderId="13" xfId="0" applyFont="1" applyBorder="1">
      <alignment horizontal="center" vertical="center"/>
    </xf>
    <xf numFmtId="0" fontId="40" fillId="0" borderId="23" xfId="2" applyFont="1" applyBorder="1">
      <alignment horizontal="left" wrapText="1"/>
    </xf>
    <xf numFmtId="14" fontId="38" fillId="0" borderId="19" xfId="0" applyNumberFormat="1" applyFont="1" applyFill="1" applyBorder="1" applyAlignment="1">
      <alignment horizontal="center"/>
    </xf>
    <xf numFmtId="9" fontId="37" fillId="0" borderId="21" xfId="6" applyFont="1" applyFill="1" applyBorder="1">
      <alignment horizontal="center" vertical="center"/>
    </xf>
    <xf numFmtId="0" fontId="35" fillId="0" borderId="22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25" fillId="39" borderId="13" xfId="0" applyFont="1" applyFill="1" applyBorder="1" applyProtection="1">
      <alignment horizontal="center" vertical="center"/>
    </xf>
    <xf numFmtId="0" fontId="0" fillId="39" borderId="13" xfId="0" applyFill="1" applyBorder="1" applyProtection="1">
      <alignment horizontal="center" vertical="center"/>
    </xf>
    <xf numFmtId="0" fontId="0" fillId="39" borderId="0" xfId="0" applyFill="1" applyProtection="1">
      <alignment horizontal="center" vertical="center"/>
    </xf>
    <xf numFmtId="0" fontId="25" fillId="39" borderId="13" xfId="0" applyFont="1" applyFill="1" applyBorder="1" applyAlignment="1" applyProtection="1">
      <alignment horizontal="center" vertical="center" wrapText="1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Border="1" applyAlignment="1">
      <alignment horizontal="center" wrapText="1"/>
    </xf>
    <xf numFmtId="0" fontId="0" fillId="0" borderId="36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5" fillId="0" borderId="0" xfId="0" applyFont="1" applyFill="1">
      <alignment horizontal="center" vertical="center"/>
    </xf>
    <xf numFmtId="0" fontId="35" fillId="0" borderId="0" xfId="0" applyNumberFormat="1" applyFont="1" applyFill="1">
      <alignment horizontal="center" vertical="center"/>
    </xf>
    <xf numFmtId="0" fontId="43" fillId="0" borderId="0" xfId="10" applyFont="1" applyFill="1">
      <alignment horizontal="center" vertical="center" wrapText="1"/>
    </xf>
    <xf numFmtId="0" fontId="35" fillId="0" borderId="0" xfId="0" applyFont="1" applyFill="1" applyAlignment="1">
      <alignment horizontal="center"/>
    </xf>
    <xf numFmtId="0" fontId="35" fillId="0" borderId="0" xfId="0" applyNumberFormat="1" applyFont="1" applyFill="1" applyAlignment="1">
      <alignment horizontal="center"/>
    </xf>
    <xf numFmtId="0" fontId="34" fillId="40" borderId="28" xfId="0" applyFont="1" applyFill="1" applyBorder="1" applyAlignment="1">
      <alignment horizontal="center" vertical="center" wrapText="1"/>
    </xf>
    <xf numFmtId="0" fontId="34" fillId="40" borderId="27" xfId="0" applyFont="1" applyFill="1" applyBorder="1" applyAlignment="1">
      <alignment horizontal="center" vertical="center" wrapText="1"/>
    </xf>
    <xf numFmtId="0" fontId="34" fillId="40" borderId="21" xfId="0" applyFont="1" applyFill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9" fillId="0" borderId="17" xfId="0" applyFont="1" applyBorder="1">
      <alignment horizontal="center" vertical="center"/>
    </xf>
    <xf numFmtId="0" fontId="34" fillId="40" borderId="28" xfId="0" applyFont="1" applyFill="1" applyBorder="1" applyAlignment="1">
      <alignment horizontal="center" vertical="center" textRotation="45" wrapText="1"/>
    </xf>
    <xf numFmtId="0" fontId="34" fillId="40" borderId="27" xfId="0" applyFont="1" applyFill="1" applyBorder="1" applyAlignment="1">
      <alignment horizontal="center" vertical="center" textRotation="45" wrapText="1"/>
    </xf>
    <xf numFmtId="0" fontId="34" fillId="40" borderId="21" xfId="0" applyFont="1" applyFill="1" applyBorder="1" applyAlignment="1">
      <alignment horizontal="center" vertical="center" textRotation="45" wrapText="1"/>
    </xf>
    <xf numFmtId="3" fontId="10" fillId="0" borderId="25" xfId="3" applyBorder="1">
      <alignment horizontal="center"/>
    </xf>
    <xf numFmtId="3" fontId="10" fillId="0" borderId="13" xfId="3" applyBorder="1">
      <alignment horizontal="center"/>
    </xf>
    <xf numFmtId="3" fontId="10" fillId="0" borderId="24" xfId="3" applyBorder="1">
      <alignment horizontal="center"/>
    </xf>
    <xf numFmtId="0" fontId="9" fillId="0" borderId="25" xfId="0" applyFont="1" applyBorder="1">
      <alignment horizontal="center" vertical="center"/>
    </xf>
    <xf numFmtId="0" fontId="9" fillId="0" borderId="13" xfId="0" applyFont="1" applyBorder="1">
      <alignment horizontal="center" vertical="center"/>
    </xf>
    <xf numFmtId="0" fontId="9" fillId="0" borderId="24" xfId="0" applyFont="1" applyBorder="1">
      <alignment horizontal="center" vertical="center"/>
    </xf>
    <xf numFmtId="0" fontId="0" fillId="0" borderId="5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32" fillId="0" borderId="5" xfId="5" applyFont="1" applyBorder="1" applyAlignment="1">
      <alignment horizontal="left" vertical="center" wrapText="1"/>
    </xf>
    <xf numFmtId="0" fontId="32" fillId="0" borderId="0" xfId="5" applyFont="1" applyAlignment="1">
      <alignment horizontal="left" vertical="center" wrapText="1"/>
    </xf>
    <xf numFmtId="0" fontId="32" fillId="0" borderId="6" xfId="5" applyFont="1" applyBorder="1" applyAlignment="1">
      <alignment horizontal="left" vertical="center" wrapText="1"/>
    </xf>
    <xf numFmtId="0" fontId="32" fillId="0" borderId="0" xfId="5" applyFont="1" applyBorder="1" applyAlignment="1">
      <alignment horizontal="left" vertical="center" wrapText="1"/>
    </xf>
    <xf numFmtId="0" fontId="33" fillId="0" borderId="5" xfId="5" applyFont="1" applyBorder="1" applyAlignment="1">
      <alignment horizontal="left" vertical="center" wrapText="1"/>
    </xf>
    <xf numFmtId="0" fontId="33" fillId="0" borderId="0" xfId="5" applyFont="1" applyBorder="1" applyAlignment="1">
      <alignment horizontal="left" vertical="center" wrapText="1"/>
    </xf>
    <xf numFmtId="0" fontId="33" fillId="0" borderId="6" xfId="5" applyFont="1" applyBorder="1" applyAlignment="1">
      <alignment horizontal="left" vertical="center" wrapText="1"/>
    </xf>
    <xf numFmtId="0" fontId="25" fillId="0" borderId="0" xfId="5" applyFont="1" applyBorder="1" applyAlignment="1">
      <alignment horizontal="left" vertical="center" wrapText="1"/>
    </xf>
    <xf numFmtId="0" fontId="25" fillId="0" borderId="6" xfId="5" applyFont="1" applyBorder="1" applyAlignment="1">
      <alignment horizontal="left" vertical="center" wrapText="1"/>
    </xf>
    <xf numFmtId="3" fontId="10" fillId="0" borderId="17" xfId="3" applyBorder="1">
      <alignment horizontal="center"/>
    </xf>
    <xf numFmtId="0" fontId="25" fillId="40" borderId="31" xfId="0" applyFont="1" applyFill="1" applyBorder="1" applyAlignment="1">
      <alignment horizontal="center" vertical="center" wrapTex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30" xfId="0" applyFont="1" applyFill="1" applyBorder="1" applyAlignment="1">
      <alignment horizontal="center" vertical="center" wrapText="1"/>
    </xf>
    <xf numFmtId="0" fontId="0" fillId="0" borderId="17" xfId="0" applyBorder="1">
      <alignment horizontal="center" vertical="center"/>
    </xf>
  </cellXfs>
  <cellStyles count="59">
    <cellStyle name="% achevé" xfId="16" xr:uid="{00000000-0005-0000-0000-000000000000}"/>
    <cellStyle name="20 % - Accent1" xfId="36" builtinId="30" customBuiltin="1"/>
    <cellStyle name="20 % - Accent2" xfId="40" builtinId="34" customBuiltin="1"/>
    <cellStyle name="20 % - Accent3" xfId="44" builtinId="38" customBuiltin="1"/>
    <cellStyle name="20 % - Accent4" xfId="48" builtinId="42" customBuiltin="1"/>
    <cellStyle name="20 % - Accent5" xfId="52" builtinId="46" customBuiltin="1"/>
    <cellStyle name="20 % - Accent6" xfId="56" builtinId="50" customBuiltin="1"/>
    <cellStyle name="40 % - Accent1" xfId="37" builtinId="31" customBuiltin="1"/>
    <cellStyle name="40 % - Accent2" xfId="41" builtinId="35" customBuiltin="1"/>
    <cellStyle name="40 % - Accent3" xfId="45" builtinId="39" customBuiltin="1"/>
    <cellStyle name="40 % - Accent4" xfId="49" builtinId="43" customBuiltin="1"/>
    <cellStyle name="40 % - Accent5" xfId="53" builtinId="47" customBuiltin="1"/>
    <cellStyle name="40 % - Accent6" xfId="57" builtinId="51" customBuiltin="1"/>
    <cellStyle name="60 % - Accent1" xfId="38" builtinId="32" customBuiltin="1"/>
    <cellStyle name="60 % - Accent2" xfId="42" builtinId="36" customBuiltin="1"/>
    <cellStyle name="60 % - Accent3" xfId="46" builtinId="40" customBuiltin="1"/>
    <cellStyle name="60 % - Accent4" xfId="50" builtinId="44" customBuiltin="1"/>
    <cellStyle name="60 % - Accent5" xfId="54" builtinId="48" customBuiltin="1"/>
    <cellStyle name="60 % - Accent6" xfId="58" builtinId="52" customBuiltin="1"/>
    <cellStyle name="Accent1" xfId="35" builtinId="29" customBuiltin="1"/>
    <cellStyle name="Accent2" xfId="39" builtinId="33" customBuiltin="1"/>
    <cellStyle name="Accent3" xfId="43" builtinId="37" customBuiltin="1"/>
    <cellStyle name="Accent4" xfId="47" builtinId="41" customBuiltin="1"/>
    <cellStyle name="Accent5" xfId="51" builtinId="45" customBuiltin="1"/>
    <cellStyle name="Accent6" xfId="55" builtinId="49" customBuiltin="1"/>
    <cellStyle name="Activité" xfId="2" xr:uid="{00000000-0005-0000-0000-000019000000}"/>
    <cellStyle name="Avertissement" xfId="32" builtinId="11" customBuiltin="1"/>
    <cellStyle name="Calcul" xfId="29" builtinId="22" customBuiltin="1"/>
    <cellStyle name="Cellule liée" xfId="30" builtinId="24" customBuiltin="1"/>
    <cellStyle name="Contrôle de mise en évidence de la période" xfId="7" xr:uid="{00000000-0005-0000-0000-00001D000000}"/>
    <cellStyle name="En-têtes de période" xfId="3" xr:uid="{00000000-0005-0000-0000-00001E000000}"/>
    <cellStyle name="En-têtes de projet" xfId="4" xr:uid="{00000000-0005-0000-0000-00001F000000}"/>
    <cellStyle name="Entrée" xfId="27" builtinId="20" customBuiltin="1"/>
    <cellStyle name="Étiquette" xfId="5" xr:uid="{00000000-0005-0000-0000-000021000000}"/>
    <cellStyle name="Insatisfaisant" xfId="25" builtinId="27" customBuiltin="1"/>
    <cellStyle name="Légende de ce qui a été accompli" xfId="15" xr:uid="{00000000-0005-0000-0000-000023000000}"/>
    <cellStyle name="Légende de ce qui a été accompli (au-delà du plan)" xfId="17" xr:uid="{00000000-0005-0000-0000-000024000000}"/>
    <cellStyle name="Légende du % accompli (au-delà du plan)" xfId="18" xr:uid="{00000000-0005-0000-0000-000025000000}"/>
    <cellStyle name="Légende du plan" xfId="14" xr:uid="{00000000-0005-0000-0000-000026000000}"/>
    <cellStyle name="Milliers" xfId="19" builtinId="3" customBuiltin="1"/>
    <cellStyle name="Milliers [0]" xfId="20" builtinId="6" customBuiltin="1"/>
    <cellStyle name="Monétaire" xfId="21" builtinId="4" customBuiltin="1"/>
    <cellStyle name="Monétaire [0]" xfId="22" builtinId="7" customBuiltin="1"/>
    <cellStyle name="Neutre" xfId="26" builtinId="28" customBuiltin="1"/>
    <cellStyle name="Normal" xfId="0" builtinId="0" customBuiltin="1"/>
    <cellStyle name="Note" xfId="33" builtinId="10" customBuiltin="1"/>
    <cellStyle name="Pourcentage" xfId="23" builtinId="5" customBuiltin="1"/>
    <cellStyle name="Pourcentage accompli" xfId="6" xr:uid="{00000000-0005-0000-0000-00002F000000}"/>
    <cellStyle name="Satisfaisant" xfId="24" builtinId="26" customBuiltin="1"/>
    <cellStyle name="Sortie" xfId="28" builtinId="21" customBuiltin="1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34" builtinId="25" customBuiltin="1"/>
    <cellStyle name="Valeur de la période" xfId="13" xr:uid="{00000000-0005-0000-0000-000039000000}"/>
    <cellStyle name="Vérification" xfId="31" builtinId="23" customBuiltin="1"/>
  </cellStyles>
  <dxfs count="503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5</xdr:row>
          <xdr:rowOff>85725</xdr:rowOff>
        </xdr:from>
        <xdr:to>
          <xdr:col>4</xdr:col>
          <xdr:colOff>1123950</xdr:colOff>
          <xdr:row>8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404040"/>
                  </a:solidFill>
                  <a:latin typeface="Corbel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138546</xdr:colOff>
      <xdr:row>5</xdr:row>
      <xdr:rowOff>51955</xdr:rowOff>
    </xdr:from>
    <xdr:to>
      <xdr:col>10</xdr:col>
      <xdr:colOff>1056409</xdr:colOff>
      <xdr:row>8</xdr:row>
      <xdr:rowOff>69273</xdr:rowOff>
    </xdr:to>
    <xdr:sp macro="[0]!Tri_Par_Date_De_Liv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99864" y="1610591"/>
          <a:ext cx="3394363" cy="95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Tri par date de Livraison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  <pageSetUpPr fitToPage="1"/>
  </sheetPr>
  <dimension ref="A1:NY54"/>
  <sheetViews>
    <sheetView showGridLines="0" tabSelected="1" zoomScale="55" zoomScaleNormal="55" zoomScaleSheetLayoutView="80" workbookViewId="0">
      <pane xSplit="13" ySplit="11" topLeftCell="N27" activePane="bottomRight" state="frozen"/>
      <selection pane="topRight" activeCell="N1" sqref="N1"/>
      <selection pane="bottomLeft" activeCell="A12" sqref="A12"/>
      <selection pane="bottomRight" activeCell="G48" sqref="G48"/>
    </sheetView>
  </sheetViews>
  <sheetFormatPr baseColWidth="10" defaultColWidth="2.75" defaultRowHeight="30" customHeight="1" x14ac:dyDescent="0.3"/>
  <cols>
    <col min="1" max="1" width="11.25" customWidth="1"/>
    <col min="2" max="2" width="23.125" customWidth="1"/>
    <col min="3" max="3" width="22.375" style="29" customWidth="1"/>
    <col min="4" max="4" width="27.5" style="2" customWidth="1"/>
    <col min="5" max="5" width="16.5" style="1" customWidth="1"/>
    <col min="6" max="6" width="5.25" style="1" customWidth="1"/>
    <col min="7" max="7" width="14" style="1" customWidth="1"/>
    <col min="8" max="8" width="7.625" style="1" customWidth="1"/>
    <col min="9" max="9" width="13.625" style="1" customWidth="1"/>
    <col min="10" max="10" width="11.125" style="44" customWidth="1"/>
    <col min="11" max="11" width="15.5" style="1" customWidth="1"/>
    <col min="12" max="12" width="7.625" style="1" customWidth="1"/>
    <col min="13" max="13" width="10.5" style="3" customWidth="1"/>
    <col min="14" max="14" width="7.75" style="3" customWidth="1"/>
    <col min="15" max="15" width="48.125" style="3" customWidth="1"/>
    <col min="16" max="35" width="4.375" style="1" customWidth="1"/>
    <col min="36" max="68" width="4.375" customWidth="1"/>
    <col min="69" max="69" width="4.375" style="31" customWidth="1"/>
    <col min="70" max="385" width="4.375" customWidth="1"/>
    <col min="386" max="391" width="3.625" customWidth="1"/>
  </cols>
  <sheetData>
    <row r="1" spans="1:385" ht="30" customHeight="1" x14ac:dyDescent="0.3">
      <c r="A1" s="19" t="s">
        <v>33</v>
      </c>
    </row>
    <row r="2" spans="1:385" ht="15" customHeight="1" x14ac:dyDescent="0.3"/>
    <row r="3" spans="1:385" ht="30" customHeight="1" thickBot="1" x14ac:dyDescent="0.3">
      <c r="C3" s="30"/>
      <c r="D3" s="1"/>
      <c r="I3" s="3"/>
      <c r="J3" s="45"/>
      <c r="K3" s="3"/>
      <c r="L3" s="3"/>
      <c r="M3" s="1"/>
      <c r="R3" s="48"/>
      <c r="X3" s="48"/>
    </row>
    <row r="4" spans="1:385" ht="30" hidden="1" customHeight="1" thickBot="1" x14ac:dyDescent="0.3">
      <c r="D4" s="10" t="s">
        <v>6</v>
      </c>
      <c r="E4" s="12">
        <f ca="1">E5</f>
        <v>45239</v>
      </c>
      <c r="F4" s="11"/>
      <c r="M4" s="1"/>
      <c r="N4" s="1"/>
    </row>
    <row r="5" spans="1:385" ht="48.6" customHeight="1" thickBot="1" x14ac:dyDescent="0.3">
      <c r="C5" s="30"/>
      <c r="D5" s="10" t="s">
        <v>6</v>
      </c>
      <c r="E5" s="23">
        <f ca="1">TODAY()</f>
        <v>45239</v>
      </c>
      <c r="F5" s="11"/>
      <c r="M5" s="1"/>
      <c r="N5" s="1"/>
      <c r="R5" s="49"/>
      <c r="S5" s="105" t="s">
        <v>2</v>
      </c>
      <c r="T5" s="106"/>
      <c r="U5" s="106"/>
      <c r="V5" s="106"/>
      <c r="W5" s="107"/>
      <c r="X5" s="52"/>
      <c r="Y5" s="105" t="s">
        <v>1</v>
      </c>
      <c r="Z5" s="108"/>
      <c r="AA5" s="108"/>
      <c r="AB5" s="107"/>
      <c r="AC5" s="50"/>
      <c r="AD5" s="109" t="s">
        <v>46</v>
      </c>
      <c r="AE5" s="110"/>
      <c r="AF5" s="110"/>
      <c r="AG5" s="111"/>
      <c r="AH5" s="51"/>
      <c r="AI5" s="105" t="s">
        <v>47</v>
      </c>
      <c r="AJ5" s="112"/>
      <c r="AK5" s="112"/>
      <c r="AL5" s="112"/>
      <c r="AM5" s="112"/>
      <c r="AN5" s="112"/>
      <c r="AO5" s="113"/>
      <c r="AQ5" s="103"/>
      <c r="AR5" s="104"/>
      <c r="AS5" s="104"/>
      <c r="AT5" s="104"/>
      <c r="AU5" s="104"/>
      <c r="AV5" s="104"/>
      <c r="AW5" s="104"/>
      <c r="AX5" s="104"/>
      <c r="AY5" s="104"/>
    </row>
    <row r="6" spans="1:385" s="6" customFormat="1" ht="57.75" customHeight="1" x14ac:dyDescent="0.25">
      <c r="A6"/>
      <c r="B6"/>
      <c r="C6"/>
      <c r="D6"/>
      <c r="E6" s="40"/>
      <c r="F6" s="82"/>
      <c r="G6" s="82"/>
      <c r="H6" s="82"/>
      <c r="I6" s="82"/>
      <c r="J6" s="83"/>
      <c r="K6" s="82"/>
      <c r="L6"/>
      <c r="M6"/>
      <c r="N6"/>
      <c r="O6"/>
      <c r="P6" s="7" t="s">
        <v>0</v>
      </c>
      <c r="Q6" s="4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BQ6" s="32"/>
    </row>
    <row r="7" spans="1:385" ht="15.75" hidden="1" customHeight="1" x14ac:dyDescent="0.25">
      <c r="C7"/>
      <c r="D7"/>
      <c r="E7"/>
      <c r="F7" s="82"/>
      <c r="G7" s="82"/>
      <c r="H7" s="82"/>
      <c r="I7" s="82"/>
      <c r="J7" s="83"/>
      <c r="K7" s="82"/>
      <c r="L7"/>
      <c r="M7"/>
      <c r="N7"/>
      <c r="O7"/>
      <c r="P7" s="16">
        <v>44927</v>
      </c>
      <c r="Q7" s="16">
        <v>44928</v>
      </c>
      <c r="R7" s="16">
        <v>44929</v>
      </c>
      <c r="S7" s="16">
        <v>44930</v>
      </c>
      <c r="T7" s="16">
        <v>44931</v>
      </c>
      <c r="U7" s="16">
        <v>44932</v>
      </c>
      <c r="V7" s="16">
        <v>44933</v>
      </c>
      <c r="W7" s="16">
        <v>44934</v>
      </c>
      <c r="X7" s="16">
        <v>44935</v>
      </c>
      <c r="Y7" s="16">
        <v>44936</v>
      </c>
      <c r="Z7" s="16">
        <v>44937</v>
      </c>
      <c r="AA7" s="16">
        <v>44938</v>
      </c>
      <c r="AB7" s="16">
        <v>44939</v>
      </c>
      <c r="AC7" s="16">
        <v>44940</v>
      </c>
      <c r="AD7" s="16">
        <v>44941</v>
      </c>
      <c r="AE7" s="16">
        <v>44942</v>
      </c>
      <c r="AF7" s="16">
        <v>44943</v>
      </c>
      <c r="AG7" s="16">
        <v>44944</v>
      </c>
      <c r="AH7" s="16">
        <v>44945</v>
      </c>
      <c r="AI7" s="16">
        <v>44946</v>
      </c>
      <c r="AJ7" s="16">
        <v>44947</v>
      </c>
      <c r="AK7" s="16">
        <v>44948</v>
      </c>
      <c r="AL7" s="16">
        <v>44949</v>
      </c>
      <c r="AM7" s="16">
        <v>44950</v>
      </c>
      <c r="AN7" s="16">
        <v>44951</v>
      </c>
      <c r="AO7" s="16">
        <v>44952</v>
      </c>
      <c r="AP7" s="16">
        <v>44953</v>
      </c>
      <c r="AQ7" s="16">
        <v>44954</v>
      </c>
      <c r="AR7" s="16">
        <v>44955</v>
      </c>
      <c r="AS7" s="16">
        <v>44956</v>
      </c>
      <c r="AT7" s="16">
        <v>44957</v>
      </c>
      <c r="AU7" s="16">
        <v>44958</v>
      </c>
      <c r="AV7" s="16">
        <v>44959</v>
      </c>
      <c r="AW7" s="16">
        <v>44960</v>
      </c>
      <c r="AX7" s="16">
        <v>44961</v>
      </c>
      <c r="AY7" s="16">
        <v>44962</v>
      </c>
      <c r="AZ7" s="16">
        <v>44963</v>
      </c>
      <c r="BA7" s="16">
        <v>44964</v>
      </c>
      <c r="BB7" s="16">
        <v>44965</v>
      </c>
      <c r="BC7" s="16">
        <v>44966</v>
      </c>
      <c r="BD7" s="16">
        <v>44967</v>
      </c>
      <c r="BE7" s="16">
        <v>44968</v>
      </c>
      <c r="BF7" s="16">
        <v>44969</v>
      </c>
      <c r="BG7" s="16">
        <v>44970</v>
      </c>
      <c r="BH7" s="16">
        <v>44971</v>
      </c>
      <c r="BI7" s="16">
        <v>44972</v>
      </c>
      <c r="BJ7" s="16">
        <v>44973</v>
      </c>
      <c r="BK7" s="16">
        <v>44974</v>
      </c>
      <c r="BL7" s="16">
        <v>44975</v>
      </c>
      <c r="BM7" s="16">
        <v>44976</v>
      </c>
      <c r="BN7" s="16">
        <v>44977</v>
      </c>
      <c r="BO7" s="16">
        <v>44978</v>
      </c>
      <c r="BP7" s="16">
        <v>44979</v>
      </c>
      <c r="BQ7" s="16">
        <v>44980</v>
      </c>
      <c r="BR7" s="16">
        <v>44981</v>
      </c>
      <c r="BS7" s="16">
        <v>44982</v>
      </c>
      <c r="BT7" s="16">
        <v>44983</v>
      </c>
      <c r="BU7" s="16">
        <v>44984</v>
      </c>
      <c r="BV7" s="16">
        <v>44985</v>
      </c>
      <c r="BW7" s="16">
        <v>44986</v>
      </c>
      <c r="BX7" s="16">
        <v>44987</v>
      </c>
      <c r="BY7" s="16">
        <v>44988</v>
      </c>
      <c r="BZ7" s="16">
        <v>44989</v>
      </c>
      <c r="CA7" s="16">
        <v>44990</v>
      </c>
      <c r="CB7" s="16">
        <v>44991</v>
      </c>
      <c r="CC7" s="16">
        <v>44992</v>
      </c>
      <c r="CD7" s="16">
        <v>44993</v>
      </c>
      <c r="CE7" s="16">
        <v>44994</v>
      </c>
      <c r="CF7" s="16">
        <v>44995</v>
      </c>
      <c r="CG7" s="16">
        <v>44996</v>
      </c>
      <c r="CH7" s="16">
        <v>44997</v>
      </c>
      <c r="CI7" s="16">
        <v>44998</v>
      </c>
      <c r="CJ7" s="16">
        <v>44999</v>
      </c>
      <c r="CK7" s="16">
        <v>45000</v>
      </c>
      <c r="CL7" s="16">
        <v>45001</v>
      </c>
      <c r="CM7" s="16">
        <v>45002</v>
      </c>
      <c r="CN7" s="16">
        <v>45003</v>
      </c>
      <c r="CO7" s="16">
        <v>45004</v>
      </c>
      <c r="CP7" s="16">
        <v>45005</v>
      </c>
      <c r="CQ7" s="16">
        <v>45006</v>
      </c>
      <c r="CR7" s="16">
        <v>45007</v>
      </c>
      <c r="CS7" s="16">
        <v>45008</v>
      </c>
      <c r="CT7" s="16">
        <v>45009</v>
      </c>
      <c r="CU7" s="16">
        <v>45010</v>
      </c>
      <c r="CV7" s="16">
        <v>45011</v>
      </c>
      <c r="CW7" s="16">
        <v>45012</v>
      </c>
      <c r="CX7" s="16">
        <v>45013</v>
      </c>
      <c r="CY7" s="16">
        <v>45014</v>
      </c>
      <c r="CZ7" s="16">
        <v>45015</v>
      </c>
      <c r="DA7" s="16">
        <v>45016</v>
      </c>
      <c r="DB7" s="16">
        <v>45017</v>
      </c>
      <c r="DC7" s="16">
        <v>45018</v>
      </c>
      <c r="DD7" s="16">
        <v>45019</v>
      </c>
      <c r="DE7" s="16">
        <v>45020</v>
      </c>
      <c r="DF7" s="16">
        <v>45021</v>
      </c>
      <c r="DG7" s="16">
        <v>45022</v>
      </c>
      <c r="DH7" s="16">
        <v>45023</v>
      </c>
      <c r="DI7" s="16">
        <v>45024</v>
      </c>
      <c r="DJ7" s="16">
        <v>45025</v>
      </c>
      <c r="DK7" s="16">
        <v>45026</v>
      </c>
      <c r="DL7" s="16">
        <v>45027</v>
      </c>
      <c r="DM7" s="16">
        <v>45028</v>
      </c>
      <c r="DN7" s="16">
        <v>45029</v>
      </c>
      <c r="DO7" s="16">
        <v>45030</v>
      </c>
      <c r="DP7" s="16">
        <v>45031</v>
      </c>
      <c r="DQ7" s="16">
        <v>45032</v>
      </c>
      <c r="DR7" s="16">
        <v>45033</v>
      </c>
      <c r="DS7" s="16">
        <v>45034</v>
      </c>
      <c r="DT7" s="16">
        <v>45035</v>
      </c>
      <c r="DU7" s="16">
        <v>45036</v>
      </c>
      <c r="DV7" s="16">
        <v>45037</v>
      </c>
      <c r="DW7" s="16">
        <v>45038</v>
      </c>
      <c r="DX7" s="16">
        <v>45039</v>
      </c>
      <c r="DY7" s="16">
        <v>45040</v>
      </c>
      <c r="DZ7" s="16">
        <v>45041</v>
      </c>
      <c r="EA7" s="16">
        <v>45042</v>
      </c>
      <c r="EB7" s="16">
        <v>45043</v>
      </c>
      <c r="EC7" s="16">
        <v>45044</v>
      </c>
      <c r="ED7" s="16">
        <v>45045</v>
      </c>
      <c r="EE7" s="16">
        <v>45046</v>
      </c>
      <c r="EF7" s="16">
        <v>45047</v>
      </c>
      <c r="EG7" s="16">
        <v>45048</v>
      </c>
      <c r="EH7" s="16">
        <v>45049</v>
      </c>
      <c r="EI7" s="16">
        <v>45050</v>
      </c>
      <c r="EJ7" s="16">
        <v>45051</v>
      </c>
      <c r="EK7" s="16">
        <v>45052</v>
      </c>
      <c r="EL7" s="16">
        <v>45053</v>
      </c>
      <c r="EM7" s="16">
        <v>45054</v>
      </c>
      <c r="EN7" s="16">
        <v>45055</v>
      </c>
      <c r="EO7" s="16">
        <v>45056</v>
      </c>
      <c r="EP7" s="16">
        <v>45057</v>
      </c>
      <c r="EQ7" s="16">
        <v>45058</v>
      </c>
      <c r="ER7" s="16">
        <v>45059</v>
      </c>
      <c r="ES7" s="16">
        <v>45060</v>
      </c>
      <c r="ET7" s="16">
        <v>45061</v>
      </c>
      <c r="EU7" s="16">
        <v>45062</v>
      </c>
      <c r="EV7" s="16">
        <v>45063</v>
      </c>
      <c r="EW7" s="16">
        <v>45064</v>
      </c>
      <c r="EX7" s="16">
        <v>45065</v>
      </c>
      <c r="EY7" s="16">
        <v>45066</v>
      </c>
      <c r="EZ7" s="16">
        <v>45067</v>
      </c>
      <c r="FA7" s="16">
        <v>45068</v>
      </c>
      <c r="FB7" s="16">
        <v>45069</v>
      </c>
      <c r="FC7" s="16">
        <v>45070</v>
      </c>
      <c r="FD7" s="16">
        <v>45071</v>
      </c>
      <c r="FE7" s="16">
        <v>45072</v>
      </c>
      <c r="FF7" s="16">
        <v>45073</v>
      </c>
      <c r="FG7" s="16">
        <v>45074</v>
      </c>
      <c r="FH7" s="16">
        <v>45075</v>
      </c>
      <c r="FI7" s="16">
        <v>45076</v>
      </c>
      <c r="FJ7" s="16">
        <v>45077</v>
      </c>
      <c r="FK7" s="16">
        <v>45078</v>
      </c>
      <c r="FL7" s="16">
        <v>45079</v>
      </c>
      <c r="FM7" s="16">
        <v>45080</v>
      </c>
      <c r="FN7" s="16">
        <v>45081</v>
      </c>
      <c r="FO7" s="16">
        <v>45082</v>
      </c>
      <c r="FP7" s="16">
        <v>45083</v>
      </c>
      <c r="FQ7" s="16">
        <v>45084</v>
      </c>
      <c r="FR7" s="16">
        <v>45085</v>
      </c>
      <c r="FS7" s="16">
        <v>45086</v>
      </c>
      <c r="FT7" s="16">
        <v>45087</v>
      </c>
      <c r="FU7" s="16">
        <v>45088</v>
      </c>
      <c r="FV7" s="16">
        <v>45089</v>
      </c>
      <c r="FW7" s="16">
        <v>45090</v>
      </c>
      <c r="FX7" s="16">
        <v>45091</v>
      </c>
      <c r="FY7" s="16">
        <v>45092</v>
      </c>
      <c r="FZ7" s="16">
        <v>45093</v>
      </c>
      <c r="GA7" s="16">
        <v>45094</v>
      </c>
      <c r="GB7" s="16">
        <v>45095</v>
      </c>
      <c r="GC7" s="16">
        <v>45096</v>
      </c>
      <c r="GD7" s="16">
        <v>45097</v>
      </c>
      <c r="GE7" s="16">
        <v>45098</v>
      </c>
      <c r="GF7" s="16">
        <v>45099</v>
      </c>
      <c r="GG7" s="16">
        <v>45100</v>
      </c>
      <c r="GH7" s="16">
        <v>45101</v>
      </c>
      <c r="GI7" s="16">
        <v>45102</v>
      </c>
      <c r="GJ7" s="16">
        <v>45103</v>
      </c>
      <c r="GK7" s="16">
        <v>45104</v>
      </c>
      <c r="GL7" s="16">
        <v>45105</v>
      </c>
      <c r="GM7" s="16">
        <v>45106</v>
      </c>
      <c r="GN7" s="16">
        <v>45107</v>
      </c>
      <c r="GO7" s="16">
        <v>45108</v>
      </c>
      <c r="GP7" s="16">
        <v>45109</v>
      </c>
      <c r="GQ7" s="16">
        <v>45110</v>
      </c>
      <c r="GR7" s="16">
        <v>45111</v>
      </c>
      <c r="GS7" s="16">
        <v>45112</v>
      </c>
      <c r="GT7" s="16">
        <v>45113</v>
      </c>
      <c r="GU7" s="16">
        <v>45114</v>
      </c>
      <c r="GV7" s="16">
        <v>45115</v>
      </c>
      <c r="GW7" s="16">
        <v>45116</v>
      </c>
      <c r="GX7" s="16">
        <v>45117</v>
      </c>
      <c r="GY7" s="16">
        <v>45118</v>
      </c>
      <c r="GZ7" s="16">
        <v>45119</v>
      </c>
      <c r="HA7" s="16">
        <v>45120</v>
      </c>
      <c r="HB7" s="16">
        <v>45121</v>
      </c>
      <c r="HC7" s="16">
        <v>45122</v>
      </c>
      <c r="HD7" s="16">
        <v>45123</v>
      </c>
      <c r="HE7" s="16">
        <v>45124</v>
      </c>
      <c r="HF7" s="16">
        <v>45125</v>
      </c>
      <c r="HG7" s="16">
        <v>45126</v>
      </c>
      <c r="HH7" s="16">
        <v>45127</v>
      </c>
      <c r="HI7" s="16">
        <v>45128</v>
      </c>
      <c r="HJ7" s="16">
        <v>45129</v>
      </c>
      <c r="HK7" s="16">
        <v>45130</v>
      </c>
      <c r="HL7" s="16">
        <v>45131</v>
      </c>
      <c r="HM7" s="16">
        <v>45132</v>
      </c>
      <c r="HN7" s="16">
        <v>45133</v>
      </c>
      <c r="HO7" s="16">
        <v>45134</v>
      </c>
      <c r="HP7" s="16">
        <v>45135</v>
      </c>
      <c r="HQ7" s="16">
        <v>45136</v>
      </c>
      <c r="HR7" s="16">
        <v>45137</v>
      </c>
      <c r="HS7" s="16">
        <v>45138</v>
      </c>
      <c r="HT7" s="16">
        <v>45139</v>
      </c>
      <c r="HU7" s="16">
        <v>45140</v>
      </c>
      <c r="HV7" s="16">
        <v>45141</v>
      </c>
      <c r="HW7" s="16">
        <v>45142</v>
      </c>
      <c r="HX7" s="16">
        <v>45143</v>
      </c>
      <c r="HY7" s="16">
        <v>45144</v>
      </c>
      <c r="HZ7" s="16">
        <v>45145</v>
      </c>
      <c r="IA7" s="16">
        <v>45146</v>
      </c>
      <c r="IB7" s="16">
        <v>45147</v>
      </c>
      <c r="IC7" s="16">
        <v>45148</v>
      </c>
      <c r="ID7" s="16">
        <v>45149</v>
      </c>
      <c r="IE7" s="16">
        <v>45150</v>
      </c>
      <c r="IF7" s="16">
        <v>45151</v>
      </c>
      <c r="IG7" s="16">
        <v>45152</v>
      </c>
      <c r="IH7" s="16">
        <v>45153</v>
      </c>
      <c r="II7" s="16">
        <v>45154</v>
      </c>
      <c r="IJ7" s="16">
        <v>45155</v>
      </c>
      <c r="IK7" s="16">
        <v>45156</v>
      </c>
      <c r="IL7" s="16">
        <v>45157</v>
      </c>
      <c r="IM7" s="16">
        <v>45158</v>
      </c>
      <c r="IN7" s="16">
        <v>45159</v>
      </c>
      <c r="IO7" s="16">
        <v>45160</v>
      </c>
      <c r="IP7" s="16">
        <v>45161</v>
      </c>
      <c r="IQ7" s="16">
        <v>45162</v>
      </c>
      <c r="IR7" s="16">
        <v>45163</v>
      </c>
      <c r="IS7" s="16">
        <v>45164</v>
      </c>
      <c r="IT7" s="16">
        <v>45165</v>
      </c>
      <c r="IU7" s="16">
        <v>45166</v>
      </c>
      <c r="IV7" s="16">
        <v>45167</v>
      </c>
      <c r="IW7" s="16">
        <v>45168</v>
      </c>
      <c r="IX7" s="16">
        <v>45169</v>
      </c>
      <c r="IY7" s="16">
        <v>45170</v>
      </c>
      <c r="IZ7" s="16">
        <v>45171</v>
      </c>
      <c r="JA7" s="16">
        <v>45172</v>
      </c>
      <c r="JB7" s="16">
        <v>45173</v>
      </c>
      <c r="JC7" s="16">
        <v>45174</v>
      </c>
      <c r="JD7" s="16">
        <v>45175</v>
      </c>
      <c r="JE7" s="16">
        <v>45176</v>
      </c>
      <c r="JF7" s="16">
        <v>45177</v>
      </c>
      <c r="JG7" s="16">
        <v>45178</v>
      </c>
      <c r="JH7" s="16">
        <v>45179</v>
      </c>
      <c r="JI7" s="16">
        <v>45180</v>
      </c>
      <c r="JJ7" s="16">
        <v>45181</v>
      </c>
      <c r="JK7" s="16">
        <v>45182</v>
      </c>
      <c r="JL7" s="16">
        <v>45183</v>
      </c>
      <c r="JM7" s="16">
        <v>45184</v>
      </c>
      <c r="JN7" s="16">
        <v>45185</v>
      </c>
      <c r="JO7" s="16">
        <v>45186</v>
      </c>
      <c r="JP7" s="16">
        <v>45187</v>
      </c>
      <c r="JQ7" s="16">
        <v>45188</v>
      </c>
      <c r="JR7" s="16">
        <v>45189</v>
      </c>
      <c r="JS7" s="16">
        <v>45190</v>
      </c>
      <c r="JT7" s="16">
        <v>45191</v>
      </c>
      <c r="JU7" s="16">
        <v>45192</v>
      </c>
      <c r="JV7" s="16">
        <v>45193</v>
      </c>
      <c r="JW7" s="16">
        <v>45194</v>
      </c>
      <c r="JX7" s="16">
        <v>45195</v>
      </c>
      <c r="JY7" s="16">
        <v>45196</v>
      </c>
      <c r="JZ7" s="16">
        <v>45197</v>
      </c>
      <c r="KA7" s="16">
        <v>45198</v>
      </c>
      <c r="KB7" s="16">
        <v>45199</v>
      </c>
      <c r="KC7" s="16">
        <v>45200</v>
      </c>
      <c r="KD7" s="16">
        <v>45201</v>
      </c>
      <c r="KE7" s="16">
        <v>45202</v>
      </c>
      <c r="KF7" s="16">
        <v>45203</v>
      </c>
      <c r="KG7" s="16">
        <v>45204</v>
      </c>
      <c r="KH7" s="16">
        <v>45205</v>
      </c>
      <c r="KI7" s="16">
        <v>45206</v>
      </c>
      <c r="KJ7" s="16">
        <v>45207</v>
      </c>
      <c r="KK7" s="16">
        <v>45208</v>
      </c>
      <c r="KL7" s="16">
        <v>45209</v>
      </c>
      <c r="KM7" s="16">
        <v>45210</v>
      </c>
      <c r="KN7" s="16">
        <v>45211</v>
      </c>
      <c r="KO7" s="16">
        <v>45212</v>
      </c>
      <c r="KP7" s="16">
        <v>45213</v>
      </c>
      <c r="KQ7" s="16">
        <v>45214</v>
      </c>
      <c r="KR7" s="16">
        <v>45215</v>
      </c>
      <c r="KS7" s="16">
        <v>45216</v>
      </c>
      <c r="KT7" s="16">
        <v>45217</v>
      </c>
      <c r="KU7" s="16">
        <v>45218</v>
      </c>
      <c r="KV7" s="16">
        <v>45219</v>
      </c>
      <c r="KW7" s="16">
        <v>45220</v>
      </c>
      <c r="KX7" s="16">
        <v>45221</v>
      </c>
      <c r="KY7" s="16">
        <v>45222</v>
      </c>
      <c r="KZ7" s="16">
        <v>45223</v>
      </c>
      <c r="LA7" s="16">
        <v>45224</v>
      </c>
      <c r="LB7" s="16">
        <v>45225</v>
      </c>
      <c r="LC7" s="16">
        <v>45226</v>
      </c>
      <c r="LD7" s="16">
        <v>45227</v>
      </c>
      <c r="LE7" s="16">
        <v>45228</v>
      </c>
      <c r="LF7" s="16">
        <v>45229</v>
      </c>
      <c r="LG7" s="16">
        <v>45230</v>
      </c>
      <c r="LH7" s="16">
        <v>45231</v>
      </c>
      <c r="LI7" s="16">
        <v>45232</v>
      </c>
      <c r="LJ7" s="16">
        <v>45233</v>
      </c>
      <c r="LK7" s="16">
        <v>45234</v>
      </c>
      <c r="LL7" s="16">
        <v>45235</v>
      </c>
      <c r="LM7" s="16">
        <v>45236</v>
      </c>
      <c r="LN7" s="16">
        <v>45237</v>
      </c>
      <c r="LO7" s="16">
        <v>45238</v>
      </c>
      <c r="LP7" s="16">
        <v>45239</v>
      </c>
      <c r="LQ7" s="16">
        <v>45240</v>
      </c>
      <c r="LR7" s="16">
        <v>45241</v>
      </c>
      <c r="LS7" s="16">
        <v>45242</v>
      </c>
      <c r="LT7" s="16">
        <v>45243</v>
      </c>
      <c r="LU7" s="16">
        <v>45244</v>
      </c>
      <c r="LV7" s="16">
        <v>45245</v>
      </c>
      <c r="LW7" s="16">
        <v>45246</v>
      </c>
      <c r="LX7" s="16">
        <v>45247</v>
      </c>
      <c r="LY7" s="16">
        <v>45248</v>
      </c>
      <c r="LZ7" s="16">
        <v>45249</v>
      </c>
      <c r="MA7" s="16">
        <v>45250</v>
      </c>
      <c r="MB7" s="16">
        <v>45251</v>
      </c>
      <c r="MC7" s="16">
        <v>45252</v>
      </c>
      <c r="MD7" s="16">
        <v>45253</v>
      </c>
      <c r="ME7" s="16">
        <v>45254</v>
      </c>
      <c r="MF7" s="16">
        <v>45255</v>
      </c>
      <c r="MG7" s="16">
        <v>45256</v>
      </c>
      <c r="MH7" s="16">
        <v>45257</v>
      </c>
      <c r="MI7" s="16">
        <v>45258</v>
      </c>
      <c r="MJ7" s="16">
        <v>45259</v>
      </c>
      <c r="MK7" s="16">
        <v>45260</v>
      </c>
      <c r="ML7" s="16">
        <v>45261</v>
      </c>
      <c r="MM7" s="16">
        <v>45262</v>
      </c>
      <c r="MN7" s="16">
        <v>45263</v>
      </c>
      <c r="MO7" s="16">
        <v>45264</v>
      </c>
      <c r="MP7" s="16">
        <v>45265</v>
      </c>
      <c r="MQ7" s="16">
        <v>45266</v>
      </c>
      <c r="MR7" s="16">
        <v>45267</v>
      </c>
      <c r="MS7" s="16">
        <v>45268</v>
      </c>
      <c r="MT7" s="16">
        <v>45269</v>
      </c>
      <c r="MU7" s="16">
        <v>45270</v>
      </c>
      <c r="MV7" s="16">
        <v>45271</v>
      </c>
      <c r="MW7" s="16">
        <v>45272</v>
      </c>
      <c r="MX7" s="16">
        <v>45273</v>
      </c>
      <c r="MY7" s="16">
        <v>45274</v>
      </c>
      <c r="MZ7" s="16">
        <v>45275</v>
      </c>
      <c r="NA7" s="16">
        <v>45276</v>
      </c>
      <c r="NB7" s="16">
        <v>45277</v>
      </c>
      <c r="NC7" s="16">
        <v>45278</v>
      </c>
      <c r="ND7" s="16">
        <v>45279</v>
      </c>
      <c r="NE7" s="16">
        <v>45280</v>
      </c>
      <c r="NF7" s="16">
        <v>45281</v>
      </c>
      <c r="NG7" s="16">
        <v>45282</v>
      </c>
      <c r="NH7" s="16">
        <v>45283</v>
      </c>
      <c r="NI7" s="16">
        <v>45284</v>
      </c>
      <c r="NJ7" s="16">
        <v>45285</v>
      </c>
      <c r="NK7" s="16">
        <v>45286</v>
      </c>
      <c r="NL7" s="16">
        <v>45287</v>
      </c>
      <c r="NM7" s="16">
        <v>45288</v>
      </c>
      <c r="NN7" s="16">
        <v>45289</v>
      </c>
      <c r="NO7" s="16">
        <v>45290</v>
      </c>
      <c r="NP7" s="16">
        <v>45291</v>
      </c>
      <c r="NQ7" s="16">
        <v>45292</v>
      </c>
      <c r="NR7" s="16">
        <v>45293</v>
      </c>
      <c r="NS7" s="16">
        <v>45294</v>
      </c>
      <c r="NT7" s="16">
        <v>45295</v>
      </c>
      <c r="NU7" s="16">
        <v>45296</v>
      </c>
    </row>
    <row r="8" spans="1:385" ht="15.75" customHeight="1" x14ac:dyDescent="0.25">
      <c r="C8"/>
      <c r="D8"/>
      <c r="E8"/>
      <c r="F8" s="82"/>
      <c r="G8" s="82"/>
      <c r="H8" s="82"/>
      <c r="I8" s="82"/>
      <c r="J8" s="83"/>
      <c r="K8" s="82"/>
      <c r="L8"/>
      <c r="M8"/>
      <c r="N8"/>
      <c r="O8"/>
      <c r="P8" s="114" t="s">
        <v>27</v>
      </c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97" t="s">
        <v>28</v>
      </c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9"/>
      <c r="BW8" s="97" t="s">
        <v>29</v>
      </c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/>
      <c r="CS8" s="98"/>
      <c r="CT8" s="98"/>
      <c r="CU8" s="98"/>
      <c r="CV8" s="98"/>
      <c r="CW8" s="98"/>
      <c r="CX8" s="98"/>
      <c r="CY8" s="98"/>
      <c r="CZ8" s="98"/>
      <c r="DA8" s="99"/>
      <c r="DB8" s="93" t="s">
        <v>30</v>
      </c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  <c r="DQ8" s="93"/>
      <c r="DR8" s="93"/>
      <c r="DS8" s="93"/>
      <c r="DT8" s="93"/>
      <c r="DU8" s="93"/>
      <c r="DV8" s="93"/>
      <c r="DW8" s="93"/>
      <c r="DX8" s="93"/>
      <c r="DY8" s="93"/>
      <c r="DZ8" s="93"/>
      <c r="EA8" s="93"/>
      <c r="EB8" s="93"/>
      <c r="EC8" s="93"/>
      <c r="ED8" s="93"/>
      <c r="EE8" s="93"/>
      <c r="EF8" s="100" t="s">
        <v>31</v>
      </c>
      <c r="EG8" s="101"/>
      <c r="EH8" s="101"/>
      <c r="EI8" s="101"/>
      <c r="EJ8" s="101"/>
      <c r="EK8" s="101"/>
      <c r="EL8" s="101"/>
      <c r="EM8" s="101"/>
      <c r="EN8" s="101"/>
      <c r="EO8" s="101"/>
      <c r="EP8" s="101"/>
      <c r="EQ8" s="101"/>
      <c r="ER8" s="101"/>
      <c r="ES8" s="101"/>
      <c r="ET8" s="101"/>
      <c r="EU8" s="101"/>
      <c r="EV8" s="101"/>
      <c r="EW8" s="101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01"/>
      <c r="FJ8" s="102"/>
      <c r="FK8" s="100" t="s">
        <v>32</v>
      </c>
      <c r="FL8" s="101"/>
      <c r="FM8" s="101"/>
      <c r="FN8" s="101"/>
      <c r="FO8" s="101"/>
      <c r="FP8" s="101"/>
      <c r="FQ8" s="101"/>
      <c r="FR8" s="101"/>
      <c r="FS8" s="101"/>
      <c r="FT8" s="101"/>
      <c r="FU8" s="101"/>
      <c r="FV8" s="101"/>
      <c r="FW8" s="101"/>
      <c r="FX8" s="101"/>
      <c r="FY8" s="101"/>
      <c r="FZ8" s="101"/>
      <c r="GA8" s="101"/>
      <c r="GB8" s="101"/>
      <c r="GC8" s="101"/>
      <c r="GD8" s="101"/>
      <c r="GE8" s="101"/>
      <c r="GF8" s="101"/>
      <c r="GG8" s="101"/>
      <c r="GH8" s="101"/>
      <c r="GI8" s="101"/>
      <c r="GJ8" s="101"/>
      <c r="GK8" s="101"/>
      <c r="GL8" s="101"/>
      <c r="GM8" s="101"/>
      <c r="GN8" s="101"/>
      <c r="GO8" s="100" t="s">
        <v>38</v>
      </c>
      <c r="GP8" s="101"/>
      <c r="GQ8" s="101"/>
      <c r="GR8" s="101"/>
      <c r="GS8" s="101"/>
      <c r="GT8" s="101"/>
      <c r="GU8" s="101"/>
      <c r="GV8" s="101"/>
      <c r="GW8" s="101"/>
      <c r="GX8" s="101"/>
      <c r="GY8" s="101"/>
      <c r="GZ8" s="101"/>
      <c r="HA8" s="101"/>
      <c r="HB8" s="101"/>
      <c r="HC8" s="101"/>
      <c r="HD8" s="101"/>
      <c r="HE8" s="101"/>
      <c r="HF8" s="101"/>
      <c r="HG8" s="101"/>
      <c r="HH8" s="101"/>
      <c r="HI8" s="101"/>
      <c r="HJ8" s="101"/>
      <c r="HK8" s="101"/>
      <c r="HL8" s="101"/>
      <c r="HM8" s="101"/>
      <c r="HN8" s="101"/>
      <c r="HO8" s="101"/>
      <c r="HP8" s="101"/>
      <c r="HQ8" s="101"/>
      <c r="HR8" s="101"/>
      <c r="HS8" s="102"/>
      <c r="HT8" s="100" t="s">
        <v>39</v>
      </c>
      <c r="HU8" s="101"/>
      <c r="HV8" s="101"/>
      <c r="HW8" s="101"/>
      <c r="HX8" s="101"/>
      <c r="HY8" s="101"/>
      <c r="HZ8" s="101"/>
      <c r="IA8" s="101"/>
      <c r="IB8" s="101"/>
      <c r="IC8" s="101"/>
      <c r="ID8" s="101"/>
      <c r="IE8" s="101"/>
      <c r="IF8" s="101"/>
      <c r="IG8" s="101"/>
      <c r="IH8" s="101"/>
      <c r="II8" s="101"/>
      <c r="IJ8" s="101"/>
      <c r="IK8" s="101"/>
      <c r="IL8" s="101"/>
      <c r="IM8" s="101"/>
      <c r="IN8" s="101"/>
      <c r="IO8" s="101"/>
      <c r="IP8" s="101"/>
      <c r="IQ8" s="101"/>
      <c r="IR8" s="101"/>
      <c r="IS8" s="101"/>
      <c r="IT8" s="101"/>
      <c r="IU8" s="101"/>
      <c r="IV8" s="101"/>
      <c r="IW8" s="101"/>
      <c r="IX8" s="102"/>
      <c r="IY8" s="100" t="s">
        <v>40</v>
      </c>
      <c r="IZ8" s="101"/>
      <c r="JA8" s="101"/>
      <c r="JB8" s="101"/>
      <c r="JC8" s="101"/>
      <c r="JD8" s="101"/>
      <c r="JE8" s="101"/>
      <c r="JF8" s="101"/>
      <c r="JG8" s="101"/>
      <c r="JH8" s="101"/>
      <c r="JI8" s="101"/>
      <c r="JJ8" s="101"/>
      <c r="JK8" s="101"/>
      <c r="JL8" s="101"/>
      <c r="JM8" s="101"/>
      <c r="JN8" s="101"/>
      <c r="JO8" s="101"/>
      <c r="JP8" s="101"/>
      <c r="JQ8" s="101"/>
      <c r="JR8" s="101"/>
      <c r="JS8" s="101"/>
      <c r="JT8" s="101"/>
      <c r="JU8" s="101"/>
      <c r="JV8" s="101"/>
      <c r="JW8" s="101"/>
      <c r="JX8" s="101"/>
      <c r="JY8" s="101"/>
      <c r="JZ8" s="101"/>
      <c r="KA8" s="101"/>
      <c r="KB8" s="101"/>
      <c r="KC8" s="100" t="s">
        <v>3</v>
      </c>
      <c r="KD8" s="101"/>
      <c r="KE8" s="101"/>
      <c r="KF8" s="101"/>
      <c r="KG8" s="101"/>
      <c r="KH8" s="101"/>
      <c r="KI8" s="101"/>
      <c r="KJ8" s="101"/>
      <c r="KK8" s="101"/>
      <c r="KL8" s="101"/>
      <c r="KM8" s="101"/>
      <c r="KN8" s="101"/>
      <c r="KO8" s="101"/>
      <c r="KP8" s="101"/>
      <c r="KQ8" s="101"/>
      <c r="KR8" s="101"/>
      <c r="KS8" s="101"/>
      <c r="KT8" s="101"/>
      <c r="KU8" s="101"/>
      <c r="KV8" s="101"/>
      <c r="KW8" s="101"/>
      <c r="KX8" s="101"/>
      <c r="KY8" s="101"/>
      <c r="KZ8" s="101"/>
      <c r="LA8" s="101"/>
      <c r="LB8" s="101"/>
      <c r="LC8" s="101"/>
      <c r="LD8" s="101"/>
      <c r="LE8" s="101"/>
      <c r="LF8" s="101"/>
      <c r="LG8" s="102"/>
      <c r="LH8" s="100" t="s">
        <v>4</v>
      </c>
      <c r="LI8" s="101"/>
      <c r="LJ8" s="101"/>
      <c r="LK8" s="101"/>
      <c r="LL8" s="101"/>
      <c r="LM8" s="101"/>
      <c r="LN8" s="101"/>
      <c r="LO8" s="101"/>
      <c r="LP8" s="101"/>
      <c r="LQ8" s="101"/>
      <c r="LR8" s="101"/>
      <c r="LS8" s="101"/>
      <c r="LT8" s="101"/>
      <c r="LU8" s="101"/>
      <c r="LV8" s="101"/>
      <c r="LW8" s="101"/>
      <c r="LX8" s="101"/>
      <c r="LY8" s="101"/>
      <c r="LZ8" s="101"/>
      <c r="MA8" s="101"/>
      <c r="MB8" s="101"/>
      <c r="MC8" s="101"/>
      <c r="MD8" s="101"/>
      <c r="ME8" s="101"/>
      <c r="MF8" s="101"/>
      <c r="MG8" s="101"/>
      <c r="MH8" s="101"/>
      <c r="MI8" s="101"/>
      <c r="MJ8" s="101"/>
      <c r="MK8" s="101"/>
      <c r="ML8" s="100" t="s">
        <v>5</v>
      </c>
      <c r="MM8" s="101"/>
      <c r="MN8" s="101"/>
      <c r="MO8" s="101"/>
      <c r="MP8" s="101"/>
      <c r="MQ8" s="101"/>
      <c r="MR8" s="101"/>
      <c r="MS8" s="101"/>
      <c r="MT8" s="101"/>
      <c r="MU8" s="101"/>
      <c r="MV8" s="101"/>
      <c r="MW8" s="101"/>
      <c r="MX8" s="101"/>
      <c r="MY8" s="101"/>
      <c r="MZ8" s="101"/>
      <c r="NA8" s="101"/>
      <c r="NB8" s="101"/>
      <c r="NC8" s="101"/>
      <c r="ND8" s="101"/>
      <c r="NE8" s="101"/>
      <c r="NF8" s="101"/>
      <c r="NG8" s="101"/>
      <c r="NH8" s="101"/>
      <c r="NI8" s="101"/>
      <c r="NJ8" s="101"/>
      <c r="NK8" s="101"/>
      <c r="NL8" s="101"/>
      <c r="NM8" s="101"/>
      <c r="NN8" s="101"/>
      <c r="NO8" s="101"/>
      <c r="NP8" s="102"/>
    </row>
    <row r="9" spans="1:385" ht="15.75" customHeight="1" x14ac:dyDescent="0.25">
      <c r="D9" s="14"/>
      <c r="E9" s="9"/>
      <c r="F9" s="84"/>
      <c r="G9" s="84"/>
      <c r="H9" s="84"/>
      <c r="I9" s="84"/>
      <c r="J9" s="84"/>
      <c r="K9" s="84"/>
      <c r="L9" s="9"/>
      <c r="M9" s="9"/>
      <c r="N9" s="9"/>
      <c r="O9" s="9"/>
      <c r="P9" s="37"/>
      <c r="Q9" s="97">
        <v>1</v>
      </c>
      <c r="R9" s="98"/>
      <c r="S9" s="98"/>
      <c r="T9" s="98"/>
      <c r="U9" s="98"/>
      <c r="V9" s="98"/>
      <c r="W9" s="99"/>
      <c r="X9" s="97">
        <v>2</v>
      </c>
      <c r="Y9" s="98"/>
      <c r="Z9" s="98"/>
      <c r="AA9" s="98"/>
      <c r="AB9" s="98"/>
      <c r="AC9" s="98"/>
      <c r="AD9" s="99"/>
      <c r="AE9" s="97">
        <v>3</v>
      </c>
      <c r="AF9" s="98"/>
      <c r="AG9" s="98"/>
      <c r="AH9" s="98"/>
      <c r="AI9" s="98"/>
      <c r="AJ9" s="98"/>
      <c r="AK9" s="99"/>
      <c r="AL9" s="97">
        <v>4</v>
      </c>
      <c r="AM9" s="98"/>
      <c r="AN9" s="98"/>
      <c r="AO9" s="98"/>
      <c r="AP9" s="98"/>
      <c r="AQ9" s="98"/>
      <c r="AR9" s="99"/>
      <c r="AS9" s="97">
        <v>5</v>
      </c>
      <c r="AT9" s="98"/>
      <c r="AU9" s="98"/>
      <c r="AV9" s="98"/>
      <c r="AW9" s="98"/>
      <c r="AX9" s="98"/>
      <c r="AY9" s="99"/>
      <c r="AZ9" s="97">
        <v>6</v>
      </c>
      <c r="BA9" s="98"/>
      <c r="BB9" s="98"/>
      <c r="BC9" s="98"/>
      <c r="BD9" s="98"/>
      <c r="BE9" s="98"/>
      <c r="BF9" s="99"/>
      <c r="BG9" s="97">
        <v>7</v>
      </c>
      <c r="BH9" s="98"/>
      <c r="BI9" s="98"/>
      <c r="BJ9" s="98"/>
      <c r="BK9" s="98"/>
      <c r="BL9" s="98"/>
      <c r="BM9" s="99"/>
      <c r="BN9" s="97">
        <v>8</v>
      </c>
      <c r="BO9" s="98"/>
      <c r="BP9" s="98"/>
      <c r="BQ9" s="98"/>
      <c r="BR9" s="98"/>
      <c r="BS9" s="98"/>
      <c r="BT9" s="99"/>
      <c r="BU9" s="97">
        <v>9</v>
      </c>
      <c r="BV9" s="98"/>
      <c r="BW9" s="98"/>
      <c r="BX9" s="98"/>
      <c r="BY9" s="98"/>
      <c r="BZ9" s="98"/>
      <c r="CA9" s="99"/>
      <c r="CB9" s="97">
        <v>10</v>
      </c>
      <c r="CC9" s="98"/>
      <c r="CD9" s="98"/>
      <c r="CE9" s="98"/>
      <c r="CF9" s="98"/>
      <c r="CG9" s="98"/>
      <c r="CH9" s="99"/>
      <c r="CI9" s="97">
        <v>11</v>
      </c>
      <c r="CJ9" s="98"/>
      <c r="CK9" s="98"/>
      <c r="CL9" s="98"/>
      <c r="CM9" s="98"/>
      <c r="CN9" s="98"/>
      <c r="CO9" s="99"/>
      <c r="CP9" s="97">
        <v>12</v>
      </c>
      <c r="CQ9" s="98"/>
      <c r="CR9" s="98"/>
      <c r="CS9" s="98"/>
      <c r="CT9" s="98"/>
      <c r="CU9" s="98"/>
      <c r="CV9" s="99"/>
      <c r="CW9" s="97">
        <v>13</v>
      </c>
      <c r="CX9" s="98"/>
      <c r="CY9" s="98"/>
      <c r="CZ9" s="98"/>
      <c r="DA9" s="98"/>
      <c r="DB9" s="98"/>
      <c r="DC9" s="99"/>
      <c r="DD9" s="97">
        <v>14</v>
      </c>
      <c r="DE9" s="98"/>
      <c r="DF9" s="98"/>
      <c r="DG9" s="98"/>
      <c r="DH9" s="98"/>
      <c r="DI9" s="98"/>
      <c r="DJ9" s="99"/>
      <c r="DK9" s="97">
        <v>15</v>
      </c>
      <c r="DL9" s="98"/>
      <c r="DM9" s="98"/>
      <c r="DN9" s="98"/>
      <c r="DO9" s="98"/>
      <c r="DP9" s="98"/>
      <c r="DQ9" s="99"/>
      <c r="DR9" s="97">
        <v>16</v>
      </c>
      <c r="DS9" s="98"/>
      <c r="DT9" s="98"/>
      <c r="DU9" s="98"/>
      <c r="DV9" s="98"/>
      <c r="DW9" s="98"/>
      <c r="DX9" s="99"/>
      <c r="DY9" s="97">
        <v>17</v>
      </c>
      <c r="DZ9" s="98"/>
      <c r="EA9" s="98"/>
      <c r="EB9" s="98"/>
      <c r="EC9" s="98"/>
      <c r="ED9" s="98"/>
      <c r="EE9" s="99"/>
      <c r="EF9" s="97">
        <v>18</v>
      </c>
      <c r="EG9" s="98"/>
      <c r="EH9" s="98"/>
      <c r="EI9" s="98"/>
      <c r="EJ9" s="98"/>
      <c r="EK9" s="98"/>
      <c r="EL9" s="99"/>
      <c r="EM9" s="97">
        <v>19</v>
      </c>
      <c r="EN9" s="98"/>
      <c r="EO9" s="98"/>
      <c r="EP9" s="98"/>
      <c r="EQ9" s="98"/>
      <c r="ER9" s="98"/>
      <c r="ES9" s="99"/>
      <c r="ET9" s="97">
        <v>20</v>
      </c>
      <c r="EU9" s="98"/>
      <c r="EV9" s="98"/>
      <c r="EW9" s="98"/>
      <c r="EX9" s="98"/>
      <c r="EY9" s="98"/>
      <c r="EZ9" s="99"/>
      <c r="FA9" s="97">
        <v>21</v>
      </c>
      <c r="FB9" s="98"/>
      <c r="FC9" s="98"/>
      <c r="FD9" s="98"/>
      <c r="FE9" s="98"/>
      <c r="FF9" s="98"/>
      <c r="FG9" s="99"/>
      <c r="FH9" s="97">
        <v>22</v>
      </c>
      <c r="FI9" s="98"/>
      <c r="FJ9" s="98"/>
      <c r="FK9" s="98"/>
      <c r="FL9" s="98"/>
      <c r="FM9" s="98"/>
      <c r="FN9" s="99"/>
      <c r="FO9" s="97">
        <v>23</v>
      </c>
      <c r="FP9" s="98"/>
      <c r="FQ9" s="98"/>
      <c r="FR9" s="98"/>
      <c r="FS9" s="98"/>
      <c r="FT9" s="98"/>
      <c r="FU9" s="99"/>
      <c r="FV9" s="97">
        <v>24</v>
      </c>
      <c r="FW9" s="98"/>
      <c r="FX9" s="98"/>
      <c r="FY9" s="98"/>
      <c r="FZ9" s="98"/>
      <c r="GA9" s="98"/>
      <c r="GB9" s="99"/>
      <c r="GC9" s="97">
        <v>25</v>
      </c>
      <c r="GD9" s="98"/>
      <c r="GE9" s="98"/>
      <c r="GF9" s="98"/>
      <c r="GG9" s="98"/>
      <c r="GH9" s="98"/>
      <c r="GI9" s="99"/>
      <c r="GJ9" s="97">
        <v>26</v>
      </c>
      <c r="GK9" s="98"/>
      <c r="GL9" s="98"/>
      <c r="GM9" s="98"/>
      <c r="GN9" s="98"/>
      <c r="GO9" s="98"/>
      <c r="GP9" s="99"/>
      <c r="GQ9" s="97">
        <v>27</v>
      </c>
      <c r="GR9" s="98"/>
      <c r="GS9" s="98"/>
      <c r="GT9" s="98"/>
      <c r="GU9" s="98"/>
      <c r="GV9" s="98"/>
      <c r="GW9" s="99"/>
      <c r="GX9" s="97">
        <v>28</v>
      </c>
      <c r="GY9" s="98"/>
      <c r="GZ9" s="98"/>
      <c r="HA9" s="98"/>
      <c r="HB9" s="98"/>
      <c r="HC9" s="98"/>
      <c r="HD9" s="99"/>
      <c r="HE9" s="97">
        <v>29</v>
      </c>
      <c r="HF9" s="98"/>
      <c r="HG9" s="98"/>
      <c r="HH9" s="98"/>
      <c r="HI9" s="98"/>
      <c r="HJ9" s="98"/>
      <c r="HK9" s="99"/>
      <c r="HL9" s="97">
        <v>30</v>
      </c>
      <c r="HM9" s="98"/>
      <c r="HN9" s="98"/>
      <c r="HO9" s="98"/>
      <c r="HP9" s="98"/>
      <c r="HQ9" s="98"/>
      <c r="HR9" s="99"/>
      <c r="HS9" s="97">
        <v>31</v>
      </c>
      <c r="HT9" s="98"/>
      <c r="HU9" s="98"/>
      <c r="HV9" s="98"/>
      <c r="HW9" s="98"/>
      <c r="HX9" s="98"/>
      <c r="HY9" s="99"/>
      <c r="HZ9" s="97">
        <v>32</v>
      </c>
      <c r="IA9" s="98"/>
      <c r="IB9" s="98"/>
      <c r="IC9" s="98"/>
      <c r="ID9" s="98"/>
      <c r="IE9" s="98"/>
      <c r="IF9" s="99"/>
      <c r="IG9" s="97">
        <v>33</v>
      </c>
      <c r="IH9" s="98"/>
      <c r="II9" s="98"/>
      <c r="IJ9" s="98"/>
      <c r="IK9" s="98"/>
      <c r="IL9" s="98"/>
      <c r="IM9" s="99"/>
      <c r="IN9" s="97">
        <v>34</v>
      </c>
      <c r="IO9" s="98"/>
      <c r="IP9" s="98"/>
      <c r="IQ9" s="98"/>
      <c r="IR9" s="98"/>
      <c r="IS9" s="98"/>
      <c r="IT9" s="99"/>
      <c r="IU9" s="97">
        <v>35</v>
      </c>
      <c r="IV9" s="98"/>
      <c r="IW9" s="98"/>
      <c r="IX9" s="98"/>
      <c r="IY9" s="98"/>
      <c r="IZ9" s="98"/>
      <c r="JA9" s="99"/>
      <c r="JB9" s="97">
        <v>36</v>
      </c>
      <c r="JC9" s="98"/>
      <c r="JD9" s="98"/>
      <c r="JE9" s="98"/>
      <c r="JF9" s="98"/>
      <c r="JG9" s="98"/>
      <c r="JH9" s="99"/>
      <c r="JI9" s="97">
        <v>37</v>
      </c>
      <c r="JJ9" s="98"/>
      <c r="JK9" s="98"/>
      <c r="JL9" s="98"/>
      <c r="JM9" s="98"/>
      <c r="JN9" s="98"/>
      <c r="JO9" s="99"/>
      <c r="JP9" s="97">
        <v>38</v>
      </c>
      <c r="JQ9" s="98"/>
      <c r="JR9" s="98"/>
      <c r="JS9" s="98"/>
      <c r="JT9" s="98"/>
      <c r="JU9" s="98"/>
      <c r="JV9" s="99"/>
      <c r="JW9" s="97">
        <v>39</v>
      </c>
      <c r="JX9" s="98"/>
      <c r="JY9" s="98"/>
      <c r="JZ9" s="98"/>
      <c r="KA9" s="98"/>
      <c r="KB9" s="98"/>
      <c r="KC9" s="99"/>
      <c r="KD9" s="97">
        <v>40</v>
      </c>
      <c r="KE9" s="98"/>
      <c r="KF9" s="98"/>
      <c r="KG9" s="98"/>
      <c r="KH9" s="98"/>
      <c r="KI9" s="98"/>
      <c r="KJ9" s="99"/>
      <c r="KK9" s="97">
        <v>41</v>
      </c>
      <c r="KL9" s="98"/>
      <c r="KM9" s="98"/>
      <c r="KN9" s="98"/>
      <c r="KO9" s="98"/>
      <c r="KP9" s="98"/>
      <c r="KQ9" s="99"/>
      <c r="KR9" s="97">
        <v>42</v>
      </c>
      <c r="KS9" s="98"/>
      <c r="KT9" s="98"/>
      <c r="KU9" s="98"/>
      <c r="KV9" s="98"/>
      <c r="KW9" s="98"/>
      <c r="KX9" s="99"/>
      <c r="KY9" s="97">
        <v>43</v>
      </c>
      <c r="KZ9" s="98"/>
      <c r="LA9" s="98"/>
      <c r="LB9" s="98"/>
      <c r="LC9" s="98"/>
      <c r="LD9" s="98"/>
      <c r="LE9" s="99"/>
      <c r="LF9" s="97">
        <v>44</v>
      </c>
      <c r="LG9" s="98"/>
      <c r="LH9" s="98"/>
      <c r="LI9" s="98"/>
      <c r="LJ9" s="98"/>
      <c r="LK9" s="98"/>
      <c r="LL9" s="99"/>
      <c r="LM9" s="97">
        <v>45</v>
      </c>
      <c r="LN9" s="98"/>
      <c r="LO9" s="98"/>
      <c r="LP9" s="98"/>
      <c r="LQ9" s="98"/>
      <c r="LR9" s="98"/>
      <c r="LS9" s="99"/>
      <c r="LT9" s="97">
        <v>46</v>
      </c>
      <c r="LU9" s="98"/>
      <c r="LV9" s="98"/>
      <c r="LW9" s="98"/>
      <c r="LX9" s="98"/>
      <c r="LY9" s="98"/>
      <c r="LZ9" s="99"/>
      <c r="MA9" s="97">
        <v>47</v>
      </c>
      <c r="MB9" s="98"/>
      <c r="MC9" s="98"/>
      <c r="MD9" s="98"/>
      <c r="ME9" s="98"/>
      <c r="MF9" s="98"/>
      <c r="MG9" s="99"/>
      <c r="MH9" s="97">
        <v>48</v>
      </c>
      <c r="MI9" s="98"/>
      <c r="MJ9" s="98"/>
      <c r="MK9" s="98"/>
      <c r="ML9" s="98"/>
      <c r="MM9" s="98"/>
      <c r="MN9" s="99"/>
      <c r="MO9" s="97">
        <v>49</v>
      </c>
      <c r="MP9" s="98"/>
      <c r="MQ9" s="98"/>
      <c r="MR9" s="98"/>
      <c r="MS9" s="98"/>
      <c r="MT9" s="98"/>
      <c r="MU9" s="99"/>
      <c r="MV9" s="97">
        <v>50</v>
      </c>
      <c r="MW9" s="98"/>
      <c r="MX9" s="98"/>
      <c r="MY9" s="98"/>
      <c r="MZ9" s="98"/>
      <c r="NA9" s="98"/>
      <c r="NB9" s="99"/>
      <c r="NC9" s="97">
        <v>51</v>
      </c>
      <c r="ND9" s="98"/>
      <c r="NE9" s="98"/>
      <c r="NF9" s="98"/>
      <c r="NG9" s="98"/>
      <c r="NH9" s="98"/>
      <c r="NI9" s="99"/>
      <c r="NJ9" s="97">
        <v>52</v>
      </c>
      <c r="NK9" s="98"/>
      <c r="NL9" s="98"/>
      <c r="NM9" s="98"/>
      <c r="NN9" s="98"/>
      <c r="NO9" s="98"/>
      <c r="NP9" s="99"/>
      <c r="NQ9" s="15"/>
      <c r="NR9" s="15"/>
      <c r="NS9" s="15"/>
      <c r="NT9" s="15"/>
      <c r="NU9" s="15"/>
    </row>
    <row r="10" spans="1:385" ht="30" customHeight="1" x14ac:dyDescent="0.25">
      <c r="C10"/>
      <c r="D10"/>
      <c r="F10" s="85"/>
      <c r="G10" s="85"/>
      <c r="H10" s="85"/>
      <c r="I10" s="85"/>
      <c r="J10" s="86"/>
      <c r="K10" s="85"/>
      <c r="P10" s="39">
        <v>1</v>
      </c>
      <c r="Q10" s="36">
        <v>2</v>
      </c>
      <c r="R10" s="36">
        <v>3</v>
      </c>
      <c r="S10" s="36">
        <v>4</v>
      </c>
      <c r="T10" s="36">
        <v>5</v>
      </c>
      <c r="U10" s="36">
        <v>6</v>
      </c>
      <c r="V10" s="39">
        <v>7</v>
      </c>
      <c r="W10" s="39">
        <v>8</v>
      </c>
      <c r="X10" s="36">
        <v>9</v>
      </c>
      <c r="Y10" s="36">
        <v>10</v>
      </c>
      <c r="Z10" s="36">
        <v>11</v>
      </c>
      <c r="AA10" s="36">
        <v>12</v>
      </c>
      <c r="AB10" s="36">
        <v>13</v>
      </c>
      <c r="AC10" s="39">
        <v>14</v>
      </c>
      <c r="AD10" s="39">
        <v>15</v>
      </c>
      <c r="AE10" s="36">
        <v>16</v>
      </c>
      <c r="AF10" s="36">
        <v>17</v>
      </c>
      <c r="AG10" s="36">
        <v>18</v>
      </c>
      <c r="AH10" s="36">
        <v>19</v>
      </c>
      <c r="AI10" s="36">
        <v>20</v>
      </c>
      <c r="AJ10" s="39">
        <v>21</v>
      </c>
      <c r="AK10" s="39">
        <v>22</v>
      </c>
      <c r="AL10" s="36">
        <v>23</v>
      </c>
      <c r="AM10" s="36">
        <v>24</v>
      </c>
      <c r="AN10" s="36">
        <v>25</v>
      </c>
      <c r="AO10" s="36">
        <v>26</v>
      </c>
      <c r="AP10" s="36">
        <v>27</v>
      </c>
      <c r="AQ10" s="39">
        <v>28</v>
      </c>
      <c r="AR10" s="39">
        <v>29</v>
      </c>
      <c r="AS10" s="36">
        <v>30</v>
      </c>
      <c r="AT10" s="36">
        <v>31</v>
      </c>
      <c r="AU10" s="36">
        <v>1</v>
      </c>
      <c r="AV10" s="36">
        <v>2</v>
      </c>
      <c r="AW10" s="36">
        <v>3</v>
      </c>
      <c r="AX10" s="39">
        <v>4</v>
      </c>
      <c r="AY10" s="39">
        <v>5</v>
      </c>
      <c r="AZ10" s="36">
        <v>6</v>
      </c>
      <c r="BA10" s="36">
        <v>7</v>
      </c>
      <c r="BB10" s="36">
        <v>8</v>
      </c>
      <c r="BC10" s="36">
        <v>9</v>
      </c>
      <c r="BD10" s="36">
        <v>10</v>
      </c>
      <c r="BE10" s="39">
        <v>11</v>
      </c>
      <c r="BF10" s="39">
        <v>12</v>
      </c>
      <c r="BG10" s="36">
        <v>13</v>
      </c>
      <c r="BH10" s="36">
        <v>14</v>
      </c>
      <c r="BI10" s="36">
        <v>15</v>
      </c>
      <c r="BJ10" s="36">
        <v>16</v>
      </c>
      <c r="BK10" s="36">
        <v>17</v>
      </c>
      <c r="BL10" s="39">
        <v>18</v>
      </c>
      <c r="BM10" s="39">
        <v>19</v>
      </c>
      <c r="BN10" s="36">
        <v>20</v>
      </c>
      <c r="BO10" s="36">
        <v>21</v>
      </c>
      <c r="BP10" s="36">
        <v>22</v>
      </c>
      <c r="BQ10" s="36">
        <v>23</v>
      </c>
      <c r="BR10" s="36">
        <v>24</v>
      </c>
      <c r="BS10" s="39">
        <v>25</v>
      </c>
      <c r="BT10" s="39">
        <v>26</v>
      </c>
      <c r="BU10" s="36">
        <v>27</v>
      </c>
      <c r="BV10" s="36">
        <v>28</v>
      </c>
      <c r="BW10" s="36">
        <v>1</v>
      </c>
      <c r="BX10" s="36">
        <v>2</v>
      </c>
      <c r="BY10" s="36">
        <v>3</v>
      </c>
      <c r="BZ10" s="39">
        <v>4</v>
      </c>
      <c r="CA10" s="39">
        <v>5</v>
      </c>
      <c r="CB10" s="36">
        <v>6</v>
      </c>
      <c r="CC10" s="36">
        <v>7</v>
      </c>
      <c r="CD10" s="36">
        <v>8</v>
      </c>
      <c r="CE10" s="36">
        <v>9</v>
      </c>
      <c r="CF10" s="36">
        <v>10</v>
      </c>
      <c r="CG10" s="39">
        <v>11</v>
      </c>
      <c r="CH10" s="39">
        <v>12</v>
      </c>
      <c r="CI10" s="36">
        <v>13</v>
      </c>
      <c r="CJ10" s="36">
        <v>14</v>
      </c>
      <c r="CK10" s="36">
        <v>15</v>
      </c>
      <c r="CL10" s="36">
        <v>16</v>
      </c>
      <c r="CM10" s="36">
        <v>17</v>
      </c>
      <c r="CN10" s="39">
        <v>18</v>
      </c>
      <c r="CO10" s="39">
        <v>19</v>
      </c>
      <c r="CP10" s="36">
        <v>20</v>
      </c>
      <c r="CQ10" s="36">
        <v>21</v>
      </c>
      <c r="CR10" s="36">
        <v>22</v>
      </c>
      <c r="CS10" s="36">
        <v>23</v>
      </c>
      <c r="CT10" s="36">
        <v>24</v>
      </c>
      <c r="CU10" s="39">
        <v>25</v>
      </c>
      <c r="CV10" s="39">
        <v>26</v>
      </c>
      <c r="CW10" s="36">
        <v>27</v>
      </c>
      <c r="CX10" s="36">
        <v>28</v>
      </c>
      <c r="CY10" s="36">
        <v>29</v>
      </c>
      <c r="CZ10" s="36">
        <v>30</v>
      </c>
      <c r="DA10" s="36">
        <v>31</v>
      </c>
      <c r="DB10" s="39">
        <v>1</v>
      </c>
      <c r="DC10" s="39">
        <v>2</v>
      </c>
      <c r="DD10" s="36">
        <v>3</v>
      </c>
      <c r="DE10" s="36">
        <v>4</v>
      </c>
      <c r="DF10" s="36">
        <v>5</v>
      </c>
      <c r="DG10" s="36">
        <v>6</v>
      </c>
      <c r="DH10" s="36">
        <v>7</v>
      </c>
      <c r="DI10" s="39">
        <v>8</v>
      </c>
      <c r="DJ10" s="39">
        <v>9</v>
      </c>
      <c r="DK10" s="36">
        <v>10</v>
      </c>
      <c r="DL10" s="36">
        <v>11</v>
      </c>
      <c r="DM10" s="36">
        <v>12</v>
      </c>
      <c r="DN10" s="36">
        <v>13</v>
      </c>
      <c r="DO10" s="36">
        <v>14</v>
      </c>
      <c r="DP10" s="39">
        <v>15</v>
      </c>
      <c r="DQ10" s="39">
        <v>16</v>
      </c>
      <c r="DR10" s="36">
        <v>17</v>
      </c>
      <c r="DS10" s="36">
        <v>18</v>
      </c>
      <c r="DT10" s="36">
        <v>19</v>
      </c>
      <c r="DU10" s="36">
        <v>20</v>
      </c>
      <c r="DV10" s="36">
        <v>21</v>
      </c>
      <c r="DW10" s="39">
        <v>22</v>
      </c>
      <c r="DX10" s="39">
        <v>23</v>
      </c>
      <c r="DY10" s="36">
        <v>24</v>
      </c>
      <c r="DZ10" s="36">
        <v>25</v>
      </c>
      <c r="EA10" s="36">
        <v>26</v>
      </c>
      <c r="EB10" s="36">
        <v>27</v>
      </c>
      <c r="EC10" s="36">
        <v>28</v>
      </c>
      <c r="ED10" s="39">
        <v>29</v>
      </c>
      <c r="EE10" s="39">
        <v>30</v>
      </c>
      <c r="EF10" s="36">
        <v>1</v>
      </c>
      <c r="EG10" s="36">
        <v>2</v>
      </c>
      <c r="EH10" s="36">
        <v>3</v>
      </c>
      <c r="EI10" s="36">
        <v>4</v>
      </c>
      <c r="EJ10" s="36">
        <v>5</v>
      </c>
      <c r="EK10" s="39">
        <v>6</v>
      </c>
      <c r="EL10" s="39">
        <v>7</v>
      </c>
      <c r="EM10" s="36">
        <v>8</v>
      </c>
      <c r="EN10" s="36">
        <v>9</v>
      </c>
      <c r="EO10" s="36">
        <v>10</v>
      </c>
      <c r="EP10" s="36">
        <v>11</v>
      </c>
      <c r="EQ10" s="36">
        <v>12</v>
      </c>
      <c r="ER10" s="39">
        <v>13</v>
      </c>
      <c r="ES10" s="39">
        <v>14</v>
      </c>
      <c r="ET10" s="36">
        <v>15</v>
      </c>
      <c r="EU10" s="36">
        <v>16</v>
      </c>
      <c r="EV10" s="36">
        <v>17</v>
      </c>
      <c r="EW10" s="36">
        <v>18</v>
      </c>
      <c r="EX10" s="36">
        <v>19</v>
      </c>
      <c r="EY10" s="39">
        <v>20</v>
      </c>
      <c r="EZ10" s="39">
        <v>21</v>
      </c>
      <c r="FA10" s="36">
        <v>22</v>
      </c>
      <c r="FB10" s="36">
        <v>23</v>
      </c>
      <c r="FC10" s="36">
        <v>24</v>
      </c>
      <c r="FD10" s="36">
        <v>25</v>
      </c>
      <c r="FE10" s="36">
        <v>26</v>
      </c>
      <c r="FF10" s="39">
        <v>27</v>
      </c>
      <c r="FG10" s="39">
        <v>28</v>
      </c>
      <c r="FH10" s="36">
        <v>29</v>
      </c>
      <c r="FI10" s="36">
        <v>30</v>
      </c>
      <c r="FJ10" s="36">
        <v>31</v>
      </c>
      <c r="FK10" s="36">
        <v>1</v>
      </c>
      <c r="FL10" s="36">
        <v>2</v>
      </c>
      <c r="FM10" s="39">
        <v>3</v>
      </c>
      <c r="FN10" s="39">
        <v>4</v>
      </c>
      <c r="FO10" s="36">
        <v>5</v>
      </c>
      <c r="FP10" s="36">
        <v>6</v>
      </c>
      <c r="FQ10" s="36">
        <v>7</v>
      </c>
      <c r="FR10" s="36">
        <v>8</v>
      </c>
      <c r="FS10" s="36">
        <v>9</v>
      </c>
      <c r="FT10" s="39">
        <v>10</v>
      </c>
      <c r="FU10" s="39">
        <v>11</v>
      </c>
      <c r="FV10" s="36">
        <v>12</v>
      </c>
      <c r="FW10" s="36">
        <v>13</v>
      </c>
      <c r="FX10" s="36">
        <v>14</v>
      </c>
      <c r="FY10" s="36">
        <v>15</v>
      </c>
      <c r="FZ10" s="36">
        <v>16</v>
      </c>
      <c r="GA10" s="39">
        <v>17</v>
      </c>
      <c r="GB10" s="39">
        <v>18</v>
      </c>
      <c r="GC10" s="36">
        <v>19</v>
      </c>
      <c r="GD10" s="36">
        <v>20</v>
      </c>
      <c r="GE10" s="36">
        <v>21</v>
      </c>
      <c r="GF10" s="36">
        <v>22</v>
      </c>
      <c r="GG10" s="36">
        <v>23</v>
      </c>
      <c r="GH10" s="39">
        <v>24</v>
      </c>
      <c r="GI10" s="39">
        <v>25</v>
      </c>
      <c r="GJ10" s="36">
        <v>26</v>
      </c>
      <c r="GK10" s="36">
        <v>27</v>
      </c>
      <c r="GL10" s="36">
        <v>28</v>
      </c>
      <c r="GM10" s="36">
        <v>29</v>
      </c>
      <c r="GN10" s="36">
        <v>30</v>
      </c>
      <c r="GO10" s="39">
        <v>1</v>
      </c>
      <c r="GP10" s="39">
        <v>2</v>
      </c>
      <c r="GQ10" s="36">
        <v>3</v>
      </c>
      <c r="GR10" s="36">
        <v>4</v>
      </c>
      <c r="GS10" s="36">
        <v>5</v>
      </c>
      <c r="GT10" s="36">
        <v>6</v>
      </c>
      <c r="GU10" s="36">
        <v>7</v>
      </c>
      <c r="GV10" s="39">
        <v>8</v>
      </c>
      <c r="GW10" s="39">
        <v>9</v>
      </c>
      <c r="GX10" s="36">
        <v>10</v>
      </c>
      <c r="GY10" s="36">
        <v>11</v>
      </c>
      <c r="GZ10" s="36">
        <v>12</v>
      </c>
      <c r="HA10" s="36">
        <v>13</v>
      </c>
      <c r="HB10" s="36">
        <v>14</v>
      </c>
      <c r="HC10" s="39">
        <v>15</v>
      </c>
      <c r="HD10" s="39">
        <v>16</v>
      </c>
      <c r="HE10" s="36">
        <v>17</v>
      </c>
      <c r="HF10" s="36">
        <v>18</v>
      </c>
      <c r="HG10" s="36">
        <v>19</v>
      </c>
      <c r="HH10" s="36">
        <v>20</v>
      </c>
      <c r="HI10" s="36">
        <v>21</v>
      </c>
      <c r="HJ10" s="39">
        <v>22</v>
      </c>
      <c r="HK10" s="39">
        <v>23</v>
      </c>
      <c r="HL10" s="36">
        <v>24</v>
      </c>
      <c r="HM10" s="36">
        <v>25</v>
      </c>
      <c r="HN10" s="36">
        <v>26</v>
      </c>
      <c r="HO10" s="36">
        <v>27</v>
      </c>
      <c r="HP10" s="36">
        <v>28</v>
      </c>
      <c r="HQ10" s="39">
        <v>29</v>
      </c>
      <c r="HR10" s="39">
        <v>30</v>
      </c>
      <c r="HS10" s="36">
        <v>31</v>
      </c>
      <c r="HT10" s="36">
        <v>1</v>
      </c>
      <c r="HU10" s="36">
        <v>2</v>
      </c>
      <c r="HV10" s="36">
        <v>3</v>
      </c>
      <c r="HW10" s="36">
        <v>4</v>
      </c>
      <c r="HX10" s="39">
        <v>5</v>
      </c>
      <c r="HY10" s="39">
        <v>6</v>
      </c>
      <c r="HZ10" s="36">
        <v>7</v>
      </c>
      <c r="IA10" s="36">
        <v>8</v>
      </c>
      <c r="IB10" s="36">
        <v>9</v>
      </c>
      <c r="IC10" s="36">
        <v>10</v>
      </c>
      <c r="ID10" s="36">
        <v>11</v>
      </c>
      <c r="IE10" s="39">
        <v>12</v>
      </c>
      <c r="IF10" s="39">
        <v>13</v>
      </c>
      <c r="IG10" s="36">
        <v>14</v>
      </c>
      <c r="IH10" s="36">
        <v>15</v>
      </c>
      <c r="II10" s="36">
        <v>16</v>
      </c>
      <c r="IJ10" s="36">
        <v>17</v>
      </c>
      <c r="IK10" s="36">
        <v>18</v>
      </c>
      <c r="IL10" s="39">
        <v>19</v>
      </c>
      <c r="IM10" s="39">
        <v>20</v>
      </c>
      <c r="IN10" s="36">
        <v>21</v>
      </c>
      <c r="IO10" s="36">
        <v>22</v>
      </c>
      <c r="IP10" s="36">
        <v>23</v>
      </c>
      <c r="IQ10" s="36">
        <v>24</v>
      </c>
      <c r="IR10" s="36">
        <v>25</v>
      </c>
      <c r="IS10" s="39">
        <v>26</v>
      </c>
      <c r="IT10" s="39">
        <v>27</v>
      </c>
      <c r="IU10" s="36">
        <v>28</v>
      </c>
      <c r="IV10" s="36">
        <v>29</v>
      </c>
      <c r="IW10" s="36">
        <v>30</v>
      </c>
      <c r="IX10" s="36">
        <v>31</v>
      </c>
      <c r="IY10" s="36">
        <v>1</v>
      </c>
      <c r="IZ10" s="39">
        <v>2</v>
      </c>
      <c r="JA10" s="39">
        <v>3</v>
      </c>
      <c r="JB10" s="36">
        <v>4</v>
      </c>
      <c r="JC10" s="36">
        <v>5</v>
      </c>
      <c r="JD10" s="36">
        <v>6</v>
      </c>
      <c r="JE10" s="36">
        <v>7</v>
      </c>
      <c r="JF10" s="36">
        <v>8</v>
      </c>
      <c r="JG10" s="39">
        <v>9</v>
      </c>
      <c r="JH10" s="39">
        <v>10</v>
      </c>
      <c r="JI10" s="36">
        <v>11</v>
      </c>
      <c r="JJ10" s="36">
        <v>12</v>
      </c>
      <c r="JK10" s="36">
        <v>13</v>
      </c>
      <c r="JL10" s="36">
        <v>14</v>
      </c>
      <c r="JM10" s="36">
        <v>15</v>
      </c>
      <c r="JN10" s="39">
        <v>16</v>
      </c>
      <c r="JO10" s="39">
        <v>17</v>
      </c>
      <c r="JP10" s="36">
        <v>18</v>
      </c>
      <c r="JQ10" s="36">
        <v>19</v>
      </c>
      <c r="JR10" s="36">
        <v>20</v>
      </c>
      <c r="JS10" s="36">
        <v>21</v>
      </c>
      <c r="JT10" s="36">
        <v>22</v>
      </c>
      <c r="JU10" s="39">
        <v>23</v>
      </c>
      <c r="JV10" s="39">
        <v>24</v>
      </c>
      <c r="JW10" s="36">
        <v>25</v>
      </c>
      <c r="JX10" s="36">
        <v>26</v>
      </c>
      <c r="JY10" s="36">
        <v>27</v>
      </c>
      <c r="JZ10" s="36">
        <v>28</v>
      </c>
      <c r="KA10" s="36">
        <v>29</v>
      </c>
      <c r="KB10" s="39">
        <v>30</v>
      </c>
      <c r="KC10" s="39">
        <v>1</v>
      </c>
      <c r="KD10" s="36">
        <v>2</v>
      </c>
      <c r="KE10" s="36">
        <v>3</v>
      </c>
      <c r="KF10" s="36">
        <v>4</v>
      </c>
      <c r="KG10" s="36">
        <v>5</v>
      </c>
      <c r="KH10" s="36">
        <v>6</v>
      </c>
      <c r="KI10" s="39">
        <v>7</v>
      </c>
      <c r="KJ10" s="39">
        <v>8</v>
      </c>
      <c r="KK10" s="36">
        <v>9</v>
      </c>
      <c r="KL10" s="36">
        <v>10</v>
      </c>
      <c r="KM10" s="36">
        <v>11</v>
      </c>
      <c r="KN10" s="36">
        <v>12</v>
      </c>
      <c r="KO10" s="36">
        <v>13</v>
      </c>
      <c r="KP10" s="39">
        <v>14</v>
      </c>
      <c r="KQ10" s="39">
        <v>15</v>
      </c>
      <c r="KR10" s="36">
        <v>16</v>
      </c>
      <c r="KS10" s="36">
        <v>17</v>
      </c>
      <c r="KT10" s="36">
        <v>18</v>
      </c>
      <c r="KU10" s="36">
        <v>19</v>
      </c>
      <c r="KV10" s="36">
        <v>20</v>
      </c>
      <c r="KW10" s="39">
        <v>21</v>
      </c>
      <c r="KX10" s="39">
        <v>22</v>
      </c>
      <c r="KY10" s="36">
        <v>23</v>
      </c>
      <c r="KZ10" s="36">
        <v>24</v>
      </c>
      <c r="LA10" s="36">
        <v>25</v>
      </c>
      <c r="LB10" s="36">
        <v>26</v>
      </c>
      <c r="LC10" s="36">
        <v>27</v>
      </c>
      <c r="LD10" s="39">
        <v>28</v>
      </c>
      <c r="LE10" s="39">
        <v>29</v>
      </c>
      <c r="LF10" s="36">
        <v>30</v>
      </c>
      <c r="LG10" s="36">
        <v>31</v>
      </c>
      <c r="LH10" s="36">
        <v>1</v>
      </c>
      <c r="LI10" s="36">
        <v>2</v>
      </c>
      <c r="LJ10" s="36">
        <v>3</v>
      </c>
      <c r="LK10" s="39">
        <v>4</v>
      </c>
      <c r="LL10" s="39">
        <v>5</v>
      </c>
      <c r="LM10" s="36">
        <v>6</v>
      </c>
      <c r="LN10" s="36">
        <v>7</v>
      </c>
      <c r="LO10" s="36">
        <v>8</v>
      </c>
      <c r="LP10" s="36">
        <v>9</v>
      </c>
      <c r="LQ10" s="36">
        <v>10</v>
      </c>
      <c r="LR10" s="39">
        <v>11</v>
      </c>
      <c r="LS10" s="39">
        <v>12</v>
      </c>
      <c r="LT10" s="36">
        <v>13</v>
      </c>
      <c r="LU10" s="36">
        <v>14</v>
      </c>
      <c r="LV10" s="36">
        <v>15</v>
      </c>
      <c r="LW10" s="36">
        <v>16</v>
      </c>
      <c r="LX10" s="36">
        <v>17</v>
      </c>
      <c r="LY10" s="39">
        <v>18</v>
      </c>
      <c r="LZ10" s="39">
        <v>19</v>
      </c>
      <c r="MA10" s="36">
        <v>20</v>
      </c>
      <c r="MB10" s="36">
        <v>21</v>
      </c>
      <c r="MC10" s="36">
        <v>22</v>
      </c>
      <c r="MD10" s="36">
        <v>23</v>
      </c>
      <c r="ME10" s="36">
        <v>24</v>
      </c>
      <c r="MF10" s="39">
        <v>25</v>
      </c>
      <c r="MG10" s="39">
        <v>26</v>
      </c>
      <c r="MH10" s="36">
        <v>27</v>
      </c>
      <c r="MI10" s="36">
        <v>28</v>
      </c>
      <c r="MJ10" s="36">
        <v>29</v>
      </c>
      <c r="MK10" s="36">
        <v>30</v>
      </c>
      <c r="ML10" s="36">
        <v>1</v>
      </c>
      <c r="MM10" s="39">
        <v>2</v>
      </c>
      <c r="MN10" s="39">
        <v>3</v>
      </c>
      <c r="MO10" s="36">
        <v>4</v>
      </c>
      <c r="MP10" s="36">
        <v>5</v>
      </c>
      <c r="MQ10" s="36">
        <v>6</v>
      </c>
      <c r="MR10" s="36">
        <v>7</v>
      </c>
      <c r="MS10" s="36">
        <v>8</v>
      </c>
      <c r="MT10" s="39">
        <v>9</v>
      </c>
      <c r="MU10" s="39">
        <v>10</v>
      </c>
      <c r="MV10" s="36">
        <v>11</v>
      </c>
      <c r="MW10" s="36">
        <v>12</v>
      </c>
      <c r="MX10" s="36">
        <v>13</v>
      </c>
      <c r="MY10" s="36">
        <v>14</v>
      </c>
      <c r="MZ10" s="36">
        <v>15</v>
      </c>
      <c r="NA10" s="39">
        <v>16</v>
      </c>
      <c r="NB10" s="39">
        <v>17</v>
      </c>
      <c r="NC10" s="36">
        <v>18</v>
      </c>
      <c r="ND10" s="36">
        <v>19</v>
      </c>
      <c r="NE10" s="36">
        <v>20</v>
      </c>
      <c r="NF10" s="36">
        <v>21</v>
      </c>
      <c r="NG10" s="36">
        <v>22</v>
      </c>
      <c r="NH10" s="39">
        <v>23</v>
      </c>
      <c r="NI10" s="39">
        <v>24</v>
      </c>
      <c r="NJ10" s="36">
        <v>25</v>
      </c>
      <c r="NK10" s="36">
        <v>26</v>
      </c>
      <c r="NL10" s="36">
        <v>27</v>
      </c>
      <c r="NM10" s="36">
        <v>28</v>
      </c>
      <c r="NN10" s="36">
        <v>29</v>
      </c>
      <c r="NO10" s="39">
        <v>30</v>
      </c>
      <c r="NP10" s="39">
        <v>31</v>
      </c>
      <c r="NQ10" s="38">
        <v>1</v>
      </c>
      <c r="NR10" s="38">
        <v>2</v>
      </c>
      <c r="NS10" s="38">
        <v>3</v>
      </c>
      <c r="NT10" s="38">
        <v>4</v>
      </c>
      <c r="NU10" s="38">
        <v>5</v>
      </c>
    </row>
    <row r="11" spans="1:385" s="75" customFormat="1" x14ac:dyDescent="0.25">
      <c r="A11" s="73" t="s">
        <v>41</v>
      </c>
      <c r="B11" s="73" t="s">
        <v>42</v>
      </c>
      <c r="C11" s="73" t="s">
        <v>13</v>
      </c>
      <c r="D11" s="73" t="s">
        <v>14</v>
      </c>
      <c r="E11" s="73" t="s">
        <v>34</v>
      </c>
      <c r="F11" s="73"/>
      <c r="G11" s="73" t="s">
        <v>8</v>
      </c>
      <c r="H11" s="76" t="s">
        <v>35</v>
      </c>
      <c r="I11" s="73" t="s">
        <v>9</v>
      </c>
      <c r="J11" s="73"/>
      <c r="K11" s="73" t="s">
        <v>10</v>
      </c>
      <c r="L11" s="76" t="s">
        <v>36</v>
      </c>
      <c r="M11" s="76" t="s">
        <v>7</v>
      </c>
      <c r="N11" s="73" t="s">
        <v>37</v>
      </c>
      <c r="O11" s="73" t="s">
        <v>11</v>
      </c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74"/>
      <c r="DS11" s="74"/>
      <c r="DT11" s="74"/>
      <c r="DU11" s="74"/>
      <c r="DV11" s="74"/>
      <c r="DW11" s="74"/>
      <c r="DX11" s="74"/>
      <c r="DY11" s="74"/>
      <c r="DZ11" s="74"/>
      <c r="EA11" s="74"/>
      <c r="EB11" s="74"/>
      <c r="EC11" s="74"/>
      <c r="ED11" s="74"/>
      <c r="EE11" s="74"/>
      <c r="EF11" s="74"/>
      <c r="EG11" s="74"/>
      <c r="EH11" s="74"/>
      <c r="EI11" s="74"/>
      <c r="EJ11" s="74"/>
      <c r="EK11" s="74"/>
      <c r="EL11" s="74"/>
      <c r="EM11" s="74"/>
      <c r="EN11" s="74"/>
      <c r="EO11" s="74"/>
      <c r="EP11" s="74"/>
      <c r="EQ11" s="74"/>
      <c r="ER11" s="74"/>
      <c r="ES11" s="74"/>
      <c r="ET11" s="74"/>
      <c r="EU11" s="74"/>
      <c r="EV11" s="74"/>
      <c r="EW11" s="74"/>
      <c r="EX11" s="74"/>
      <c r="EY11" s="74"/>
      <c r="EZ11" s="74"/>
      <c r="FA11" s="74"/>
      <c r="FB11" s="74"/>
      <c r="FC11" s="74"/>
      <c r="FD11" s="74"/>
      <c r="FE11" s="74"/>
      <c r="FF11" s="74"/>
      <c r="FG11" s="74"/>
      <c r="FH11" s="74"/>
      <c r="FI11" s="74"/>
      <c r="FJ11" s="74"/>
      <c r="FK11" s="74"/>
      <c r="FL11" s="74"/>
      <c r="FM11" s="74"/>
      <c r="FN11" s="74"/>
      <c r="FO11" s="74"/>
      <c r="FP11" s="74"/>
      <c r="FQ11" s="74"/>
      <c r="FR11" s="74"/>
      <c r="FS11" s="74"/>
      <c r="FT11" s="74"/>
      <c r="FU11" s="74"/>
      <c r="FV11" s="74"/>
      <c r="FW11" s="74"/>
      <c r="FX11" s="74"/>
      <c r="FY11" s="74"/>
      <c r="FZ11" s="74"/>
      <c r="GA11" s="74"/>
      <c r="GB11" s="74"/>
      <c r="GC11" s="74"/>
      <c r="GD11" s="74"/>
      <c r="GE11" s="74"/>
      <c r="GF11" s="74"/>
      <c r="GG11" s="74"/>
      <c r="GH11" s="74"/>
      <c r="GI11" s="74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  <c r="IG11" s="74"/>
      <c r="IH11" s="74"/>
      <c r="II11" s="74"/>
      <c r="IJ11" s="74"/>
      <c r="IK11" s="74"/>
      <c r="IL11" s="74"/>
      <c r="IM11" s="74"/>
      <c r="IN11" s="74"/>
      <c r="IO11" s="74"/>
      <c r="IP11" s="74"/>
      <c r="IQ11" s="74"/>
      <c r="IR11" s="74"/>
      <c r="IS11" s="74"/>
      <c r="IT11" s="74"/>
      <c r="IU11" s="74"/>
      <c r="IV11" s="74"/>
      <c r="IW11" s="74"/>
      <c r="IX11" s="74"/>
      <c r="IY11" s="74"/>
      <c r="IZ11" s="74"/>
      <c r="JA11" s="74"/>
      <c r="JB11" s="74"/>
      <c r="JC11" s="74"/>
      <c r="JD11" s="74"/>
      <c r="JE11" s="74"/>
      <c r="JF11" s="74"/>
      <c r="JG11" s="74"/>
      <c r="JH11" s="74"/>
      <c r="JI11" s="74"/>
      <c r="JJ11" s="74"/>
      <c r="JK11" s="74"/>
      <c r="JL11" s="74"/>
      <c r="JM11" s="74"/>
      <c r="JN11" s="74"/>
      <c r="JO11" s="74"/>
      <c r="JP11" s="74"/>
      <c r="JQ11" s="74"/>
      <c r="JR11" s="74"/>
      <c r="JS11" s="74"/>
      <c r="JT11" s="74"/>
      <c r="JU11" s="74"/>
      <c r="JV11" s="74"/>
      <c r="JW11" s="74"/>
      <c r="JX11" s="74"/>
      <c r="JY11" s="74"/>
      <c r="JZ11" s="74"/>
      <c r="KA11" s="74"/>
      <c r="KB11" s="74"/>
      <c r="KC11" s="74"/>
      <c r="KD11" s="74"/>
      <c r="KE11" s="74"/>
      <c r="KF11" s="74"/>
      <c r="KG11" s="74"/>
      <c r="KH11" s="74"/>
      <c r="KI11" s="74"/>
      <c r="KJ11" s="74"/>
      <c r="KK11" s="74"/>
      <c r="KL11" s="74"/>
      <c r="KM11" s="74"/>
      <c r="KN11" s="74"/>
      <c r="KO11" s="74"/>
      <c r="KP11" s="74"/>
      <c r="KQ11" s="74"/>
      <c r="KR11" s="74"/>
      <c r="KS11" s="74"/>
      <c r="KT11" s="74"/>
      <c r="KU11" s="74"/>
      <c r="KV11" s="74"/>
      <c r="KW11" s="74"/>
      <c r="KX11" s="74"/>
      <c r="KY11" s="74"/>
      <c r="KZ11" s="74"/>
      <c r="LA11" s="74"/>
      <c r="LB11" s="74"/>
      <c r="LC11" s="74"/>
      <c r="LD11" s="74"/>
      <c r="LE11" s="74"/>
      <c r="LF11" s="74"/>
      <c r="LG11" s="74"/>
      <c r="LH11" s="74"/>
      <c r="LI11" s="74"/>
      <c r="LJ11" s="74"/>
      <c r="LK11" s="74"/>
      <c r="LL11" s="74"/>
      <c r="LM11" s="74"/>
      <c r="LN11" s="74"/>
      <c r="LO11" s="74"/>
      <c r="LP11" s="74"/>
      <c r="LQ11" s="74"/>
      <c r="LR11" s="74"/>
      <c r="LS11" s="74"/>
      <c r="LT11" s="74"/>
      <c r="LU11" s="74"/>
      <c r="LV11" s="74"/>
      <c r="LW11" s="74"/>
      <c r="LX11" s="74"/>
      <c r="LY11" s="74"/>
      <c r="LZ11" s="74"/>
      <c r="MA11" s="74"/>
      <c r="MB11" s="74"/>
      <c r="MC11" s="74"/>
      <c r="MD11" s="74"/>
      <c r="ME11" s="74"/>
      <c r="MF11" s="74"/>
      <c r="MG11" s="74"/>
      <c r="MH11" s="74"/>
      <c r="MI11" s="74"/>
      <c r="MJ11" s="74"/>
      <c r="MK11" s="74"/>
      <c r="ML11" s="74"/>
      <c r="MM11" s="74"/>
      <c r="MN11" s="74"/>
      <c r="MO11" s="74"/>
      <c r="MP11" s="74"/>
      <c r="MQ11" s="74"/>
      <c r="MR11" s="74"/>
      <c r="MS11" s="74"/>
      <c r="MT11" s="74"/>
      <c r="MU11" s="74"/>
      <c r="MV11" s="74"/>
      <c r="MW11" s="74"/>
      <c r="MX11" s="74"/>
      <c r="MY11" s="74"/>
      <c r="MZ11" s="74"/>
      <c r="NA11" s="74"/>
      <c r="NB11" s="74"/>
      <c r="NC11" s="74"/>
      <c r="ND11" s="74"/>
      <c r="NE11" s="74"/>
      <c r="NF11" s="74"/>
      <c r="NG11" s="74"/>
      <c r="NH11" s="74"/>
      <c r="NI11" s="74"/>
      <c r="NJ11" s="74"/>
      <c r="NK11" s="74"/>
      <c r="NL11" s="74"/>
      <c r="NM11" s="74"/>
      <c r="NN11" s="74"/>
      <c r="NO11" s="74"/>
      <c r="NP11" s="74"/>
      <c r="NQ11" s="74"/>
      <c r="NR11" s="74"/>
      <c r="NS11" s="74"/>
      <c r="NT11" s="74"/>
      <c r="NU11" s="74"/>
    </row>
    <row r="12" spans="1:385" s="13" customFormat="1" ht="7.9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385" ht="20.100000000000001" customHeight="1" x14ac:dyDescent="0.3">
      <c r="A13" s="94"/>
      <c r="B13" s="77"/>
      <c r="C13" s="90" t="s">
        <v>52</v>
      </c>
      <c r="D13" s="56" t="s">
        <v>45</v>
      </c>
      <c r="E13" s="57" t="e">
        <f>WORKDAY(G13,-H13+1,'Jours fériés'!#REF!)</f>
        <v>#REF!</v>
      </c>
      <c r="F13" s="58" t="e">
        <f>(G13-E13)+1</f>
        <v>#REF!</v>
      </c>
      <c r="G13" s="59" t="e">
        <f>WORKDAY(E14,-1,'Jours fériés'!#REF!)</f>
        <v>#REF!</v>
      </c>
      <c r="H13" s="60" cm="1">
        <f t="array" ref="H13">IF(C13=0,0,INDEX((tab!$H$4:$H$85),MATCH(1,(tab!$C$4:$C$85=C13)*(tab!$D$4:$D$85=D13),0)*1))</f>
        <v>30</v>
      </c>
      <c r="I13" s="61"/>
      <c r="J13" s="62">
        <f>K13-I13+1</f>
        <v>1</v>
      </c>
      <c r="K13" s="63"/>
      <c r="L13" s="60" t="e">
        <f>NETWORKDAYS(I13,K13,'Jours fériés'!#REF!)</f>
        <v>#REF!</v>
      </c>
      <c r="M13" s="64">
        <v>0</v>
      </c>
      <c r="N13" s="65"/>
      <c r="O13" s="66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FF13" s="3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IU13" s="3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MJ13" s="31"/>
    </row>
    <row r="14" spans="1:385" ht="20.100000000000001" customHeight="1" x14ac:dyDescent="0.3">
      <c r="A14" s="95"/>
      <c r="B14" s="79"/>
      <c r="C14" s="91"/>
      <c r="D14" s="56" t="s">
        <v>44</v>
      </c>
      <c r="E14" s="57" t="e">
        <f>WORKDAY(G14,-H14+1,'Jours fériés'!#REF!)</f>
        <v>#REF!</v>
      </c>
      <c r="F14" s="58" t="e">
        <f>(G14-E14)+1</f>
        <v>#REF!</v>
      </c>
      <c r="G14" s="59" t="e">
        <f>WORKDAY(E15,-1,'Jours fériés'!#REF!)</f>
        <v>#REF!</v>
      </c>
      <c r="H14" s="60" cm="1">
        <f t="array" ref="H14">IF(C13=0,0,INDEX((tab!$H$4:$H$85),MATCH(1,(tab!$C$4:$C$85=C13)*(tab!$D$4:$D$85=D14),0)*1))</f>
        <v>25</v>
      </c>
      <c r="I14" s="61"/>
      <c r="J14" s="62">
        <f t="shared" ref="J14:J17" si="0">K14-I14+1</f>
        <v>1</v>
      </c>
      <c r="K14" s="63"/>
      <c r="L14" s="60" t="e">
        <f>NETWORKDAYS(I14,K14,'Jours fériés'!#REF!)</f>
        <v>#REF!</v>
      </c>
      <c r="M14" s="64">
        <v>0</v>
      </c>
      <c r="N14" s="65"/>
      <c r="O14" s="66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FF14" s="3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IU14" s="3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MJ14" s="31"/>
    </row>
    <row r="15" spans="1:385" ht="19.899999999999999" customHeight="1" x14ac:dyDescent="0.3">
      <c r="A15" s="95"/>
      <c r="B15" s="72"/>
      <c r="C15" s="91"/>
      <c r="D15" s="56" t="s">
        <v>43</v>
      </c>
      <c r="E15" s="57" t="e">
        <f>WORKDAY(G15,-H15+1,'Jours fériés'!#REF!)</f>
        <v>#REF!</v>
      </c>
      <c r="F15" s="58" t="e">
        <f>(G15-E15)+1</f>
        <v>#REF!</v>
      </c>
      <c r="G15" s="59" t="e">
        <f>WORKDAY(E16,-1,'Jours fériés'!#REF!)</f>
        <v>#REF!</v>
      </c>
      <c r="H15" s="60" cm="1">
        <f t="array" ref="H15">IF(C13=0,0,INDEX((tab!$H$4:$H$85),MATCH(1,(tab!$C$4:$C$85=C13)*(tab!$D$4:$D$85=D15),0)*1))/B17</f>
        <v>115</v>
      </c>
      <c r="I15" s="61"/>
      <c r="J15" s="62">
        <f t="shared" si="0"/>
        <v>1</v>
      </c>
      <c r="K15" s="63"/>
      <c r="L15" s="60" t="e">
        <f>NETWORKDAYS(I15,K15,'Jours fériés'!#REF!)</f>
        <v>#REF!</v>
      </c>
      <c r="M15" s="64">
        <v>0</v>
      </c>
      <c r="N15" s="65"/>
      <c r="O15" s="66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FF15" s="3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IU15" s="3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MJ15" s="31"/>
    </row>
    <row r="16" spans="1:385" ht="19.5" customHeight="1" x14ac:dyDescent="0.3">
      <c r="A16" s="95"/>
      <c r="B16" s="57" t="s">
        <v>49</v>
      </c>
      <c r="C16" s="91"/>
      <c r="D16" s="68" t="s">
        <v>15</v>
      </c>
      <c r="E16" s="57" t="e">
        <f>WORKDAY(G16,-H16+1,'Jours fériés'!#REF!)</f>
        <v>#REF!</v>
      </c>
      <c r="F16" s="58" t="e">
        <f>(G16-E16)+1</f>
        <v>#REF!</v>
      </c>
      <c r="G16" s="59" t="e">
        <f>WORKDAY(E17,-1,'Jours fériés'!#REF!)</f>
        <v>#REF!</v>
      </c>
      <c r="H16" s="60" cm="1">
        <f t="array" ref="H16">IF(C13=0,0,INDEX((tab!$H$4:$H$85),MATCH(1,(tab!$C$4:$C$85=C13)*(tab!$D$4:$D$85=D16),0)*1))</f>
        <v>1</v>
      </c>
      <c r="I16" s="61"/>
      <c r="J16" s="62">
        <f t="shared" si="0"/>
        <v>1</v>
      </c>
      <c r="K16" s="63"/>
      <c r="L16" s="60" t="e">
        <f>NETWORKDAYS(I16,K16,'Jours fériés'!#REF!)</f>
        <v>#REF!</v>
      </c>
      <c r="M16" s="64">
        <v>0</v>
      </c>
      <c r="N16" s="65"/>
      <c r="O16" s="66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FF16" s="3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IU16" s="3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MJ16" s="31"/>
    </row>
    <row r="17" spans="1:348" ht="19.5" customHeight="1" x14ac:dyDescent="0.3">
      <c r="A17" s="96"/>
      <c r="B17" s="67">
        <v>1</v>
      </c>
      <c r="C17" s="92"/>
      <c r="D17" s="68" t="s">
        <v>12</v>
      </c>
      <c r="E17" s="57" t="e">
        <f>WORKDAY(G17,-H17+1,'Jours fériés'!#REF!)</f>
        <v>#REF!</v>
      </c>
      <c r="F17" s="58" t="e">
        <f>(G17-E17)+1</f>
        <v>#REF!</v>
      </c>
      <c r="G17" s="69">
        <v>44954</v>
      </c>
      <c r="H17" s="60" cm="1">
        <f t="array" ref="H17">IF(C13=0,0,INDEX((tab!$H$4:$H$85),MATCH(1,(tab!$C$4:$C$85=C13)*(tab!$D$4:$D$85=D17),0)*1))</f>
        <v>2</v>
      </c>
      <c r="I17" s="61"/>
      <c r="J17" s="62">
        <f t="shared" si="0"/>
        <v>1</v>
      </c>
      <c r="K17" s="63"/>
      <c r="L17" s="60" t="e">
        <f>NETWORKDAYS(I17,K17,'Jours fériés'!#REF!)</f>
        <v>#REF!</v>
      </c>
      <c r="M17" s="64">
        <v>0</v>
      </c>
      <c r="N17" s="70"/>
      <c r="O17" s="66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FF17" s="3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IU17" s="3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MJ17" s="31"/>
    </row>
    <row r="18" spans="1:348" s="13" customFormat="1" ht="7.9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348" ht="20.100000000000001" customHeight="1" x14ac:dyDescent="0.3">
      <c r="A19" s="87"/>
      <c r="B19" s="71"/>
      <c r="C19" s="90" t="s">
        <v>52</v>
      </c>
      <c r="D19" s="56" t="s">
        <v>45</v>
      </c>
      <c r="E19" s="57" t="e">
        <f>WORKDAY(G19,-H19+1,'Jours fériés'!#REF!)</f>
        <v>#REF!</v>
      </c>
      <c r="F19" s="58" t="e">
        <f>(G19-E19)+1</f>
        <v>#REF!</v>
      </c>
      <c r="G19" s="59" t="e">
        <f>WORKDAY(E20,-1,'Jours fériés'!#REF!)</f>
        <v>#REF!</v>
      </c>
      <c r="H19" s="60" cm="1">
        <f t="array" ref="H19">IF(C19=0,0,INDEX((tab!$H$4:$H$85),MATCH(1,(tab!$C$4:$C$85=C19)*(tab!$D$4:$D$85=D19),0)*1))</f>
        <v>30</v>
      </c>
      <c r="I19" s="61"/>
      <c r="J19" s="62">
        <f>K19-I19+1</f>
        <v>1</v>
      </c>
      <c r="K19" s="63"/>
      <c r="L19" s="60" t="e">
        <f>NETWORKDAYS(I19,K19,'Jours fériés'!#REF!)</f>
        <v>#REF!</v>
      </c>
      <c r="M19" s="64">
        <v>0</v>
      </c>
      <c r="N19" s="65"/>
      <c r="O19" s="66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FF19" s="3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IU19" s="3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MJ19" s="31"/>
    </row>
    <row r="20" spans="1:348" ht="20.100000000000001" customHeight="1" x14ac:dyDescent="0.3">
      <c r="A20" s="88"/>
      <c r="B20" s="72"/>
      <c r="C20" s="91"/>
      <c r="D20" s="56" t="s">
        <v>44</v>
      </c>
      <c r="E20" s="57" t="e">
        <f>WORKDAY(G20,-H20+1,'Jours fériés'!#REF!)</f>
        <v>#REF!</v>
      </c>
      <c r="F20" s="58" t="e">
        <f>(G20-E20)+1</f>
        <v>#REF!</v>
      </c>
      <c r="G20" s="59" t="e">
        <f>WORKDAY(E21,-1,'Jours fériés'!#REF!)</f>
        <v>#REF!</v>
      </c>
      <c r="H20" s="60" cm="1">
        <f t="array" ref="H20">IF(C19=0,0,INDEX((tab!$H$4:$H$85),MATCH(1,(tab!$C$4:$C$85=C19)*(tab!$D$4:$D$85=D20),0)*1))</f>
        <v>25</v>
      </c>
      <c r="I20" s="61"/>
      <c r="J20" s="62">
        <f t="shared" ref="J20:J23" si="1">K20-I20+1</f>
        <v>1</v>
      </c>
      <c r="K20" s="63"/>
      <c r="L20" s="60" t="e">
        <f>NETWORKDAYS(I20,K20,'Jours fériés'!#REF!)</f>
        <v>#REF!</v>
      </c>
      <c r="M20" s="64">
        <v>0</v>
      </c>
      <c r="N20" s="65"/>
      <c r="O20" s="66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FF20" s="3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IU20" s="3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MJ20" s="31"/>
    </row>
    <row r="21" spans="1:348" ht="19.899999999999999" customHeight="1" x14ac:dyDescent="0.3">
      <c r="A21" s="88"/>
      <c r="B21" s="72"/>
      <c r="C21" s="91"/>
      <c r="D21" s="56" t="s">
        <v>43</v>
      </c>
      <c r="E21" s="57" t="e">
        <f>WORKDAY(G21,-H21+1,'Jours fériés'!#REF!)</f>
        <v>#REF!</v>
      </c>
      <c r="F21" s="58" t="e">
        <f>(G21-E21)+1</f>
        <v>#REF!</v>
      </c>
      <c r="G21" s="59" t="e">
        <f>WORKDAY(E22,-1,'Jours fériés'!#REF!)</f>
        <v>#REF!</v>
      </c>
      <c r="H21" s="60" cm="1">
        <f t="array" ref="H21">IF(C19=0,0,INDEX((tab!$H$4:$H$85),MATCH(1,(tab!$C$4:$C$85=C19)*(tab!$D$4:$D$85=D21),0)*1))/B23</f>
        <v>115</v>
      </c>
      <c r="I21" s="61"/>
      <c r="J21" s="62">
        <f t="shared" si="1"/>
        <v>1</v>
      </c>
      <c r="K21" s="63"/>
      <c r="L21" s="60" t="e">
        <f>NETWORKDAYS(I21,K21,'Jours fériés'!#REF!)</f>
        <v>#REF!</v>
      </c>
      <c r="M21" s="64">
        <v>0</v>
      </c>
      <c r="N21" s="65"/>
      <c r="O21" s="66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FF21" s="3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IU21" s="3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MJ21" s="31"/>
    </row>
    <row r="22" spans="1:348" ht="20.100000000000001" customHeight="1" x14ac:dyDescent="0.3">
      <c r="A22" s="88"/>
      <c r="B22" s="57" t="s">
        <v>49</v>
      </c>
      <c r="C22" s="91"/>
      <c r="D22" s="68" t="s">
        <v>15</v>
      </c>
      <c r="E22" s="57" t="e">
        <f>WORKDAY(G22,-H22+1,'Jours fériés'!#REF!)</f>
        <v>#REF!</v>
      </c>
      <c r="F22" s="58" t="e">
        <f>(G22-E22)+1</f>
        <v>#REF!</v>
      </c>
      <c r="G22" s="59" t="e">
        <f>WORKDAY(E23,-1,'Jours fériés'!#REF!)</f>
        <v>#REF!</v>
      </c>
      <c r="H22" s="60" cm="1">
        <f t="array" ref="H22">IF(C19=0,0,INDEX((tab!$H$4:$H$85),MATCH(1,(tab!$C$4:$C$85=C19)*(tab!$D$4:$D$85=D22),0)*1))</f>
        <v>1</v>
      </c>
      <c r="I22" s="61"/>
      <c r="J22" s="62">
        <f t="shared" si="1"/>
        <v>1</v>
      </c>
      <c r="K22" s="63"/>
      <c r="L22" s="60" t="e">
        <f>NETWORKDAYS(I22,K22,'Jours fériés'!#REF!)</f>
        <v>#REF!</v>
      </c>
      <c r="M22" s="64">
        <v>0</v>
      </c>
      <c r="N22" s="65"/>
      <c r="O22" s="66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FF22" s="3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IU22" s="3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MJ22" s="31"/>
    </row>
    <row r="23" spans="1:348" ht="20.100000000000001" customHeight="1" x14ac:dyDescent="0.3">
      <c r="A23" s="89"/>
      <c r="B23" s="67">
        <v>1</v>
      </c>
      <c r="C23" s="92"/>
      <c r="D23" s="68" t="s">
        <v>12</v>
      </c>
      <c r="E23" s="57" t="e">
        <f>WORKDAY(G23,-H23+1,'Jours fériés'!#REF!)</f>
        <v>#REF!</v>
      </c>
      <c r="F23" s="58" t="e">
        <f>(G23-E23)+1</f>
        <v>#REF!</v>
      </c>
      <c r="G23" s="69">
        <v>44985</v>
      </c>
      <c r="H23" s="60" cm="1">
        <f t="array" ref="H23">IF(C19=0,0,INDEX((tab!$H$4:$H$85),MATCH(1,(tab!$C$4:$C$85=C19)*(tab!$D$4:$D$85=D23),0)*1))</f>
        <v>2</v>
      </c>
      <c r="I23" s="61"/>
      <c r="J23" s="62">
        <f t="shared" si="1"/>
        <v>1</v>
      </c>
      <c r="K23" s="63"/>
      <c r="L23" s="60" t="e">
        <f>NETWORKDAYS(I23,K23,'Jours fériés'!#REF!)</f>
        <v>#REF!</v>
      </c>
      <c r="M23" s="64">
        <v>0</v>
      </c>
      <c r="N23" s="70"/>
      <c r="O23" s="66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FF23" s="3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IU23" s="3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MJ23" s="31"/>
    </row>
    <row r="24" spans="1:348" s="13" customFormat="1" ht="7.9" customHeight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348" ht="20.100000000000001" customHeight="1" x14ac:dyDescent="0.3">
      <c r="A25" s="94"/>
      <c r="B25" s="71"/>
      <c r="C25" s="90" t="s">
        <v>56</v>
      </c>
      <c r="D25" s="56" t="s">
        <v>45</v>
      </c>
      <c r="E25" s="57" t="e">
        <f>WORKDAY(G25,-H25+1,'Jours fériés'!#REF!)</f>
        <v>#REF!</v>
      </c>
      <c r="F25" s="58" t="e">
        <f>(G25-E25)+1</f>
        <v>#REF!</v>
      </c>
      <c r="G25" s="59" t="e">
        <f>WORKDAY(E26,-1,'Jours fériés'!#REF!)</f>
        <v>#REF!</v>
      </c>
      <c r="H25" s="60" cm="1">
        <f t="array" ref="H25">IF(C25=0,0,INDEX((tab!$H$4:$H$85),MATCH(1,(tab!$C$4:$C$85=C25)*(tab!$D$4:$D$85=D25),0)*1))</f>
        <v>2</v>
      </c>
      <c r="I25" s="61"/>
      <c r="J25" s="62">
        <f>K25-I25+1</f>
        <v>1</v>
      </c>
      <c r="K25" s="63"/>
      <c r="L25" s="60" t="e">
        <f>NETWORKDAYS(I25,K25,'Jours fériés'!#REF!)</f>
        <v>#REF!</v>
      </c>
      <c r="M25" s="64">
        <v>0</v>
      </c>
      <c r="N25" s="65"/>
      <c r="O25" s="66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FF25" s="3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IU25" s="3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MJ25" s="31"/>
    </row>
    <row r="26" spans="1:348" ht="20.100000000000001" customHeight="1" x14ac:dyDescent="0.3">
      <c r="A26" s="95"/>
      <c r="B26" s="72"/>
      <c r="C26" s="91"/>
      <c r="D26" s="56" t="s">
        <v>44</v>
      </c>
      <c r="E26" s="57" t="e">
        <f>WORKDAY(G26,-H26+1,'Jours fériés'!#REF!)</f>
        <v>#REF!</v>
      </c>
      <c r="F26" s="58" t="e">
        <f>(G26-E26)+1</f>
        <v>#REF!</v>
      </c>
      <c r="G26" s="59" t="e">
        <f>WORKDAY(E27,-1,'Jours fériés'!#REF!)</f>
        <v>#REF!</v>
      </c>
      <c r="H26" s="60" cm="1">
        <f t="array" ref="H26">IF(C25=0,0,INDEX((tab!$H$4:$H$85),MATCH(1,(tab!$C$4:$C$85=C25)*(tab!$D$4:$D$85=D26),0)*1))</f>
        <v>5</v>
      </c>
      <c r="I26" s="61"/>
      <c r="J26" s="62">
        <f t="shared" ref="J26:J29" si="2">K26-I26+1</f>
        <v>1</v>
      </c>
      <c r="K26" s="63"/>
      <c r="L26" s="60" t="e">
        <f>NETWORKDAYS(I26,K26,'Jours fériés'!#REF!)</f>
        <v>#REF!</v>
      </c>
      <c r="M26" s="64">
        <v>0</v>
      </c>
      <c r="N26" s="65"/>
      <c r="O26" s="66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FF26" s="3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IU26" s="3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MJ26" s="31"/>
    </row>
    <row r="27" spans="1:348" ht="19.899999999999999" customHeight="1" x14ac:dyDescent="0.3">
      <c r="A27" s="95"/>
      <c r="B27" s="72"/>
      <c r="C27" s="91"/>
      <c r="D27" s="56" t="s">
        <v>43</v>
      </c>
      <c r="E27" s="57" t="e">
        <f>WORKDAY(G27,-H27+1,'Jours fériés'!#REF!)</f>
        <v>#REF!</v>
      </c>
      <c r="F27" s="58" t="e">
        <f>(G27-E27)+1</f>
        <v>#REF!</v>
      </c>
      <c r="G27" s="59" t="e">
        <f>WORKDAY(E28,-1,'Jours fériés'!#REF!)</f>
        <v>#REF!</v>
      </c>
      <c r="H27" s="60" cm="1">
        <f t="array" ref="H27">IF(C25=0,0,INDEX((tab!$H$4:$H$85),MATCH(1,(tab!$C$4:$C$85=C25)*(tab!$D$4:$D$85=D27),0)*1))/B29</f>
        <v>2</v>
      </c>
      <c r="I27" s="61"/>
      <c r="J27" s="62">
        <f t="shared" si="2"/>
        <v>1</v>
      </c>
      <c r="K27" s="63"/>
      <c r="L27" s="60" t="e">
        <f>NETWORKDAYS(I27,K27,'Jours fériés'!#REF!)</f>
        <v>#REF!</v>
      </c>
      <c r="M27" s="64">
        <v>0</v>
      </c>
      <c r="N27" s="65"/>
      <c r="O27" s="66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FF27" s="3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IU27" s="3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MJ27" s="31"/>
    </row>
    <row r="28" spans="1:348" ht="20.100000000000001" customHeight="1" x14ac:dyDescent="0.3">
      <c r="A28" s="95"/>
      <c r="B28" s="57" t="s">
        <v>49</v>
      </c>
      <c r="C28" s="91"/>
      <c r="D28" s="68" t="s">
        <v>15</v>
      </c>
      <c r="E28" s="57" t="e">
        <f>WORKDAY(G28,-H28+1,'Jours fériés'!#REF!)</f>
        <v>#REF!</v>
      </c>
      <c r="F28" s="58" t="e">
        <f>(G28-E28)+1</f>
        <v>#REF!</v>
      </c>
      <c r="G28" s="59" t="e">
        <f>WORKDAY(E29,-1,'Jours fériés'!#REF!)</f>
        <v>#REF!</v>
      </c>
      <c r="H28" s="60" cm="1">
        <f t="array" ref="H28">IF(C25=0,0,INDEX((tab!$H$4:$H$85),MATCH(1,(tab!$C$4:$C$85=C25)*(tab!$D$4:$D$85=D28),0)*1))</f>
        <v>1</v>
      </c>
      <c r="I28" s="61"/>
      <c r="J28" s="62">
        <f t="shared" si="2"/>
        <v>1</v>
      </c>
      <c r="K28" s="63"/>
      <c r="L28" s="60" t="e">
        <f>NETWORKDAYS(I28,K28,'Jours fériés'!#REF!)</f>
        <v>#REF!</v>
      </c>
      <c r="M28" s="64">
        <v>0</v>
      </c>
      <c r="N28" s="65"/>
      <c r="O28" s="66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FF28" s="3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IU28" s="3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MJ28" s="31"/>
    </row>
    <row r="29" spans="1:348" ht="20.100000000000001" customHeight="1" x14ac:dyDescent="0.3">
      <c r="A29" s="96"/>
      <c r="B29" s="67">
        <v>1</v>
      </c>
      <c r="C29" s="92"/>
      <c r="D29" s="68" t="s">
        <v>12</v>
      </c>
      <c r="E29" s="57" t="e">
        <f>WORKDAY(G29,-H29+1,'Jours fériés'!#REF!)</f>
        <v>#REF!</v>
      </c>
      <c r="F29" s="58" t="e">
        <f>(G29-E29)+1</f>
        <v>#REF!</v>
      </c>
      <c r="G29" s="69">
        <v>45100</v>
      </c>
      <c r="H29" s="60" cm="1">
        <f t="array" ref="H29">IF(C25=0,0,INDEX((tab!$H$4:$H$85),MATCH(1,(tab!$C$4:$C$85=C25)*(tab!$D$4:$D$85=D29),0)*1))</f>
        <v>2</v>
      </c>
      <c r="I29" s="61"/>
      <c r="J29" s="62">
        <f t="shared" si="2"/>
        <v>1</v>
      </c>
      <c r="K29" s="63"/>
      <c r="L29" s="60" t="e">
        <f>NETWORKDAYS(I29,K29,'Jours fériés'!#REF!)</f>
        <v>#REF!</v>
      </c>
      <c r="M29" s="64">
        <v>0</v>
      </c>
      <c r="N29" s="70"/>
      <c r="O29" s="66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FF29" s="3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IU29" s="3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MJ29" s="31"/>
    </row>
    <row r="30" spans="1:348" s="13" customFormat="1" ht="7.9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348" ht="20.100000000000001" customHeight="1" x14ac:dyDescent="0.3">
      <c r="A31" s="94"/>
      <c r="B31" s="77"/>
      <c r="C31" s="90" t="s">
        <v>54</v>
      </c>
      <c r="D31" s="56" t="s">
        <v>45</v>
      </c>
      <c r="E31" s="57" t="e">
        <f>WORKDAY(G31,-H31+1,'Jours fériés'!#REF!)</f>
        <v>#REF!</v>
      </c>
      <c r="F31" s="58" t="e">
        <f>(G31-E31)+1</f>
        <v>#REF!</v>
      </c>
      <c r="G31" s="59" t="e">
        <f>WORKDAY(E32,-1,'Jours fériés'!#REF!)</f>
        <v>#REF!</v>
      </c>
      <c r="H31" s="60" cm="1">
        <f t="array" ref="H31">IF(C31=0,0,INDEX((tab!$H$4:$H$85),MATCH(1,(tab!$C$4:$C$85=C31)*(tab!$D$4:$D$85=D31),0)*1))</f>
        <v>20</v>
      </c>
      <c r="I31" s="61"/>
      <c r="J31" s="62">
        <f>K31-I31+1</f>
        <v>1</v>
      </c>
      <c r="K31" s="63"/>
      <c r="L31" s="60" t="e">
        <f>NETWORKDAYS(I31,K31,'Jours fériés'!#REF!)</f>
        <v>#REF!</v>
      </c>
      <c r="M31" s="64">
        <v>0</v>
      </c>
      <c r="N31" s="65"/>
      <c r="O31" s="66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FF31" s="3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IU31" s="3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MJ31" s="31"/>
    </row>
    <row r="32" spans="1:348" ht="20.100000000000001" customHeight="1" x14ac:dyDescent="0.3">
      <c r="A32" s="95"/>
      <c r="B32" s="72"/>
      <c r="C32" s="91"/>
      <c r="D32" s="56" t="s">
        <v>44</v>
      </c>
      <c r="E32" s="57" t="e">
        <f>WORKDAY(G32,-H32+1,'Jours fériés'!#REF!)</f>
        <v>#REF!</v>
      </c>
      <c r="F32" s="58" t="e">
        <f>(G32-E32)+1</f>
        <v>#REF!</v>
      </c>
      <c r="G32" s="59" t="e">
        <f>WORKDAY(E33,-1,'Jours fériés'!#REF!)</f>
        <v>#REF!</v>
      </c>
      <c r="H32" s="60" cm="1">
        <f t="array" ref="H32">IF(C31=0,0,INDEX((tab!$H$4:$H$85),MATCH(1,(tab!$C$4:$C$85=C31)*(tab!$D$4:$D$85=D32),0)*1))</f>
        <v>25</v>
      </c>
      <c r="I32" s="61"/>
      <c r="J32" s="62">
        <f t="shared" ref="J32:J35" si="3">K32-I32+1</f>
        <v>1</v>
      </c>
      <c r="K32" s="63"/>
      <c r="L32" s="60" t="e">
        <f>NETWORKDAYS(I32,K32,'Jours fériés'!#REF!)</f>
        <v>#REF!</v>
      </c>
      <c r="M32" s="64">
        <v>0</v>
      </c>
      <c r="N32" s="65"/>
      <c r="O32" s="66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FF32" s="3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IU32" s="3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MJ32" s="31"/>
    </row>
    <row r="33" spans="1:389" ht="19.899999999999999" customHeight="1" x14ac:dyDescent="0.3">
      <c r="A33" s="95"/>
      <c r="B33" s="72"/>
      <c r="C33" s="91"/>
      <c r="D33" s="56" t="s">
        <v>43</v>
      </c>
      <c r="E33" s="57" t="e">
        <f>WORKDAY(G33,-H33+1,'Jours fériés'!#REF!)</f>
        <v>#REF!</v>
      </c>
      <c r="F33" s="58" t="e">
        <f>(G33-E33)+1</f>
        <v>#REF!</v>
      </c>
      <c r="G33" s="59" t="e">
        <f>WORKDAY(E34,-1,'Jours fériés'!#REF!)</f>
        <v>#REF!</v>
      </c>
      <c r="H33" s="60" cm="1">
        <f t="array" ref="H33">IF(C31=0,0,INDEX((tab!$H$4:$H$85),MATCH(1,(tab!$C$4:$C$85=C31)*(tab!$D$4:$D$85=D33),0)*1))/B35</f>
        <v>65</v>
      </c>
      <c r="I33" s="61"/>
      <c r="J33" s="62">
        <f t="shared" si="3"/>
        <v>1</v>
      </c>
      <c r="K33" s="63"/>
      <c r="L33" s="60" t="e">
        <f>NETWORKDAYS(I33,K33,'Jours fériés'!#REF!)</f>
        <v>#REF!</v>
      </c>
      <c r="M33" s="64">
        <v>0</v>
      </c>
      <c r="N33" s="65"/>
      <c r="O33" s="66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FF33" s="3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IU33" s="3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MJ33" s="31"/>
    </row>
    <row r="34" spans="1:389" ht="20.100000000000001" customHeight="1" x14ac:dyDescent="0.3">
      <c r="A34" s="95"/>
      <c r="B34" s="57" t="s">
        <v>49</v>
      </c>
      <c r="C34" s="91"/>
      <c r="D34" s="68" t="s">
        <v>15</v>
      </c>
      <c r="E34" s="57" t="e">
        <f>WORKDAY(G34,-H34+1,'Jours fériés'!#REF!)</f>
        <v>#REF!</v>
      </c>
      <c r="F34" s="58" t="e">
        <f>(G34-E34)+1</f>
        <v>#REF!</v>
      </c>
      <c r="G34" s="59" t="e">
        <f>WORKDAY(E35,-1,'Jours fériés'!#REF!)</f>
        <v>#REF!</v>
      </c>
      <c r="H34" s="60" cm="1">
        <f t="array" ref="H34">IF(C31=0,0,INDEX((tab!$H$4:$H$85),MATCH(1,(tab!$C$4:$C$85=C31)*(tab!$D$4:$D$85=D34),0)*1))</f>
        <v>1</v>
      </c>
      <c r="I34" s="61"/>
      <c r="J34" s="62">
        <f t="shared" si="3"/>
        <v>1</v>
      </c>
      <c r="K34" s="63"/>
      <c r="L34" s="60" t="e">
        <f>NETWORKDAYS(I34,K34,'Jours fériés'!#REF!)</f>
        <v>#REF!</v>
      </c>
      <c r="M34" s="64">
        <v>0</v>
      </c>
      <c r="N34" s="65"/>
      <c r="O34" s="66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FF34" s="3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IU34" s="3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MJ34" s="31"/>
    </row>
    <row r="35" spans="1:389" ht="20.100000000000001" customHeight="1" x14ac:dyDescent="0.3">
      <c r="A35" s="96"/>
      <c r="B35" s="67">
        <v>1</v>
      </c>
      <c r="C35" s="92"/>
      <c r="D35" s="68" t="s">
        <v>12</v>
      </c>
      <c r="E35" s="57" t="e">
        <f>WORKDAY(G35,-H35+1,'Jours fériés'!#REF!)</f>
        <v>#REF!</v>
      </c>
      <c r="F35" s="58" t="e">
        <f>(G35-E35)+1</f>
        <v>#REF!</v>
      </c>
      <c r="G35" s="69">
        <v>45125</v>
      </c>
      <c r="H35" s="60" cm="1">
        <f t="array" ref="H35">IF(C31=0,0,INDEX((tab!$H$4:$H$85),MATCH(1,(tab!$C$4:$C$85=C31)*(tab!$D$4:$D$85=D35),0)*1))</f>
        <v>2</v>
      </c>
      <c r="I35" s="61"/>
      <c r="J35" s="62">
        <f t="shared" si="3"/>
        <v>1</v>
      </c>
      <c r="K35" s="63"/>
      <c r="L35" s="60" t="e">
        <f>NETWORKDAYS(I35,K35,'Jours fériés'!#REF!)</f>
        <v>#REF!</v>
      </c>
      <c r="M35" s="64">
        <v>0</v>
      </c>
      <c r="N35" s="70"/>
      <c r="O35" s="66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FF35" s="3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IU35" s="3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MJ35" s="31"/>
    </row>
    <row r="36" spans="1:389" s="13" customFormat="1" ht="7.9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389" ht="20.100000000000001" customHeight="1" x14ac:dyDescent="0.3">
      <c r="A37" s="94"/>
      <c r="B37" s="77"/>
      <c r="C37" s="90" t="s">
        <v>63</v>
      </c>
      <c r="D37" s="56" t="s">
        <v>45</v>
      </c>
      <c r="E37" s="57" t="e">
        <f>WORKDAY(G37,-H37+1,'Jours fériés'!#REF!)</f>
        <v>#REF!</v>
      </c>
      <c r="F37" s="58" t="e">
        <f>(G37-E37)+1</f>
        <v>#REF!</v>
      </c>
      <c r="G37" s="59" t="e">
        <f>WORKDAY(E38,-1,'Jours fériés'!#REF!)</f>
        <v>#REF!</v>
      </c>
      <c r="H37" s="60" cm="1">
        <f t="array" ref="H37">IF(C37=0,0,INDEX((tab!$H$4:$H$85),MATCH(1,(tab!$C$4:$C$85=C37)*(tab!$D$4:$D$85=D37),0)*1))</f>
        <v>8</v>
      </c>
      <c r="I37" s="61"/>
      <c r="J37" s="62">
        <f>K37-I37+1</f>
        <v>1</v>
      </c>
      <c r="K37" s="63"/>
      <c r="L37" s="60" t="e">
        <f>NETWORKDAYS(I37,K37,'Jours fériés'!#REF!)</f>
        <v>#REF!</v>
      </c>
      <c r="M37" s="64">
        <v>0</v>
      </c>
      <c r="N37" s="65"/>
      <c r="O37" s="66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FF37" s="3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IU37" s="3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MJ37" s="31"/>
    </row>
    <row r="38" spans="1:389" ht="20.100000000000001" customHeight="1" x14ac:dyDescent="0.3">
      <c r="A38" s="95"/>
      <c r="B38" s="78"/>
      <c r="C38" s="91"/>
      <c r="D38" s="56" t="s">
        <v>44</v>
      </c>
      <c r="E38" s="57" t="e">
        <f>WORKDAY(G38,-H38+1,'Jours fériés'!#REF!)</f>
        <v>#REF!</v>
      </c>
      <c r="F38" s="58" t="e">
        <f>(G38-E38)+1</f>
        <v>#REF!</v>
      </c>
      <c r="G38" s="59" t="e">
        <f>WORKDAY(E39,-1,'Jours fériés'!#REF!)</f>
        <v>#REF!</v>
      </c>
      <c r="H38" s="60" cm="1">
        <f t="array" ref="H38">IF(C37=0,0,INDEX((tab!$H$4:$H$85),MATCH(1,(tab!$C$4:$C$85=C37)*(tab!$D$4:$D$85=D38),0)*1))</f>
        <v>15</v>
      </c>
      <c r="I38" s="61"/>
      <c r="J38" s="62">
        <f t="shared" ref="J38:J41" si="4">K38-I38+1</f>
        <v>1</v>
      </c>
      <c r="K38" s="63"/>
      <c r="L38" s="60" t="e">
        <f>NETWORKDAYS(I38,K38,'Jours fériés'!#REF!)</f>
        <v>#REF!</v>
      </c>
      <c r="M38" s="64">
        <v>0</v>
      </c>
      <c r="N38" s="65"/>
      <c r="O38" s="66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FF38" s="3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IU38" s="3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MJ38" s="31"/>
    </row>
    <row r="39" spans="1:389" ht="19.899999999999999" customHeight="1" x14ac:dyDescent="0.3">
      <c r="A39" s="95"/>
      <c r="B39" s="72"/>
      <c r="C39" s="91"/>
      <c r="D39" s="56" t="s">
        <v>43</v>
      </c>
      <c r="E39" s="57" t="e">
        <f>WORKDAY(G39,-H39+1,'Jours fériés'!#REF!)</f>
        <v>#REF!</v>
      </c>
      <c r="F39" s="58" t="e">
        <f>(G39-E39)+1</f>
        <v>#REF!</v>
      </c>
      <c r="G39" s="59" t="e">
        <f>WORKDAY(E40,-1,'Jours fériés'!#REF!)</f>
        <v>#REF!</v>
      </c>
      <c r="H39" s="60" cm="1">
        <f t="array" ref="H39">IF(C37=0,0,INDEX((tab!$H$4:$H$85),MATCH(1,(tab!$C$4:$C$85=C37)*(tab!$D$4:$D$85=D39),0)*1))/B41</f>
        <v>13</v>
      </c>
      <c r="I39" s="61"/>
      <c r="J39" s="62">
        <f t="shared" si="4"/>
        <v>1</v>
      </c>
      <c r="K39" s="63"/>
      <c r="L39" s="60" t="e">
        <f>NETWORKDAYS(I39,K39,'Jours fériés'!#REF!)</f>
        <v>#REF!</v>
      </c>
      <c r="M39" s="64">
        <v>0</v>
      </c>
      <c r="N39" s="65"/>
      <c r="O39" s="66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FF39" s="3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IU39" s="3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MJ39" s="31"/>
    </row>
    <row r="40" spans="1:389" ht="20.100000000000001" customHeight="1" x14ac:dyDescent="0.3">
      <c r="A40" s="95"/>
      <c r="B40" s="57" t="s">
        <v>49</v>
      </c>
      <c r="C40" s="91"/>
      <c r="D40" s="68" t="s">
        <v>15</v>
      </c>
      <c r="E40" s="57" t="e">
        <f>WORKDAY(G40,-H40+1,'Jours fériés'!#REF!)</f>
        <v>#REF!</v>
      </c>
      <c r="F40" s="58" t="e">
        <f>(G40-E40)+1</f>
        <v>#REF!</v>
      </c>
      <c r="G40" s="59" t="e">
        <f>WORKDAY(E41,-1,'Jours fériés'!#REF!)</f>
        <v>#REF!</v>
      </c>
      <c r="H40" s="60" cm="1">
        <f t="array" ref="H40">IF(C37=0,0,INDEX((tab!$H$4:$H$85),MATCH(1,(tab!$C$4:$C$85=C37)*(tab!$D$4:$D$85=D40),0)*1))</f>
        <v>1</v>
      </c>
      <c r="I40" s="61"/>
      <c r="J40" s="62">
        <f t="shared" si="4"/>
        <v>1</v>
      </c>
      <c r="K40" s="63"/>
      <c r="L40" s="60" t="e">
        <f>NETWORKDAYS(I40,K40,'Jours fériés'!#REF!)</f>
        <v>#REF!</v>
      </c>
      <c r="M40" s="64">
        <v>0</v>
      </c>
      <c r="N40" s="65"/>
      <c r="O40" s="66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FF40" s="3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IU40" s="3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MJ40" s="31"/>
    </row>
    <row r="41" spans="1:389" ht="20.100000000000001" customHeight="1" x14ac:dyDescent="0.3">
      <c r="A41" s="96"/>
      <c r="B41" s="67">
        <v>1</v>
      </c>
      <c r="C41" s="92"/>
      <c r="D41" s="68" t="s">
        <v>12</v>
      </c>
      <c r="E41" s="57" t="e">
        <f>WORKDAY(G41,-H41+1,'Jours fériés'!#REF!)</f>
        <v>#REF!</v>
      </c>
      <c r="F41" s="58" t="e">
        <f>(G41-E41)+1</f>
        <v>#REF!</v>
      </c>
      <c r="G41" s="69">
        <v>45155</v>
      </c>
      <c r="H41" s="60" cm="1">
        <f t="array" ref="H41">IF(C37=0,0,INDEX((tab!$H$4:$H$85),MATCH(1,(tab!$C$4:$C$85=C37)*(tab!$D$4:$D$85=D41),0)*1))</f>
        <v>2</v>
      </c>
      <c r="I41" s="61"/>
      <c r="J41" s="62">
        <f t="shared" si="4"/>
        <v>1</v>
      </c>
      <c r="K41" s="63"/>
      <c r="L41" s="60" t="e">
        <f>NETWORKDAYS(I41,K41,'Jours fériés'!#REF!)</f>
        <v>#REF!</v>
      </c>
      <c r="M41" s="64">
        <v>0</v>
      </c>
      <c r="N41" s="70"/>
      <c r="O41" s="66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FF41" s="3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IU41" s="3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MJ41" s="31"/>
    </row>
    <row r="42" spans="1:389" s="13" customFormat="1" ht="7.9" customHeight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4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  <c r="HI42" s="27"/>
      <c r="HJ42" s="27"/>
      <c r="HK42" s="27"/>
      <c r="HL42" s="27"/>
      <c r="HM42" s="27"/>
      <c r="HN42" s="27"/>
      <c r="HO42" s="27"/>
      <c r="HP42" s="27"/>
      <c r="HQ42" s="27"/>
      <c r="HR42" s="27"/>
      <c r="HS42" s="27"/>
      <c r="HT42" s="27"/>
      <c r="HU42" s="27"/>
      <c r="HV42" s="27"/>
      <c r="HW42" s="27"/>
      <c r="HX42" s="27"/>
      <c r="HY42" s="27"/>
      <c r="HZ42" s="27"/>
      <c r="IA42" s="27"/>
      <c r="IB42" s="27"/>
      <c r="IC42" s="27"/>
      <c r="ID42" s="27"/>
      <c r="IE42" s="27"/>
      <c r="IF42" s="27"/>
      <c r="IG42" s="27"/>
      <c r="IH42" s="27"/>
      <c r="II42" s="27"/>
      <c r="IJ42" s="27"/>
      <c r="IK42" s="27"/>
      <c r="IL42" s="27"/>
      <c r="IM42" s="27"/>
      <c r="IN42" s="27"/>
      <c r="IO42" s="27"/>
      <c r="IP42" s="27"/>
      <c r="IQ42" s="27"/>
      <c r="IR42" s="27"/>
      <c r="IS42" s="27"/>
      <c r="IT42" s="27"/>
      <c r="IU42" s="27"/>
      <c r="IV42" s="27"/>
      <c r="IW42" s="27"/>
      <c r="IX42" s="27"/>
      <c r="IY42" s="27"/>
      <c r="IZ42" s="27"/>
      <c r="JA42" s="27"/>
      <c r="JB42" s="27"/>
      <c r="JC42" s="27"/>
      <c r="JD42" s="27"/>
      <c r="JE42" s="27"/>
      <c r="JF42" s="27"/>
      <c r="JG42" s="27"/>
      <c r="JH42" s="27"/>
      <c r="JI42" s="27"/>
      <c r="JJ42" s="27"/>
      <c r="JK42" s="27"/>
      <c r="JL42" s="27"/>
      <c r="JM42" s="27"/>
      <c r="JN42" s="27"/>
      <c r="JO42" s="27"/>
      <c r="JP42" s="27"/>
      <c r="JQ42" s="27"/>
      <c r="JR42" s="27"/>
      <c r="JS42" s="27"/>
      <c r="JT42" s="27"/>
      <c r="JU42" s="27"/>
      <c r="JV42" s="27"/>
      <c r="JW42" s="27"/>
      <c r="JX42" s="27"/>
      <c r="JY42" s="27"/>
      <c r="JZ42" s="27"/>
      <c r="KA42" s="27"/>
      <c r="KB42" s="27"/>
      <c r="KC42" s="27"/>
      <c r="KD42" s="27"/>
      <c r="KE42" s="27"/>
      <c r="KF42" s="27"/>
      <c r="KG42" s="27"/>
      <c r="KH42" s="27"/>
      <c r="KI42" s="27"/>
      <c r="KJ42" s="27"/>
      <c r="KK42" s="27"/>
      <c r="KL42" s="27"/>
      <c r="KM42" s="27"/>
      <c r="KN42" s="27"/>
      <c r="KO42" s="27"/>
      <c r="KP42" s="27"/>
      <c r="KQ42" s="27"/>
      <c r="KR42" s="27"/>
      <c r="KS42" s="27"/>
      <c r="KT42" s="27"/>
      <c r="KU42" s="27"/>
      <c r="KV42" s="27"/>
      <c r="KW42" s="27"/>
      <c r="KX42" s="27"/>
      <c r="KY42" s="27"/>
      <c r="KZ42" s="27"/>
      <c r="LA42" s="27"/>
      <c r="LB42" s="27"/>
      <c r="LC42" s="27"/>
      <c r="LD42" s="27"/>
      <c r="LE42" s="27"/>
      <c r="LF42" s="27"/>
      <c r="LG42" s="27"/>
      <c r="LH42" s="27"/>
      <c r="LI42" s="27"/>
      <c r="LJ42" s="27"/>
      <c r="LK42" s="27"/>
      <c r="LL42" s="27"/>
      <c r="LM42" s="27"/>
      <c r="LN42" s="27"/>
      <c r="LO42" s="27"/>
      <c r="LP42" s="27"/>
      <c r="LQ42" s="27"/>
      <c r="LR42" s="27"/>
      <c r="LS42" s="27"/>
      <c r="LT42" s="27"/>
      <c r="LU42" s="27"/>
      <c r="LV42" s="27"/>
      <c r="LW42" s="27"/>
      <c r="LX42" s="27"/>
      <c r="LY42" s="27"/>
      <c r="LZ42" s="27"/>
      <c r="MA42" s="27"/>
      <c r="MB42" s="27"/>
      <c r="MC42" s="27"/>
      <c r="MD42" s="27"/>
      <c r="ME42" s="27"/>
      <c r="MF42" s="27"/>
      <c r="MG42" s="27"/>
      <c r="MH42" s="27"/>
      <c r="MI42" s="27"/>
      <c r="MJ42" s="27"/>
      <c r="MK42" s="27"/>
      <c r="ML42" s="27"/>
      <c r="MM42" s="27"/>
      <c r="MN42" s="27"/>
      <c r="MO42" s="27"/>
      <c r="MP42" s="27"/>
      <c r="MQ42" s="27"/>
      <c r="MR42" s="27"/>
      <c r="MS42" s="27"/>
      <c r="MT42" s="27"/>
      <c r="MU42" s="27"/>
      <c r="MV42" s="27"/>
      <c r="MW42" s="27"/>
      <c r="MX42" s="27"/>
      <c r="MY42" s="27"/>
      <c r="MZ42" s="27"/>
      <c r="NA42" s="27"/>
      <c r="NB42" s="27"/>
      <c r="NC42" s="27"/>
      <c r="ND42" s="27"/>
      <c r="NE42" s="27"/>
      <c r="NF42" s="27"/>
      <c r="NG42" s="27"/>
      <c r="NH42" s="27"/>
      <c r="NI42" s="27"/>
      <c r="NJ42" s="27"/>
      <c r="NK42" s="27"/>
      <c r="NL42" s="27"/>
      <c r="NM42" s="27"/>
      <c r="NN42" s="27"/>
      <c r="NO42" s="27"/>
      <c r="NP42" s="27"/>
      <c r="NQ42" s="27"/>
      <c r="NR42" s="27"/>
      <c r="NS42" s="27"/>
      <c r="NT42" s="27"/>
      <c r="NU42" s="27"/>
      <c r="NV42"/>
      <c r="NW42"/>
      <c r="NX42"/>
      <c r="NY42"/>
    </row>
    <row r="43" spans="1:389" ht="20.100000000000001" customHeight="1" x14ac:dyDescent="0.3">
      <c r="A43" s="87"/>
      <c r="B43" s="81"/>
      <c r="C43" s="90" t="s">
        <v>52</v>
      </c>
      <c r="D43" s="56" t="s">
        <v>45</v>
      </c>
      <c r="E43" s="57" t="e">
        <f>WORKDAY(G43,-H43+1,'Jours fériés'!F1:F11)</f>
        <v>#REF!</v>
      </c>
      <c r="F43" s="58" t="e">
        <f>(G43-E43)+1</f>
        <v>#REF!</v>
      </c>
      <c r="G43" s="59" t="e">
        <f>WORKDAY(E44,-1,'Jours fériés'!#REF!)</f>
        <v>#REF!</v>
      </c>
      <c r="H43" s="60" cm="1">
        <f t="array" ref="H43">IF(C43=0,0,INDEX((tab!$H$4:$H$85),MATCH(1,(tab!$C$4:$C$85=C43)*(tab!$D$4:$D$85=D43),0)*1))</f>
        <v>30</v>
      </c>
      <c r="I43" s="61"/>
      <c r="J43" s="62">
        <f>K43-I43+1</f>
        <v>1</v>
      </c>
      <c r="K43" s="63"/>
      <c r="L43" s="60" t="e">
        <f>NETWORKDAYS(I43,K43,'Jours fériés'!#REF!)</f>
        <v>#REF!</v>
      </c>
      <c r="M43" s="64">
        <v>0</v>
      </c>
      <c r="N43" s="65"/>
      <c r="O43" s="66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FF43" s="3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IU43" s="3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MJ43" s="31"/>
    </row>
    <row r="44" spans="1:389" ht="20.100000000000001" customHeight="1" x14ac:dyDescent="0.3">
      <c r="A44" s="88"/>
      <c r="B44" s="80"/>
      <c r="C44" s="91"/>
      <c r="D44" s="56" t="s">
        <v>44</v>
      </c>
      <c r="E44" s="57" t="e">
        <f>WORKDAY(G44,-H44+1,'Jours fériés'!#REF!)</f>
        <v>#REF!</v>
      </c>
      <c r="F44" s="58" t="e">
        <f>(G44-E44)+1</f>
        <v>#REF!</v>
      </c>
      <c r="G44" s="59" t="e">
        <f>WORKDAY(E45,-1,'Jours fériés'!#REF!)</f>
        <v>#REF!</v>
      </c>
      <c r="H44" s="60" cm="1">
        <f t="array" ref="H44">IF(C43=0,0,INDEX((tab!$H$4:$H$85),MATCH(1,(tab!$C$4:$C$85=C43)*(tab!$D$4:$D$85=D44),0)*1))</f>
        <v>25</v>
      </c>
      <c r="I44" s="61"/>
      <c r="J44" s="62">
        <f t="shared" ref="J44:J47" si="5">K44-I44+1</f>
        <v>1</v>
      </c>
      <c r="K44" s="63"/>
      <c r="L44" s="60" t="e">
        <f>NETWORKDAYS(I44,K44,'Jours fériés'!#REF!)</f>
        <v>#REF!</v>
      </c>
      <c r="M44" s="64">
        <v>0</v>
      </c>
      <c r="N44" s="65"/>
      <c r="O44" s="66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FF44" s="3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IU44" s="3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MJ44" s="31"/>
    </row>
    <row r="45" spans="1:389" ht="19.899999999999999" customHeight="1" x14ac:dyDescent="0.3">
      <c r="A45" s="88"/>
      <c r="B45" s="72"/>
      <c r="C45" s="91"/>
      <c r="D45" s="56" t="s">
        <v>43</v>
      </c>
      <c r="E45" s="57" t="e">
        <f>WORKDAY(G45,-H45+1,'Jours fériés'!#REF!)</f>
        <v>#REF!</v>
      </c>
      <c r="F45" s="58" t="e">
        <f>(G45-E45)+1</f>
        <v>#REF!</v>
      </c>
      <c r="G45" s="59" t="e">
        <f>WORKDAY(E46,-1,'Jours fériés'!#REF!)</f>
        <v>#REF!</v>
      </c>
      <c r="H45" s="60" cm="1">
        <f t="array" ref="H45">IF(C43=0,0,INDEX((tab!$H$4:$H$85),MATCH(1,(tab!$C$4:$C$85=C43)*(tab!$D$4:$D$85=D45),0)*1))/B47</f>
        <v>115</v>
      </c>
      <c r="I45" s="61"/>
      <c r="J45" s="62">
        <f t="shared" si="5"/>
        <v>1</v>
      </c>
      <c r="K45" s="63"/>
      <c r="L45" s="60" t="e">
        <f>NETWORKDAYS(I45,K45,'Jours fériés'!#REF!)</f>
        <v>#REF!</v>
      </c>
      <c r="M45" s="64">
        <v>0</v>
      </c>
      <c r="N45" s="65"/>
      <c r="O45" s="66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FF45" s="3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IU45" s="3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MJ45" s="31"/>
    </row>
    <row r="46" spans="1:389" ht="20.100000000000001" customHeight="1" x14ac:dyDescent="0.3">
      <c r="A46" s="88"/>
      <c r="B46" s="57" t="s">
        <v>49</v>
      </c>
      <c r="C46" s="91"/>
      <c r="D46" s="68" t="s">
        <v>15</v>
      </c>
      <c r="E46" s="57" t="e">
        <f>WORKDAY(G46,-H46+1,'Jours fériés'!#REF!)</f>
        <v>#REF!</v>
      </c>
      <c r="F46" s="58" t="e">
        <f>(G46-E46)+1</f>
        <v>#REF!</v>
      </c>
      <c r="G46" s="59" t="e">
        <f>WORKDAY(E47,-1,'Jours fériés'!#REF!)</f>
        <v>#REF!</v>
      </c>
      <c r="H46" s="60" cm="1">
        <f t="array" ref="H46">IF(C43=0,0,INDEX((tab!$H$4:$H$85),MATCH(1,(tab!$C$4:$C$85=C43)*(tab!$D$4:$D$85=D46),0)*1))</f>
        <v>1</v>
      </c>
      <c r="I46" s="61"/>
      <c r="J46" s="62">
        <f t="shared" si="5"/>
        <v>1</v>
      </c>
      <c r="K46" s="63"/>
      <c r="L46" s="60" t="e">
        <f>NETWORKDAYS(I46,K46,'Jours fériés'!#REF!)</f>
        <v>#REF!</v>
      </c>
      <c r="M46" s="64">
        <v>0</v>
      </c>
      <c r="N46" s="65"/>
      <c r="O46" s="66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FF46" s="3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IU46" s="3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MJ46" s="31"/>
    </row>
    <row r="47" spans="1:389" ht="20.100000000000001" customHeight="1" x14ac:dyDescent="0.3">
      <c r="A47" s="89"/>
      <c r="B47" s="67">
        <v>1</v>
      </c>
      <c r="C47" s="92"/>
      <c r="D47" s="68" t="s">
        <v>12</v>
      </c>
      <c r="E47" s="57">
        <f>WORKDAY(G47,-H47+1,'Jours fériés'!F5:F15)</f>
        <v>45196</v>
      </c>
      <c r="F47" s="58">
        <f>(G47-E47)+1</f>
        <v>2</v>
      </c>
      <c r="G47" s="69">
        <v>45197</v>
      </c>
      <c r="H47" s="60" cm="1">
        <f t="array" ref="H47">IF(C43=0,0,INDEX((tab!$H$4:$H$85),MATCH(1,(tab!$C$4:$C$85=C43)*(tab!$D$4:$D$85=D47),0)*1))</f>
        <v>2</v>
      </c>
      <c r="I47" s="61"/>
      <c r="J47" s="62">
        <f t="shared" si="5"/>
        <v>1</v>
      </c>
      <c r="K47" s="63"/>
      <c r="L47" s="60" t="e">
        <f>NETWORKDAYS(I47,K47,'Jours fériés'!#REF!)</f>
        <v>#REF!</v>
      </c>
      <c r="M47" s="64">
        <v>0</v>
      </c>
      <c r="N47" s="70"/>
      <c r="O47" s="66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FF47" s="3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IU47" s="3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MJ47" s="31"/>
    </row>
    <row r="48" spans="1:389" s="13" customFormat="1" ht="7.9" customHeight="1" x14ac:dyDescent="0.25">
      <c r="A48" s="27" t="s">
        <v>50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389" ht="20.100000000000001" customHeight="1" x14ac:dyDescent="0.3">
      <c r="A49" s="94"/>
      <c r="B49" s="77"/>
      <c r="C49" s="90" t="s">
        <v>63</v>
      </c>
      <c r="D49" s="56" t="s">
        <v>45</v>
      </c>
      <c r="E49" s="57">
        <f>WORKDAY(G49,-H49+1,'Jours fériés'!F14:F24)</f>
        <v>45224</v>
      </c>
      <c r="F49" s="58">
        <f>(G49-E49)+1</f>
        <v>10</v>
      </c>
      <c r="G49" s="59">
        <f>WORKDAY(E50,-1,'Jours fériés'!F14:F24)</f>
        <v>45233</v>
      </c>
      <c r="H49" s="60" cm="1">
        <f t="array" ref="H49">IF(C49=0,0,INDEX((tab!$H$4:$H$85),MATCH(1,(tab!$C$4:$C$85=C49)*(tab!$D$4:$D$85=D49),0)*1))</f>
        <v>8</v>
      </c>
      <c r="I49" s="61"/>
      <c r="J49" s="62">
        <f>K49-I49+1</f>
        <v>1</v>
      </c>
      <c r="K49" s="63"/>
      <c r="L49" s="60">
        <f>NETWORKDAYS(I49,K49,'Jours fériés'!F14:F24)</f>
        <v>0</v>
      </c>
      <c r="M49" s="64">
        <v>0</v>
      </c>
      <c r="N49" s="65" t="s">
        <v>51</v>
      </c>
      <c r="O49" s="66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FF49" s="3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IU49" s="3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MJ49" s="31"/>
    </row>
    <row r="50" spans="1:389" ht="20.100000000000001" customHeight="1" x14ac:dyDescent="0.3">
      <c r="A50" s="95"/>
      <c r="B50" s="77"/>
      <c r="C50" s="91"/>
      <c r="D50" s="56" t="s">
        <v>44</v>
      </c>
      <c r="E50" s="57">
        <f>WORKDAY(G50,-H50+1,'Jours fériés'!F14:F24)</f>
        <v>45236</v>
      </c>
      <c r="F50" s="58">
        <f>(G50-E50)+1</f>
        <v>19</v>
      </c>
      <c r="G50" s="59">
        <f>WORKDAY(E51,-1,'Jours fériés'!F14:F24)</f>
        <v>45254</v>
      </c>
      <c r="H50" s="60" cm="1">
        <f t="array" ref="H50">IF(C49=0,0,INDEX((tab!$H$4:$H$85),MATCH(1,(tab!$C$4:$C$85=C49)*(tab!$D$4:$D$85=D50),0)*1))</f>
        <v>15</v>
      </c>
      <c r="I50" s="61"/>
      <c r="J50" s="62">
        <f t="shared" ref="J50:J53" si="6">K50-I50+1</f>
        <v>1</v>
      </c>
      <c r="K50" s="63"/>
      <c r="L50" s="60">
        <f>NETWORKDAYS(I50,K50,'Jours fériés'!F14:F24)</f>
        <v>0</v>
      </c>
      <c r="M50" s="64">
        <v>0</v>
      </c>
      <c r="N50" s="65"/>
      <c r="O50" s="66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FF50" s="3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IU50" s="3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MJ50" s="31"/>
    </row>
    <row r="51" spans="1:389" ht="19.899999999999999" customHeight="1" x14ac:dyDescent="0.3">
      <c r="A51" s="95"/>
      <c r="B51" s="72"/>
      <c r="C51" s="91"/>
      <c r="D51" s="56" t="s">
        <v>43</v>
      </c>
      <c r="E51" s="57">
        <f>WORKDAY(G51,-H51+1,'Jours fériés'!F14:F24)</f>
        <v>45257</v>
      </c>
      <c r="F51" s="58">
        <f>(G51-E51)+1</f>
        <v>17</v>
      </c>
      <c r="G51" s="59">
        <f>WORKDAY(E52,-1,'Jours fériés'!F14:F24)</f>
        <v>45273</v>
      </c>
      <c r="H51" s="60" cm="1">
        <f t="array" ref="H51">IF(C49=0,0,INDEX((tab!$H$4:$H$85),MATCH(1,(tab!$C$4:$C$85=C49)*(tab!$D$4:$D$85=D51),0)*1))/B53</f>
        <v>13</v>
      </c>
      <c r="I51" s="61"/>
      <c r="J51" s="62">
        <f t="shared" si="6"/>
        <v>1</v>
      </c>
      <c r="K51" s="63"/>
      <c r="L51" s="60">
        <f>NETWORKDAYS(I51,K51,'Jours fériés'!F14:F24)</f>
        <v>0</v>
      </c>
      <c r="M51" s="64">
        <v>0</v>
      </c>
      <c r="N51" s="65"/>
      <c r="O51" s="66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FF51" s="3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IU51" s="3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MJ51" s="31"/>
    </row>
    <row r="52" spans="1:389" ht="20.100000000000001" customHeight="1" x14ac:dyDescent="0.3">
      <c r="A52" s="95"/>
      <c r="B52" s="57" t="s">
        <v>49</v>
      </c>
      <c r="C52" s="91"/>
      <c r="D52" s="68" t="s">
        <v>15</v>
      </c>
      <c r="E52" s="57">
        <f>WORKDAY(G52,-H52+1,'Jours fériés'!F14:F24)</f>
        <v>45274</v>
      </c>
      <c r="F52" s="58">
        <f>(G52-E52)+1</f>
        <v>1</v>
      </c>
      <c r="G52" s="59">
        <f>WORKDAY(E53,-1,'Jours fériés'!F14:F24)</f>
        <v>45274</v>
      </c>
      <c r="H52" s="60" cm="1">
        <f t="array" ref="H52">IF(C49=0,0,INDEX((tab!$H$4:$H$85),MATCH(1,(tab!$C$4:$C$85=C49)*(tab!$D$4:$D$85=D52),0)*1))</f>
        <v>1</v>
      </c>
      <c r="I52" s="61"/>
      <c r="J52" s="62">
        <f t="shared" si="6"/>
        <v>1</v>
      </c>
      <c r="K52" s="63"/>
      <c r="L52" s="60">
        <f>NETWORKDAYS(I52,K52,'Jours fériés'!F14:F24)</f>
        <v>0</v>
      </c>
      <c r="M52" s="64">
        <v>0</v>
      </c>
      <c r="N52" s="65"/>
      <c r="O52" s="66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FF52" s="3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IU52" s="3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MJ52" s="31"/>
    </row>
    <row r="53" spans="1:389" ht="20.100000000000001" customHeight="1" x14ac:dyDescent="0.3">
      <c r="A53" s="96"/>
      <c r="B53" s="67">
        <v>1</v>
      </c>
      <c r="C53" s="92"/>
      <c r="D53" s="68" t="s">
        <v>12</v>
      </c>
      <c r="E53" s="57">
        <f>WORKDAY(G53,-H53+1,'Jours fériés'!F14:F24)</f>
        <v>45275</v>
      </c>
      <c r="F53" s="58">
        <f>(G53-E53)+1</f>
        <v>3</v>
      </c>
      <c r="G53" s="69">
        <v>45277</v>
      </c>
      <c r="H53" s="60" cm="1">
        <f t="array" ref="H53">IF(C49=0,0,INDEX((tab!$H$4:$H$85),MATCH(1,(tab!$C$4:$C$85=C49)*(tab!$D$4:$D$85=D53),0)*1))</f>
        <v>2</v>
      </c>
      <c r="I53" s="61"/>
      <c r="J53" s="62">
        <f t="shared" si="6"/>
        <v>1</v>
      </c>
      <c r="K53" s="63"/>
      <c r="L53" s="60">
        <f>NETWORKDAYS(I53,K53,'Jours fériés'!F14:F24)</f>
        <v>0</v>
      </c>
      <c r="M53" s="64">
        <v>0</v>
      </c>
      <c r="N53" s="70"/>
      <c r="O53" s="66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FF53" s="3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IU53" s="3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MJ53" s="31"/>
    </row>
    <row r="54" spans="1:389" ht="8.25" customHeight="1" x14ac:dyDescent="0.25">
      <c r="A54" s="27" t="s">
        <v>50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3"/>
      <c r="NI54" s="13"/>
      <c r="NJ54" s="13"/>
      <c r="NK54" s="13"/>
      <c r="NL54" s="13"/>
      <c r="NM54" s="13"/>
      <c r="NN54" s="13"/>
      <c r="NO54" s="13"/>
      <c r="NP54" s="13"/>
      <c r="NQ54" s="13"/>
      <c r="NR54" s="13"/>
      <c r="NS54" s="13"/>
      <c r="NT54" s="13"/>
      <c r="NU54" s="13"/>
      <c r="NV54" s="13"/>
      <c r="NW54" s="13"/>
      <c r="NX54" s="13"/>
      <c r="NY54" s="13"/>
    </row>
  </sheetData>
  <mergeCells count="83">
    <mergeCell ref="A13:A17"/>
    <mergeCell ref="C13:C17"/>
    <mergeCell ref="A19:A23"/>
    <mergeCell ref="C19:C23"/>
    <mergeCell ref="A25:A29"/>
    <mergeCell ref="C25:C29"/>
    <mergeCell ref="A31:A35"/>
    <mergeCell ref="C31:C35"/>
    <mergeCell ref="A37:A41"/>
    <mergeCell ref="C37:C41"/>
    <mergeCell ref="A43:A47"/>
    <mergeCell ref="C43:C47"/>
    <mergeCell ref="GX9:HD9"/>
    <mergeCell ref="EM9:ES9"/>
    <mergeCell ref="ET9:EZ9"/>
    <mergeCell ref="DY9:EE9"/>
    <mergeCell ref="AZ9:BF9"/>
    <mergeCell ref="BG9:BM9"/>
    <mergeCell ref="BN9:BT9"/>
    <mergeCell ref="EF9:EL9"/>
    <mergeCell ref="CI9:CO9"/>
    <mergeCell ref="FO9:FU9"/>
    <mergeCell ref="FV9:GB9"/>
    <mergeCell ref="GC9:GI9"/>
    <mergeCell ref="GJ9:GP9"/>
    <mergeCell ref="GQ9:GW9"/>
    <mergeCell ref="JI9:JO9"/>
    <mergeCell ref="JP9:JV9"/>
    <mergeCell ref="IG9:IM9"/>
    <mergeCell ref="HL9:HR9"/>
    <mergeCell ref="HS9:HY9"/>
    <mergeCell ref="HZ9:IF9"/>
    <mergeCell ref="NJ9:NP9"/>
    <mergeCell ref="KY9:LE9"/>
    <mergeCell ref="LF9:LL9"/>
    <mergeCell ref="LM9:LS9"/>
    <mergeCell ref="LT9:LZ9"/>
    <mergeCell ref="MA9:MG9"/>
    <mergeCell ref="MH9:MN9"/>
    <mergeCell ref="MO9:MU9"/>
    <mergeCell ref="MV9:NB9"/>
    <mergeCell ref="NC9:NI9"/>
    <mergeCell ref="P8:AT8"/>
    <mergeCell ref="Q9:W9"/>
    <mergeCell ref="X9:AD9"/>
    <mergeCell ref="AE9:AK9"/>
    <mergeCell ref="AL9:AR9"/>
    <mergeCell ref="AS9:AY9"/>
    <mergeCell ref="AU8:BV8"/>
    <mergeCell ref="AQ5:AY5"/>
    <mergeCell ref="S5:W5"/>
    <mergeCell ref="Y5:AB5"/>
    <mergeCell ref="AD5:AG5"/>
    <mergeCell ref="AI5:AO5"/>
    <mergeCell ref="ML8:NP8"/>
    <mergeCell ref="FK8:GN8"/>
    <mergeCell ref="GO8:HS8"/>
    <mergeCell ref="HT8:IX8"/>
    <mergeCell ref="IY8:KB8"/>
    <mergeCell ref="DD9:DJ9"/>
    <mergeCell ref="DK9:DQ9"/>
    <mergeCell ref="DR9:DX9"/>
    <mergeCell ref="KC8:LG8"/>
    <mergeCell ref="LH8:MK8"/>
    <mergeCell ref="FA9:FG9"/>
    <mergeCell ref="HE9:HK9"/>
    <mergeCell ref="FH9:FN9"/>
    <mergeCell ref="EF8:FJ8"/>
    <mergeCell ref="JW9:KC9"/>
    <mergeCell ref="KD9:KJ9"/>
    <mergeCell ref="KK9:KQ9"/>
    <mergeCell ref="KR9:KX9"/>
    <mergeCell ref="IN9:IT9"/>
    <mergeCell ref="IU9:JA9"/>
    <mergeCell ref="JB9:JH9"/>
    <mergeCell ref="DB8:EE8"/>
    <mergeCell ref="A49:A53"/>
    <mergeCell ref="C49:C53"/>
    <mergeCell ref="BW8:DA8"/>
    <mergeCell ref="BU9:CA9"/>
    <mergeCell ref="CB9:CH9"/>
    <mergeCell ref="CP9:CV9"/>
    <mergeCell ref="CW9:DC9"/>
  </mergeCells>
  <phoneticPr fontId="42" type="noConversion"/>
  <conditionalFormatting sqref="P8:P9 AU8 Q10:U10 X10:AB10 AE10:AI10 NQ10:NU10 P7:NU7">
    <cfRule type="expression" dxfId="502" priority="4782">
      <formula>P$7=période_sélectionnée</formula>
    </cfRule>
  </conditionalFormatting>
  <conditionalFormatting sqref="P10">
    <cfRule type="expression" dxfId="501" priority="4248">
      <formula>P$7=période_sélectionnée</formula>
    </cfRule>
  </conditionalFormatting>
  <conditionalFormatting sqref="V10:W10">
    <cfRule type="expression" dxfId="500" priority="4247">
      <formula>V$7=période_sélectionnée</formula>
    </cfRule>
  </conditionalFormatting>
  <conditionalFormatting sqref="AC10:AD10">
    <cfRule type="expression" dxfId="499" priority="4246">
      <formula>AC$7=période_sélectionnée</formula>
    </cfRule>
  </conditionalFormatting>
  <conditionalFormatting sqref="AJ10:AK10">
    <cfRule type="expression" dxfId="498" priority="4245">
      <formula>AJ$7=période_sélectionnée</formula>
    </cfRule>
  </conditionalFormatting>
  <conditionalFormatting sqref="AL10:AP10 AZ10:BD10 BN10:BR10 CB10:CF10 CP10:CT10 DD10:DH10 DR10:DV10 EF10:EJ10 ET10:EX10 FH10:FL10 FV10:FZ10 GJ10:GN10 GX10:HB10 HL10:HP10 HZ10:ID10 IN10:IR10 JB10:JF10 JP10:JT10 KD10:KH10 KR10:KV10 LF10:LJ10 LT10:LX10 MH10:ML10 MV10:MZ10 NJ10:NN10 AS10:AW10 BG10:BK10 BU10:BY10 CI10:CM10 CW10:DA10 DK10:DO10 DY10:EC10 EM10:EQ10 FA10:FE10 FO10:FS10 GC10:GG10 GQ10:GU10 HE10:HI10 HS10:HW10 IG10:IK10 IU10:IY10 JI10:JM10 JW10:KA10 KK10:KO10 KY10:LC10 LM10:LQ10 MA10:ME10 MO10:MS10 NC10:NG10">
    <cfRule type="expression" dxfId="497" priority="4244">
      <formula>AL$7=période_sélectionnée</formula>
    </cfRule>
  </conditionalFormatting>
  <conditionalFormatting sqref="AQ10:AR10 BE10:BF10 BS10:BT10 CG10:CH10 CU10:CV10 DI10:DJ10 DW10:DX10 EK10:EL10 EY10:EZ10 FM10:FN10 GA10:GB10 GO10:GP10 HC10:HD10 HQ10:HR10 IE10:IF10 IS10:IT10 JG10:JH10 JU10:JV10 KI10:KJ10 KW10:KX10 LK10:LL10 LY10:LZ10 MM10:MN10 NA10:NB10 NO10:NP10">
    <cfRule type="expression" dxfId="496" priority="4243">
      <formula>AQ$7=période_sélectionnée</formula>
    </cfRule>
  </conditionalFormatting>
  <conditionalFormatting sqref="AX10:AY10 BL10:BM10 BZ10:CA10 CN10:CO10 DB10:DC10 DP10:DQ10 ED10:EE10 ER10:ES10 FF10:FG10 FT10:FU10 GH10:GI10 GV10:GW10 HJ10:HK10 HX10:HY10 IL10:IM10 IZ10:JA10 JN10:JO10 KB10:KC10 KP10:KQ10 LD10:LE10 LR10:LS10 MF10:MG10 MT10:MU10 NH10:NI10">
    <cfRule type="expression" dxfId="495" priority="4242">
      <formula>AX$7=période_sélectionnée</formula>
    </cfRule>
  </conditionalFormatting>
  <conditionalFormatting sqref="P49:NY53">
    <cfRule type="expression" dxfId="494" priority="3367">
      <formula>Réel</formula>
    </cfRule>
    <cfRule type="expression" dxfId="493" priority="3368">
      <formula>RéelAvant</formula>
    </cfRule>
    <cfRule type="expression" dxfId="492" priority="3369">
      <formula>RéelAuDelà</formula>
    </cfRule>
    <cfRule type="expression" dxfId="491" priority="3370">
      <formula>Plan</formula>
    </cfRule>
    <cfRule type="expression" dxfId="490" priority="3371">
      <formula>P$7=période_sélectionnée</formula>
    </cfRule>
    <cfRule type="expression" dxfId="489" priority="3372">
      <formula>MOD(COLUMN(),2)</formula>
    </cfRule>
    <cfRule type="expression" dxfId="488" priority="3373">
      <formula>MOD(COLUMN(),2)=0</formula>
    </cfRule>
  </conditionalFormatting>
  <conditionalFormatting sqref="L49">
    <cfRule type="expression" dxfId="487" priority="3358">
      <formula>L49&gt;H49</formula>
    </cfRule>
  </conditionalFormatting>
  <conditionalFormatting sqref="L50">
    <cfRule type="expression" dxfId="486" priority="3357">
      <formula>L50&gt;H50</formula>
    </cfRule>
  </conditionalFormatting>
  <conditionalFormatting sqref="L51">
    <cfRule type="expression" dxfId="485" priority="3356">
      <formula>L51&gt;H51</formula>
    </cfRule>
  </conditionalFormatting>
  <conditionalFormatting sqref="L52">
    <cfRule type="expression" dxfId="484" priority="3355">
      <formula>L52&gt;H52</formula>
    </cfRule>
  </conditionalFormatting>
  <conditionalFormatting sqref="L53">
    <cfRule type="expression" dxfId="483" priority="3354">
      <formula>L53&gt;H53</formula>
    </cfRule>
  </conditionalFormatting>
  <conditionalFormatting sqref="G53">
    <cfRule type="expression" dxfId="482" priority="3353">
      <formula>OR(L49&gt;H49,L50&gt;H50,L51&gt;H51,L52&gt;H52,L53&gt;H53)</formula>
    </cfRule>
  </conditionalFormatting>
  <conditionalFormatting sqref="D49:O49">
    <cfRule type="expression" dxfId="481" priority="3352">
      <formula>OR($M49=1)</formula>
    </cfRule>
  </conditionalFormatting>
  <conditionalFormatting sqref="D50:O50">
    <cfRule type="expression" dxfId="480" priority="3351">
      <formula>OR($M50=1)</formula>
    </cfRule>
  </conditionalFormatting>
  <conditionalFormatting sqref="D51:O51">
    <cfRule type="expression" dxfId="479" priority="3350">
      <formula>OR($M51=1)</formula>
    </cfRule>
  </conditionalFormatting>
  <conditionalFormatting sqref="D52:O52">
    <cfRule type="expression" dxfId="478" priority="3349">
      <formula>OR($M52=1)</formula>
    </cfRule>
  </conditionalFormatting>
  <conditionalFormatting sqref="A53:O53">
    <cfRule type="expression" dxfId="477" priority="3348">
      <formula>OR($M53=1)</formula>
    </cfRule>
  </conditionalFormatting>
  <conditionalFormatting sqref="A43:D43 A49:O49 F43:O43 A44:O44">
    <cfRule type="expression" dxfId="476" priority="3347">
      <formula>$M43+$M44+$M45+$M46+$M47=5</formula>
    </cfRule>
  </conditionalFormatting>
  <conditionalFormatting sqref="B53">
    <cfRule type="expression" dxfId="475" priority="3346">
      <formula>$M49+$M50+$M51+$M52+$M53=5</formula>
    </cfRule>
  </conditionalFormatting>
  <conditionalFormatting sqref="B50">
    <cfRule type="expression" dxfId="474" priority="3345">
      <formula>$M49+$M50+$M51+$M52+$M53=5</formula>
    </cfRule>
  </conditionalFormatting>
  <conditionalFormatting sqref="B51">
    <cfRule type="expression" dxfId="473" priority="3344">
      <formula>$M49+$M50+$M51+$M52+$M53=5</formula>
    </cfRule>
  </conditionalFormatting>
  <conditionalFormatting sqref="A50:O50">
    <cfRule type="expression" dxfId="472" priority="4956">
      <formula>$M50+$M51+$M52+$M53+#REF!=5</formula>
    </cfRule>
  </conditionalFormatting>
  <conditionalFormatting sqref="P43:NY47">
    <cfRule type="expression" dxfId="471" priority="596">
      <formula>Réel</formula>
    </cfRule>
    <cfRule type="expression" dxfId="470" priority="597">
      <formula>RéelAvant</formula>
    </cfRule>
    <cfRule type="expression" dxfId="469" priority="598">
      <formula>RéelAuDelà</formula>
    </cfRule>
    <cfRule type="expression" dxfId="468" priority="599">
      <formula>Plan</formula>
    </cfRule>
    <cfRule type="expression" dxfId="467" priority="600">
      <formula>P$7=période_sélectionnée</formula>
    </cfRule>
    <cfRule type="expression" dxfId="466" priority="601">
      <formula>MOD(COLUMN(),2)</formula>
    </cfRule>
    <cfRule type="expression" dxfId="465" priority="602">
      <formula>MOD(COLUMN(),2)=0</formula>
    </cfRule>
  </conditionalFormatting>
  <conditionalFormatting sqref="L43">
    <cfRule type="expression" dxfId="464" priority="595">
      <formula>L43&gt;H43</formula>
    </cfRule>
  </conditionalFormatting>
  <conditionalFormatting sqref="L44">
    <cfRule type="expression" dxfId="463" priority="594">
      <formula>L44&gt;H44</formula>
    </cfRule>
  </conditionalFormatting>
  <conditionalFormatting sqref="L45">
    <cfRule type="expression" dxfId="462" priority="593">
      <formula>L45&gt;H45</formula>
    </cfRule>
  </conditionalFormatting>
  <conditionalFormatting sqref="L46">
    <cfRule type="expression" dxfId="461" priority="592">
      <formula>L46&gt;H46</formula>
    </cfRule>
  </conditionalFormatting>
  <conditionalFormatting sqref="L47">
    <cfRule type="expression" dxfId="460" priority="591">
      <formula>L47&gt;H47</formula>
    </cfRule>
  </conditionalFormatting>
  <conditionalFormatting sqref="G47">
    <cfRule type="expression" dxfId="459" priority="590">
      <formula>OR(L43&gt;H43,L44&gt;H44,L45&gt;H45,L46&gt;H46,L47&gt;H47)</formula>
    </cfRule>
  </conditionalFormatting>
  <conditionalFormatting sqref="D43 F43:O43">
    <cfRule type="expression" dxfId="458" priority="589">
      <formula>OR($M43=1)</formula>
    </cfRule>
  </conditionalFormatting>
  <conditionalFormatting sqref="D44:O44">
    <cfRule type="expression" dxfId="457" priority="588">
      <formula>OR($M44=1)</formula>
    </cfRule>
  </conditionalFormatting>
  <conditionalFormatting sqref="D45:O45">
    <cfRule type="expression" dxfId="456" priority="587">
      <formula>OR($M45=1)</formula>
    </cfRule>
  </conditionalFormatting>
  <conditionalFormatting sqref="D46:O46">
    <cfRule type="expression" dxfId="455" priority="586">
      <formula>OR($M46=1)</formula>
    </cfRule>
  </conditionalFormatting>
  <conditionalFormatting sqref="A47:O47">
    <cfRule type="expression" dxfId="454" priority="585">
      <formula>OR($M47=1)</formula>
    </cfRule>
  </conditionalFormatting>
  <conditionalFormatting sqref="B47">
    <cfRule type="expression" dxfId="453" priority="584">
      <formula>$M43+$M44+$M45+$M46+$M47=5</formula>
    </cfRule>
  </conditionalFormatting>
  <conditionalFormatting sqref="B44">
    <cfRule type="expression" dxfId="452" priority="583">
      <formula>$M43+$M44+$M45+$M46+$M47=5</formula>
    </cfRule>
  </conditionalFormatting>
  <conditionalFormatting sqref="B45">
    <cfRule type="expression" dxfId="451" priority="582">
      <formula>$M43+$M44+$M45+$M46+$M47=5</formula>
    </cfRule>
  </conditionalFormatting>
  <conditionalFormatting sqref="M43:M47">
    <cfRule type="dataBar" priority="58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{95C2DC26-5A97-4E91-AB27-521603EEF59C}</x14:id>
        </ext>
      </extLst>
    </cfRule>
  </conditionalFormatting>
  <conditionalFormatting sqref="NV42:NY42">
    <cfRule type="expression" dxfId="450" priority="573">
      <formula>PourcentageAccompli</formula>
    </cfRule>
    <cfRule type="expression" dxfId="449" priority="574">
      <formula>PourcentageAccompliAuDelà</formula>
    </cfRule>
    <cfRule type="expression" dxfId="448" priority="575">
      <formula>Réel</formula>
    </cfRule>
    <cfRule type="expression" dxfId="447" priority="576">
      <formula>RéelAuDelà</formula>
    </cfRule>
    <cfRule type="expression" dxfId="446" priority="577">
      <formula>Plan</formula>
    </cfRule>
    <cfRule type="expression" dxfId="445" priority="578">
      <formula>NV$7=période_sélectionnée</formula>
    </cfRule>
    <cfRule type="expression" dxfId="444" priority="579">
      <formula>MOD(COLUMN(),2)</formula>
    </cfRule>
    <cfRule type="expression" dxfId="443" priority="580">
      <formula>MOD(COLUMN(),2)=0</formula>
    </cfRule>
  </conditionalFormatting>
  <conditionalFormatting sqref="A52:O52">
    <cfRule type="expression" dxfId="442" priority="5114">
      <formula>$M52+$M53+#REF!+#REF!+#REF!=5</formula>
    </cfRule>
  </conditionalFormatting>
  <conditionalFormatting sqref="A51:O51">
    <cfRule type="expression" dxfId="441" priority="5115">
      <formula>$M51+$M52+$M53+#REF!+#REF!=5</formula>
    </cfRule>
  </conditionalFormatting>
  <conditionalFormatting sqref="A53:O53">
    <cfRule type="expression" dxfId="440" priority="5116">
      <formula>$M53+#REF!+#REF!+#REF!+#REF!=5</formula>
    </cfRule>
  </conditionalFormatting>
  <conditionalFormatting sqref="M49:M53">
    <cfRule type="dataBar" priority="5177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{32FC1883-611A-4EF3-B7F5-716297D41394}</x14:id>
        </ext>
      </extLst>
    </cfRule>
    <cfRule type="dataBar" priority="517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{3BBDEBBB-A102-43B4-B9FE-EB574B1CD51A}</x14:id>
        </ext>
      </extLst>
    </cfRule>
  </conditionalFormatting>
  <conditionalFormatting sqref="E43">
    <cfRule type="expression" dxfId="439" priority="420">
      <formula>OR($M43=1)</formula>
    </cfRule>
  </conditionalFormatting>
  <conditionalFormatting sqref="A25:O25">
    <cfRule type="expression" dxfId="438" priority="351">
      <formula>$M25+$M26+$M27+$M28+$M29=5</formula>
    </cfRule>
  </conditionalFormatting>
  <conditionalFormatting sqref="P25:NY29">
    <cfRule type="expression" dxfId="437" priority="344">
      <formula>Réel</formula>
    </cfRule>
    <cfRule type="expression" dxfId="436" priority="345">
      <formula>RéelAvant</formula>
    </cfRule>
    <cfRule type="expression" dxfId="435" priority="346">
      <formula>RéelAuDelà</formula>
    </cfRule>
    <cfRule type="expression" dxfId="434" priority="347">
      <formula>Plan</formula>
    </cfRule>
    <cfRule type="expression" dxfId="433" priority="348">
      <formula>P$7=période_sélectionnée</formula>
    </cfRule>
    <cfRule type="expression" dxfId="432" priority="349">
      <formula>MOD(COLUMN(),2)</formula>
    </cfRule>
    <cfRule type="expression" dxfId="431" priority="350">
      <formula>MOD(COLUMN(),2)=0</formula>
    </cfRule>
  </conditionalFormatting>
  <conditionalFormatting sqref="L25">
    <cfRule type="expression" dxfId="430" priority="343">
      <formula>L25&gt;H25</formula>
    </cfRule>
  </conditionalFormatting>
  <conditionalFormatting sqref="L26">
    <cfRule type="expression" dxfId="429" priority="342">
      <formula>L26&gt;H26</formula>
    </cfRule>
  </conditionalFormatting>
  <conditionalFormatting sqref="L27">
    <cfRule type="expression" dxfId="428" priority="341">
      <formula>L27&gt;H27</formula>
    </cfRule>
  </conditionalFormatting>
  <conditionalFormatting sqref="L28">
    <cfRule type="expression" dxfId="427" priority="340">
      <formula>L28&gt;H28</formula>
    </cfRule>
  </conditionalFormatting>
  <conditionalFormatting sqref="L29">
    <cfRule type="expression" dxfId="426" priority="339">
      <formula>L29&gt;H29</formula>
    </cfRule>
  </conditionalFormatting>
  <conditionalFormatting sqref="G29">
    <cfRule type="expression" dxfId="425" priority="338">
      <formula>OR(L25&gt;H25,L26&gt;H26,L27&gt;H27,L28&gt;H28,L29&gt;H29)</formula>
    </cfRule>
  </conditionalFormatting>
  <conditionalFormatting sqref="D25:O25">
    <cfRule type="expression" dxfId="424" priority="337">
      <formula>OR($M25=1)</formula>
    </cfRule>
  </conditionalFormatting>
  <conditionalFormatting sqref="D26:O26">
    <cfRule type="expression" dxfId="423" priority="336">
      <formula>OR($M26=1)</formula>
    </cfRule>
  </conditionalFormatting>
  <conditionalFormatting sqref="D27:O27">
    <cfRule type="expression" dxfId="422" priority="335">
      <formula>OR($M27=1)</formula>
    </cfRule>
  </conditionalFormatting>
  <conditionalFormatting sqref="D28:O28">
    <cfRule type="expression" dxfId="421" priority="334">
      <formula>OR($M28=1)</formula>
    </cfRule>
  </conditionalFormatting>
  <conditionalFormatting sqref="B29:O29">
    <cfRule type="expression" dxfId="420" priority="333">
      <formula>OR($M29=1)</formula>
    </cfRule>
  </conditionalFormatting>
  <conditionalFormatting sqref="B29">
    <cfRule type="expression" dxfId="419" priority="332">
      <formula>$M25+$M26+$M27+$M28+$M29=5</formula>
    </cfRule>
  </conditionalFormatting>
  <conditionalFormatting sqref="B26">
    <cfRule type="expression" dxfId="418" priority="331">
      <formula>$M25+$M26+$M27+$M28+$M29=5</formula>
    </cfRule>
  </conditionalFormatting>
  <conditionalFormatting sqref="B27">
    <cfRule type="expression" dxfId="417" priority="330">
      <formula>$M25+$M26+$M27+$M28+$M29=5</formula>
    </cfRule>
  </conditionalFormatting>
  <conditionalFormatting sqref="M25:M29">
    <cfRule type="dataBar" priority="328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{1C2A7696-63F3-480B-A574-A95E7B92313D}</x14:id>
        </ext>
      </extLst>
    </cfRule>
    <cfRule type="dataBar" priority="32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{30156F16-B5DA-4282-9914-333DC5A57EBF}</x14:id>
        </ext>
      </extLst>
    </cfRule>
  </conditionalFormatting>
  <conditionalFormatting sqref="A29">
    <cfRule type="expression" dxfId="416" priority="327">
      <formula>OR($M29=1)</formula>
    </cfRule>
  </conditionalFormatting>
  <conditionalFormatting sqref="A26:O26">
    <cfRule type="expression" dxfId="415" priority="352">
      <formula>$M26+$M27+$M28+$M29+#REF!=5</formula>
    </cfRule>
  </conditionalFormatting>
  <conditionalFormatting sqref="B28:O28">
    <cfRule type="expression" dxfId="414" priority="353">
      <formula>$M28+$M29+#REF!+#REF!+#REF!=5</formula>
    </cfRule>
  </conditionalFormatting>
  <conditionalFormatting sqref="B27:O27">
    <cfRule type="expression" dxfId="413" priority="354">
      <formula>$M27+$M28+$M29+#REF!+#REF!=5</formula>
    </cfRule>
  </conditionalFormatting>
  <conditionalFormatting sqref="A29:O29">
    <cfRule type="expression" dxfId="412" priority="355">
      <formula>$M29+#REF!+#REF!+#REF!+#REF!=5</formula>
    </cfRule>
  </conditionalFormatting>
  <conditionalFormatting sqref="A28">
    <cfRule type="expression" dxfId="411" priority="356">
      <formula>$M28+$M29+#REF!+#REF!+#REF!=5</formula>
    </cfRule>
  </conditionalFormatting>
  <conditionalFormatting sqref="A27">
    <cfRule type="expression" dxfId="410" priority="357">
      <formula>$M27+$M28+$M29+#REF!+#REF!=5</formula>
    </cfRule>
  </conditionalFormatting>
  <conditionalFormatting sqref="A31:O31">
    <cfRule type="expression" dxfId="409" priority="292">
      <formula>$M31+$M32+$M33+$M34+$M35=5</formula>
    </cfRule>
  </conditionalFormatting>
  <conditionalFormatting sqref="P31:NY35">
    <cfRule type="expression" dxfId="408" priority="285">
      <formula>Réel</formula>
    </cfRule>
    <cfRule type="expression" dxfId="407" priority="286">
      <formula>RéelAvant</formula>
    </cfRule>
    <cfRule type="expression" dxfId="406" priority="287">
      <formula>RéelAuDelà</formula>
    </cfRule>
    <cfRule type="expression" dxfId="405" priority="288">
      <formula>Plan</formula>
    </cfRule>
    <cfRule type="expression" dxfId="404" priority="289">
      <formula>P$7=période_sélectionnée</formula>
    </cfRule>
    <cfRule type="expression" dxfId="403" priority="290">
      <formula>MOD(COLUMN(),2)</formula>
    </cfRule>
    <cfRule type="expression" dxfId="402" priority="291">
      <formula>MOD(COLUMN(),2)=0</formula>
    </cfRule>
  </conditionalFormatting>
  <conditionalFormatting sqref="L31">
    <cfRule type="expression" dxfId="401" priority="284">
      <formula>L31&gt;H31</formula>
    </cfRule>
  </conditionalFormatting>
  <conditionalFormatting sqref="L32">
    <cfRule type="expression" dxfId="400" priority="283">
      <formula>L32&gt;H32</formula>
    </cfRule>
  </conditionalFormatting>
  <conditionalFormatting sqref="L33">
    <cfRule type="expression" dxfId="399" priority="282">
      <formula>L33&gt;H33</formula>
    </cfRule>
  </conditionalFormatting>
  <conditionalFormatting sqref="L34">
    <cfRule type="expression" dxfId="398" priority="281">
      <formula>L34&gt;H34</formula>
    </cfRule>
  </conditionalFormatting>
  <conditionalFormatting sqref="L35">
    <cfRule type="expression" dxfId="397" priority="280">
      <formula>L35&gt;H35</formula>
    </cfRule>
  </conditionalFormatting>
  <conditionalFormatting sqref="G35">
    <cfRule type="expression" dxfId="396" priority="279">
      <formula>OR(L31&gt;H31,L32&gt;H32,L33&gt;H33,L34&gt;H34,L35&gt;H35)</formula>
    </cfRule>
  </conditionalFormatting>
  <conditionalFormatting sqref="D31:O31">
    <cfRule type="expression" dxfId="395" priority="278">
      <formula>OR($M31=1)</formula>
    </cfRule>
  </conditionalFormatting>
  <conditionalFormatting sqref="D32:O32">
    <cfRule type="expression" dxfId="394" priority="277">
      <formula>OR($M32=1)</formula>
    </cfRule>
  </conditionalFormatting>
  <conditionalFormatting sqref="D33:O33">
    <cfRule type="expression" dxfId="393" priority="276">
      <formula>OR($M33=1)</formula>
    </cfRule>
  </conditionalFormatting>
  <conditionalFormatting sqref="D34:O34">
    <cfRule type="expression" dxfId="392" priority="275">
      <formula>OR($M34=1)</formula>
    </cfRule>
  </conditionalFormatting>
  <conditionalFormatting sqref="B35:O35">
    <cfRule type="expression" dxfId="391" priority="274">
      <formula>OR($M35=1)</formula>
    </cfRule>
  </conditionalFormatting>
  <conditionalFormatting sqref="B35">
    <cfRule type="expression" dxfId="390" priority="273">
      <formula>$M31+$M32+$M33+$M34+$M35=5</formula>
    </cfRule>
  </conditionalFormatting>
  <conditionalFormatting sqref="B32">
    <cfRule type="expression" dxfId="389" priority="272">
      <formula>$M31+$M32+$M33+$M34+$M35=5</formula>
    </cfRule>
  </conditionalFormatting>
  <conditionalFormatting sqref="B33">
    <cfRule type="expression" dxfId="388" priority="271">
      <formula>$M31+$M32+$M33+$M34+$M35=5</formula>
    </cfRule>
  </conditionalFormatting>
  <conditionalFormatting sqref="M31:M35">
    <cfRule type="dataBar" priority="270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{CD354845-9E94-4E01-9896-331BE6F985F6}</x14:id>
        </ext>
      </extLst>
    </cfRule>
  </conditionalFormatting>
  <conditionalFormatting sqref="A35">
    <cfRule type="expression" dxfId="387" priority="269">
      <formula>OR($M35=1)</formula>
    </cfRule>
  </conditionalFormatting>
  <conditionalFormatting sqref="A32:O32">
    <cfRule type="expression" dxfId="386" priority="293">
      <formula>$M32+$M33+$M34+$M35+#REF!=5</formula>
    </cfRule>
  </conditionalFormatting>
  <conditionalFormatting sqref="A33:O33">
    <cfRule type="expression" dxfId="385" priority="294">
      <formula>$M33+$M34+$M35+#REF!+#REF!=5</formula>
    </cfRule>
  </conditionalFormatting>
  <conditionalFormatting sqref="A35:O35">
    <cfRule type="expression" dxfId="384" priority="295">
      <formula>$M35+#REF!+#REF!+#REF!+#REF!=5</formula>
    </cfRule>
  </conditionalFormatting>
  <conditionalFormatting sqref="A34">
    <cfRule type="expression" dxfId="383" priority="296">
      <formula>$M34+$M35+#REF!+#REF!+#REF!=5</formula>
    </cfRule>
  </conditionalFormatting>
  <conditionalFormatting sqref="B34:O34">
    <cfRule type="expression" dxfId="382" priority="297">
      <formula>$M34+$M35+#REF!+#REF!+#REF!=5</formula>
    </cfRule>
  </conditionalFormatting>
  <conditionalFormatting sqref="A37:O37">
    <cfRule type="expression" dxfId="381" priority="259">
      <formula>$M37+$M38+$M39+$M40+$M41=5</formula>
    </cfRule>
  </conditionalFormatting>
  <conditionalFormatting sqref="P37:NY41">
    <cfRule type="expression" dxfId="380" priority="252">
      <formula>Réel</formula>
    </cfRule>
    <cfRule type="expression" dxfId="379" priority="253">
      <formula>RéelAvant</formula>
    </cfRule>
    <cfRule type="expression" dxfId="378" priority="254">
      <formula>RéelAuDelà</formula>
    </cfRule>
    <cfRule type="expression" dxfId="377" priority="255">
      <formula>Plan</formula>
    </cfRule>
    <cfRule type="expression" dxfId="376" priority="256">
      <formula>P$7=période_sélectionnée</formula>
    </cfRule>
    <cfRule type="expression" dxfId="375" priority="257">
      <formula>MOD(COLUMN(),2)</formula>
    </cfRule>
    <cfRule type="expression" dxfId="374" priority="258">
      <formula>MOD(COLUMN(),2)=0</formula>
    </cfRule>
  </conditionalFormatting>
  <conditionalFormatting sqref="L37">
    <cfRule type="expression" dxfId="373" priority="251">
      <formula>L37&gt;H37</formula>
    </cfRule>
  </conditionalFormatting>
  <conditionalFormatting sqref="L38">
    <cfRule type="expression" dxfId="372" priority="250">
      <formula>L38&gt;H38</formula>
    </cfRule>
  </conditionalFormatting>
  <conditionalFormatting sqref="L39">
    <cfRule type="expression" dxfId="371" priority="249">
      <formula>L39&gt;H39</formula>
    </cfRule>
  </conditionalFormatting>
  <conditionalFormatting sqref="L40">
    <cfRule type="expression" dxfId="370" priority="248">
      <formula>L40&gt;H40</formula>
    </cfRule>
  </conditionalFormatting>
  <conditionalFormatting sqref="L41">
    <cfRule type="expression" dxfId="369" priority="247">
      <formula>L41&gt;H41</formula>
    </cfRule>
  </conditionalFormatting>
  <conditionalFormatting sqref="G41">
    <cfRule type="expression" dxfId="368" priority="246">
      <formula>OR(L37&gt;H37,L38&gt;H38,L39&gt;H39,L40&gt;H40,L41&gt;H41)</formula>
    </cfRule>
  </conditionalFormatting>
  <conditionalFormatting sqref="D37:O37">
    <cfRule type="expression" dxfId="367" priority="245">
      <formula>OR($M37=1)</formula>
    </cfRule>
  </conditionalFormatting>
  <conditionalFormatting sqref="D38:O38">
    <cfRule type="expression" dxfId="366" priority="244">
      <formula>OR($M38=1)</formula>
    </cfRule>
  </conditionalFormatting>
  <conditionalFormatting sqref="D39:O39">
    <cfRule type="expression" dxfId="365" priority="243">
      <formula>OR($M39=1)</formula>
    </cfRule>
  </conditionalFormatting>
  <conditionalFormatting sqref="D40:O40">
    <cfRule type="expression" dxfId="364" priority="242">
      <formula>OR($M40=1)</formula>
    </cfRule>
  </conditionalFormatting>
  <conditionalFormatting sqref="B41:O41">
    <cfRule type="expression" dxfId="363" priority="241">
      <formula>OR($M41=1)</formula>
    </cfRule>
  </conditionalFormatting>
  <conditionalFormatting sqref="B41">
    <cfRule type="expression" dxfId="362" priority="240">
      <formula>$M37+$M38+$M39+$M40+$M41=5</formula>
    </cfRule>
  </conditionalFormatting>
  <conditionalFormatting sqref="B38">
    <cfRule type="expression" dxfId="361" priority="239">
      <formula>$M37+$M38+$M39+$M40+$M41=5</formula>
    </cfRule>
  </conditionalFormatting>
  <conditionalFormatting sqref="B39">
    <cfRule type="expression" dxfId="360" priority="238">
      <formula>$M37+$M38+$M39+$M40+$M41=5</formula>
    </cfRule>
  </conditionalFormatting>
  <conditionalFormatting sqref="A41">
    <cfRule type="expression" dxfId="359" priority="237">
      <formula>OR($M41=1)</formula>
    </cfRule>
  </conditionalFormatting>
  <conditionalFormatting sqref="M37:M41">
    <cfRule type="dataBar" priority="260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{729CDF36-10D4-4342-8308-1B1F83F13833}</x14:id>
        </ext>
      </extLst>
    </cfRule>
    <cfRule type="dataBar" priority="26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{E10EDEAE-6D3D-4F5F-B439-CF7FF954DC61}</x14:id>
        </ext>
      </extLst>
    </cfRule>
  </conditionalFormatting>
  <conditionalFormatting sqref="A38:O38">
    <cfRule type="expression" dxfId="358" priority="262">
      <formula>$M38+$M39+$M40+$M41+#REF!=5</formula>
    </cfRule>
  </conditionalFormatting>
  <conditionalFormatting sqref="A39">
    <cfRule type="expression" dxfId="357" priority="263">
      <formula>$M39+$M40+$M41+#REF!+#REF!=5</formula>
    </cfRule>
  </conditionalFormatting>
  <conditionalFormatting sqref="B39:O39">
    <cfRule type="expression" dxfId="356" priority="264">
      <formula>$M39+$M40+$M41+#REF!+#REF!=5</formula>
    </cfRule>
  </conditionalFormatting>
  <conditionalFormatting sqref="B40:O40">
    <cfRule type="expression" dxfId="355" priority="265">
      <formula>$M40+$M41+#REF!+#REF!+#REF!=5</formula>
    </cfRule>
  </conditionalFormatting>
  <conditionalFormatting sqref="A41">
    <cfRule type="expression" dxfId="354" priority="266">
      <formula>$M41+#REF!+#REF!+#REF!+#REF!=5</formula>
    </cfRule>
  </conditionalFormatting>
  <conditionalFormatting sqref="A40">
    <cfRule type="expression" dxfId="353" priority="267">
      <formula>$M40+$M41+#REF!+#REF!+#REF!=5</formula>
    </cfRule>
  </conditionalFormatting>
  <conditionalFormatting sqref="B41:O41">
    <cfRule type="expression" dxfId="352" priority="268">
      <formula>$M41+#REF!+#REF!+#REF!+#REF!=5</formula>
    </cfRule>
  </conditionalFormatting>
  <conditionalFormatting sqref="A13:O13">
    <cfRule type="expression" dxfId="351" priority="131">
      <formula>$M13+$M14+$M15+$M16+$M17=5</formula>
    </cfRule>
  </conditionalFormatting>
  <conditionalFormatting sqref="P13:NY17">
    <cfRule type="expression" dxfId="350" priority="124">
      <formula>Réel</formula>
    </cfRule>
    <cfRule type="expression" dxfId="349" priority="125">
      <formula>RéelAvant</formula>
    </cfRule>
    <cfRule type="expression" dxfId="348" priority="126">
      <formula>RéelAuDelà</formula>
    </cfRule>
    <cfRule type="expression" dxfId="347" priority="127">
      <formula>Plan</formula>
    </cfRule>
    <cfRule type="expression" dxfId="346" priority="128">
      <formula>P$7=période_sélectionnée</formula>
    </cfRule>
    <cfRule type="expression" dxfId="345" priority="129">
      <formula>MOD(COLUMN(),2)</formula>
    </cfRule>
    <cfRule type="expression" dxfId="344" priority="130">
      <formula>MOD(COLUMN(),2)=0</formula>
    </cfRule>
  </conditionalFormatting>
  <conditionalFormatting sqref="L13">
    <cfRule type="expression" dxfId="343" priority="123">
      <formula>L13&gt;H13</formula>
    </cfRule>
  </conditionalFormatting>
  <conditionalFormatting sqref="L14">
    <cfRule type="expression" dxfId="342" priority="122">
      <formula>L14&gt;H14</formula>
    </cfRule>
  </conditionalFormatting>
  <conditionalFormatting sqref="L15">
    <cfRule type="expression" dxfId="341" priority="121">
      <formula>L15&gt;H15</formula>
    </cfRule>
  </conditionalFormatting>
  <conditionalFormatting sqref="L16">
    <cfRule type="expression" dxfId="340" priority="120">
      <formula>L16&gt;H16</formula>
    </cfRule>
  </conditionalFormatting>
  <conditionalFormatting sqref="L17">
    <cfRule type="expression" dxfId="339" priority="119">
      <formula>L17&gt;H17</formula>
    </cfRule>
  </conditionalFormatting>
  <conditionalFormatting sqref="G17">
    <cfRule type="expression" dxfId="338" priority="118">
      <formula>OR(L13&gt;H13,L14&gt;H14,L15&gt;H15,L16&gt;H16,L17&gt;H17)</formula>
    </cfRule>
  </conditionalFormatting>
  <conditionalFormatting sqref="D13:O13">
    <cfRule type="expression" dxfId="337" priority="117">
      <formula>OR($M13=1)</formula>
    </cfRule>
  </conditionalFormatting>
  <conditionalFormatting sqref="D14:O14">
    <cfRule type="expression" dxfId="336" priority="116">
      <formula>OR($M14=1)</formula>
    </cfRule>
  </conditionalFormatting>
  <conditionalFormatting sqref="D15:O15">
    <cfRule type="expression" dxfId="335" priority="115">
      <formula>OR($M15=1)</formula>
    </cfRule>
  </conditionalFormatting>
  <conditionalFormatting sqref="D16:O16">
    <cfRule type="expression" dxfId="334" priority="114">
      <formula>OR($M16=1)</formula>
    </cfRule>
  </conditionalFormatting>
  <conditionalFormatting sqref="B17:O17">
    <cfRule type="expression" dxfId="333" priority="113">
      <formula>OR($M17=1)</formula>
    </cfRule>
  </conditionalFormatting>
  <conditionalFormatting sqref="B17">
    <cfRule type="expression" dxfId="332" priority="112">
      <formula>$M13+$M14+$M15+$M16+$M17=5</formula>
    </cfRule>
  </conditionalFormatting>
  <conditionalFormatting sqref="B14">
    <cfRule type="expression" dxfId="331" priority="111">
      <formula>$M13+$M14+$M15+$M16+$M17=5</formula>
    </cfRule>
  </conditionalFormatting>
  <conditionalFormatting sqref="B15">
    <cfRule type="expression" dxfId="330" priority="110">
      <formula>$M13+$M14+$M15+$M16+$M17=5</formula>
    </cfRule>
  </conditionalFormatting>
  <conditionalFormatting sqref="A17">
    <cfRule type="expression" dxfId="329" priority="109">
      <formula>OR($M17=1)</formula>
    </cfRule>
  </conditionalFormatting>
  <conditionalFormatting sqref="A14:O14">
    <cfRule type="expression" dxfId="328" priority="132">
      <formula>$M14+$M15+$M16+$M17+#REF!=5</formula>
    </cfRule>
  </conditionalFormatting>
  <conditionalFormatting sqref="A17">
    <cfRule type="expression" dxfId="327" priority="133">
      <formula>$M17+#REF!+#REF!+#REF!+#REF!=5</formula>
    </cfRule>
  </conditionalFormatting>
  <conditionalFormatting sqref="A16">
    <cfRule type="expression" dxfId="326" priority="134">
      <formula>$M16+$M17+#REF!+#REF!+#REF!=5</formula>
    </cfRule>
  </conditionalFormatting>
  <conditionalFormatting sqref="A15">
    <cfRule type="expression" dxfId="325" priority="135">
      <formula>$M15+$M16+$M17+#REF!+#REF!=5</formula>
    </cfRule>
  </conditionalFormatting>
  <conditionalFormatting sqref="B15:O15">
    <cfRule type="expression" dxfId="324" priority="136">
      <formula>$M15+$M16+$M17+#REF!+#REF!=5</formula>
    </cfRule>
  </conditionalFormatting>
  <conditionalFormatting sqref="B16:O16">
    <cfRule type="expression" dxfId="323" priority="137">
      <formula>$M16+$M17+#REF!+#REF!+#REF!=5</formula>
    </cfRule>
  </conditionalFormatting>
  <conditionalFormatting sqref="M13:M17">
    <cfRule type="dataBar" priority="138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{A116AB68-8C6F-4E50-AFD2-0B7CA75579D9}</x14:id>
        </ext>
      </extLst>
    </cfRule>
    <cfRule type="dataBar" priority="13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{A1BB9467-844D-4C8D-B3C8-4198B6668DF5}</x14:id>
        </ext>
      </extLst>
    </cfRule>
  </conditionalFormatting>
  <conditionalFormatting sqref="B17:O17">
    <cfRule type="expression" dxfId="322" priority="140">
      <formula>$M17+#REF!+#REF!+#REF!+#REF!=5</formula>
    </cfRule>
  </conditionalFormatting>
  <conditionalFormatting sqref="A46:O46">
    <cfRule type="expression" dxfId="321" priority="5264">
      <formula>$M46+$M47+$M48+#REF!+#REF!=5</formula>
    </cfRule>
  </conditionalFormatting>
  <conditionalFormatting sqref="A45:O45">
    <cfRule type="expression" dxfId="320" priority="5265">
      <formula>$M45+$M46+$M47+$M48+#REF!=5</formula>
    </cfRule>
  </conditionalFormatting>
  <conditionalFormatting sqref="A47:O47">
    <cfRule type="expression" dxfId="319" priority="5266">
      <formula>$M47+$M48+#REF!+#REF!+#REF!=5</formula>
    </cfRule>
  </conditionalFormatting>
  <conditionalFormatting sqref="E43">
    <cfRule type="expression" dxfId="318" priority="5267">
      <formula>$M43+#REF!+#REF!+#REF!+#REF!=5</formula>
    </cfRule>
  </conditionalFormatting>
  <conditionalFormatting sqref="A19:O19">
    <cfRule type="expression" dxfId="291" priority="23">
      <formula>$M19+$M20+$M21+$M22+$M23=5</formula>
    </cfRule>
  </conditionalFormatting>
  <conditionalFormatting sqref="P19:NY23">
    <cfRule type="expression" dxfId="290" priority="16">
      <formula>Réel</formula>
    </cfRule>
    <cfRule type="expression" dxfId="289" priority="17">
      <formula>RéelAvant</formula>
    </cfRule>
    <cfRule type="expression" dxfId="288" priority="18">
      <formula>RéelAuDelà</formula>
    </cfRule>
    <cfRule type="expression" dxfId="287" priority="19">
      <formula>Plan</formula>
    </cfRule>
    <cfRule type="expression" dxfId="286" priority="20">
      <formula>P$7=période_sélectionnée</formula>
    </cfRule>
    <cfRule type="expression" dxfId="285" priority="21">
      <formula>MOD(COLUMN(),2)</formula>
    </cfRule>
    <cfRule type="expression" dxfId="284" priority="22">
      <formula>MOD(COLUMN(),2)=0</formula>
    </cfRule>
  </conditionalFormatting>
  <conditionalFormatting sqref="L19">
    <cfRule type="expression" dxfId="283" priority="15">
      <formula>L19&gt;H19</formula>
    </cfRule>
  </conditionalFormatting>
  <conditionalFormatting sqref="L20">
    <cfRule type="expression" dxfId="282" priority="14">
      <formula>L20&gt;H20</formula>
    </cfRule>
  </conditionalFormatting>
  <conditionalFormatting sqref="L21">
    <cfRule type="expression" dxfId="281" priority="13">
      <formula>L21&gt;H21</formula>
    </cfRule>
  </conditionalFormatting>
  <conditionalFormatting sqref="L22">
    <cfRule type="expression" dxfId="280" priority="12">
      <formula>L22&gt;H22</formula>
    </cfRule>
  </conditionalFormatting>
  <conditionalFormatting sqref="L23">
    <cfRule type="expression" dxfId="279" priority="11">
      <formula>L23&gt;H23</formula>
    </cfRule>
  </conditionalFormatting>
  <conditionalFormatting sqref="G23">
    <cfRule type="expression" dxfId="278" priority="10">
      <formula>OR(L19&gt;H19,L20&gt;H20,L21&gt;H21,L22&gt;H22,L23&gt;H23)</formula>
    </cfRule>
  </conditionalFormatting>
  <conditionalFormatting sqref="D19:O19">
    <cfRule type="expression" dxfId="277" priority="9">
      <formula>OR($M19=1)</formula>
    </cfRule>
  </conditionalFormatting>
  <conditionalFormatting sqref="D20:O20">
    <cfRule type="expression" dxfId="276" priority="8">
      <formula>OR($M20=1)</formula>
    </cfRule>
  </conditionalFormatting>
  <conditionalFormatting sqref="D21:O21">
    <cfRule type="expression" dxfId="275" priority="7">
      <formula>OR($M21=1)</formula>
    </cfRule>
  </conditionalFormatting>
  <conditionalFormatting sqref="D22:O22">
    <cfRule type="expression" dxfId="274" priority="6">
      <formula>OR($M22=1)</formula>
    </cfRule>
  </conditionalFormatting>
  <conditionalFormatting sqref="A23:O23">
    <cfRule type="expression" dxfId="273" priority="5">
      <formula>OR($M23=1)</formula>
    </cfRule>
  </conditionalFormatting>
  <conditionalFormatting sqref="B23">
    <cfRule type="expression" dxfId="272" priority="4">
      <formula>$M19+$M20+$M21+$M22+$M23=5</formula>
    </cfRule>
  </conditionalFormatting>
  <conditionalFormatting sqref="B20">
    <cfRule type="expression" dxfId="271" priority="3">
      <formula>$M19+$M20+$M21+$M22+$M23=5</formula>
    </cfRule>
  </conditionalFormatting>
  <conditionalFormatting sqref="B21">
    <cfRule type="expression" dxfId="270" priority="2">
      <formula>$M19+$M20+$M21+$M22+$M23=5</formula>
    </cfRule>
  </conditionalFormatting>
  <conditionalFormatting sqref="M19:M23">
    <cfRule type="dataBar" priority="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{82B0C1A1-1F60-427B-B1E2-494F565A1A82}</x14:id>
        </ext>
      </extLst>
    </cfRule>
  </conditionalFormatting>
  <conditionalFormatting sqref="A22:O22">
    <cfRule type="expression" dxfId="269" priority="24">
      <formula>$M22+$M23+#REF!+#REF!+#REF!=5</formula>
    </cfRule>
  </conditionalFormatting>
  <conditionalFormatting sqref="A21:O21">
    <cfRule type="expression" dxfId="268" priority="25">
      <formula>$M21+$M22+$M23+#REF!+#REF!=5</formula>
    </cfRule>
  </conditionalFormatting>
  <conditionalFormatting sqref="A20:O20">
    <cfRule type="expression" dxfId="267" priority="26">
      <formula>$M20+$M21+$M22+$M23+#REF!=5</formula>
    </cfRule>
  </conditionalFormatting>
  <conditionalFormatting sqref="A23:O23">
    <cfRule type="expression" dxfId="266" priority="27">
      <formula>$M23+#REF!+#REF!+#REF!+#REF!=5</formula>
    </cfRule>
  </conditionalFormatting>
  <dataValidations xWindow="659" yWindow="279" count="8">
    <dataValidation allowBlank="1" showInputMessage="1" showErrorMessage="1" prompt="Les périodes sont représentées de 1 à 60, de la cellule H4 à la cellule BO4 " sqref="P6" xr:uid="{00000000-0002-0000-0000-000007000000}"/>
    <dataValidation allowBlank="1" showInputMessage="1" showErrorMessage="1" prompt="Entrez l’activité dans la colonne B, en commençant par la cellule B5_x000a_" sqref="D9" xr:uid="{00000000-0002-0000-0000-000008000000}"/>
    <dataValidation allowBlank="1" showInputMessage="1" showErrorMessage="1" prompt="Entrez la période de début du plan dans la colonne C, en commençant par la cellule C5" sqref="E9" xr:uid="{00000000-0002-0000-0000-000009000000}"/>
    <dataValidation allowBlank="1" showInputMessage="1" showErrorMessage="1" prompt="Entrez la durée du plan dans la colonne D, en commençant par la cellule D5" sqref="F9:H9" xr:uid="{00000000-0002-0000-0000-00000A000000}"/>
    <dataValidation allowBlank="1" showInputMessage="1" showErrorMessage="1" prompt="Entrez la période de début réelle dans la colonne E, en commençant par la cellule E5" sqref="I9:J9" xr:uid="{00000000-0002-0000-0000-00000B000000}"/>
    <dataValidation allowBlank="1" showInputMessage="1" showErrorMessage="1" prompt="Entrez le pourcentage d’achèvement du projet dans la colonne G, en commençant par la cellule G5" sqref="M9:O9" xr:uid="{00000000-0002-0000-0000-00000D000000}"/>
    <dataValidation allowBlank="1" showInputMessage="1" showErrorMessage="1" prompt="Entrez la durée réelle dans la colonne F, en commençant par la cellule F5" sqref="K9:L9" xr:uid="{00000000-0002-0000-0000-00000C000000}"/>
    <dataValidation type="list" allowBlank="1" showInputMessage="1" showErrorMessage="1" sqref="N49:N52 N43:N46 N25:N28 N31:N34 N37:N40 N13:N16 N19:N22" xr:uid="{39D667AD-1F9C-44E6-9438-4665AE006A7F}">
      <formula1>"OUI,NON"</formula1>
    </dataValidation>
  </dataValidations>
  <printOptions horizontalCentered="1"/>
  <pageMargins left="0.43307086614173229" right="0.43307086614173229" top="0.51181102362204722" bottom="0.51181102362204722" header="0.31496062992125984" footer="0.31496062992125984"/>
  <pageSetup paperSize="8" scale="35" fitToHeight="3" orientation="landscape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au_projet">
                <anchor moveWithCells="1" sizeWithCells="1">
                  <from>
                    <xdr:col>3</xdr:col>
                    <xdr:colOff>866775</xdr:colOff>
                    <xdr:row>5</xdr:row>
                    <xdr:rowOff>85725</xdr:rowOff>
                  </from>
                  <to>
                    <xdr:col>4</xdr:col>
                    <xdr:colOff>1123950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C2DC26-5A97-4E91-AB27-521603EEF59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M43:M47</xm:sqref>
        </x14:conditionalFormatting>
        <x14:conditionalFormatting xmlns:xm="http://schemas.microsoft.com/office/excel/2006/main">
          <x14:cfRule type="dataBar" id="{32FC1883-611A-4EF3-B7F5-716297D4139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3BBDEBBB-A102-43B4-B9FE-EB574B1CD51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M49:M53</xm:sqref>
        </x14:conditionalFormatting>
        <x14:conditionalFormatting xmlns:xm="http://schemas.microsoft.com/office/excel/2006/main">
          <x14:cfRule type="dataBar" id="{1C2A7696-63F3-480B-A574-A95E7B92313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30156F16-B5DA-4282-9914-333DC5A57EB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M25:M29</xm:sqref>
        </x14:conditionalFormatting>
        <x14:conditionalFormatting xmlns:xm="http://schemas.microsoft.com/office/excel/2006/main">
          <x14:cfRule type="dataBar" id="{CD354845-9E94-4E01-9896-331BE6F985F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M31:M35</xm:sqref>
        </x14:conditionalFormatting>
        <x14:conditionalFormatting xmlns:xm="http://schemas.microsoft.com/office/excel/2006/main">
          <x14:cfRule type="dataBar" id="{729CDF36-10D4-4342-8308-1B1F83F1383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E10EDEAE-6D3D-4F5F-B439-CF7FF954DC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M37:M41</xm:sqref>
        </x14:conditionalFormatting>
        <x14:conditionalFormatting xmlns:xm="http://schemas.microsoft.com/office/excel/2006/main">
          <x14:cfRule type="dataBar" id="{A116AB68-8C6F-4E50-AFD2-0B7CA75579D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A1BB9467-844D-4C8D-B3C8-4198B6668DF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M13:M17</xm:sqref>
        </x14:conditionalFormatting>
        <x14:conditionalFormatting xmlns:xm="http://schemas.microsoft.com/office/excel/2006/main">
          <x14:cfRule type="dataBar" id="{82B0C1A1-1F60-427B-B1E2-494F565A1A8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M19:M23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659" yWindow="279" count="1">
        <x14:dataValidation type="list" allowBlank="1" showInputMessage="1" showErrorMessage="1" xr:uid="{C8664727-811B-4429-9A83-F7D4B434E6FB}">
          <x14:formula1>
            <xm:f>tab!$C$94:$C$105</xm:f>
          </x14:formula1>
          <xm:sqref>C49:C53 C43:C47 C37:C41 C31:C35 C25:C29 C13:C17 C19:C23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F869-5154-481B-A4D1-34D08B065523}">
  <sheetPr codeName="Feuil2"/>
  <dimension ref="E5:F15"/>
  <sheetViews>
    <sheetView workbookViewId="0">
      <selection activeCell="F14" sqref="F14:F24"/>
    </sheetView>
  </sheetViews>
  <sheetFormatPr baseColWidth="10" defaultColWidth="11" defaultRowHeight="15" x14ac:dyDescent="0.25"/>
  <cols>
    <col min="1" max="4" width="11" style="34"/>
    <col min="5" max="5" width="25.375" style="34" customWidth="1"/>
    <col min="6" max="6" width="15.5" style="34" customWidth="1"/>
    <col min="7" max="16384" width="11" style="34"/>
  </cols>
  <sheetData>
    <row r="5" spans="5:6" x14ac:dyDescent="0.25">
      <c r="E5" s="34" t="s">
        <v>16</v>
      </c>
      <c r="F5" s="35">
        <v>44927</v>
      </c>
    </row>
    <row r="6" spans="5:6" x14ac:dyDescent="0.25">
      <c r="E6" s="34" t="s">
        <v>17</v>
      </c>
      <c r="F6" s="35">
        <v>45026</v>
      </c>
    </row>
    <row r="7" spans="5:6" x14ac:dyDescent="0.25">
      <c r="E7" s="34" t="s">
        <v>18</v>
      </c>
      <c r="F7" s="35">
        <v>45047</v>
      </c>
    </row>
    <row r="8" spans="5:6" x14ac:dyDescent="0.25">
      <c r="E8" s="34" t="s">
        <v>19</v>
      </c>
      <c r="F8" s="35">
        <v>45054</v>
      </c>
    </row>
    <row r="9" spans="5:6" x14ac:dyDescent="0.25">
      <c r="E9" s="34" t="s">
        <v>20</v>
      </c>
      <c r="F9" s="35">
        <v>45064</v>
      </c>
    </row>
    <row r="10" spans="5:6" x14ac:dyDescent="0.25">
      <c r="E10" s="34" t="s">
        <v>21</v>
      </c>
      <c r="F10" s="35">
        <v>45075</v>
      </c>
    </row>
    <row r="11" spans="5:6" x14ac:dyDescent="0.25">
      <c r="E11" s="34" t="s">
        <v>22</v>
      </c>
      <c r="F11" s="35">
        <v>45121</v>
      </c>
    </row>
    <row r="12" spans="5:6" x14ac:dyDescent="0.25">
      <c r="E12" s="34" t="s">
        <v>23</v>
      </c>
      <c r="F12" s="35">
        <v>45153</v>
      </c>
    </row>
    <row r="13" spans="5:6" x14ac:dyDescent="0.25">
      <c r="E13" s="34" t="s">
        <v>24</v>
      </c>
      <c r="F13" s="35">
        <v>45231</v>
      </c>
    </row>
    <row r="14" spans="5:6" x14ac:dyDescent="0.25">
      <c r="E14" s="34" t="s">
        <v>25</v>
      </c>
      <c r="F14" s="35">
        <v>45241</v>
      </c>
    </row>
    <row r="15" spans="5:6" x14ac:dyDescent="0.25">
      <c r="E15" s="34" t="s">
        <v>26</v>
      </c>
      <c r="F15" s="35">
        <v>45285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F0A8-6EAD-40D4-B367-0447D3DE0BDE}">
  <sheetPr codeName="Feuil3"/>
  <dimension ref="A3:NU105"/>
  <sheetViews>
    <sheetView zoomScale="70" zoomScaleNormal="70" workbookViewId="0">
      <selection activeCell="D100" sqref="D100"/>
    </sheetView>
  </sheetViews>
  <sheetFormatPr baseColWidth="10" defaultRowHeight="15" x14ac:dyDescent="0.25"/>
  <cols>
    <col min="3" max="3" width="14.5" customWidth="1"/>
    <col min="4" max="4" width="13.375" customWidth="1"/>
    <col min="5" max="5" width="13" customWidth="1"/>
    <col min="7" max="7" width="14.25" customWidth="1"/>
  </cols>
  <sheetData>
    <row r="3" spans="1:385" x14ac:dyDescent="0.25">
      <c r="O3" s="43"/>
    </row>
    <row r="4" spans="1:385" ht="20.100000000000001" customHeight="1" x14ac:dyDescent="0.3">
      <c r="A4" s="115"/>
      <c r="B4" s="118"/>
      <c r="C4" s="54" t="s">
        <v>52</v>
      </c>
      <c r="D4" s="8" t="s">
        <v>45</v>
      </c>
      <c r="E4" s="20">
        <f>WORKDAY(G4,-H4+1,'Jours fériés'!$F$5:$F$15)</f>
        <v>44776</v>
      </c>
      <c r="F4" s="18">
        <f>(G4-E4)+1</f>
        <v>42</v>
      </c>
      <c r="G4" s="33">
        <f>WORKDAY(E5,-1,'Jours fériés'!$F$5:$F$15)</f>
        <v>44817</v>
      </c>
      <c r="H4" s="26">
        <v>30</v>
      </c>
      <c r="I4" s="17"/>
      <c r="J4" s="46">
        <f>K4-I4+1</f>
        <v>1</v>
      </c>
      <c r="K4" s="25"/>
      <c r="L4" s="26">
        <f>NETWORKDAYS(I4,K4,'Jours fériés'!$F$5:$F$15)</f>
        <v>0</v>
      </c>
      <c r="M4" s="21"/>
      <c r="N4" s="42"/>
      <c r="O4" s="2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BQ4" s="3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FF4" s="3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IU4" s="3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MJ4" s="31"/>
    </row>
    <row r="5" spans="1:385" ht="20.100000000000001" customHeight="1" x14ac:dyDescent="0.3">
      <c r="A5" s="116"/>
      <c r="B5" s="118"/>
      <c r="C5" s="54" t="s">
        <v>52</v>
      </c>
      <c r="D5" s="8" t="s">
        <v>44</v>
      </c>
      <c r="E5" s="20">
        <f>WORKDAY(G5,-H5+1,'Jours fériés'!$F$5:$F$15)</f>
        <v>44818</v>
      </c>
      <c r="F5" s="18">
        <f>(G5-E5)+1</f>
        <v>35</v>
      </c>
      <c r="G5" s="33">
        <f>WORKDAY(E6,-1,'Jours fériés'!$F$5:$F$15)</f>
        <v>44852</v>
      </c>
      <c r="H5" s="26">
        <v>25</v>
      </c>
      <c r="I5" s="17"/>
      <c r="J5" s="46">
        <f t="shared" ref="J5:J8" si="0">K5-I5+1</f>
        <v>1</v>
      </c>
      <c r="K5" s="25"/>
      <c r="L5" s="26">
        <f>NETWORKDAYS(I5,K5,'Jours fériés'!$F$5:$F$15)</f>
        <v>0</v>
      </c>
      <c r="M5" s="21"/>
      <c r="N5" s="42"/>
      <c r="O5" s="2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BQ5" s="3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FF5" s="3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IU5" s="3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MJ5" s="31"/>
    </row>
    <row r="6" spans="1:385" ht="20.100000000000001" customHeight="1" x14ac:dyDescent="0.3">
      <c r="A6" s="116"/>
      <c r="B6" s="118"/>
      <c r="C6" s="54" t="s">
        <v>52</v>
      </c>
      <c r="D6" s="8" t="s">
        <v>43</v>
      </c>
      <c r="E6" s="20">
        <f>WORKDAY(G6,-H6+1,'Jours fériés'!$F$5:$F$15)</f>
        <v>44853</v>
      </c>
      <c r="F6" s="18">
        <f>(G6-E6)+1</f>
        <v>161</v>
      </c>
      <c r="G6" s="33">
        <f>WORKDAY(E7,-1,'Jours fériés'!$F$5:$F$15)</f>
        <v>45013</v>
      </c>
      <c r="H6" s="26">
        <v>115</v>
      </c>
      <c r="I6" s="17"/>
      <c r="J6" s="46">
        <f t="shared" si="0"/>
        <v>1</v>
      </c>
      <c r="K6" s="25"/>
      <c r="L6" s="26">
        <f>NETWORKDAYS(I6,K6,'Jours fériés'!$F$5:$F$15)</f>
        <v>0</v>
      </c>
      <c r="M6" s="21"/>
      <c r="N6" s="42"/>
      <c r="O6" s="2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BQ6" s="3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FF6" s="3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IU6" s="3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MJ6" s="31"/>
    </row>
    <row r="7" spans="1:385" ht="20.100000000000001" customHeight="1" x14ac:dyDescent="0.3">
      <c r="A7" s="116"/>
      <c r="B7" s="118"/>
      <c r="C7" s="54" t="s">
        <v>52</v>
      </c>
      <c r="D7" s="28" t="s">
        <v>15</v>
      </c>
      <c r="E7" s="20">
        <f>WORKDAY(G7,-H7+1,'Jours fériés'!$F$5:$F$15)</f>
        <v>45014</v>
      </c>
      <c r="F7" s="18">
        <f>(G7-E7)+1</f>
        <v>1</v>
      </c>
      <c r="G7" s="33">
        <f>WORKDAY(E8,-1,'Jours fériés'!$F$5:$F$15)</f>
        <v>45014</v>
      </c>
      <c r="H7" s="26">
        <v>1</v>
      </c>
      <c r="I7" s="17"/>
      <c r="J7" s="46">
        <f t="shared" si="0"/>
        <v>1</v>
      </c>
      <c r="K7" s="25"/>
      <c r="L7" s="26">
        <f>NETWORKDAYS(I7,K7,'Jours fériés'!$F$5:$F$15)</f>
        <v>0</v>
      </c>
      <c r="M7" s="21"/>
      <c r="N7" s="42"/>
      <c r="O7" s="22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BQ7" s="3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FF7" s="3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IU7" s="3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MJ7" s="31"/>
    </row>
    <row r="8" spans="1:385" ht="19.5" customHeight="1" x14ac:dyDescent="0.3">
      <c r="A8" s="117"/>
      <c r="B8" s="118"/>
      <c r="C8" s="54" t="s">
        <v>52</v>
      </c>
      <c r="D8" s="28" t="s">
        <v>12</v>
      </c>
      <c r="E8" s="20">
        <f>WORKDAY(G8,-H8+1,'Jours fériés'!$F$5:$F$15)</f>
        <v>45015</v>
      </c>
      <c r="F8" s="18">
        <f>(G8-E8)+1</f>
        <v>2</v>
      </c>
      <c r="G8" s="24">
        <v>45016</v>
      </c>
      <c r="H8" s="26">
        <v>2</v>
      </c>
      <c r="I8" s="17"/>
      <c r="J8" s="46">
        <f t="shared" si="0"/>
        <v>1</v>
      </c>
      <c r="K8" s="25"/>
      <c r="L8" s="26">
        <f>NETWORKDAYS(I8,K8,'Jours fériés'!$F$5:$F$15)</f>
        <v>0</v>
      </c>
      <c r="M8" s="21"/>
      <c r="N8" s="41"/>
      <c r="O8" s="22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BQ8" s="3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FF8" s="3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IU8" s="3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MJ8" s="31"/>
    </row>
    <row r="9" spans="1:385" ht="8.25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4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7"/>
      <c r="NL9" s="27"/>
      <c r="NM9" s="27"/>
      <c r="NN9" s="27"/>
      <c r="NO9" s="27"/>
      <c r="NP9" s="27"/>
      <c r="NQ9" s="27"/>
      <c r="NR9" s="27"/>
      <c r="NS9" s="27"/>
      <c r="NT9" s="27"/>
      <c r="NU9" s="27"/>
    </row>
    <row r="11" spans="1:385" ht="20.100000000000001" customHeight="1" x14ac:dyDescent="0.3">
      <c r="A11" s="115"/>
      <c r="B11" s="118"/>
      <c r="C11" s="54" t="s">
        <v>53</v>
      </c>
      <c r="D11" s="8" t="s">
        <v>45</v>
      </c>
      <c r="E11" s="20">
        <f>WORKDAY(G11,-H11+1,'Jours fériés'!$F$5:$F$15)</f>
        <v>44932</v>
      </c>
      <c r="F11" s="18">
        <f>(G11-E11)+1</f>
        <v>19</v>
      </c>
      <c r="G11" s="33">
        <f>WORKDAY(E12,-1,'Jours fériés'!$F$5:$F$15)</f>
        <v>44950</v>
      </c>
      <c r="H11" s="26">
        <v>13</v>
      </c>
      <c r="I11" s="17"/>
      <c r="J11" s="46">
        <f>K11-I11+1</f>
        <v>1</v>
      </c>
      <c r="K11" s="25"/>
      <c r="L11" s="26">
        <f>NETWORKDAYS(I11,K11,'Jours fériés'!$F$5:$F$15)</f>
        <v>0</v>
      </c>
      <c r="M11" s="21"/>
      <c r="N11" s="42"/>
      <c r="O11" s="53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Q11" s="3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FF11" s="3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IU11" s="3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MJ11" s="31"/>
    </row>
    <row r="12" spans="1:385" ht="20.100000000000001" customHeight="1" x14ac:dyDescent="0.3">
      <c r="A12" s="116"/>
      <c r="B12" s="118"/>
      <c r="C12" s="54" t="s">
        <v>53</v>
      </c>
      <c r="D12" s="8" t="s">
        <v>44</v>
      </c>
      <c r="E12" s="20">
        <f>WORKDAY(G12,-H12+1,'Jours fériés'!$F$5:$F$15)</f>
        <v>44951</v>
      </c>
      <c r="F12" s="18">
        <f>(G12-E12)+1</f>
        <v>28</v>
      </c>
      <c r="G12" s="33">
        <f>WORKDAY(E13,-1,'Jours fériés'!$F$5:$F$15)</f>
        <v>44978</v>
      </c>
      <c r="H12" s="26">
        <v>20</v>
      </c>
      <c r="I12" s="17"/>
      <c r="J12" s="46">
        <f t="shared" ref="J12:J15" si="1">K12-I12+1</f>
        <v>1</v>
      </c>
      <c r="K12" s="25"/>
      <c r="L12" s="26">
        <f>NETWORKDAYS(I12,K12,'Jours fériés'!$F$5:$F$15)</f>
        <v>0</v>
      </c>
      <c r="M12" s="21"/>
      <c r="N12" s="42"/>
      <c r="O12" s="2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BQ12" s="3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FF12" s="3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IU12" s="3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MJ12" s="31"/>
    </row>
    <row r="13" spans="1:385" ht="20.100000000000001" customHeight="1" x14ac:dyDescent="0.3">
      <c r="A13" s="116"/>
      <c r="B13" s="118"/>
      <c r="C13" s="54" t="s">
        <v>53</v>
      </c>
      <c r="D13" s="8" t="s">
        <v>43</v>
      </c>
      <c r="E13" s="20">
        <f>WORKDAY(G13,-H13+1,'Jours fériés'!$F$5:$F$15)</f>
        <v>44979</v>
      </c>
      <c r="F13" s="18">
        <f>(G13-E13)+1</f>
        <v>35</v>
      </c>
      <c r="G13" s="33">
        <f>WORKDAY(E14,-1,'Jours fériés'!$F$5:$F$15)</f>
        <v>45013</v>
      </c>
      <c r="H13" s="26">
        <v>25</v>
      </c>
      <c r="I13" s="17"/>
      <c r="J13" s="46">
        <f t="shared" si="1"/>
        <v>1</v>
      </c>
      <c r="K13" s="25"/>
      <c r="L13" s="26">
        <f>NETWORKDAYS(I13,K13,'Jours fériés'!$F$5:$F$15)</f>
        <v>0</v>
      </c>
      <c r="M13" s="21"/>
      <c r="N13" s="42"/>
      <c r="O13" s="22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BQ13" s="3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FF13" s="3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IU13" s="3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MJ13" s="31"/>
    </row>
    <row r="14" spans="1:385" ht="20.100000000000001" customHeight="1" x14ac:dyDescent="0.3">
      <c r="A14" s="116"/>
      <c r="B14" s="118"/>
      <c r="C14" s="54" t="s">
        <v>53</v>
      </c>
      <c r="D14" s="28" t="s">
        <v>15</v>
      </c>
      <c r="E14" s="20">
        <f>WORKDAY(G14,-H14+1,'Jours fériés'!$F$5:$F$15)</f>
        <v>45014</v>
      </c>
      <c r="F14" s="18">
        <f>(G14-E14)+1</f>
        <v>1</v>
      </c>
      <c r="G14" s="33">
        <f>WORKDAY(E15,-1,'Jours fériés'!$F$5:$F$15)</f>
        <v>45014</v>
      </c>
      <c r="H14" s="26">
        <v>1</v>
      </c>
      <c r="I14" s="17"/>
      <c r="J14" s="46">
        <f t="shared" si="1"/>
        <v>1</v>
      </c>
      <c r="K14" s="25"/>
      <c r="L14" s="26">
        <f>NETWORKDAYS(I14,K14,'Jours fériés'!$F$5:$F$15)</f>
        <v>0</v>
      </c>
      <c r="M14" s="21"/>
      <c r="N14" s="42"/>
      <c r="O14" s="2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BQ14" s="3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FF14" s="3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IU14" s="3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MJ14" s="31"/>
    </row>
    <row r="15" spans="1:385" ht="20.100000000000001" customHeight="1" x14ac:dyDescent="0.3">
      <c r="A15" s="117"/>
      <c r="B15" s="118"/>
      <c r="C15" s="54" t="s">
        <v>53</v>
      </c>
      <c r="D15" s="28" t="s">
        <v>12</v>
      </c>
      <c r="E15" s="20">
        <f>WORKDAY(G15,-H15+1,'Jours fériés'!$F$5:$F$15)</f>
        <v>45015</v>
      </c>
      <c r="F15" s="18">
        <f>(G15-E15)+1</f>
        <v>2</v>
      </c>
      <c r="G15" s="24">
        <v>45016</v>
      </c>
      <c r="H15" s="26">
        <v>2</v>
      </c>
      <c r="I15" s="17"/>
      <c r="J15" s="46">
        <f t="shared" si="1"/>
        <v>1</v>
      </c>
      <c r="K15" s="25"/>
      <c r="L15" s="26">
        <f>NETWORKDAYS(I15,K15,'Jours fériés'!$F$5:$F$15)</f>
        <v>0</v>
      </c>
      <c r="M15" s="21"/>
      <c r="N15" s="41"/>
      <c r="O15" s="2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BQ15" s="3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FF15" s="3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IU15" s="3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MJ15" s="31"/>
    </row>
    <row r="16" spans="1:385" ht="8.25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4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27"/>
      <c r="NI16" s="27"/>
      <c r="NJ16" s="27"/>
      <c r="NK16" s="27"/>
      <c r="NL16" s="27"/>
      <c r="NM16" s="27"/>
      <c r="NN16" s="27"/>
      <c r="NO16" s="27"/>
      <c r="NP16" s="27"/>
      <c r="NQ16" s="27"/>
      <c r="NR16" s="27"/>
      <c r="NS16" s="27"/>
      <c r="NT16" s="27"/>
      <c r="NU16" s="27"/>
    </row>
    <row r="18" spans="1:385" ht="20.100000000000001" customHeight="1" x14ac:dyDescent="0.3">
      <c r="A18" s="115"/>
      <c r="B18" s="118"/>
      <c r="C18" s="54" t="s">
        <v>54</v>
      </c>
      <c r="D18" s="8" t="s">
        <v>45</v>
      </c>
      <c r="E18" s="20">
        <f>WORKDAY(G18,-H18+1,'Jours fériés'!$F$5:$F$15)</f>
        <v>44860</v>
      </c>
      <c r="F18" s="18">
        <f>(G18-E18)+1</f>
        <v>28</v>
      </c>
      <c r="G18" s="33">
        <f>WORKDAY(E19,-1,'Jours fériés'!$F$5:$F$15)</f>
        <v>44887</v>
      </c>
      <c r="H18" s="26">
        <v>20</v>
      </c>
      <c r="I18" s="17"/>
      <c r="J18" s="46">
        <f>K18-I18+1</f>
        <v>1</v>
      </c>
      <c r="K18" s="25"/>
      <c r="L18" s="26">
        <f>NETWORKDAYS(I18,K18,'Jours fériés'!$F$5:$F$15)</f>
        <v>0</v>
      </c>
      <c r="M18" s="21"/>
      <c r="N18" s="42"/>
      <c r="O18" s="53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Q18" s="3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FF18" s="3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IU18" s="3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MJ18" s="31"/>
    </row>
    <row r="19" spans="1:385" ht="20.100000000000001" customHeight="1" x14ac:dyDescent="0.3">
      <c r="A19" s="116"/>
      <c r="B19" s="118"/>
      <c r="C19" s="54" t="s">
        <v>54</v>
      </c>
      <c r="D19" s="8" t="s">
        <v>44</v>
      </c>
      <c r="E19" s="20">
        <f>WORKDAY(G19,-H19+1,'Jours fériés'!$F$5:$F$15)</f>
        <v>44888</v>
      </c>
      <c r="F19" s="18">
        <f>(G19-E19)+1</f>
        <v>35</v>
      </c>
      <c r="G19" s="33">
        <f>WORKDAY(E20,-1,'Jours fériés'!$F$5:$F$15)</f>
        <v>44922</v>
      </c>
      <c r="H19" s="26">
        <v>25</v>
      </c>
      <c r="I19" s="17"/>
      <c r="J19" s="46">
        <f t="shared" ref="J19:J22" si="2">K19-I19+1</f>
        <v>1</v>
      </c>
      <c r="K19" s="25"/>
      <c r="L19" s="26">
        <f>NETWORKDAYS(I19,K19,'Jours fériés'!$F$5:$F$15)</f>
        <v>0</v>
      </c>
      <c r="M19" s="21"/>
      <c r="N19" s="42"/>
      <c r="O19" s="2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BQ19" s="3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FF19" s="3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IU19" s="3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MJ19" s="31"/>
    </row>
    <row r="20" spans="1:385" ht="20.100000000000001" customHeight="1" x14ac:dyDescent="0.3">
      <c r="A20" s="116"/>
      <c r="B20" s="118"/>
      <c r="C20" s="54" t="s">
        <v>54</v>
      </c>
      <c r="D20" s="8" t="s">
        <v>43</v>
      </c>
      <c r="E20" s="20">
        <f>WORKDAY(G20,-H20+1,'Jours fériés'!$F$5:$F$15)</f>
        <v>44923</v>
      </c>
      <c r="F20" s="18">
        <f>(G20-E20)+1</f>
        <v>91</v>
      </c>
      <c r="G20" s="33">
        <f>WORKDAY(E21,-1,'Jours fériés'!$F$5:$F$15)</f>
        <v>45013</v>
      </c>
      <c r="H20" s="26">
        <v>65</v>
      </c>
      <c r="I20" s="17"/>
      <c r="J20" s="46">
        <f t="shared" si="2"/>
        <v>1</v>
      </c>
      <c r="K20" s="25"/>
      <c r="L20" s="26">
        <f>NETWORKDAYS(I20,K20,'Jours fériés'!$F$5:$F$15)</f>
        <v>0</v>
      </c>
      <c r="M20" s="21"/>
      <c r="N20" s="42"/>
      <c r="O20" s="22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BQ20" s="3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FF20" s="3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IU20" s="3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MJ20" s="31"/>
    </row>
    <row r="21" spans="1:385" ht="20.100000000000001" customHeight="1" x14ac:dyDescent="0.3">
      <c r="A21" s="116"/>
      <c r="B21" s="118"/>
      <c r="C21" s="54" t="s">
        <v>54</v>
      </c>
      <c r="D21" s="28" t="s">
        <v>15</v>
      </c>
      <c r="E21" s="20">
        <f>WORKDAY(G21,-H21+1,'Jours fériés'!$F$5:$F$15)</f>
        <v>45014</v>
      </c>
      <c r="F21" s="18">
        <f>(G21-E21)+1</f>
        <v>1</v>
      </c>
      <c r="G21" s="33">
        <f>WORKDAY(E22,-1,'Jours fériés'!$F$5:$F$15)</f>
        <v>45014</v>
      </c>
      <c r="H21" s="26">
        <v>1</v>
      </c>
      <c r="I21" s="17"/>
      <c r="J21" s="46">
        <f t="shared" si="2"/>
        <v>1</v>
      </c>
      <c r="K21" s="25"/>
      <c r="L21" s="26">
        <f>NETWORKDAYS(I21,K21,'Jours fériés'!$F$5:$F$15)</f>
        <v>0</v>
      </c>
      <c r="M21" s="21"/>
      <c r="N21" s="42"/>
      <c r="O21" s="22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BQ21" s="3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FF21" s="3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IU21" s="3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MJ21" s="31"/>
    </row>
    <row r="22" spans="1:385" ht="19.5" customHeight="1" x14ac:dyDescent="0.3">
      <c r="A22" s="117"/>
      <c r="B22" s="118"/>
      <c r="C22" s="54" t="s">
        <v>54</v>
      </c>
      <c r="D22" s="28" t="s">
        <v>12</v>
      </c>
      <c r="E22" s="20">
        <f>WORKDAY(G22,-H22+1,'Jours fériés'!$F$5:$F$15)</f>
        <v>45015</v>
      </c>
      <c r="F22" s="18">
        <f>(G22-E22)+1</f>
        <v>2</v>
      </c>
      <c r="G22" s="24">
        <v>45016</v>
      </c>
      <c r="H22" s="26">
        <v>2</v>
      </c>
      <c r="I22" s="17"/>
      <c r="J22" s="46">
        <f t="shared" si="2"/>
        <v>1</v>
      </c>
      <c r="K22" s="25"/>
      <c r="L22" s="26">
        <f>NETWORKDAYS(I22,K22,'Jours fériés'!$F$5:$F$15)</f>
        <v>0</v>
      </c>
      <c r="M22" s="21"/>
      <c r="N22" s="41"/>
      <c r="O22" s="22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BQ22" s="3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FF22" s="3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IU22" s="3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MJ22" s="31"/>
    </row>
    <row r="23" spans="1:385" ht="8.25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4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</row>
    <row r="25" spans="1:385" ht="20.100000000000001" customHeight="1" x14ac:dyDescent="0.3">
      <c r="A25" s="115"/>
      <c r="B25" s="118"/>
      <c r="C25" s="55" t="s">
        <v>55</v>
      </c>
      <c r="D25" s="8" t="s">
        <v>45</v>
      </c>
      <c r="E25" s="20">
        <f>WORKDAY(G25,-H25+1,'Jours fériés'!$F$5:$F$15)</f>
        <v>44811</v>
      </c>
      <c r="F25" s="18">
        <f>(G25-E25)+1</f>
        <v>28</v>
      </c>
      <c r="G25" s="33">
        <f>WORKDAY(E26,-1,'Jours fériés'!$F$5:$F$15)</f>
        <v>44838</v>
      </c>
      <c r="H25" s="26">
        <v>20</v>
      </c>
      <c r="I25" s="17"/>
      <c r="J25" s="46">
        <f>K25-I25+1</f>
        <v>1</v>
      </c>
      <c r="K25" s="25"/>
      <c r="L25" s="26">
        <f>NETWORKDAYS(I25,K25,'Jours fériés'!$F$5:$F$15)</f>
        <v>0</v>
      </c>
      <c r="M25" s="21"/>
      <c r="N25" s="42"/>
      <c r="O25" s="53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BQ25" s="3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FF25" s="3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IU25" s="3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MJ25" s="31"/>
    </row>
    <row r="26" spans="1:385" ht="20.100000000000001" customHeight="1" x14ac:dyDescent="0.3">
      <c r="A26" s="116"/>
      <c r="B26" s="118"/>
      <c r="C26" s="55" t="s">
        <v>55</v>
      </c>
      <c r="D26" s="8" t="s">
        <v>44</v>
      </c>
      <c r="E26" s="20">
        <f>WORKDAY(G26,-H26+1,'Jours fériés'!$F$5:$F$15)</f>
        <v>44839</v>
      </c>
      <c r="F26" s="18">
        <f>(G26-E26)+1</f>
        <v>35</v>
      </c>
      <c r="G26" s="33">
        <f>WORKDAY(E27,-1,'Jours fériés'!$F$5:$F$15)</f>
        <v>44873</v>
      </c>
      <c r="H26" s="26">
        <v>25</v>
      </c>
      <c r="I26" s="17"/>
      <c r="J26" s="46">
        <f t="shared" ref="J26:J29" si="3">K26-I26+1</f>
        <v>1</v>
      </c>
      <c r="K26" s="25"/>
      <c r="L26" s="26">
        <f>NETWORKDAYS(I26,K26,'Jours fériés'!$F$5:$F$15)</f>
        <v>0</v>
      </c>
      <c r="M26" s="21"/>
      <c r="N26" s="42"/>
      <c r="O26" s="22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BQ26" s="3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FF26" s="3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IU26" s="3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MJ26" s="31"/>
    </row>
    <row r="27" spans="1:385" ht="20.100000000000001" customHeight="1" x14ac:dyDescent="0.3">
      <c r="A27" s="116"/>
      <c r="B27" s="118"/>
      <c r="C27" s="55" t="s">
        <v>55</v>
      </c>
      <c r="D27" s="8" t="s">
        <v>43</v>
      </c>
      <c r="E27" s="20">
        <f>WORKDAY(G27,-H27+1,'Jours fériés'!$F$5:$F$15)</f>
        <v>44874</v>
      </c>
      <c r="F27" s="18">
        <f>(G27-E27)+1</f>
        <v>140</v>
      </c>
      <c r="G27" s="33">
        <f>WORKDAY(E28,-1,'Jours fériés'!$F$5:$F$15)</f>
        <v>45013</v>
      </c>
      <c r="H27" s="26">
        <v>100</v>
      </c>
      <c r="I27" s="17"/>
      <c r="J27" s="46">
        <f t="shared" si="3"/>
        <v>1</v>
      </c>
      <c r="K27" s="25"/>
      <c r="L27" s="26">
        <f>NETWORKDAYS(I27,K27,'Jours fériés'!$F$5:$F$15)</f>
        <v>0</v>
      </c>
      <c r="M27" s="21"/>
      <c r="N27" s="42"/>
      <c r="O27" s="22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BQ27" s="3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FF27" s="3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IU27" s="3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MJ27" s="31"/>
    </row>
    <row r="28" spans="1:385" ht="20.100000000000001" customHeight="1" x14ac:dyDescent="0.3">
      <c r="A28" s="116"/>
      <c r="B28" s="118"/>
      <c r="C28" s="55" t="s">
        <v>55</v>
      </c>
      <c r="D28" s="28" t="s">
        <v>15</v>
      </c>
      <c r="E28" s="20">
        <f>WORKDAY(G28,-H28+1,'Jours fériés'!$F$5:$F$15)</f>
        <v>45014</v>
      </c>
      <c r="F28" s="18">
        <f>(G28-E28)+1</f>
        <v>1</v>
      </c>
      <c r="G28" s="33">
        <f>WORKDAY(E29,-1,'Jours fériés'!$F$5:$F$15)</f>
        <v>45014</v>
      </c>
      <c r="H28" s="26">
        <v>1</v>
      </c>
      <c r="I28" s="17"/>
      <c r="J28" s="46">
        <f t="shared" si="3"/>
        <v>1</v>
      </c>
      <c r="K28" s="25"/>
      <c r="L28" s="26">
        <f>NETWORKDAYS(I28,K28,'Jours fériés'!$F$5:$F$15)</f>
        <v>0</v>
      </c>
      <c r="M28" s="21"/>
      <c r="N28" s="42"/>
      <c r="O28" s="22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BQ28" s="3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FF28" s="3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IU28" s="3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MJ28" s="31"/>
    </row>
    <row r="29" spans="1:385" ht="20.100000000000001" customHeight="1" x14ac:dyDescent="0.3">
      <c r="A29" s="117"/>
      <c r="B29" s="118"/>
      <c r="C29" s="55" t="s">
        <v>55</v>
      </c>
      <c r="D29" s="28" t="s">
        <v>12</v>
      </c>
      <c r="E29" s="20">
        <f>WORKDAY(G29,-H29+1,'Jours fériés'!$F$5:$F$15)</f>
        <v>45015</v>
      </c>
      <c r="F29" s="18">
        <f>(G29-E29)+1</f>
        <v>2</v>
      </c>
      <c r="G29" s="24">
        <v>45016</v>
      </c>
      <c r="H29" s="26">
        <v>2</v>
      </c>
      <c r="I29" s="17"/>
      <c r="J29" s="46">
        <f t="shared" si="3"/>
        <v>1</v>
      </c>
      <c r="K29" s="25"/>
      <c r="L29" s="26">
        <f>NETWORKDAYS(I29,K29,'Jours fériés'!$F$5:$F$15)</f>
        <v>0</v>
      </c>
      <c r="M29" s="21"/>
      <c r="N29" s="41"/>
      <c r="O29" s="2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BQ29" s="3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FF29" s="3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IU29" s="3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MJ29" s="31"/>
    </row>
    <row r="30" spans="1:385" ht="8.2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4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</row>
    <row r="32" spans="1:385" ht="20.100000000000001" customHeight="1" x14ac:dyDescent="0.3">
      <c r="A32" s="115"/>
      <c r="B32" s="118"/>
      <c r="C32" s="55" t="s">
        <v>56</v>
      </c>
      <c r="D32" s="8" t="s">
        <v>45</v>
      </c>
      <c r="E32" s="20">
        <f>WORKDAY(G32,-H32+1,'Jours fériés'!$F$5:$F$15)</f>
        <v>45001</v>
      </c>
      <c r="F32" s="18">
        <f>(G32-E32)+1</f>
        <v>2</v>
      </c>
      <c r="G32" s="33">
        <f>WORKDAY(E33,-1,'Jours fériés'!$F$5:$F$15)</f>
        <v>45002</v>
      </c>
      <c r="H32" s="26">
        <v>2</v>
      </c>
      <c r="I32" s="17"/>
      <c r="J32" s="46">
        <f>K32-I32+1</f>
        <v>1</v>
      </c>
      <c r="K32" s="25"/>
      <c r="L32" s="26">
        <f>NETWORKDAYS(I32,K32,'Jours fériés'!$F$5:$F$15)</f>
        <v>0</v>
      </c>
      <c r="M32" s="21"/>
      <c r="N32" s="42"/>
      <c r="O32" s="53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BQ32" s="3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FF32" s="3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IU32" s="3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MJ32" s="31"/>
    </row>
    <row r="33" spans="1:385" ht="20.100000000000001" customHeight="1" x14ac:dyDescent="0.3">
      <c r="A33" s="116"/>
      <c r="B33" s="118"/>
      <c r="C33" s="55" t="s">
        <v>56</v>
      </c>
      <c r="D33" s="8" t="s">
        <v>44</v>
      </c>
      <c r="E33" s="20">
        <f>WORKDAY(G33,-H33+1,'Jours fériés'!$F$5:$F$15)</f>
        <v>45005</v>
      </c>
      <c r="F33" s="18">
        <f>(G33-E33)+1</f>
        <v>5</v>
      </c>
      <c r="G33" s="33">
        <f>WORKDAY(E34,-1,'Jours fériés'!$F$5:$F$15)</f>
        <v>45009</v>
      </c>
      <c r="H33" s="26">
        <v>5</v>
      </c>
      <c r="I33" s="17"/>
      <c r="J33" s="46">
        <f t="shared" ref="J33:J36" si="4">K33-I33+1</f>
        <v>1</v>
      </c>
      <c r="K33" s="25"/>
      <c r="L33" s="26">
        <f>NETWORKDAYS(I33,K33,'Jours fériés'!$F$5:$F$15)</f>
        <v>0</v>
      </c>
      <c r="M33" s="21"/>
      <c r="N33" s="42"/>
      <c r="O33" s="2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BQ33" s="3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FF33" s="3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IU33" s="3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MJ33" s="31"/>
    </row>
    <row r="34" spans="1:385" ht="20.100000000000001" customHeight="1" x14ac:dyDescent="0.3">
      <c r="A34" s="116"/>
      <c r="B34" s="118"/>
      <c r="C34" s="55" t="s">
        <v>56</v>
      </c>
      <c r="D34" s="8" t="s">
        <v>43</v>
      </c>
      <c r="E34" s="20">
        <f>WORKDAY(G34,-H34+1,'Jours fériés'!$F$5:$F$15)</f>
        <v>45012</v>
      </c>
      <c r="F34" s="18">
        <f>(G34-E34)+1</f>
        <v>2</v>
      </c>
      <c r="G34" s="33">
        <f>WORKDAY(E35,-1,'Jours fériés'!$F$5:$F$15)</f>
        <v>45013</v>
      </c>
      <c r="H34" s="26">
        <v>2</v>
      </c>
      <c r="I34" s="17"/>
      <c r="J34" s="46">
        <f t="shared" si="4"/>
        <v>1</v>
      </c>
      <c r="K34" s="25"/>
      <c r="L34" s="26">
        <f>NETWORKDAYS(I34,K34,'Jours fériés'!$F$5:$F$15)</f>
        <v>0</v>
      </c>
      <c r="M34" s="21"/>
      <c r="N34" s="42"/>
      <c r="O34" s="22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BQ34" s="3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FF34" s="3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IU34" s="3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MJ34" s="31"/>
    </row>
    <row r="35" spans="1:385" ht="20.100000000000001" customHeight="1" x14ac:dyDescent="0.3">
      <c r="A35" s="116"/>
      <c r="B35" s="118"/>
      <c r="C35" s="55" t="s">
        <v>56</v>
      </c>
      <c r="D35" s="28" t="s">
        <v>15</v>
      </c>
      <c r="E35" s="20">
        <f>WORKDAY(G35,-H35+1,'Jours fériés'!$F$5:$F$15)</f>
        <v>45014</v>
      </c>
      <c r="F35" s="18">
        <f>(G35-E35)+1</f>
        <v>1</v>
      </c>
      <c r="G35" s="33">
        <f>WORKDAY(E36,-1,'Jours fériés'!$F$5:$F$15)</f>
        <v>45014</v>
      </c>
      <c r="H35" s="26">
        <v>1</v>
      </c>
      <c r="I35" s="17"/>
      <c r="J35" s="46">
        <f t="shared" si="4"/>
        <v>1</v>
      </c>
      <c r="K35" s="25"/>
      <c r="L35" s="26">
        <f>NETWORKDAYS(I35,K35,'Jours fériés'!$F$5:$F$15)</f>
        <v>0</v>
      </c>
      <c r="M35" s="21"/>
      <c r="N35" s="42"/>
      <c r="O35" s="2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BQ35" s="3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FF35" s="3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IU35" s="3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MJ35" s="31"/>
    </row>
    <row r="36" spans="1:385" ht="20.100000000000001" customHeight="1" x14ac:dyDescent="0.3">
      <c r="A36" s="117"/>
      <c r="B36" s="118"/>
      <c r="C36" s="55" t="s">
        <v>56</v>
      </c>
      <c r="D36" s="28" t="s">
        <v>12</v>
      </c>
      <c r="E36" s="20">
        <f>WORKDAY(G36,-H36+1,'Jours fériés'!$F$5:$F$15)</f>
        <v>45015</v>
      </c>
      <c r="F36" s="18">
        <f>(G36-E36)+1</f>
        <v>2</v>
      </c>
      <c r="G36" s="24">
        <v>45016</v>
      </c>
      <c r="H36" s="26">
        <v>2</v>
      </c>
      <c r="I36" s="17"/>
      <c r="J36" s="46">
        <f t="shared" si="4"/>
        <v>1</v>
      </c>
      <c r="K36" s="25"/>
      <c r="L36" s="26">
        <f>NETWORKDAYS(I36,K36,'Jours fériés'!$F$5:$F$15)</f>
        <v>0</v>
      </c>
      <c r="M36" s="21"/>
      <c r="N36" s="41"/>
      <c r="O36" s="2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BQ36" s="3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FF36" s="3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IU36" s="3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MJ36" s="31"/>
    </row>
    <row r="37" spans="1:385" ht="8.2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4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27"/>
      <c r="HN37" s="27"/>
      <c r="HO37" s="27"/>
      <c r="HP37" s="27"/>
      <c r="HQ37" s="27"/>
      <c r="HR37" s="27"/>
      <c r="HS37" s="27"/>
      <c r="HT37" s="27"/>
      <c r="HU37" s="27"/>
      <c r="HV37" s="27"/>
      <c r="HW37" s="27"/>
      <c r="HX37" s="27"/>
      <c r="HY37" s="27"/>
      <c r="HZ37" s="27"/>
      <c r="IA37" s="27"/>
      <c r="IB37" s="27"/>
      <c r="IC37" s="27"/>
      <c r="ID37" s="27"/>
      <c r="IE37" s="27"/>
      <c r="IF37" s="27"/>
      <c r="IG37" s="27"/>
      <c r="IH37" s="27"/>
      <c r="II37" s="27"/>
      <c r="IJ37" s="27"/>
      <c r="IK37" s="27"/>
      <c r="IL37" s="27"/>
      <c r="IM37" s="27"/>
      <c r="IN37" s="27"/>
      <c r="IO37" s="27"/>
      <c r="IP37" s="27"/>
      <c r="IQ37" s="27"/>
      <c r="IR37" s="27"/>
      <c r="IS37" s="27"/>
      <c r="IT37" s="27"/>
      <c r="IU37" s="27"/>
      <c r="IV37" s="27"/>
      <c r="IW37" s="27"/>
      <c r="IX37" s="27"/>
      <c r="IY37" s="27"/>
      <c r="IZ37" s="27"/>
      <c r="JA37" s="27"/>
      <c r="JB37" s="27"/>
      <c r="JC37" s="27"/>
      <c r="JD37" s="27"/>
      <c r="JE37" s="27"/>
      <c r="JF37" s="27"/>
      <c r="JG37" s="27"/>
      <c r="JH37" s="27"/>
      <c r="JI37" s="27"/>
      <c r="JJ37" s="27"/>
      <c r="JK37" s="27"/>
      <c r="JL37" s="27"/>
      <c r="JM37" s="27"/>
      <c r="JN37" s="27"/>
      <c r="JO37" s="27"/>
      <c r="JP37" s="27"/>
      <c r="JQ37" s="27"/>
      <c r="JR37" s="27"/>
      <c r="JS37" s="27"/>
      <c r="JT37" s="27"/>
      <c r="JU37" s="27"/>
      <c r="JV37" s="27"/>
      <c r="JW37" s="27"/>
      <c r="JX37" s="27"/>
      <c r="JY37" s="27"/>
      <c r="JZ37" s="27"/>
      <c r="KA37" s="27"/>
      <c r="KB37" s="27"/>
      <c r="KC37" s="27"/>
      <c r="KD37" s="27"/>
      <c r="KE37" s="27"/>
      <c r="KF37" s="27"/>
      <c r="KG37" s="27"/>
      <c r="KH37" s="27"/>
      <c r="KI37" s="27"/>
      <c r="KJ37" s="27"/>
      <c r="KK37" s="27"/>
      <c r="KL37" s="27"/>
      <c r="KM37" s="27"/>
      <c r="KN37" s="27"/>
      <c r="KO37" s="27"/>
      <c r="KP37" s="27"/>
      <c r="KQ37" s="27"/>
      <c r="KR37" s="27"/>
      <c r="KS37" s="27"/>
      <c r="KT37" s="27"/>
      <c r="KU37" s="27"/>
      <c r="KV37" s="27"/>
      <c r="KW37" s="27"/>
      <c r="KX37" s="27"/>
      <c r="KY37" s="27"/>
      <c r="KZ37" s="27"/>
      <c r="LA37" s="27"/>
      <c r="LB37" s="27"/>
      <c r="LC37" s="27"/>
      <c r="LD37" s="27"/>
      <c r="LE37" s="27"/>
      <c r="LF37" s="27"/>
      <c r="LG37" s="27"/>
      <c r="LH37" s="27"/>
      <c r="LI37" s="27"/>
      <c r="LJ37" s="27"/>
      <c r="LK37" s="27"/>
      <c r="LL37" s="27"/>
      <c r="LM37" s="27"/>
      <c r="LN37" s="27"/>
      <c r="LO37" s="27"/>
      <c r="LP37" s="27"/>
      <c r="LQ37" s="27"/>
      <c r="LR37" s="27"/>
      <c r="LS37" s="27"/>
      <c r="LT37" s="27"/>
      <c r="LU37" s="27"/>
      <c r="LV37" s="27"/>
      <c r="LW37" s="27"/>
      <c r="LX37" s="27"/>
      <c r="LY37" s="27"/>
      <c r="LZ37" s="27"/>
      <c r="MA37" s="27"/>
      <c r="MB37" s="27"/>
      <c r="MC37" s="27"/>
      <c r="MD37" s="27"/>
      <c r="ME37" s="27"/>
      <c r="MF37" s="27"/>
      <c r="MG37" s="27"/>
      <c r="MH37" s="27"/>
      <c r="MI37" s="27"/>
      <c r="MJ37" s="27"/>
      <c r="MK37" s="27"/>
      <c r="ML37" s="27"/>
      <c r="MM37" s="27"/>
      <c r="MN37" s="27"/>
      <c r="MO37" s="27"/>
      <c r="MP37" s="27"/>
      <c r="MQ37" s="27"/>
      <c r="MR37" s="27"/>
      <c r="MS37" s="27"/>
      <c r="MT37" s="27"/>
      <c r="MU37" s="27"/>
      <c r="MV37" s="27"/>
      <c r="MW37" s="27"/>
      <c r="MX37" s="27"/>
      <c r="MY37" s="27"/>
      <c r="MZ37" s="27"/>
      <c r="NA37" s="27"/>
      <c r="NB37" s="27"/>
      <c r="NC37" s="27"/>
      <c r="ND37" s="27"/>
      <c r="NE37" s="27"/>
      <c r="NF37" s="27"/>
      <c r="NG37" s="27"/>
      <c r="NH37" s="27"/>
      <c r="NI37" s="27"/>
      <c r="NJ37" s="27"/>
      <c r="NK37" s="27"/>
      <c r="NL37" s="27"/>
      <c r="NM37" s="27"/>
      <c r="NN37" s="27"/>
      <c r="NO37" s="27"/>
      <c r="NP37" s="27"/>
      <c r="NQ37" s="27"/>
      <c r="NR37" s="27"/>
      <c r="NS37" s="27"/>
      <c r="NT37" s="27"/>
      <c r="NU37" s="27"/>
    </row>
    <row r="39" spans="1:385" ht="20.100000000000001" customHeight="1" x14ac:dyDescent="0.3">
      <c r="A39" s="115"/>
      <c r="B39" s="118"/>
      <c r="C39" s="55" t="s">
        <v>57</v>
      </c>
      <c r="D39" s="8" t="s">
        <v>45</v>
      </c>
      <c r="E39" s="20">
        <f>WORKDAY(G39,-H39+1,'Jours fériés'!$F$5:$F$15)</f>
        <v>44986</v>
      </c>
      <c r="F39" s="18">
        <f>(G39-E39)+1</f>
        <v>7</v>
      </c>
      <c r="G39" s="33">
        <f>WORKDAY(E40,-1,'Jours fériés'!$F$5:$F$15)</f>
        <v>44992</v>
      </c>
      <c r="H39" s="26">
        <v>5</v>
      </c>
      <c r="I39" s="17"/>
      <c r="J39" s="46">
        <f>K39-I39+1</f>
        <v>1</v>
      </c>
      <c r="K39" s="25"/>
      <c r="L39" s="26">
        <f>NETWORKDAYS(I39,K39,'Jours fériés'!$F$5:$F$15)</f>
        <v>0</v>
      </c>
      <c r="M39" s="21"/>
      <c r="N39" s="42"/>
      <c r="O39" s="53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BQ39" s="3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FF39" s="3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IU39" s="3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MJ39" s="31"/>
    </row>
    <row r="40" spans="1:385" ht="20.100000000000001" customHeight="1" x14ac:dyDescent="0.3">
      <c r="A40" s="116"/>
      <c r="B40" s="118"/>
      <c r="C40" s="55" t="s">
        <v>57</v>
      </c>
      <c r="D40" s="8" t="s">
        <v>44</v>
      </c>
      <c r="E40" s="20">
        <f>WORKDAY(G40,-H40+1,'Jours fériés'!$F$5:$F$15)</f>
        <v>44993</v>
      </c>
      <c r="F40" s="18">
        <f>(G40-E40)+1</f>
        <v>14</v>
      </c>
      <c r="G40" s="33">
        <f>WORKDAY(E41,-1,'Jours fériés'!$F$5:$F$15)</f>
        <v>45006</v>
      </c>
      <c r="H40" s="26">
        <v>10</v>
      </c>
      <c r="I40" s="17"/>
      <c r="J40" s="46">
        <f t="shared" ref="J40:J43" si="5">K40-I40+1</f>
        <v>1</v>
      </c>
      <c r="K40" s="25"/>
      <c r="L40" s="26">
        <f>NETWORKDAYS(I40,K40,'Jours fériés'!$F$5:$F$15)</f>
        <v>0</v>
      </c>
      <c r="M40" s="21"/>
      <c r="N40" s="42"/>
      <c r="O40" s="2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BQ40" s="3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FF40" s="3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IU40" s="3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MJ40" s="31"/>
    </row>
    <row r="41" spans="1:385" ht="20.100000000000001" customHeight="1" x14ac:dyDescent="0.3">
      <c r="A41" s="116"/>
      <c r="B41" s="118"/>
      <c r="C41" s="55" t="s">
        <v>57</v>
      </c>
      <c r="D41" s="8" t="s">
        <v>43</v>
      </c>
      <c r="E41" s="20">
        <f>WORKDAY(G41,-H41+1,'Jours fériés'!$F$5:$F$15)</f>
        <v>45007</v>
      </c>
      <c r="F41" s="18">
        <f>(G41-E41)+1</f>
        <v>7</v>
      </c>
      <c r="G41" s="33">
        <f>WORKDAY(E42,-1,'Jours fériés'!$F$5:$F$15)</f>
        <v>45013</v>
      </c>
      <c r="H41" s="26">
        <v>5</v>
      </c>
      <c r="I41" s="17"/>
      <c r="J41" s="46">
        <f t="shared" si="5"/>
        <v>1</v>
      </c>
      <c r="K41" s="25"/>
      <c r="L41" s="26">
        <f>NETWORKDAYS(I41,K41,'Jours fériés'!$F$5:$F$15)</f>
        <v>0</v>
      </c>
      <c r="M41" s="21"/>
      <c r="N41" s="42"/>
      <c r="O41" s="2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BQ41" s="3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FF41" s="3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IU41" s="3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MJ41" s="31"/>
    </row>
    <row r="42" spans="1:385" ht="20.100000000000001" customHeight="1" x14ac:dyDescent="0.3">
      <c r="A42" s="116"/>
      <c r="B42" s="118"/>
      <c r="C42" s="55" t="s">
        <v>57</v>
      </c>
      <c r="D42" s="28" t="s">
        <v>15</v>
      </c>
      <c r="E42" s="20">
        <f>WORKDAY(G42,-H42+1,'Jours fériés'!$F$5:$F$15)</f>
        <v>45014</v>
      </c>
      <c r="F42" s="18">
        <f>(G42-E42)+1</f>
        <v>1</v>
      </c>
      <c r="G42" s="33">
        <f>WORKDAY(E43,-1,'Jours fériés'!$F$5:$F$15)</f>
        <v>45014</v>
      </c>
      <c r="H42" s="26">
        <v>1</v>
      </c>
      <c r="I42" s="17"/>
      <c r="J42" s="46">
        <f t="shared" si="5"/>
        <v>1</v>
      </c>
      <c r="K42" s="25"/>
      <c r="L42" s="26">
        <f>NETWORKDAYS(I42,K42,'Jours fériés'!$F$5:$F$15)</f>
        <v>0</v>
      </c>
      <c r="M42" s="21"/>
      <c r="N42" s="42"/>
      <c r="O42" s="2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BQ42" s="3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FF42" s="3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IU42" s="3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MJ42" s="31"/>
    </row>
    <row r="43" spans="1:385" ht="20.100000000000001" customHeight="1" x14ac:dyDescent="0.3">
      <c r="A43" s="117"/>
      <c r="B43" s="118"/>
      <c r="C43" s="55" t="s">
        <v>57</v>
      </c>
      <c r="D43" s="28" t="s">
        <v>12</v>
      </c>
      <c r="E43" s="20">
        <f>WORKDAY(G43,-H43+1,'Jours fériés'!$F$5:$F$15)</f>
        <v>45015</v>
      </c>
      <c r="F43" s="18">
        <f>(G43-E43)+1</f>
        <v>2</v>
      </c>
      <c r="G43" s="24">
        <v>45016</v>
      </c>
      <c r="H43" s="26">
        <v>2</v>
      </c>
      <c r="I43" s="17"/>
      <c r="J43" s="46">
        <f t="shared" si="5"/>
        <v>1</v>
      </c>
      <c r="K43" s="25"/>
      <c r="L43" s="26">
        <f>NETWORKDAYS(I43,K43,'Jours fériés'!$F$5:$F$15)</f>
        <v>0</v>
      </c>
      <c r="M43" s="21"/>
      <c r="N43" s="41"/>
      <c r="O43" s="2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BQ43" s="3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FF43" s="3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IU43" s="3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MJ43" s="31"/>
    </row>
    <row r="44" spans="1:385" ht="8.25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4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  <c r="HN44" s="27"/>
      <c r="HO44" s="27"/>
      <c r="HP44" s="27"/>
      <c r="HQ44" s="27"/>
      <c r="HR44" s="27"/>
      <c r="HS44" s="27"/>
      <c r="HT44" s="27"/>
      <c r="HU44" s="27"/>
      <c r="HV44" s="27"/>
      <c r="HW44" s="27"/>
      <c r="HX44" s="27"/>
      <c r="HY44" s="27"/>
      <c r="HZ44" s="27"/>
      <c r="IA44" s="27"/>
      <c r="IB44" s="27"/>
      <c r="IC44" s="27"/>
      <c r="ID44" s="27"/>
      <c r="IE44" s="27"/>
      <c r="IF44" s="27"/>
      <c r="IG44" s="27"/>
      <c r="IH44" s="27"/>
      <c r="II44" s="27"/>
      <c r="IJ44" s="27"/>
      <c r="IK44" s="27"/>
      <c r="IL44" s="27"/>
      <c r="IM44" s="27"/>
      <c r="IN44" s="27"/>
      <c r="IO44" s="27"/>
      <c r="IP44" s="27"/>
      <c r="IQ44" s="27"/>
      <c r="IR44" s="27"/>
      <c r="IS44" s="27"/>
      <c r="IT44" s="27"/>
      <c r="IU44" s="27"/>
      <c r="IV44" s="27"/>
      <c r="IW44" s="27"/>
      <c r="IX44" s="27"/>
      <c r="IY44" s="27"/>
      <c r="IZ44" s="27"/>
      <c r="JA44" s="27"/>
      <c r="JB44" s="27"/>
      <c r="JC44" s="27"/>
      <c r="JD44" s="27"/>
      <c r="JE44" s="27"/>
      <c r="JF44" s="27"/>
      <c r="JG44" s="27"/>
      <c r="JH44" s="27"/>
      <c r="JI44" s="27"/>
      <c r="JJ44" s="27"/>
      <c r="JK44" s="27"/>
      <c r="JL44" s="27"/>
      <c r="JM44" s="27"/>
      <c r="JN44" s="27"/>
      <c r="JO44" s="27"/>
      <c r="JP44" s="27"/>
      <c r="JQ44" s="27"/>
      <c r="JR44" s="27"/>
      <c r="JS44" s="27"/>
      <c r="JT44" s="27"/>
      <c r="JU44" s="27"/>
      <c r="JV44" s="27"/>
      <c r="JW44" s="27"/>
      <c r="JX44" s="27"/>
      <c r="JY44" s="27"/>
      <c r="JZ44" s="27"/>
      <c r="KA44" s="27"/>
      <c r="KB44" s="27"/>
      <c r="KC44" s="27"/>
      <c r="KD44" s="27"/>
      <c r="KE44" s="27"/>
      <c r="KF44" s="27"/>
      <c r="KG44" s="27"/>
      <c r="KH44" s="27"/>
      <c r="KI44" s="27"/>
      <c r="KJ44" s="27"/>
      <c r="KK44" s="27"/>
      <c r="KL44" s="27"/>
      <c r="KM44" s="27"/>
      <c r="KN44" s="27"/>
      <c r="KO44" s="27"/>
      <c r="KP44" s="27"/>
      <c r="KQ44" s="27"/>
      <c r="KR44" s="27"/>
      <c r="KS44" s="27"/>
      <c r="KT44" s="27"/>
      <c r="KU44" s="27"/>
      <c r="KV44" s="27"/>
      <c r="KW44" s="27"/>
      <c r="KX44" s="27"/>
      <c r="KY44" s="27"/>
      <c r="KZ44" s="27"/>
      <c r="LA44" s="27"/>
      <c r="LB44" s="27"/>
      <c r="LC44" s="27"/>
      <c r="LD44" s="27"/>
      <c r="LE44" s="27"/>
      <c r="LF44" s="27"/>
      <c r="LG44" s="27"/>
      <c r="LH44" s="27"/>
      <c r="LI44" s="27"/>
      <c r="LJ44" s="27"/>
      <c r="LK44" s="27"/>
      <c r="LL44" s="27"/>
      <c r="LM44" s="27"/>
      <c r="LN44" s="27"/>
      <c r="LO44" s="27"/>
      <c r="LP44" s="27"/>
      <c r="LQ44" s="27"/>
      <c r="LR44" s="27"/>
      <c r="LS44" s="27"/>
      <c r="LT44" s="27"/>
      <c r="LU44" s="27"/>
      <c r="LV44" s="27"/>
      <c r="LW44" s="27"/>
      <c r="LX44" s="27"/>
      <c r="LY44" s="27"/>
      <c r="LZ44" s="27"/>
      <c r="MA44" s="27"/>
      <c r="MB44" s="27"/>
      <c r="MC44" s="27"/>
      <c r="MD44" s="27"/>
      <c r="ME44" s="27"/>
      <c r="MF44" s="27"/>
      <c r="MG44" s="27"/>
      <c r="MH44" s="27"/>
      <c r="MI44" s="27"/>
      <c r="MJ44" s="27"/>
      <c r="MK44" s="27"/>
      <c r="ML44" s="27"/>
      <c r="MM44" s="27"/>
      <c r="MN44" s="27"/>
      <c r="MO44" s="27"/>
      <c r="MP44" s="27"/>
      <c r="MQ44" s="27"/>
      <c r="MR44" s="27"/>
      <c r="MS44" s="27"/>
      <c r="MT44" s="27"/>
      <c r="MU44" s="27"/>
      <c r="MV44" s="27"/>
      <c r="MW44" s="27"/>
      <c r="MX44" s="27"/>
      <c r="MY44" s="27"/>
      <c r="MZ44" s="27"/>
      <c r="NA44" s="27"/>
      <c r="NB44" s="27"/>
      <c r="NC44" s="27"/>
      <c r="ND44" s="27"/>
      <c r="NE44" s="27"/>
      <c r="NF44" s="27"/>
      <c r="NG44" s="27"/>
      <c r="NH44" s="27"/>
      <c r="NI44" s="27"/>
      <c r="NJ44" s="27"/>
      <c r="NK44" s="27"/>
      <c r="NL44" s="27"/>
      <c r="NM44" s="27"/>
      <c r="NN44" s="27"/>
      <c r="NO44" s="27"/>
      <c r="NP44" s="27"/>
      <c r="NQ44" s="27"/>
      <c r="NR44" s="27"/>
      <c r="NS44" s="27"/>
      <c r="NT44" s="27"/>
      <c r="NU44" s="27"/>
    </row>
    <row r="46" spans="1:385" ht="20.100000000000001" customHeight="1" x14ac:dyDescent="0.3">
      <c r="A46" s="115"/>
      <c r="B46" s="118"/>
      <c r="C46" s="55" t="s">
        <v>58</v>
      </c>
      <c r="D46" s="8" t="s">
        <v>45</v>
      </c>
      <c r="E46" s="20">
        <f>WORKDAY(G46,-H46+1,'Jours fériés'!$F$5:$F$15)</f>
        <v>44950</v>
      </c>
      <c r="F46" s="18">
        <f>(G46-E46)+1</f>
        <v>17</v>
      </c>
      <c r="G46" s="33">
        <f>WORKDAY(E47,-1,'Jours fériés'!$F$5:$F$15)</f>
        <v>44966</v>
      </c>
      <c r="H46" s="26">
        <v>13</v>
      </c>
      <c r="I46" s="17"/>
      <c r="J46" s="46">
        <f>K46-I46+1</f>
        <v>1</v>
      </c>
      <c r="K46" s="25"/>
      <c r="L46" s="26">
        <f>NETWORKDAYS(I46,K46,'Jours fériés'!$F$5:$F$15)</f>
        <v>0</v>
      </c>
      <c r="M46" s="21"/>
      <c r="N46" s="42"/>
      <c r="O46" s="53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BQ46" s="3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FF46" s="3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IU46" s="3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MJ46" s="31"/>
    </row>
    <row r="47" spans="1:385" ht="20.100000000000001" customHeight="1" x14ac:dyDescent="0.3">
      <c r="A47" s="116"/>
      <c r="B47" s="118"/>
      <c r="C47" s="55" t="s">
        <v>58</v>
      </c>
      <c r="D47" s="8" t="s">
        <v>44</v>
      </c>
      <c r="E47" s="20">
        <f>WORKDAY(G47,-H47+1,'Jours fériés'!$F$5:$F$15)</f>
        <v>44967</v>
      </c>
      <c r="F47" s="18">
        <f>(G47-E47)+1</f>
        <v>28</v>
      </c>
      <c r="G47" s="33">
        <f>WORKDAY(E48,-1,'Jours fériés'!$F$5:$F$15)</f>
        <v>44994</v>
      </c>
      <c r="H47" s="26">
        <v>20</v>
      </c>
      <c r="I47" s="17"/>
      <c r="J47" s="46">
        <f t="shared" ref="J47:J50" si="6">K47-I47+1</f>
        <v>1</v>
      </c>
      <c r="K47" s="25"/>
      <c r="L47" s="26">
        <f>NETWORKDAYS(I47,K47,'Jours fériés'!$F$5:$F$15)</f>
        <v>0</v>
      </c>
      <c r="M47" s="21"/>
      <c r="N47" s="42"/>
      <c r="O47" s="22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BQ47" s="3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FF47" s="3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IU47" s="3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MJ47" s="31"/>
    </row>
    <row r="48" spans="1:385" ht="20.100000000000001" customHeight="1" x14ac:dyDescent="0.3">
      <c r="A48" s="116"/>
      <c r="B48" s="118"/>
      <c r="C48" s="55" t="s">
        <v>58</v>
      </c>
      <c r="D48" s="8" t="s">
        <v>43</v>
      </c>
      <c r="E48" s="20">
        <f>WORKDAY(G48,-H48+1,'Jours fériés'!$F$5:$F$15)</f>
        <v>44995</v>
      </c>
      <c r="F48" s="18">
        <f>(G48-E48)+1</f>
        <v>19</v>
      </c>
      <c r="G48" s="33">
        <f>WORKDAY(E49,-1,'Jours fériés'!$F$5:$F$15)</f>
        <v>45013</v>
      </c>
      <c r="H48" s="26">
        <v>13</v>
      </c>
      <c r="I48" s="17"/>
      <c r="J48" s="46">
        <f t="shared" si="6"/>
        <v>1</v>
      </c>
      <c r="K48" s="25"/>
      <c r="L48" s="26">
        <f>NETWORKDAYS(I48,K48,'Jours fériés'!$F$5:$F$15)</f>
        <v>0</v>
      </c>
      <c r="M48" s="21"/>
      <c r="N48" s="42"/>
      <c r="O48" s="22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BQ48" s="3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FF48" s="3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IU48" s="3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MJ48" s="31"/>
    </row>
    <row r="49" spans="1:385" ht="20.100000000000001" customHeight="1" x14ac:dyDescent="0.3">
      <c r="A49" s="116"/>
      <c r="B49" s="118"/>
      <c r="C49" s="55" t="s">
        <v>58</v>
      </c>
      <c r="D49" s="28" t="s">
        <v>15</v>
      </c>
      <c r="E49" s="20">
        <f>WORKDAY(G49,-H49+1,'Jours fériés'!$F$5:$F$15)</f>
        <v>45014</v>
      </c>
      <c r="F49" s="18">
        <f>(G49-E49)+1</f>
        <v>1</v>
      </c>
      <c r="G49" s="33">
        <f>WORKDAY(E50,-1,'Jours fériés'!$F$5:$F$15)</f>
        <v>45014</v>
      </c>
      <c r="H49" s="26">
        <v>1</v>
      </c>
      <c r="I49" s="17"/>
      <c r="J49" s="46">
        <f t="shared" si="6"/>
        <v>1</v>
      </c>
      <c r="K49" s="25"/>
      <c r="L49" s="26">
        <f>NETWORKDAYS(I49,K49,'Jours fériés'!$F$5:$F$15)</f>
        <v>0</v>
      </c>
      <c r="M49" s="21"/>
      <c r="N49" s="42"/>
      <c r="O49" s="22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BQ49" s="3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FF49" s="3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IU49" s="3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MJ49" s="31"/>
    </row>
    <row r="50" spans="1:385" ht="20.100000000000001" customHeight="1" x14ac:dyDescent="0.3">
      <c r="A50" s="117"/>
      <c r="B50" s="118"/>
      <c r="C50" s="55" t="s">
        <v>58</v>
      </c>
      <c r="D50" s="28" t="s">
        <v>12</v>
      </c>
      <c r="E50" s="20">
        <f>WORKDAY(G50,-H50+1,'Jours fériés'!$F$5:$F$15)</f>
        <v>45015</v>
      </c>
      <c r="F50" s="18">
        <f>(G50-E50)+1</f>
        <v>2</v>
      </c>
      <c r="G50" s="24">
        <v>45016</v>
      </c>
      <c r="H50" s="26">
        <v>2</v>
      </c>
      <c r="I50" s="17"/>
      <c r="J50" s="46">
        <f t="shared" si="6"/>
        <v>1</v>
      </c>
      <c r="K50" s="25"/>
      <c r="L50" s="26">
        <f>NETWORKDAYS(I50,K50,'Jours fériés'!$F$5:$F$15)</f>
        <v>0</v>
      </c>
      <c r="M50" s="21"/>
      <c r="N50" s="41"/>
      <c r="O50" s="22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BQ50" s="3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FF50" s="3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IU50" s="3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MJ50" s="31"/>
    </row>
    <row r="51" spans="1:385" ht="8.25" customHeight="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4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  <c r="HI51" s="27"/>
      <c r="HJ51" s="27"/>
      <c r="HK51" s="27"/>
      <c r="HL51" s="27"/>
      <c r="HM51" s="27"/>
      <c r="HN51" s="27"/>
      <c r="HO51" s="27"/>
      <c r="HP51" s="27"/>
      <c r="HQ51" s="27"/>
      <c r="HR51" s="27"/>
      <c r="HS51" s="27"/>
      <c r="HT51" s="27"/>
      <c r="HU51" s="27"/>
      <c r="HV51" s="27"/>
      <c r="HW51" s="27"/>
      <c r="HX51" s="27"/>
      <c r="HY51" s="27"/>
      <c r="HZ51" s="27"/>
      <c r="IA51" s="27"/>
      <c r="IB51" s="27"/>
      <c r="IC51" s="27"/>
      <c r="ID51" s="27"/>
      <c r="IE51" s="27"/>
      <c r="IF51" s="27"/>
      <c r="IG51" s="27"/>
      <c r="IH51" s="27"/>
      <c r="II51" s="27"/>
      <c r="IJ51" s="27"/>
      <c r="IK51" s="27"/>
      <c r="IL51" s="27"/>
      <c r="IM51" s="27"/>
      <c r="IN51" s="27"/>
      <c r="IO51" s="27"/>
      <c r="IP51" s="27"/>
      <c r="IQ51" s="27"/>
      <c r="IR51" s="27"/>
      <c r="IS51" s="27"/>
      <c r="IT51" s="27"/>
      <c r="IU51" s="27"/>
      <c r="IV51" s="27"/>
      <c r="IW51" s="27"/>
      <c r="IX51" s="27"/>
      <c r="IY51" s="27"/>
      <c r="IZ51" s="27"/>
      <c r="JA51" s="27"/>
      <c r="JB51" s="27"/>
      <c r="JC51" s="27"/>
      <c r="JD51" s="27"/>
      <c r="JE51" s="27"/>
      <c r="JF51" s="27"/>
      <c r="JG51" s="27"/>
      <c r="JH51" s="27"/>
      <c r="JI51" s="27"/>
      <c r="JJ51" s="27"/>
      <c r="JK51" s="27"/>
      <c r="JL51" s="27"/>
      <c r="JM51" s="27"/>
      <c r="JN51" s="27"/>
      <c r="JO51" s="27"/>
      <c r="JP51" s="27"/>
      <c r="JQ51" s="27"/>
      <c r="JR51" s="27"/>
      <c r="JS51" s="27"/>
      <c r="JT51" s="27"/>
      <c r="JU51" s="27"/>
      <c r="JV51" s="27"/>
      <c r="JW51" s="27"/>
      <c r="JX51" s="27"/>
      <c r="JY51" s="27"/>
      <c r="JZ51" s="27"/>
      <c r="KA51" s="27"/>
      <c r="KB51" s="27"/>
      <c r="KC51" s="27"/>
      <c r="KD51" s="27"/>
      <c r="KE51" s="27"/>
      <c r="KF51" s="27"/>
      <c r="KG51" s="27"/>
      <c r="KH51" s="27"/>
      <c r="KI51" s="27"/>
      <c r="KJ51" s="27"/>
      <c r="KK51" s="27"/>
      <c r="KL51" s="27"/>
      <c r="KM51" s="27"/>
      <c r="KN51" s="27"/>
      <c r="KO51" s="27"/>
      <c r="KP51" s="27"/>
      <c r="KQ51" s="27"/>
      <c r="KR51" s="27"/>
      <c r="KS51" s="27"/>
      <c r="KT51" s="27"/>
      <c r="KU51" s="27"/>
      <c r="KV51" s="27"/>
      <c r="KW51" s="27"/>
      <c r="KX51" s="27"/>
      <c r="KY51" s="27"/>
      <c r="KZ51" s="27"/>
      <c r="LA51" s="27"/>
      <c r="LB51" s="27"/>
      <c r="LC51" s="27"/>
      <c r="LD51" s="27"/>
      <c r="LE51" s="27"/>
      <c r="LF51" s="27"/>
      <c r="LG51" s="27"/>
      <c r="LH51" s="27"/>
      <c r="LI51" s="27"/>
      <c r="LJ51" s="27"/>
      <c r="LK51" s="27"/>
      <c r="LL51" s="27"/>
      <c r="LM51" s="27"/>
      <c r="LN51" s="27"/>
      <c r="LO51" s="27"/>
      <c r="LP51" s="27"/>
      <c r="LQ51" s="27"/>
      <c r="LR51" s="27"/>
      <c r="LS51" s="27"/>
      <c r="LT51" s="27"/>
      <c r="LU51" s="27"/>
      <c r="LV51" s="27"/>
      <c r="LW51" s="27"/>
      <c r="LX51" s="27"/>
      <c r="LY51" s="27"/>
      <c r="LZ51" s="27"/>
      <c r="MA51" s="27"/>
      <c r="MB51" s="27"/>
      <c r="MC51" s="27"/>
      <c r="MD51" s="27"/>
      <c r="ME51" s="27"/>
      <c r="MF51" s="27"/>
      <c r="MG51" s="27"/>
      <c r="MH51" s="27"/>
      <c r="MI51" s="27"/>
      <c r="MJ51" s="27"/>
      <c r="MK51" s="27"/>
      <c r="ML51" s="27"/>
      <c r="MM51" s="27"/>
      <c r="MN51" s="27"/>
      <c r="MO51" s="27"/>
      <c r="MP51" s="27"/>
      <c r="MQ51" s="27"/>
      <c r="MR51" s="27"/>
      <c r="MS51" s="27"/>
      <c r="MT51" s="27"/>
      <c r="MU51" s="27"/>
      <c r="MV51" s="27"/>
      <c r="MW51" s="27"/>
      <c r="MX51" s="27"/>
      <c r="MY51" s="27"/>
      <c r="MZ51" s="27"/>
      <c r="NA51" s="27"/>
      <c r="NB51" s="27"/>
      <c r="NC51" s="27"/>
      <c r="ND51" s="27"/>
      <c r="NE51" s="27"/>
      <c r="NF51" s="27"/>
      <c r="NG51" s="27"/>
      <c r="NH51" s="27"/>
      <c r="NI51" s="27"/>
      <c r="NJ51" s="27"/>
      <c r="NK51" s="27"/>
      <c r="NL51" s="27"/>
      <c r="NM51" s="27"/>
      <c r="NN51" s="27"/>
      <c r="NO51" s="27"/>
      <c r="NP51" s="27"/>
      <c r="NQ51" s="27"/>
      <c r="NR51" s="27"/>
      <c r="NS51" s="27"/>
      <c r="NT51" s="27"/>
      <c r="NU51" s="27"/>
    </row>
    <row r="53" spans="1:385" ht="20.100000000000001" customHeight="1" x14ac:dyDescent="0.3">
      <c r="A53" s="115"/>
      <c r="B53" s="118"/>
      <c r="C53" s="55" t="s">
        <v>59</v>
      </c>
      <c r="D53" s="8" t="s">
        <v>45</v>
      </c>
      <c r="E53" s="20">
        <f>WORKDAY(G53,-H53+1,'Jours fériés'!$F$5:$F$15)</f>
        <v>44915</v>
      </c>
      <c r="F53" s="18">
        <f>(G53-E53)+1</f>
        <v>17</v>
      </c>
      <c r="G53" s="33">
        <f>WORKDAY(E54,-1,'Jours fériés'!$F$5:$F$15)</f>
        <v>44931</v>
      </c>
      <c r="H53" s="26">
        <v>13</v>
      </c>
      <c r="I53" s="17"/>
      <c r="J53" s="46">
        <f>K53-I53+1</f>
        <v>1</v>
      </c>
      <c r="K53" s="25"/>
      <c r="L53" s="26">
        <f>NETWORKDAYS(I53,K53,'Jours fériés'!$F$5:$F$15)</f>
        <v>0</v>
      </c>
      <c r="M53" s="21"/>
      <c r="N53" s="42"/>
      <c r="O53" s="22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BQ53" s="3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FF53" s="3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IU53" s="3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MJ53" s="31"/>
    </row>
    <row r="54" spans="1:385" ht="20.100000000000001" customHeight="1" x14ac:dyDescent="0.3">
      <c r="A54" s="116"/>
      <c r="B54" s="118"/>
      <c r="C54" s="55" t="s">
        <v>59</v>
      </c>
      <c r="D54" s="8" t="s">
        <v>44</v>
      </c>
      <c r="E54" s="20">
        <f>WORKDAY(G54,-H54+1,'Jours fériés'!$F$5:$F$15)</f>
        <v>44932</v>
      </c>
      <c r="F54" s="18">
        <f>(G54-E54)+1</f>
        <v>35</v>
      </c>
      <c r="G54" s="33">
        <f>WORKDAY(E55,-1,'Jours fériés'!$F$5:$F$15)</f>
        <v>44966</v>
      </c>
      <c r="H54" s="26">
        <v>25</v>
      </c>
      <c r="I54" s="17"/>
      <c r="J54" s="46">
        <f t="shared" ref="J54:J57" si="7">K54-I54+1</f>
        <v>1</v>
      </c>
      <c r="K54" s="25"/>
      <c r="L54" s="26">
        <f>NETWORKDAYS(I54,K54,'Jours fériés'!$F$5:$F$15)</f>
        <v>0</v>
      </c>
      <c r="M54" s="21"/>
      <c r="N54" s="42"/>
      <c r="O54" s="22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BQ54" s="3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FF54" s="3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IU54" s="3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MJ54" s="31"/>
    </row>
    <row r="55" spans="1:385" ht="20.100000000000001" customHeight="1" x14ac:dyDescent="0.3">
      <c r="A55" s="116"/>
      <c r="B55" s="118"/>
      <c r="C55" s="55" t="s">
        <v>59</v>
      </c>
      <c r="D55" s="8" t="s">
        <v>43</v>
      </c>
      <c r="E55" s="20">
        <f>WORKDAY(G55,-H55+1,'Jours fériés'!$F$5:$F$15)</f>
        <v>44967</v>
      </c>
      <c r="F55" s="18">
        <f>(G55-E55)+1</f>
        <v>47</v>
      </c>
      <c r="G55" s="33">
        <f>WORKDAY(E56,-1,'Jours fériés'!$F$5:$F$15)</f>
        <v>45013</v>
      </c>
      <c r="H55" s="26">
        <v>33</v>
      </c>
      <c r="I55" s="17"/>
      <c r="J55" s="46">
        <f t="shared" si="7"/>
        <v>1</v>
      </c>
      <c r="K55" s="25"/>
      <c r="L55" s="26">
        <f>NETWORKDAYS(I55,K55,'Jours fériés'!$F$5:$F$15)</f>
        <v>0</v>
      </c>
      <c r="M55" s="21"/>
      <c r="N55" s="42"/>
      <c r="O55" s="22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BQ55" s="3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FF55" s="3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IU55" s="3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MJ55" s="31"/>
    </row>
    <row r="56" spans="1:385" ht="20.100000000000001" customHeight="1" x14ac:dyDescent="0.3">
      <c r="A56" s="116"/>
      <c r="B56" s="118"/>
      <c r="C56" s="55" t="s">
        <v>59</v>
      </c>
      <c r="D56" s="28" t="s">
        <v>15</v>
      </c>
      <c r="E56" s="20">
        <f>WORKDAY(G56,-H56+1,'Jours fériés'!$F$5:$F$15)</f>
        <v>45014</v>
      </c>
      <c r="F56" s="18">
        <f>(G56-E56)+1</f>
        <v>1</v>
      </c>
      <c r="G56" s="33">
        <f>WORKDAY(E57,-1,'Jours fériés'!$F$5:$F$15)</f>
        <v>45014</v>
      </c>
      <c r="H56" s="26">
        <v>1</v>
      </c>
      <c r="I56" s="17"/>
      <c r="J56" s="46">
        <f t="shared" si="7"/>
        <v>1</v>
      </c>
      <c r="K56" s="25"/>
      <c r="L56" s="26">
        <f>NETWORKDAYS(I56,K56,'Jours fériés'!$F$5:$F$15)</f>
        <v>0</v>
      </c>
      <c r="M56" s="21"/>
      <c r="N56" s="42"/>
      <c r="O56" s="22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BQ56" s="3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FF56" s="3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IU56" s="3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MJ56" s="31"/>
    </row>
    <row r="57" spans="1:385" ht="20.100000000000001" customHeight="1" x14ac:dyDescent="0.3">
      <c r="A57" s="117"/>
      <c r="B57" s="118"/>
      <c r="C57" s="55" t="s">
        <v>59</v>
      </c>
      <c r="D57" s="28" t="s">
        <v>12</v>
      </c>
      <c r="E57" s="20">
        <f>WORKDAY(G57,-H57+1,'Jours fériés'!$F$5:$F$15)</f>
        <v>45015</v>
      </c>
      <c r="F57" s="18">
        <f>(G57-E57)+1</f>
        <v>2</v>
      </c>
      <c r="G57" s="24">
        <v>45016</v>
      </c>
      <c r="H57" s="26">
        <v>2</v>
      </c>
      <c r="I57" s="17"/>
      <c r="J57" s="46">
        <f t="shared" si="7"/>
        <v>1</v>
      </c>
      <c r="K57" s="25"/>
      <c r="L57" s="26">
        <f>NETWORKDAYS(I57,K57,'Jours fériés'!$F$5:$F$15)</f>
        <v>0</v>
      </c>
      <c r="M57" s="21"/>
      <c r="N57" s="41"/>
      <c r="O57" s="22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BQ57" s="3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FF57" s="3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IU57" s="3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MJ57" s="31"/>
    </row>
    <row r="58" spans="1:385" ht="8.25" customHeight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4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/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/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7"/>
      <c r="KI58" s="27"/>
      <c r="KJ58" s="27"/>
      <c r="KK58" s="27"/>
      <c r="KL58" s="27"/>
      <c r="KM58" s="27"/>
      <c r="KN58" s="27"/>
      <c r="KO58" s="27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/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27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  <c r="NS58" s="27"/>
      <c r="NT58" s="27"/>
      <c r="NU58" s="27"/>
    </row>
    <row r="60" spans="1:385" ht="20.100000000000001" customHeight="1" x14ac:dyDescent="0.3">
      <c r="A60" s="115"/>
      <c r="B60" s="118"/>
      <c r="C60" s="55" t="s">
        <v>60</v>
      </c>
      <c r="D60" s="8" t="s">
        <v>45</v>
      </c>
      <c r="E60" s="20">
        <f>WORKDAY(G60,-H60+1,'Jours fériés'!$F$5:$F$15)</f>
        <v>44964</v>
      </c>
      <c r="F60" s="18">
        <f>(G60-E60)+1</f>
        <v>10</v>
      </c>
      <c r="G60" s="33">
        <f>WORKDAY(E61,-1,'Jours fériés'!$F$5:$F$15)</f>
        <v>44973</v>
      </c>
      <c r="H60" s="26">
        <v>8</v>
      </c>
      <c r="I60" s="17"/>
      <c r="J60" s="46">
        <f>K60-I60+1</f>
        <v>1</v>
      </c>
      <c r="K60" s="25"/>
      <c r="L60" s="26">
        <f>NETWORKDAYS(I60,K60,'Jours fériés'!$F$5:$F$15)</f>
        <v>0</v>
      </c>
      <c r="M60" s="21"/>
      <c r="N60" s="42"/>
      <c r="O60" s="22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BQ60" s="3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FF60" s="3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IU60" s="3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MJ60" s="31"/>
    </row>
    <row r="61" spans="1:385" ht="20.100000000000001" customHeight="1" x14ac:dyDescent="0.3">
      <c r="A61" s="116"/>
      <c r="B61" s="118"/>
      <c r="C61" s="55" t="s">
        <v>60</v>
      </c>
      <c r="D61" s="8" t="s">
        <v>44</v>
      </c>
      <c r="E61" s="20">
        <f>WORKDAY(G61,-H61+1,'Jours fériés'!$F$5:$F$15)</f>
        <v>44974</v>
      </c>
      <c r="F61" s="18">
        <f>(G61-E61)+1</f>
        <v>21</v>
      </c>
      <c r="G61" s="33">
        <f>WORKDAY(E62,-1,'Jours fériés'!$F$5:$F$15)</f>
        <v>44994</v>
      </c>
      <c r="H61" s="26">
        <v>15</v>
      </c>
      <c r="I61" s="17"/>
      <c r="J61" s="46">
        <f t="shared" ref="J61:J64" si="8">K61-I61+1</f>
        <v>1</v>
      </c>
      <c r="K61" s="25"/>
      <c r="L61" s="26">
        <f>NETWORKDAYS(I61,K61,'Jours fériés'!$F$5:$F$15)</f>
        <v>0</v>
      </c>
      <c r="M61" s="21"/>
      <c r="N61" s="42"/>
      <c r="O61" s="2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BQ61" s="3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FF61" s="3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IU61" s="3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MJ61" s="31"/>
    </row>
    <row r="62" spans="1:385" ht="19.5" customHeight="1" x14ac:dyDescent="0.3">
      <c r="A62" s="116"/>
      <c r="B62" s="118"/>
      <c r="C62" s="55" t="s">
        <v>60</v>
      </c>
      <c r="D62" s="8" t="s">
        <v>43</v>
      </c>
      <c r="E62" s="20">
        <f>WORKDAY(G62,-H62+1,'Jours fériés'!$F$5:$F$15)</f>
        <v>44995</v>
      </c>
      <c r="F62" s="18">
        <f>(G62-E62)+1</f>
        <v>19</v>
      </c>
      <c r="G62" s="33">
        <f>WORKDAY(E63,-1,'Jours fériés'!$F$5:$F$15)</f>
        <v>45013</v>
      </c>
      <c r="H62" s="26">
        <v>13</v>
      </c>
      <c r="I62" s="17"/>
      <c r="J62" s="46">
        <f t="shared" si="8"/>
        <v>1</v>
      </c>
      <c r="K62" s="25"/>
      <c r="L62" s="26">
        <f>NETWORKDAYS(I62,K62,'Jours fériés'!$F$5:$F$15)</f>
        <v>0</v>
      </c>
      <c r="M62" s="21"/>
      <c r="N62" s="42"/>
      <c r="O62" s="2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BQ62" s="3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FF62" s="3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IU62" s="3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MJ62" s="31"/>
    </row>
    <row r="63" spans="1:385" ht="19.5" customHeight="1" x14ac:dyDescent="0.3">
      <c r="A63" s="116"/>
      <c r="B63" s="118"/>
      <c r="C63" s="55" t="s">
        <v>60</v>
      </c>
      <c r="D63" s="28" t="s">
        <v>15</v>
      </c>
      <c r="E63" s="20">
        <f>WORKDAY(G63,-H63+1,'Jours fériés'!$F$5:$F$15)</f>
        <v>45014</v>
      </c>
      <c r="F63" s="18">
        <f>(G63-E63)+1</f>
        <v>1</v>
      </c>
      <c r="G63" s="33">
        <f>WORKDAY(E64,-1,'Jours fériés'!$F$5:$F$15)</f>
        <v>45014</v>
      </c>
      <c r="H63" s="26">
        <v>1</v>
      </c>
      <c r="I63" s="17"/>
      <c r="J63" s="46">
        <f t="shared" si="8"/>
        <v>1</v>
      </c>
      <c r="K63" s="25"/>
      <c r="L63" s="26">
        <f>NETWORKDAYS(I63,K63,'Jours fériés'!$F$5:$F$15)</f>
        <v>0</v>
      </c>
      <c r="M63" s="21"/>
      <c r="N63" s="42"/>
      <c r="O63" s="2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BQ63" s="3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FF63" s="3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IU63" s="3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MJ63" s="31"/>
    </row>
    <row r="64" spans="1:385" ht="19.5" customHeight="1" x14ac:dyDescent="0.3">
      <c r="A64" s="117"/>
      <c r="B64" s="118"/>
      <c r="C64" s="55" t="s">
        <v>60</v>
      </c>
      <c r="D64" s="28" t="s">
        <v>12</v>
      </c>
      <c r="E64" s="20">
        <f>WORKDAY(G64,-H64+1,'Jours fériés'!$F$5:$F$15)</f>
        <v>45015</v>
      </c>
      <c r="F64" s="18">
        <f>(G64-E64)+1</f>
        <v>2</v>
      </c>
      <c r="G64" s="24">
        <v>45016</v>
      </c>
      <c r="H64" s="26">
        <v>2</v>
      </c>
      <c r="I64" s="17"/>
      <c r="J64" s="46">
        <f t="shared" si="8"/>
        <v>1</v>
      </c>
      <c r="K64" s="25"/>
      <c r="L64" s="26">
        <f>NETWORKDAYS(I64,K64,'Jours fériés'!$F$5:$F$15)</f>
        <v>0</v>
      </c>
      <c r="M64" s="21"/>
      <c r="N64" s="41"/>
      <c r="O64" s="22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BQ64" s="3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FF64" s="3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IU64" s="3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MJ64" s="31"/>
    </row>
    <row r="65" spans="1:385" ht="8.25" customHeigh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4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  <c r="HN65" s="27"/>
      <c r="HO65" s="27"/>
      <c r="HP65" s="27"/>
      <c r="HQ65" s="27"/>
      <c r="HR65" s="27"/>
      <c r="HS65" s="27"/>
      <c r="HT65" s="27"/>
      <c r="HU65" s="27"/>
      <c r="HV65" s="27"/>
      <c r="HW65" s="27"/>
      <c r="HX65" s="27"/>
      <c r="HY65" s="27"/>
      <c r="HZ65" s="27"/>
      <c r="IA65" s="27"/>
      <c r="IB65" s="27"/>
      <c r="IC65" s="27"/>
      <c r="ID65" s="27"/>
      <c r="IE65" s="27"/>
      <c r="IF65" s="27"/>
      <c r="IG65" s="27"/>
      <c r="IH65" s="27"/>
      <c r="II65" s="27"/>
      <c r="IJ65" s="27"/>
      <c r="IK65" s="27"/>
      <c r="IL65" s="27"/>
      <c r="IM65" s="27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27"/>
      <c r="IY65" s="27"/>
      <c r="IZ65" s="27"/>
      <c r="JA65" s="27"/>
      <c r="JB65" s="27"/>
      <c r="JC65" s="27"/>
      <c r="JD65" s="27"/>
      <c r="JE65" s="27"/>
      <c r="JF65" s="27"/>
      <c r="JG65" s="27"/>
      <c r="JH65" s="27"/>
      <c r="JI65" s="27"/>
      <c r="JJ65" s="27"/>
      <c r="JK65" s="27"/>
      <c r="JL65" s="27"/>
      <c r="JM65" s="27"/>
      <c r="JN65" s="27"/>
      <c r="JO65" s="27"/>
      <c r="JP65" s="27"/>
      <c r="JQ65" s="27"/>
      <c r="JR65" s="27"/>
      <c r="JS65" s="27"/>
      <c r="JT65" s="27"/>
      <c r="JU65" s="27"/>
      <c r="JV65" s="27"/>
      <c r="JW65" s="27"/>
      <c r="JX65" s="27"/>
      <c r="JY65" s="27"/>
      <c r="JZ65" s="27"/>
      <c r="KA65" s="27"/>
      <c r="KB65" s="27"/>
      <c r="KC65" s="27"/>
      <c r="KD65" s="27"/>
      <c r="KE65" s="27"/>
      <c r="KF65" s="27"/>
      <c r="KG65" s="27"/>
      <c r="KH65" s="27"/>
      <c r="KI65" s="27"/>
      <c r="KJ65" s="27"/>
      <c r="KK65" s="27"/>
      <c r="KL65" s="27"/>
      <c r="KM65" s="27"/>
      <c r="KN65" s="27"/>
      <c r="KO65" s="27"/>
      <c r="KP65" s="27"/>
      <c r="KQ65" s="27"/>
      <c r="KR65" s="27"/>
      <c r="KS65" s="27"/>
      <c r="KT65" s="27"/>
      <c r="KU65" s="27"/>
      <c r="KV65" s="27"/>
      <c r="KW65" s="27"/>
      <c r="KX65" s="27"/>
      <c r="KY65" s="27"/>
      <c r="KZ65" s="27"/>
      <c r="LA65" s="27"/>
      <c r="LB65" s="27"/>
      <c r="LC65" s="27"/>
      <c r="LD65" s="27"/>
      <c r="LE65" s="27"/>
      <c r="LF65" s="27"/>
      <c r="LG65" s="27"/>
      <c r="LH65" s="27"/>
      <c r="LI65" s="27"/>
      <c r="LJ65" s="27"/>
      <c r="LK65" s="27"/>
      <c r="LL65" s="27"/>
      <c r="LM65" s="27"/>
      <c r="LN65" s="27"/>
      <c r="LO65" s="27"/>
      <c r="LP65" s="27"/>
      <c r="LQ65" s="27"/>
      <c r="LR65" s="27"/>
      <c r="LS65" s="27"/>
      <c r="LT65" s="27"/>
      <c r="LU65" s="27"/>
      <c r="LV65" s="27"/>
      <c r="LW65" s="27"/>
      <c r="LX65" s="27"/>
      <c r="LY65" s="27"/>
      <c r="LZ65" s="27"/>
      <c r="MA65" s="27"/>
      <c r="MB65" s="27"/>
      <c r="MC65" s="27"/>
      <c r="MD65" s="27"/>
      <c r="ME65" s="27"/>
      <c r="MF65" s="27"/>
      <c r="MG65" s="27"/>
      <c r="MH65" s="27"/>
      <c r="MI65" s="27"/>
      <c r="MJ65" s="27"/>
      <c r="MK65" s="27"/>
      <c r="ML65" s="27"/>
      <c r="MM65" s="27"/>
      <c r="MN65" s="27"/>
      <c r="MO65" s="27"/>
      <c r="MP65" s="27"/>
      <c r="MQ65" s="27"/>
      <c r="MR65" s="27"/>
      <c r="MS65" s="27"/>
      <c r="MT65" s="27"/>
      <c r="MU65" s="27"/>
      <c r="MV65" s="27"/>
      <c r="MW65" s="27"/>
      <c r="MX65" s="27"/>
      <c r="MY65" s="27"/>
      <c r="MZ65" s="27"/>
      <c r="NA65" s="27"/>
      <c r="NB65" s="27"/>
      <c r="NC65" s="27"/>
      <c r="ND65" s="27"/>
      <c r="NE65" s="27"/>
      <c r="NF65" s="27"/>
      <c r="NG65" s="27"/>
      <c r="NH65" s="27"/>
      <c r="NI65" s="27"/>
      <c r="NJ65" s="27"/>
      <c r="NK65" s="27"/>
      <c r="NL65" s="27"/>
      <c r="NM65" s="27"/>
      <c r="NN65" s="27"/>
      <c r="NO65" s="27"/>
      <c r="NP65" s="27"/>
      <c r="NQ65" s="27"/>
      <c r="NR65" s="27"/>
      <c r="NS65" s="27"/>
      <c r="NT65" s="27"/>
      <c r="NU65" s="27"/>
    </row>
    <row r="67" spans="1:385" ht="20.100000000000001" customHeight="1" x14ac:dyDescent="0.3">
      <c r="A67" s="115"/>
      <c r="B67" s="118"/>
      <c r="C67" s="55" t="s">
        <v>61</v>
      </c>
      <c r="D67" s="8" t="s">
        <v>45</v>
      </c>
      <c r="E67" s="20">
        <f>WORKDAY(G67,-H67+1,'Jours fériés'!$F$5:$F$15)</f>
        <v>44951</v>
      </c>
      <c r="F67" s="18">
        <f>(G67-E67)+1</f>
        <v>14</v>
      </c>
      <c r="G67" s="33">
        <f>WORKDAY(E68,-1,'Jours fériés'!$F$5:$F$15)</f>
        <v>44964</v>
      </c>
      <c r="H67" s="26">
        <v>10</v>
      </c>
      <c r="I67" s="17"/>
      <c r="J67" s="46">
        <f>K67-I67+1</f>
        <v>1</v>
      </c>
      <c r="K67" s="25"/>
      <c r="L67" s="26">
        <f>NETWORKDAYS(I67,K67,'Jours fériés'!$F$5:$F$15)</f>
        <v>0</v>
      </c>
      <c r="M67" s="21"/>
      <c r="N67" s="42"/>
      <c r="O67" s="22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BQ67" s="3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FF67" s="3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IU67" s="3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MJ67" s="31"/>
    </row>
    <row r="68" spans="1:385" ht="20.100000000000001" customHeight="1" x14ac:dyDescent="0.3">
      <c r="A68" s="116"/>
      <c r="B68" s="118"/>
      <c r="C68" s="55" t="s">
        <v>61</v>
      </c>
      <c r="D68" s="8" t="s">
        <v>44</v>
      </c>
      <c r="E68" s="20">
        <f>WORKDAY(G68,-H68+1,'Jours fériés'!$F$5:$F$15)</f>
        <v>44965</v>
      </c>
      <c r="F68" s="18">
        <f>(G68-E68)+1</f>
        <v>28</v>
      </c>
      <c r="G68" s="33">
        <f>WORKDAY(E69,-1,'Jours fériés'!$F$5:$F$15)</f>
        <v>44992</v>
      </c>
      <c r="H68" s="26">
        <v>20</v>
      </c>
      <c r="I68" s="17"/>
      <c r="J68" s="46">
        <f t="shared" ref="J68:J71" si="9">K68-I68+1</f>
        <v>1</v>
      </c>
      <c r="K68" s="25"/>
      <c r="L68" s="26">
        <f>NETWORKDAYS(I68,K68,'Jours fériés'!$F$5:$F$15)</f>
        <v>0</v>
      </c>
      <c r="M68" s="21"/>
      <c r="N68" s="42"/>
      <c r="O68" s="22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BQ68" s="3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FF68" s="3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IU68" s="3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MJ68" s="31"/>
    </row>
    <row r="69" spans="1:385" ht="19.5" customHeight="1" x14ac:dyDescent="0.3">
      <c r="A69" s="116"/>
      <c r="B69" s="118"/>
      <c r="C69" s="55" t="s">
        <v>61</v>
      </c>
      <c r="D69" s="8" t="s">
        <v>43</v>
      </c>
      <c r="E69" s="20">
        <f>WORKDAY(G69,-H69+1,'Jours fériés'!$F$5:$F$15)</f>
        <v>44993</v>
      </c>
      <c r="F69" s="18">
        <f>(G69-E69)+1</f>
        <v>21</v>
      </c>
      <c r="G69" s="33">
        <f>WORKDAY(E70,-1,'Jours fériés'!$F$5:$F$15)</f>
        <v>45013</v>
      </c>
      <c r="H69" s="26">
        <v>15</v>
      </c>
      <c r="I69" s="17"/>
      <c r="J69" s="46">
        <f t="shared" si="9"/>
        <v>1</v>
      </c>
      <c r="K69" s="25"/>
      <c r="L69" s="26">
        <f>NETWORKDAYS(I69,K69,'Jours fériés'!$F$5:$F$15)</f>
        <v>0</v>
      </c>
      <c r="M69" s="21"/>
      <c r="N69" s="42"/>
      <c r="O69" s="22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BQ69" s="3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FF69" s="3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IU69" s="3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MJ69" s="31"/>
    </row>
    <row r="70" spans="1:385" ht="19.5" customHeight="1" x14ac:dyDescent="0.3">
      <c r="A70" s="116"/>
      <c r="B70" s="118"/>
      <c r="C70" s="55" t="s">
        <v>61</v>
      </c>
      <c r="D70" s="28" t="s">
        <v>15</v>
      </c>
      <c r="E70" s="20">
        <f>WORKDAY(G70,-H70+1,'Jours fériés'!$F$5:$F$15)</f>
        <v>45014</v>
      </c>
      <c r="F70" s="18">
        <f>(G70-E70)+1</f>
        <v>1</v>
      </c>
      <c r="G70" s="33">
        <f>WORKDAY(E71,-1,'Jours fériés'!$F$5:$F$15)</f>
        <v>45014</v>
      </c>
      <c r="H70" s="26">
        <v>1</v>
      </c>
      <c r="I70" s="17"/>
      <c r="J70" s="46">
        <f t="shared" si="9"/>
        <v>1</v>
      </c>
      <c r="K70" s="25"/>
      <c r="L70" s="26">
        <f>NETWORKDAYS(I70,K70,'Jours fériés'!$F$5:$F$15)</f>
        <v>0</v>
      </c>
      <c r="M70" s="21"/>
      <c r="N70" s="42"/>
      <c r="O70" s="22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BQ70" s="3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FF70" s="3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IU70" s="3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MJ70" s="31"/>
    </row>
    <row r="71" spans="1:385" ht="19.5" customHeight="1" x14ac:dyDescent="0.3">
      <c r="A71" s="117"/>
      <c r="B71" s="118"/>
      <c r="C71" s="55" t="s">
        <v>61</v>
      </c>
      <c r="D71" s="28" t="s">
        <v>12</v>
      </c>
      <c r="E71" s="20">
        <f>WORKDAY(G71,-H71+1,'Jours fériés'!$F$5:$F$15)</f>
        <v>45015</v>
      </c>
      <c r="F71" s="18">
        <f>(G71-E71)+1</f>
        <v>2</v>
      </c>
      <c r="G71" s="24">
        <v>45016</v>
      </c>
      <c r="H71" s="26">
        <v>2</v>
      </c>
      <c r="I71" s="17"/>
      <c r="J71" s="46">
        <f t="shared" si="9"/>
        <v>1</v>
      </c>
      <c r="K71" s="25"/>
      <c r="L71" s="26">
        <f>NETWORKDAYS(I71,K71,'Jours fériés'!$F$5:$F$15)</f>
        <v>0</v>
      </c>
      <c r="M71" s="21"/>
      <c r="N71" s="41"/>
      <c r="O71" s="22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BQ71" s="3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FF71" s="3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IU71" s="3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MJ71" s="31"/>
    </row>
    <row r="72" spans="1:385" ht="8.25" customHeight="1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4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  <c r="HN72" s="27"/>
      <c r="HO72" s="27"/>
      <c r="HP72" s="27"/>
      <c r="HQ72" s="27"/>
      <c r="HR72" s="27"/>
      <c r="HS72" s="27"/>
      <c r="HT72" s="27"/>
      <c r="HU72" s="27"/>
      <c r="HV72" s="27"/>
      <c r="HW72" s="27"/>
      <c r="HX72" s="27"/>
      <c r="HY72" s="27"/>
      <c r="HZ72" s="27"/>
      <c r="IA72" s="27"/>
      <c r="IB72" s="27"/>
      <c r="IC72" s="27"/>
      <c r="ID72" s="27"/>
      <c r="IE72" s="27"/>
      <c r="IF72" s="27"/>
      <c r="IG72" s="27"/>
      <c r="IH72" s="27"/>
      <c r="II72" s="27"/>
      <c r="IJ72" s="27"/>
      <c r="IK72" s="27"/>
      <c r="IL72" s="27"/>
      <c r="IM72" s="27"/>
      <c r="IN72" s="27"/>
      <c r="IO72" s="27"/>
      <c r="IP72" s="27"/>
      <c r="IQ72" s="27"/>
      <c r="IR72" s="27"/>
      <c r="IS72" s="27"/>
      <c r="IT72" s="27"/>
      <c r="IU72" s="27"/>
      <c r="IV72" s="27"/>
      <c r="IW72" s="27"/>
      <c r="IX72" s="27"/>
      <c r="IY72" s="27"/>
      <c r="IZ72" s="27"/>
      <c r="JA72" s="27"/>
      <c r="JB72" s="27"/>
      <c r="JC72" s="27"/>
      <c r="JD72" s="27"/>
      <c r="JE72" s="27"/>
      <c r="JF72" s="27"/>
      <c r="JG72" s="27"/>
      <c r="JH72" s="27"/>
      <c r="JI72" s="27"/>
      <c r="JJ72" s="27"/>
      <c r="JK72" s="27"/>
      <c r="JL72" s="27"/>
      <c r="JM72" s="27"/>
      <c r="JN72" s="27"/>
      <c r="JO72" s="27"/>
      <c r="JP72" s="27"/>
      <c r="JQ72" s="27"/>
      <c r="JR72" s="27"/>
      <c r="JS72" s="27"/>
      <c r="JT72" s="27"/>
      <c r="JU72" s="27"/>
      <c r="JV72" s="27"/>
      <c r="JW72" s="27"/>
      <c r="JX72" s="27"/>
      <c r="JY72" s="27"/>
      <c r="JZ72" s="27"/>
      <c r="KA72" s="27"/>
      <c r="KB72" s="27"/>
      <c r="KC72" s="27"/>
      <c r="KD72" s="27"/>
      <c r="KE72" s="27"/>
      <c r="KF72" s="27"/>
      <c r="KG72" s="27"/>
      <c r="KH72" s="27"/>
      <c r="KI72" s="27"/>
      <c r="KJ72" s="27"/>
      <c r="KK72" s="27"/>
      <c r="KL72" s="27"/>
      <c r="KM72" s="27"/>
      <c r="KN72" s="27"/>
      <c r="KO72" s="27"/>
      <c r="KP72" s="27"/>
      <c r="KQ72" s="27"/>
      <c r="KR72" s="27"/>
      <c r="KS72" s="27"/>
      <c r="KT72" s="27"/>
      <c r="KU72" s="27"/>
      <c r="KV72" s="27"/>
      <c r="KW72" s="27"/>
      <c r="KX72" s="27"/>
      <c r="KY72" s="27"/>
      <c r="KZ72" s="27"/>
      <c r="LA72" s="27"/>
      <c r="LB72" s="27"/>
      <c r="LC72" s="27"/>
      <c r="LD72" s="27"/>
      <c r="LE72" s="27"/>
      <c r="LF72" s="27"/>
      <c r="LG72" s="27"/>
      <c r="LH72" s="27"/>
      <c r="LI72" s="27"/>
      <c r="LJ72" s="27"/>
      <c r="LK72" s="27"/>
      <c r="LL72" s="27"/>
      <c r="LM72" s="27"/>
      <c r="LN72" s="27"/>
      <c r="LO72" s="27"/>
      <c r="LP72" s="27"/>
      <c r="LQ72" s="27"/>
      <c r="LR72" s="27"/>
      <c r="LS72" s="27"/>
      <c r="LT72" s="27"/>
      <c r="LU72" s="27"/>
      <c r="LV72" s="27"/>
      <c r="LW72" s="27"/>
      <c r="LX72" s="27"/>
      <c r="LY72" s="27"/>
      <c r="LZ72" s="27"/>
      <c r="MA72" s="27"/>
      <c r="MB72" s="27"/>
      <c r="MC72" s="27"/>
      <c r="MD72" s="27"/>
      <c r="ME72" s="27"/>
      <c r="MF72" s="27"/>
      <c r="MG72" s="27"/>
      <c r="MH72" s="27"/>
      <c r="MI72" s="27"/>
      <c r="MJ72" s="27"/>
      <c r="MK72" s="27"/>
      <c r="ML72" s="27"/>
      <c r="MM72" s="27"/>
      <c r="MN72" s="27"/>
      <c r="MO72" s="27"/>
      <c r="MP72" s="27"/>
      <c r="MQ72" s="27"/>
      <c r="MR72" s="27"/>
      <c r="MS72" s="27"/>
      <c r="MT72" s="27"/>
      <c r="MU72" s="27"/>
      <c r="MV72" s="27"/>
      <c r="MW72" s="27"/>
      <c r="MX72" s="27"/>
      <c r="MY72" s="27"/>
      <c r="MZ72" s="27"/>
      <c r="NA72" s="27"/>
      <c r="NB72" s="27"/>
      <c r="NC72" s="27"/>
      <c r="ND72" s="27"/>
      <c r="NE72" s="27"/>
      <c r="NF72" s="27"/>
      <c r="NG72" s="27"/>
      <c r="NH72" s="27"/>
      <c r="NI72" s="27"/>
      <c r="NJ72" s="27"/>
      <c r="NK72" s="27"/>
      <c r="NL72" s="27"/>
      <c r="NM72" s="27"/>
      <c r="NN72" s="27"/>
      <c r="NO72" s="27"/>
      <c r="NP72" s="27"/>
      <c r="NQ72" s="27"/>
      <c r="NR72" s="27"/>
      <c r="NS72" s="27"/>
      <c r="NT72" s="27"/>
      <c r="NU72" s="27"/>
    </row>
    <row r="74" spans="1:385" ht="20.100000000000001" customHeight="1" x14ac:dyDescent="0.3">
      <c r="A74" s="115"/>
      <c r="B74" s="118"/>
      <c r="C74" s="55" t="s">
        <v>62</v>
      </c>
      <c r="D74" s="8" t="s">
        <v>45</v>
      </c>
      <c r="E74" s="20">
        <f>WORKDAY(G74,-H74+1,'Jours fériés'!$F$5:$F$15)</f>
        <v>44937</v>
      </c>
      <c r="F74" s="18">
        <f>(G74-E74)+1</f>
        <v>14</v>
      </c>
      <c r="G74" s="33">
        <f>WORKDAY(E75,-1,'Jours fériés'!$F$5:$F$15)</f>
        <v>44950</v>
      </c>
      <c r="H74" s="26">
        <v>10</v>
      </c>
      <c r="I74" s="17"/>
      <c r="J74" s="46">
        <f>K74-I74+1</f>
        <v>1</v>
      </c>
      <c r="K74" s="25"/>
      <c r="L74" s="26">
        <f>NETWORKDAYS(I74,K74,'Jours fériés'!$F$5:$F$15)</f>
        <v>0</v>
      </c>
      <c r="M74" s="21"/>
      <c r="N74" s="42"/>
      <c r="O74" s="22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BQ74" s="3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FF74" s="3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IU74" s="3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MJ74" s="31"/>
    </row>
    <row r="75" spans="1:385" ht="20.100000000000001" customHeight="1" x14ac:dyDescent="0.3">
      <c r="A75" s="116"/>
      <c r="B75" s="118"/>
      <c r="C75" s="55" t="s">
        <v>62</v>
      </c>
      <c r="D75" s="8" t="s">
        <v>44</v>
      </c>
      <c r="E75" s="20">
        <f>WORKDAY(G75,-H75+1,'Jours fériés'!$F$5:$F$15)</f>
        <v>44951</v>
      </c>
      <c r="F75" s="18">
        <f>(G75-E75)+1</f>
        <v>28</v>
      </c>
      <c r="G75" s="33">
        <f>WORKDAY(E76,-1,'Jours fériés'!$F$5:$F$15)</f>
        <v>44978</v>
      </c>
      <c r="H75" s="26">
        <v>20</v>
      </c>
      <c r="I75" s="17"/>
      <c r="J75" s="46">
        <f t="shared" ref="J75:J78" si="10">K75-I75+1</f>
        <v>1</v>
      </c>
      <c r="K75" s="25"/>
      <c r="L75" s="26">
        <f>NETWORKDAYS(I75,K75,'Jours fériés'!$F$5:$F$15)</f>
        <v>0</v>
      </c>
      <c r="M75" s="21"/>
      <c r="N75" s="42"/>
      <c r="O75" s="22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BQ75" s="3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FF75" s="3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IU75" s="3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MJ75" s="31"/>
    </row>
    <row r="76" spans="1:385" ht="19.5" customHeight="1" x14ac:dyDescent="0.3">
      <c r="A76" s="116"/>
      <c r="B76" s="118"/>
      <c r="C76" s="55" t="s">
        <v>62</v>
      </c>
      <c r="D76" s="8" t="s">
        <v>43</v>
      </c>
      <c r="E76" s="20">
        <f>WORKDAY(G76,-H76+1,'Jours fériés'!$F$5:$F$15)</f>
        <v>44979</v>
      </c>
      <c r="F76" s="18">
        <f>(G76-E76)+1</f>
        <v>35</v>
      </c>
      <c r="G76" s="33">
        <f>WORKDAY(E77,-1,'Jours fériés'!$F$5:$F$15)</f>
        <v>45013</v>
      </c>
      <c r="H76" s="26">
        <v>25</v>
      </c>
      <c r="I76" s="17"/>
      <c r="J76" s="46">
        <f t="shared" si="10"/>
        <v>1</v>
      </c>
      <c r="K76" s="25"/>
      <c r="L76" s="26">
        <f>NETWORKDAYS(I76,K76,'Jours fériés'!$F$5:$F$15)</f>
        <v>0</v>
      </c>
      <c r="M76" s="21"/>
      <c r="N76" s="42"/>
      <c r="O76" s="22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BQ76" s="3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FF76" s="3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IU76" s="3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MJ76" s="31"/>
    </row>
    <row r="77" spans="1:385" ht="19.5" customHeight="1" x14ac:dyDescent="0.3">
      <c r="A77" s="116"/>
      <c r="B77" s="118"/>
      <c r="C77" s="55" t="s">
        <v>62</v>
      </c>
      <c r="D77" s="28" t="s">
        <v>15</v>
      </c>
      <c r="E77" s="20">
        <f>WORKDAY(G77,-H77+1,'Jours fériés'!$F$5:$F$15)</f>
        <v>45014</v>
      </c>
      <c r="F77" s="18">
        <f>(G77-E77)+1</f>
        <v>1</v>
      </c>
      <c r="G77" s="33">
        <f>WORKDAY(E78,-1,'Jours fériés'!$F$5:$F$15)</f>
        <v>45014</v>
      </c>
      <c r="H77" s="26">
        <v>1</v>
      </c>
      <c r="I77" s="17"/>
      <c r="J77" s="46">
        <f t="shared" si="10"/>
        <v>1</v>
      </c>
      <c r="K77" s="25"/>
      <c r="L77" s="26">
        <f>NETWORKDAYS(I77,K77,'Jours fériés'!$F$5:$F$15)</f>
        <v>0</v>
      </c>
      <c r="M77" s="21"/>
      <c r="N77" s="42"/>
      <c r="O77" s="22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BQ77" s="3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FF77" s="3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IU77" s="3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MJ77" s="31"/>
    </row>
    <row r="78" spans="1:385" ht="19.5" customHeight="1" x14ac:dyDescent="0.3">
      <c r="A78" s="117"/>
      <c r="B78" s="118"/>
      <c r="C78" s="55" t="s">
        <v>62</v>
      </c>
      <c r="D78" s="28" t="s">
        <v>12</v>
      </c>
      <c r="E78" s="20">
        <f>WORKDAY(G78,-H78+1,'Jours fériés'!$F$5:$F$15)</f>
        <v>45015</v>
      </c>
      <c r="F78" s="18">
        <f>(G78-E78)+1</f>
        <v>2</v>
      </c>
      <c r="G78" s="24">
        <v>45016</v>
      </c>
      <c r="H78" s="26">
        <v>2</v>
      </c>
      <c r="I78" s="17"/>
      <c r="J78" s="46">
        <f t="shared" si="10"/>
        <v>1</v>
      </c>
      <c r="K78" s="25"/>
      <c r="L78" s="26">
        <f>NETWORKDAYS(I78,K78,'Jours fériés'!$F$5:$F$15)</f>
        <v>0</v>
      </c>
      <c r="M78" s="21"/>
      <c r="N78" s="41"/>
      <c r="O78" s="2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BQ78" s="3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FF78" s="3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IU78" s="3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MJ78" s="31"/>
    </row>
    <row r="79" spans="1:385" ht="8.25" customHeight="1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4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  <c r="IW79" s="27"/>
      <c r="IX79" s="27"/>
      <c r="IY79" s="27"/>
      <c r="IZ79" s="27"/>
      <c r="JA79" s="27"/>
      <c r="JB79" s="27"/>
      <c r="JC79" s="27"/>
      <c r="JD79" s="27"/>
      <c r="JE79" s="27"/>
      <c r="JF79" s="27"/>
      <c r="JG79" s="27"/>
      <c r="JH79" s="27"/>
      <c r="JI79" s="27"/>
      <c r="JJ79" s="27"/>
      <c r="JK79" s="27"/>
      <c r="JL79" s="27"/>
      <c r="JM79" s="27"/>
      <c r="JN79" s="27"/>
      <c r="JO79" s="27"/>
      <c r="JP79" s="27"/>
      <c r="JQ79" s="27"/>
      <c r="JR79" s="27"/>
      <c r="JS79" s="27"/>
      <c r="JT79" s="27"/>
      <c r="JU79" s="27"/>
      <c r="JV79" s="27"/>
      <c r="JW79" s="27"/>
      <c r="JX79" s="27"/>
      <c r="JY79" s="27"/>
      <c r="JZ79" s="27"/>
      <c r="KA79" s="27"/>
      <c r="KB79" s="27"/>
      <c r="KC79" s="27"/>
      <c r="KD79" s="27"/>
      <c r="KE79" s="27"/>
      <c r="KF79" s="27"/>
      <c r="KG79" s="27"/>
      <c r="KH79" s="27"/>
      <c r="KI79" s="27"/>
      <c r="KJ79" s="27"/>
      <c r="KK79" s="27"/>
      <c r="KL79" s="27"/>
      <c r="KM79" s="27"/>
      <c r="KN79" s="27"/>
      <c r="KO79" s="27"/>
      <c r="KP79" s="27"/>
      <c r="KQ79" s="27"/>
      <c r="KR79" s="27"/>
      <c r="KS79" s="27"/>
      <c r="KT79" s="27"/>
      <c r="KU79" s="27"/>
      <c r="KV79" s="27"/>
      <c r="KW79" s="27"/>
      <c r="KX79" s="27"/>
      <c r="KY79" s="27"/>
      <c r="KZ79" s="27"/>
      <c r="LA79" s="27"/>
      <c r="LB79" s="27"/>
      <c r="LC79" s="27"/>
      <c r="LD79" s="27"/>
      <c r="LE79" s="27"/>
      <c r="LF79" s="27"/>
      <c r="LG79" s="27"/>
      <c r="LH79" s="27"/>
      <c r="LI79" s="27"/>
      <c r="LJ79" s="27"/>
      <c r="LK79" s="27"/>
      <c r="LL79" s="27"/>
      <c r="LM79" s="27"/>
      <c r="LN79" s="27"/>
      <c r="LO79" s="27"/>
      <c r="LP79" s="27"/>
      <c r="LQ79" s="27"/>
      <c r="LR79" s="27"/>
      <c r="LS79" s="27"/>
      <c r="LT79" s="27"/>
      <c r="LU79" s="27"/>
      <c r="LV79" s="27"/>
      <c r="LW79" s="27"/>
      <c r="LX79" s="27"/>
      <c r="LY79" s="27"/>
      <c r="LZ79" s="27"/>
      <c r="MA79" s="27"/>
      <c r="MB79" s="27"/>
      <c r="MC79" s="27"/>
      <c r="MD79" s="27"/>
      <c r="ME79" s="27"/>
      <c r="MF79" s="27"/>
      <c r="MG79" s="27"/>
      <c r="MH79" s="27"/>
      <c r="MI79" s="27"/>
      <c r="MJ79" s="27"/>
      <c r="MK79" s="27"/>
      <c r="ML79" s="27"/>
      <c r="MM79" s="27"/>
      <c r="MN79" s="27"/>
      <c r="MO79" s="27"/>
      <c r="MP79" s="27"/>
      <c r="MQ79" s="27"/>
      <c r="MR79" s="27"/>
      <c r="MS79" s="27"/>
      <c r="MT79" s="27"/>
      <c r="MU79" s="27"/>
      <c r="MV79" s="27"/>
      <c r="MW79" s="27"/>
      <c r="MX79" s="27"/>
      <c r="MY79" s="27"/>
      <c r="MZ79" s="27"/>
      <c r="NA79" s="27"/>
      <c r="NB79" s="27"/>
      <c r="NC79" s="27"/>
      <c r="ND79" s="27"/>
      <c r="NE79" s="27"/>
      <c r="NF79" s="27"/>
      <c r="NG79" s="27"/>
      <c r="NH79" s="27"/>
      <c r="NI79" s="27"/>
      <c r="NJ79" s="27"/>
      <c r="NK79" s="27"/>
      <c r="NL79" s="27"/>
      <c r="NM79" s="27"/>
      <c r="NN79" s="27"/>
      <c r="NO79" s="27"/>
      <c r="NP79" s="27"/>
      <c r="NQ79" s="27"/>
      <c r="NR79" s="27"/>
      <c r="NS79" s="27"/>
      <c r="NT79" s="27"/>
      <c r="NU79" s="27"/>
    </row>
    <row r="81" spans="1:385" ht="20.100000000000001" customHeight="1" x14ac:dyDescent="0.3">
      <c r="A81" s="115"/>
      <c r="B81" s="118"/>
      <c r="C81" s="55" t="s">
        <v>63</v>
      </c>
      <c r="D81" s="8" t="s">
        <v>45</v>
      </c>
      <c r="E81" s="20">
        <f>WORKDAY(G81,-H81+1,'Jours fériés'!$F$5:$F$15)</f>
        <v>44964</v>
      </c>
      <c r="F81" s="18">
        <f>(G81-E81)+1</f>
        <v>10</v>
      </c>
      <c r="G81" s="33">
        <f>WORKDAY(E82,-1,'Jours fériés'!$F$5:$F$15)</f>
        <v>44973</v>
      </c>
      <c r="H81" s="26">
        <v>8</v>
      </c>
      <c r="I81" s="17"/>
      <c r="J81" s="46">
        <f>K81-I81+1</f>
        <v>1</v>
      </c>
      <c r="K81" s="25"/>
      <c r="L81" s="26">
        <f>NETWORKDAYS(I81,K81,'Jours fériés'!$F$5:$F$15)</f>
        <v>0</v>
      </c>
      <c r="M81" s="21"/>
      <c r="N81" s="42"/>
      <c r="O81" s="22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BQ81" s="3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FF81" s="3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IU81" s="3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MJ81" s="31"/>
    </row>
    <row r="82" spans="1:385" ht="20.100000000000001" customHeight="1" x14ac:dyDescent="0.3">
      <c r="A82" s="116"/>
      <c r="B82" s="118"/>
      <c r="C82" s="55" t="s">
        <v>63</v>
      </c>
      <c r="D82" s="8" t="s">
        <v>44</v>
      </c>
      <c r="E82" s="20">
        <f>WORKDAY(G82,-H82+1,'Jours fériés'!$F$5:$F$15)</f>
        <v>44974</v>
      </c>
      <c r="F82" s="18">
        <f t="shared" ref="F82:F85" si="11">(G82-E82)+1</f>
        <v>21</v>
      </c>
      <c r="G82" s="33">
        <f>WORKDAY(E83,-1,'Jours fériés'!$F$5:$F$15)</f>
        <v>44994</v>
      </c>
      <c r="H82" s="26">
        <v>15</v>
      </c>
      <c r="I82" s="17"/>
      <c r="J82" s="46">
        <f t="shared" ref="J82:J85" si="12">K82-I82+1</f>
        <v>1</v>
      </c>
      <c r="K82" s="25"/>
      <c r="L82" s="26">
        <f>NETWORKDAYS(I82,K82,'Jours fériés'!$F$5:$F$15)</f>
        <v>0</v>
      </c>
      <c r="M82" s="21"/>
      <c r="N82" s="42"/>
      <c r="O82" s="2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BQ82" s="3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FF82" s="3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IU82" s="3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MJ82" s="31"/>
    </row>
    <row r="83" spans="1:385" ht="19.5" customHeight="1" x14ac:dyDescent="0.3">
      <c r="A83" s="116"/>
      <c r="B83" s="118"/>
      <c r="C83" s="55" t="s">
        <v>63</v>
      </c>
      <c r="D83" s="8" t="s">
        <v>43</v>
      </c>
      <c r="E83" s="20">
        <f>WORKDAY(G83,-H83+1,'Jours fériés'!$F$5:$F$15)</f>
        <v>44995</v>
      </c>
      <c r="F83" s="18">
        <f t="shared" si="11"/>
        <v>19</v>
      </c>
      <c r="G83" s="33">
        <f>WORKDAY(E84,-1,'Jours fériés'!$F$5:$F$15)</f>
        <v>45013</v>
      </c>
      <c r="H83" s="26">
        <v>13</v>
      </c>
      <c r="I83" s="17"/>
      <c r="J83" s="46">
        <f t="shared" si="12"/>
        <v>1</v>
      </c>
      <c r="K83" s="25"/>
      <c r="L83" s="26">
        <f>NETWORKDAYS(I83,K83,'Jours fériés'!$F$5:$F$15)</f>
        <v>0</v>
      </c>
      <c r="M83" s="21"/>
      <c r="N83" s="42"/>
      <c r="O83" s="22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BQ83" s="3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FF83" s="3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IU83" s="3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MJ83" s="31"/>
    </row>
    <row r="84" spans="1:385" ht="19.5" customHeight="1" x14ac:dyDescent="0.3">
      <c r="A84" s="116"/>
      <c r="B84" s="118"/>
      <c r="C84" s="55" t="s">
        <v>63</v>
      </c>
      <c r="D84" s="28" t="s">
        <v>15</v>
      </c>
      <c r="E84" s="20">
        <f>WORKDAY(G84,-H84+1,'Jours fériés'!$F$5:$F$15)</f>
        <v>45014</v>
      </c>
      <c r="F84" s="18">
        <f t="shared" si="11"/>
        <v>1</v>
      </c>
      <c r="G84" s="33">
        <f>WORKDAY(E85,-1,'Jours fériés'!$F$5:$F$15)</f>
        <v>45014</v>
      </c>
      <c r="H84" s="26">
        <v>1</v>
      </c>
      <c r="I84" s="17"/>
      <c r="J84" s="46">
        <f t="shared" si="12"/>
        <v>1</v>
      </c>
      <c r="K84" s="25"/>
      <c r="L84" s="26">
        <f>NETWORKDAYS(I84,K84,'Jours fériés'!$F$5:$F$15)</f>
        <v>0</v>
      </c>
      <c r="M84" s="21"/>
      <c r="N84" s="42"/>
      <c r="O84" s="22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BQ84" s="3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FF84" s="3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IU84" s="3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MJ84" s="31"/>
    </row>
    <row r="85" spans="1:385" ht="19.5" customHeight="1" x14ac:dyDescent="0.3">
      <c r="A85" s="117"/>
      <c r="B85" s="118"/>
      <c r="C85" s="55" t="s">
        <v>63</v>
      </c>
      <c r="D85" s="28" t="s">
        <v>12</v>
      </c>
      <c r="E85" s="20">
        <f>WORKDAY(G85,-H85+1,'Jours fériés'!$F$5:$F$15)</f>
        <v>45015</v>
      </c>
      <c r="F85" s="18">
        <f t="shared" si="11"/>
        <v>2</v>
      </c>
      <c r="G85" s="24">
        <v>45016</v>
      </c>
      <c r="H85" s="26">
        <v>2</v>
      </c>
      <c r="I85" s="17"/>
      <c r="J85" s="46">
        <f t="shared" si="12"/>
        <v>1</v>
      </c>
      <c r="K85" s="25"/>
      <c r="L85" s="26">
        <f>NETWORKDAYS(I85,K85,'Jours fériés'!$F$5:$F$15)</f>
        <v>0</v>
      </c>
      <c r="M85" s="21"/>
      <c r="N85" s="41"/>
      <c r="O85" s="22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BQ85" s="3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FF85" s="3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IU85" s="3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MJ85" s="31"/>
    </row>
    <row r="86" spans="1:385" ht="8.25" customHeight="1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4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  <c r="EI86" s="27"/>
      <c r="EJ86" s="27"/>
      <c r="EK86" s="27"/>
      <c r="EL86" s="27"/>
      <c r="EM86" s="27"/>
      <c r="EN86" s="27"/>
      <c r="EO86" s="27"/>
      <c r="EP86" s="27"/>
      <c r="EQ86" s="27"/>
      <c r="ER86" s="27"/>
      <c r="ES86" s="27"/>
      <c r="ET86" s="27"/>
      <c r="EU86" s="27"/>
      <c r="EV86" s="27"/>
      <c r="EW86" s="27"/>
      <c r="EX86" s="27"/>
      <c r="EY86" s="27"/>
      <c r="EZ86" s="27"/>
      <c r="FA86" s="27"/>
      <c r="FB86" s="27"/>
      <c r="FC86" s="27"/>
      <c r="FD86" s="27"/>
      <c r="FE86" s="27"/>
      <c r="FF86" s="27"/>
      <c r="FG86" s="27"/>
      <c r="FH86" s="27"/>
      <c r="FI86" s="27"/>
      <c r="FJ86" s="27"/>
      <c r="FK86" s="27"/>
      <c r="FL86" s="27"/>
      <c r="FM86" s="27"/>
      <c r="FN86" s="27"/>
      <c r="FO86" s="27"/>
      <c r="FP86" s="27"/>
      <c r="FQ86" s="27"/>
      <c r="FR86" s="27"/>
      <c r="FS86" s="27"/>
      <c r="FT86" s="27"/>
      <c r="FU86" s="27"/>
      <c r="FV86" s="27"/>
      <c r="FW86" s="27"/>
      <c r="FX86" s="27"/>
      <c r="FY86" s="27"/>
      <c r="FZ86" s="27"/>
      <c r="GA86" s="27"/>
      <c r="GB86" s="27"/>
      <c r="GC86" s="27"/>
      <c r="GD86" s="27"/>
      <c r="GE86" s="27"/>
      <c r="GF86" s="27"/>
      <c r="GG86" s="27"/>
      <c r="GH86" s="27"/>
      <c r="GI86" s="27"/>
      <c r="GJ86" s="27"/>
      <c r="GK86" s="27"/>
      <c r="GL86" s="27"/>
      <c r="GM86" s="27"/>
      <c r="GN86" s="27"/>
      <c r="GO86" s="27"/>
      <c r="GP86" s="27"/>
      <c r="GQ86" s="27"/>
      <c r="GR86" s="27"/>
      <c r="GS86" s="27"/>
      <c r="GT86" s="27"/>
      <c r="GU86" s="27"/>
      <c r="GV86" s="27"/>
      <c r="GW86" s="27"/>
      <c r="GX86" s="27"/>
      <c r="GY86" s="27"/>
      <c r="GZ86" s="27"/>
      <c r="HA86" s="27"/>
      <c r="HB86" s="27"/>
      <c r="HC86" s="27"/>
      <c r="HD86" s="27"/>
      <c r="HE86" s="27"/>
      <c r="HF86" s="27"/>
      <c r="HG86" s="27"/>
      <c r="HH86" s="27"/>
      <c r="HI86" s="27"/>
      <c r="HJ86" s="27"/>
      <c r="HK86" s="27"/>
      <c r="HL86" s="27"/>
      <c r="HM86" s="27"/>
      <c r="HN86" s="27"/>
      <c r="HO86" s="27"/>
      <c r="HP86" s="27"/>
      <c r="HQ86" s="27"/>
      <c r="HR86" s="27"/>
      <c r="HS86" s="27"/>
      <c r="HT86" s="27"/>
      <c r="HU86" s="27"/>
      <c r="HV86" s="27"/>
      <c r="HW86" s="27"/>
      <c r="HX86" s="27"/>
      <c r="HY86" s="27"/>
      <c r="HZ86" s="27"/>
      <c r="IA86" s="27"/>
      <c r="IB86" s="27"/>
      <c r="IC86" s="27"/>
      <c r="ID86" s="27"/>
      <c r="IE86" s="27"/>
      <c r="IF86" s="27"/>
      <c r="IG86" s="27"/>
      <c r="IH86" s="27"/>
      <c r="II86" s="27"/>
      <c r="IJ86" s="27"/>
      <c r="IK86" s="27"/>
      <c r="IL86" s="27"/>
      <c r="IM86" s="27"/>
      <c r="IN86" s="27"/>
      <c r="IO86" s="27"/>
      <c r="IP86" s="27"/>
      <c r="IQ86" s="27"/>
      <c r="IR86" s="27"/>
      <c r="IS86" s="27"/>
      <c r="IT86" s="27"/>
      <c r="IU86" s="27"/>
      <c r="IV86" s="27"/>
      <c r="IW86" s="27"/>
      <c r="IX86" s="27"/>
      <c r="IY86" s="27"/>
      <c r="IZ86" s="27"/>
      <c r="JA86" s="27"/>
      <c r="JB86" s="27"/>
      <c r="JC86" s="27"/>
      <c r="JD86" s="27"/>
      <c r="JE86" s="27"/>
      <c r="JF86" s="27"/>
      <c r="JG86" s="27"/>
      <c r="JH86" s="27"/>
      <c r="JI86" s="27"/>
      <c r="JJ86" s="27"/>
      <c r="JK86" s="27"/>
      <c r="JL86" s="27"/>
      <c r="JM86" s="27"/>
      <c r="JN86" s="27"/>
      <c r="JO86" s="27"/>
      <c r="JP86" s="27"/>
      <c r="JQ86" s="27"/>
      <c r="JR86" s="27"/>
      <c r="JS86" s="27"/>
      <c r="JT86" s="27"/>
      <c r="JU86" s="27"/>
      <c r="JV86" s="27"/>
      <c r="JW86" s="27"/>
      <c r="JX86" s="27"/>
      <c r="JY86" s="27"/>
      <c r="JZ86" s="27"/>
      <c r="KA86" s="27"/>
      <c r="KB86" s="27"/>
      <c r="KC86" s="27"/>
      <c r="KD86" s="27"/>
      <c r="KE86" s="27"/>
      <c r="KF86" s="27"/>
      <c r="KG86" s="27"/>
      <c r="KH86" s="27"/>
      <c r="KI86" s="27"/>
      <c r="KJ86" s="27"/>
      <c r="KK86" s="27"/>
      <c r="KL86" s="27"/>
      <c r="KM86" s="27"/>
      <c r="KN86" s="27"/>
      <c r="KO86" s="27"/>
      <c r="KP86" s="27"/>
      <c r="KQ86" s="27"/>
      <c r="KR86" s="27"/>
      <c r="KS86" s="27"/>
      <c r="KT86" s="27"/>
      <c r="KU86" s="27"/>
      <c r="KV86" s="27"/>
      <c r="KW86" s="27"/>
      <c r="KX86" s="27"/>
      <c r="KY86" s="27"/>
      <c r="KZ86" s="27"/>
      <c r="LA86" s="27"/>
      <c r="LB86" s="27"/>
      <c r="LC86" s="27"/>
      <c r="LD86" s="27"/>
      <c r="LE86" s="27"/>
      <c r="LF86" s="27"/>
      <c r="LG86" s="27"/>
      <c r="LH86" s="27"/>
      <c r="LI86" s="27"/>
      <c r="LJ86" s="27"/>
      <c r="LK86" s="27"/>
      <c r="LL86" s="27"/>
      <c r="LM86" s="27"/>
      <c r="LN86" s="27"/>
      <c r="LO86" s="27"/>
      <c r="LP86" s="27"/>
      <c r="LQ86" s="27"/>
      <c r="LR86" s="27"/>
      <c r="LS86" s="27"/>
      <c r="LT86" s="27"/>
      <c r="LU86" s="27"/>
      <c r="LV86" s="27"/>
      <c r="LW86" s="27"/>
      <c r="LX86" s="27"/>
      <c r="LY86" s="27"/>
      <c r="LZ86" s="27"/>
      <c r="MA86" s="27"/>
      <c r="MB86" s="27"/>
      <c r="MC86" s="27"/>
      <c r="MD86" s="27"/>
      <c r="ME86" s="27"/>
      <c r="MF86" s="27"/>
      <c r="MG86" s="27"/>
      <c r="MH86" s="27"/>
      <c r="MI86" s="27"/>
      <c r="MJ86" s="27"/>
      <c r="MK86" s="27"/>
      <c r="ML86" s="27"/>
      <c r="MM86" s="27"/>
      <c r="MN86" s="27"/>
      <c r="MO86" s="27"/>
      <c r="MP86" s="27"/>
      <c r="MQ86" s="27"/>
      <c r="MR86" s="27"/>
      <c r="MS86" s="27"/>
      <c r="MT86" s="27"/>
      <c r="MU86" s="27"/>
      <c r="MV86" s="27"/>
      <c r="MW86" s="27"/>
      <c r="MX86" s="27"/>
      <c r="MY86" s="27"/>
      <c r="MZ86" s="27"/>
      <c r="NA86" s="27"/>
      <c r="NB86" s="27"/>
      <c r="NC86" s="27"/>
      <c r="ND86" s="27"/>
      <c r="NE86" s="27"/>
      <c r="NF86" s="27"/>
      <c r="NG86" s="27"/>
      <c r="NH86" s="27"/>
      <c r="NI86" s="27"/>
      <c r="NJ86" s="27"/>
      <c r="NK86" s="27"/>
      <c r="NL86" s="27"/>
      <c r="NM86" s="27"/>
      <c r="NN86" s="27"/>
      <c r="NO86" s="27"/>
      <c r="NP86" s="27"/>
      <c r="NQ86" s="27"/>
      <c r="NR86" s="27"/>
      <c r="NS86" s="27"/>
      <c r="NT86" s="27"/>
      <c r="NU86" s="27"/>
    </row>
    <row r="94" spans="1:385" x14ac:dyDescent="0.25">
      <c r="B94" s="29" t="s">
        <v>48</v>
      </c>
      <c r="C94" s="55" t="s">
        <v>63</v>
      </c>
    </row>
    <row r="95" spans="1:385" x14ac:dyDescent="0.25">
      <c r="C95" s="55" t="s">
        <v>62</v>
      </c>
    </row>
    <row r="96" spans="1:385" x14ac:dyDescent="0.25">
      <c r="C96" s="54" t="s">
        <v>52</v>
      </c>
    </row>
    <row r="97" spans="3:3" x14ac:dyDescent="0.25">
      <c r="C97" s="54" t="s">
        <v>53</v>
      </c>
    </row>
    <row r="98" spans="3:3" x14ac:dyDescent="0.25">
      <c r="C98" s="54" t="s">
        <v>54</v>
      </c>
    </row>
    <row r="99" spans="3:3" x14ac:dyDescent="0.25">
      <c r="C99" s="55" t="s">
        <v>55</v>
      </c>
    </row>
    <row r="100" spans="3:3" x14ac:dyDescent="0.25">
      <c r="C100" s="55" t="s">
        <v>56</v>
      </c>
    </row>
    <row r="101" spans="3:3" x14ac:dyDescent="0.25">
      <c r="C101" s="55" t="s">
        <v>57</v>
      </c>
    </row>
    <row r="102" spans="3:3" x14ac:dyDescent="0.25">
      <c r="C102" s="55" t="s">
        <v>58</v>
      </c>
    </row>
    <row r="103" spans="3:3" x14ac:dyDescent="0.25">
      <c r="C103" s="55" t="s">
        <v>59</v>
      </c>
    </row>
    <row r="104" spans="3:3" x14ac:dyDescent="0.25">
      <c r="C104" s="55" t="s">
        <v>60</v>
      </c>
    </row>
    <row r="105" spans="3:3" x14ac:dyDescent="0.25">
      <c r="C105" s="55" t="s">
        <v>61</v>
      </c>
    </row>
  </sheetData>
  <mergeCells count="24">
    <mergeCell ref="A81:A85"/>
    <mergeCell ref="B81:B85"/>
    <mergeCell ref="A4:A8"/>
    <mergeCell ref="B4:B8"/>
    <mergeCell ref="A11:A15"/>
    <mergeCell ref="B11:B15"/>
    <mergeCell ref="A18:A22"/>
    <mergeCell ref="B18:B22"/>
    <mergeCell ref="A32:A36"/>
    <mergeCell ref="B32:B36"/>
    <mergeCell ref="A39:A43"/>
    <mergeCell ref="A53:A57"/>
    <mergeCell ref="B53:B57"/>
    <mergeCell ref="B39:B43"/>
    <mergeCell ref="A74:A78"/>
    <mergeCell ref="B74:B78"/>
    <mergeCell ref="A25:A29"/>
    <mergeCell ref="B25:B29"/>
    <mergeCell ref="A60:A64"/>
    <mergeCell ref="B60:B64"/>
    <mergeCell ref="A67:A71"/>
    <mergeCell ref="B67:B71"/>
    <mergeCell ref="A46:A50"/>
    <mergeCell ref="B46:B50"/>
  </mergeCells>
  <conditionalFormatting sqref="P4:NY8">
    <cfRule type="expression" dxfId="265" priority="357">
      <formula>PourcentageAccompli</formula>
    </cfRule>
    <cfRule type="expression" dxfId="264" priority="366">
      <formula>PourcentageAccompliAuDelà</formula>
    </cfRule>
    <cfRule type="expression" dxfId="263" priority="367">
      <formula>Réel</formula>
    </cfRule>
    <cfRule type="expression" dxfId="262" priority="368">
      <formula>RéelAvant</formula>
    </cfRule>
    <cfRule type="expression" dxfId="261" priority="369">
      <formula>RéelAuDelà</formula>
    </cfRule>
    <cfRule type="expression" dxfId="260" priority="370">
      <formula>Plan</formula>
    </cfRule>
    <cfRule type="expression" dxfId="259" priority="371">
      <formula>P$7=période_sélectionnée</formula>
    </cfRule>
    <cfRule type="expression" dxfId="258" priority="372">
      <formula>MOD(COLUMN(),2)</formula>
    </cfRule>
    <cfRule type="expression" dxfId="257" priority="373">
      <formula>MOD(COLUMN(),2)=0</formula>
    </cfRule>
  </conditionalFormatting>
  <conditionalFormatting sqref="NV9:NY9">
    <cfRule type="expression" dxfId="256" priority="358">
      <formula>PourcentageAccompli</formula>
    </cfRule>
    <cfRule type="expression" dxfId="255" priority="359">
      <formula>PourcentageAccompliAuDelà</formula>
    </cfRule>
    <cfRule type="expression" dxfId="254" priority="360">
      <formula>Réel</formula>
    </cfRule>
    <cfRule type="expression" dxfId="253" priority="361">
      <formula>RéelAuDelà</formula>
    </cfRule>
    <cfRule type="expression" dxfId="252" priority="362">
      <formula>Plan</formula>
    </cfRule>
    <cfRule type="expression" dxfId="251" priority="363">
      <formula>NV$7=période_sélectionnée</formula>
    </cfRule>
    <cfRule type="expression" dxfId="250" priority="364">
      <formula>MOD(COLUMN(),2)</formula>
    </cfRule>
    <cfRule type="expression" dxfId="249" priority="365">
      <formula>MOD(COLUMN(),2)=0</formula>
    </cfRule>
  </conditionalFormatting>
  <conditionalFormatting sqref="P11:NY15">
    <cfRule type="expression" dxfId="248" priority="323">
      <formula>PourcentageAccompli</formula>
    </cfRule>
    <cfRule type="expression" dxfId="247" priority="332">
      <formula>PourcentageAccompliAuDelà</formula>
    </cfRule>
    <cfRule type="expression" dxfId="246" priority="333">
      <formula>Réel</formula>
    </cfRule>
    <cfRule type="expression" dxfId="245" priority="334">
      <formula>RéelAvant</formula>
    </cfRule>
    <cfRule type="expression" dxfId="244" priority="335">
      <formula>RéelAuDelà</formula>
    </cfRule>
    <cfRule type="expression" dxfId="243" priority="336">
      <formula>Plan</formula>
    </cfRule>
    <cfRule type="expression" dxfId="242" priority="337">
      <formula>P$7=période_sélectionnée</formula>
    </cfRule>
    <cfRule type="expression" dxfId="241" priority="338">
      <formula>MOD(COLUMN(),2)</formula>
    </cfRule>
    <cfRule type="expression" dxfId="240" priority="339">
      <formula>MOD(COLUMN(),2)=0</formula>
    </cfRule>
  </conditionalFormatting>
  <conditionalFormatting sqref="NV16:NY16">
    <cfRule type="expression" dxfId="239" priority="324">
      <formula>PourcentageAccompli</formula>
    </cfRule>
    <cfRule type="expression" dxfId="238" priority="325">
      <formula>PourcentageAccompliAuDelà</formula>
    </cfRule>
    <cfRule type="expression" dxfId="237" priority="326">
      <formula>Réel</formula>
    </cfRule>
    <cfRule type="expression" dxfId="236" priority="327">
      <formula>RéelAuDelà</formula>
    </cfRule>
    <cfRule type="expression" dxfId="235" priority="328">
      <formula>Plan</formula>
    </cfRule>
    <cfRule type="expression" dxfId="234" priority="329">
      <formula>NV$7=période_sélectionnée</formula>
    </cfRule>
    <cfRule type="expression" dxfId="233" priority="330">
      <formula>MOD(COLUMN(),2)</formula>
    </cfRule>
    <cfRule type="expression" dxfId="232" priority="331">
      <formula>MOD(COLUMN(),2)=0</formula>
    </cfRule>
  </conditionalFormatting>
  <conditionalFormatting sqref="P18:NY22">
    <cfRule type="expression" dxfId="231" priority="306">
      <formula>PourcentageAccompli</formula>
    </cfRule>
    <cfRule type="expression" dxfId="230" priority="315">
      <formula>PourcentageAccompliAuDelà</formula>
    </cfRule>
    <cfRule type="expression" dxfId="229" priority="316">
      <formula>Réel</formula>
    </cfRule>
    <cfRule type="expression" dxfId="228" priority="317">
      <formula>RéelAvant</formula>
    </cfRule>
    <cfRule type="expression" dxfId="227" priority="318">
      <formula>RéelAuDelà</formula>
    </cfRule>
    <cfRule type="expression" dxfId="226" priority="319">
      <formula>Plan</formula>
    </cfRule>
    <cfRule type="expression" dxfId="225" priority="320">
      <formula>P$7=période_sélectionnée</formula>
    </cfRule>
    <cfRule type="expression" dxfId="224" priority="321">
      <formula>MOD(COLUMN(),2)</formula>
    </cfRule>
    <cfRule type="expression" dxfId="223" priority="322">
      <formula>MOD(COLUMN(),2)=0</formula>
    </cfRule>
  </conditionalFormatting>
  <conditionalFormatting sqref="NV23:NY23">
    <cfRule type="expression" dxfId="222" priority="307">
      <formula>PourcentageAccompli</formula>
    </cfRule>
    <cfRule type="expression" dxfId="221" priority="308">
      <formula>PourcentageAccompliAuDelà</formula>
    </cfRule>
    <cfRule type="expression" dxfId="220" priority="309">
      <formula>Réel</formula>
    </cfRule>
    <cfRule type="expression" dxfId="219" priority="310">
      <formula>RéelAuDelà</formula>
    </cfRule>
    <cfRule type="expression" dxfId="218" priority="311">
      <formula>Plan</formula>
    </cfRule>
    <cfRule type="expression" dxfId="217" priority="312">
      <formula>NV$7=période_sélectionnée</formula>
    </cfRule>
    <cfRule type="expression" dxfId="216" priority="313">
      <formula>MOD(COLUMN(),2)</formula>
    </cfRule>
    <cfRule type="expression" dxfId="215" priority="314">
      <formula>MOD(COLUMN(),2)=0</formula>
    </cfRule>
  </conditionalFormatting>
  <conditionalFormatting sqref="P32:NY36">
    <cfRule type="expression" dxfId="214" priority="289">
      <formula>PourcentageAccompli</formula>
    </cfRule>
    <cfRule type="expression" dxfId="213" priority="298">
      <formula>PourcentageAccompliAuDelà</formula>
    </cfRule>
    <cfRule type="expression" dxfId="212" priority="299">
      <formula>Réel</formula>
    </cfRule>
    <cfRule type="expression" dxfId="211" priority="300">
      <formula>RéelAvant</formula>
    </cfRule>
    <cfRule type="expression" dxfId="210" priority="301">
      <formula>RéelAuDelà</formula>
    </cfRule>
    <cfRule type="expression" dxfId="209" priority="302">
      <formula>Plan</formula>
    </cfRule>
    <cfRule type="expression" dxfId="208" priority="303">
      <formula>P$7=période_sélectionnée</formula>
    </cfRule>
    <cfRule type="expression" dxfId="207" priority="304">
      <formula>MOD(COLUMN(),2)</formula>
    </cfRule>
    <cfRule type="expression" dxfId="206" priority="305">
      <formula>MOD(COLUMN(),2)=0</formula>
    </cfRule>
  </conditionalFormatting>
  <conditionalFormatting sqref="NV37:NY37">
    <cfRule type="expression" dxfId="205" priority="290">
      <formula>PourcentageAccompli</formula>
    </cfRule>
    <cfRule type="expression" dxfId="204" priority="291">
      <formula>PourcentageAccompliAuDelà</formula>
    </cfRule>
    <cfRule type="expression" dxfId="203" priority="292">
      <formula>Réel</formula>
    </cfRule>
    <cfRule type="expression" dxfId="202" priority="293">
      <formula>RéelAuDelà</formula>
    </cfRule>
    <cfRule type="expression" dxfId="201" priority="294">
      <formula>Plan</formula>
    </cfRule>
    <cfRule type="expression" dxfId="200" priority="295">
      <formula>NV$7=période_sélectionnée</formula>
    </cfRule>
    <cfRule type="expression" dxfId="199" priority="296">
      <formula>MOD(COLUMN(),2)</formula>
    </cfRule>
    <cfRule type="expression" dxfId="198" priority="297">
      <formula>MOD(COLUMN(),2)=0</formula>
    </cfRule>
  </conditionalFormatting>
  <conditionalFormatting sqref="P39:NY43">
    <cfRule type="expression" dxfId="197" priority="272">
      <formula>PourcentageAccompli</formula>
    </cfRule>
    <cfRule type="expression" dxfId="196" priority="281">
      <formula>PourcentageAccompliAuDelà</formula>
    </cfRule>
    <cfRule type="expression" dxfId="195" priority="282">
      <formula>Réel</formula>
    </cfRule>
    <cfRule type="expression" dxfId="194" priority="283">
      <formula>RéelAvant</formula>
    </cfRule>
    <cfRule type="expression" dxfId="193" priority="284">
      <formula>RéelAuDelà</formula>
    </cfRule>
    <cfRule type="expression" dxfId="192" priority="285">
      <formula>Plan</formula>
    </cfRule>
    <cfRule type="expression" dxfId="191" priority="286">
      <formula>P$7=période_sélectionnée</formula>
    </cfRule>
    <cfRule type="expression" dxfId="190" priority="287">
      <formula>MOD(COLUMN(),2)</formula>
    </cfRule>
    <cfRule type="expression" dxfId="189" priority="288">
      <formula>MOD(COLUMN(),2)=0</formula>
    </cfRule>
  </conditionalFormatting>
  <conditionalFormatting sqref="NV44:NY44">
    <cfRule type="expression" dxfId="188" priority="273">
      <formula>PourcentageAccompli</formula>
    </cfRule>
    <cfRule type="expression" dxfId="187" priority="274">
      <formula>PourcentageAccompliAuDelà</formula>
    </cfRule>
    <cfRule type="expression" dxfId="186" priority="275">
      <formula>Réel</formula>
    </cfRule>
    <cfRule type="expression" dxfId="185" priority="276">
      <formula>RéelAuDelà</formula>
    </cfRule>
    <cfRule type="expression" dxfId="184" priority="277">
      <formula>Plan</formula>
    </cfRule>
    <cfRule type="expression" dxfId="183" priority="278">
      <formula>NV$7=période_sélectionnée</formula>
    </cfRule>
    <cfRule type="expression" dxfId="182" priority="279">
      <formula>MOD(COLUMN(),2)</formula>
    </cfRule>
    <cfRule type="expression" dxfId="181" priority="280">
      <formula>MOD(COLUMN(),2)=0</formula>
    </cfRule>
  </conditionalFormatting>
  <conditionalFormatting sqref="P46:NY50">
    <cfRule type="expression" dxfId="180" priority="255">
      <formula>PourcentageAccompli</formula>
    </cfRule>
    <cfRule type="expression" dxfId="179" priority="264">
      <formula>PourcentageAccompliAuDelà</formula>
    </cfRule>
    <cfRule type="expression" dxfId="178" priority="265">
      <formula>Réel</formula>
    </cfRule>
    <cfRule type="expression" dxfId="177" priority="266">
      <formula>RéelAvant</formula>
    </cfRule>
    <cfRule type="expression" dxfId="176" priority="267">
      <formula>RéelAuDelà</formula>
    </cfRule>
    <cfRule type="expression" dxfId="175" priority="268">
      <formula>Plan</formula>
    </cfRule>
    <cfRule type="expression" dxfId="174" priority="269">
      <formula>P$7=période_sélectionnée</formula>
    </cfRule>
    <cfRule type="expression" dxfId="173" priority="270">
      <formula>MOD(COLUMN(),2)</formula>
    </cfRule>
    <cfRule type="expression" dxfId="172" priority="271">
      <formula>MOD(COLUMN(),2)=0</formula>
    </cfRule>
  </conditionalFormatting>
  <conditionalFormatting sqref="NV51:NY51">
    <cfRule type="expression" dxfId="171" priority="256">
      <formula>PourcentageAccompli</formula>
    </cfRule>
    <cfRule type="expression" dxfId="170" priority="257">
      <formula>PourcentageAccompliAuDelà</formula>
    </cfRule>
    <cfRule type="expression" dxfId="169" priority="258">
      <formula>Réel</formula>
    </cfRule>
    <cfRule type="expression" dxfId="168" priority="259">
      <formula>RéelAuDelà</formula>
    </cfRule>
    <cfRule type="expression" dxfId="167" priority="260">
      <formula>Plan</formula>
    </cfRule>
    <cfRule type="expression" dxfId="166" priority="261">
      <formula>NV$7=période_sélectionnée</formula>
    </cfRule>
    <cfRule type="expression" dxfId="165" priority="262">
      <formula>MOD(COLUMN(),2)</formula>
    </cfRule>
    <cfRule type="expression" dxfId="164" priority="263">
      <formula>MOD(COLUMN(),2)=0</formula>
    </cfRule>
  </conditionalFormatting>
  <conditionalFormatting sqref="P81:NY85">
    <cfRule type="expression" dxfId="163" priority="238">
      <formula>PourcentageAccompli</formula>
    </cfRule>
    <cfRule type="expression" dxfId="162" priority="247">
      <formula>PourcentageAccompliAuDelà</formula>
    </cfRule>
    <cfRule type="expression" dxfId="161" priority="248">
      <formula>Réel</formula>
    </cfRule>
    <cfRule type="expression" dxfId="160" priority="249">
      <formula>RéelAvant</formula>
    </cfRule>
    <cfRule type="expression" dxfId="159" priority="250">
      <formula>RéelAuDelà</formula>
    </cfRule>
    <cfRule type="expression" dxfId="158" priority="251">
      <formula>Plan</formula>
    </cfRule>
    <cfRule type="expression" dxfId="157" priority="252">
      <formula>P$7=période_sélectionnée</formula>
    </cfRule>
    <cfRule type="expression" dxfId="156" priority="253">
      <formula>MOD(COLUMN(),2)</formula>
    </cfRule>
    <cfRule type="expression" dxfId="155" priority="254">
      <formula>MOD(COLUMN(),2)=0</formula>
    </cfRule>
  </conditionalFormatting>
  <conditionalFormatting sqref="NV86:NY86">
    <cfRule type="expression" dxfId="154" priority="239">
      <formula>PourcentageAccompli</formula>
    </cfRule>
    <cfRule type="expression" dxfId="153" priority="240">
      <formula>PourcentageAccompliAuDelà</formula>
    </cfRule>
    <cfRule type="expression" dxfId="152" priority="241">
      <formula>Réel</formula>
    </cfRule>
    <cfRule type="expression" dxfId="151" priority="242">
      <formula>RéelAuDelà</formula>
    </cfRule>
    <cfRule type="expression" dxfId="150" priority="243">
      <formula>Plan</formula>
    </cfRule>
    <cfRule type="expression" dxfId="149" priority="244">
      <formula>NV$7=période_sélectionnée</formula>
    </cfRule>
    <cfRule type="expression" dxfId="148" priority="245">
      <formula>MOD(COLUMN(),2)</formula>
    </cfRule>
    <cfRule type="expression" dxfId="147" priority="246">
      <formula>MOD(COLUMN(),2)=0</formula>
    </cfRule>
  </conditionalFormatting>
  <conditionalFormatting sqref="P53:NY57">
    <cfRule type="expression" dxfId="146" priority="221">
      <formula>PourcentageAccompli</formula>
    </cfRule>
    <cfRule type="expression" dxfId="145" priority="230">
      <formula>PourcentageAccompliAuDelà</formula>
    </cfRule>
    <cfRule type="expression" dxfId="144" priority="231">
      <formula>Réel</formula>
    </cfRule>
    <cfRule type="expression" dxfId="143" priority="232">
      <formula>RéelAvant</formula>
    </cfRule>
    <cfRule type="expression" dxfId="142" priority="233">
      <formula>RéelAuDelà</formula>
    </cfRule>
    <cfRule type="expression" dxfId="141" priority="234">
      <formula>Plan</formula>
    </cfRule>
    <cfRule type="expression" dxfId="140" priority="235">
      <formula>P$7=période_sélectionnée</formula>
    </cfRule>
    <cfRule type="expression" dxfId="139" priority="236">
      <formula>MOD(COLUMN(),2)</formula>
    </cfRule>
    <cfRule type="expression" dxfId="138" priority="237">
      <formula>MOD(COLUMN(),2)=0</formula>
    </cfRule>
  </conditionalFormatting>
  <conditionalFormatting sqref="NV58:NY79">
    <cfRule type="expression" dxfId="137" priority="222">
      <formula>PourcentageAccompli</formula>
    </cfRule>
    <cfRule type="expression" dxfId="136" priority="223">
      <formula>PourcentageAccompliAuDelà</formula>
    </cfRule>
    <cfRule type="expression" dxfId="135" priority="224">
      <formula>Réel</formula>
    </cfRule>
    <cfRule type="expression" dxfId="134" priority="225">
      <formula>RéelAuDelà</formula>
    </cfRule>
    <cfRule type="expression" dxfId="133" priority="226">
      <formula>Plan</formula>
    </cfRule>
    <cfRule type="expression" dxfId="132" priority="227">
      <formula>NV$7=période_sélectionnée</formula>
    </cfRule>
    <cfRule type="expression" dxfId="131" priority="228">
      <formula>MOD(COLUMN(),2)</formula>
    </cfRule>
    <cfRule type="expression" dxfId="130" priority="229">
      <formula>MOD(COLUMN(),2)=0</formula>
    </cfRule>
  </conditionalFormatting>
  <conditionalFormatting sqref="P25:NY29">
    <cfRule type="expression" dxfId="129" priority="146">
      <formula>PourcentageAccompli</formula>
    </cfRule>
    <cfRule type="expression" dxfId="128" priority="155">
      <formula>PourcentageAccompliAuDelà</formula>
    </cfRule>
    <cfRule type="expression" dxfId="127" priority="156">
      <formula>Réel</formula>
    </cfRule>
    <cfRule type="expression" dxfId="126" priority="157">
      <formula>RéelAvant</formula>
    </cfRule>
    <cfRule type="expression" dxfId="125" priority="158">
      <formula>RéelAuDelà</formula>
    </cfRule>
    <cfRule type="expression" dxfId="124" priority="159">
      <formula>Plan</formula>
    </cfRule>
    <cfRule type="expression" dxfId="123" priority="160">
      <formula>P$7=période_sélectionnée</formula>
    </cfRule>
    <cfRule type="expression" dxfId="122" priority="161">
      <formula>MOD(COLUMN(),2)</formula>
    </cfRule>
    <cfRule type="expression" dxfId="121" priority="162">
      <formula>MOD(COLUMN(),2)=0</formula>
    </cfRule>
  </conditionalFormatting>
  <conditionalFormatting sqref="NV30:NY30">
    <cfRule type="expression" dxfId="120" priority="147">
      <formula>PourcentageAccompli</formula>
    </cfRule>
    <cfRule type="expression" dxfId="119" priority="148">
      <formula>PourcentageAccompliAuDelà</formula>
    </cfRule>
    <cfRule type="expression" dxfId="118" priority="149">
      <formula>Réel</formula>
    </cfRule>
    <cfRule type="expression" dxfId="117" priority="150">
      <formula>RéelAuDelà</formula>
    </cfRule>
    <cfRule type="expression" dxfId="116" priority="151">
      <formula>Plan</formula>
    </cfRule>
    <cfRule type="expression" dxfId="115" priority="152">
      <formula>NV$7=période_sélectionnée</formula>
    </cfRule>
    <cfRule type="expression" dxfId="114" priority="153">
      <formula>MOD(COLUMN(),2)</formula>
    </cfRule>
    <cfRule type="expression" dxfId="113" priority="154">
      <formula>MOD(COLUMN(),2)=0</formula>
    </cfRule>
  </conditionalFormatting>
  <conditionalFormatting sqref="P60:NY64">
    <cfRule type="expression" dxfId="112" priority="35">
      <formula>PourcentageAccompli</formula>
    </cfRule>
    <cfRule type="expression" dxfId="111" priority="44">
      <formula>PourcentageAccompliAuDelà</formula>
    </cfRule>
    <cfRule type="expression" dxfId="110" priority="45">
      <formula>Réel</formula>
    </cfRule>
    <cfRule type="expression" dxfId="109" priority="46">
      <formula>RéelAvant</formula>
    </cfRule>
    <cfRule type="expression" dxfId="108" priority="47">
      <formula>RéelAuDelà</formula>
    </cfRule>
    <cfRule type="expression" dxfId="107" priority="48">
      <formula>Plan</formula>
    </cfRule>
    <cfRule type="expression" dxfId="106" priority="49">
      <formula>P$7=période_sélectionnée</formula>
    </cfRule>
    <cfRule type="expression" dxfId="105" priority="50">
      <formula>MOD(COLUMN(),2)</formula>
    </cfRule>
    <cfRule type="expression" dxfId="104" priority="51">
      <formula>MOD(COLUMN(),2)=0</formula>
    </cfRule>
  </conditionalFormatting>
  <conditionalFormatting sqref="NV65:NY65">
    <cfRule type="expression" dxfId="103" priority="36">
      <formula>PourcentageAccompli</formula>
    </cfRule>
    <cfRule type="expression" dxfId="102" priority="37">
      <formula>PourcentageAccompliAuDelà</formula>
    </cfRule>
    <cfRule type="expression" dxfId="101" priority="38">
      <formula>Réel</formula>
    </cfRule>
    <cfRule type="expression" dxfId="100" priority="39">
      <formula>RéelAuDelà</formula>
    </cfRule>
    <cfRule type="expression" dxfId="99" priority="40">
      <formula>Plan</formula>
    </cfRule>
    <cfRule type="expression" dxfId="98" priority="41">
      <formula>NV$7=période_sélectionnée</formula>
    </cfRule>
    <cfRule type="expression" dxfId="97" priority="42">
      <formula>MOD(COLUMN(),2)</formula>
    </cfRule>
    <cfRule type="expression" dxfId="96" priority="43">
      <formula>MOD(COLUMN(),2)=0</formula>
    </cfRule>
  </conditionalFormatting>
  <conditionalFormatting sqref="P67:NY71">
    <cfRule type="expression" dxfId="95" priority="18">
      <formula>PourcentageAccompli</formula>
    </cfRule>
    <cfRule type="expression" dxfId="94" priority="27">
      <formula>PourcentageAccompliAuDelà</formula>
    </cfRule>
    <cfRule type="expression" dxfId="93" priority="28">
      <formula>Réel</formula>
    </cfRule>
    <cfRule type="expression" dxfId="92" priority="29">
      <formula>RéelAvant</formula>
    </cfRule>
    <cfRule type="expression" dxfId="91" priority="30">
      <formula>RéelAuDelà</formula>
    </cfRule>
    <cfRule type="expression" dxfId="90" priority="31">
      <formula>Plan</formula>
    </cfRule>
    <cfRule type="expression" dxfId="89" priority="32">
      <formula>P$7=période_sélectionnée</formula>
    </cfRule>
    <cfRule type="expression" dxfId="88" priority="33">
      <formula>MOD(COLUMN(),2)</formula>
    </cfRule>
    <cfRule type="expression" dxfId="87" priority="34">
      <formula>MOD(COLUMN(),2)=0</formula>
    </cfRule>
  </conditionalFormatting>
  <conditionalFormatting sqref="NV72:NY72">
    <cfRule type="expression" dxfId="86" priority="19">
      <formula>PourcentageAccompli</formula>
    </cfRule>
    <cfRule type="expression" dxfId="85" priority="20">
      <formula>PourcentageAccompliAuDelà</formula>
    </cfRule>
    <cfRule type="expression" dxfId="84" priority="21">
      <formula>Réel</formula>
    </cfRule>
    <cfRule type="expression" dxfId="83" priority="22">
      <formula>RéelAuDelà</formula>
    </cfRule>
    <cfRule type="expression" dxfId="82" priority="23">
      <formula>Plan</formula>
    </cfRule>
    <cfRule type="expression" dxfId="81" priority="24">
      <formula>NV$7=période_sélectionnée</formula>
    </cfRule>
    <cfRule type="expression" dxfId="80" priority="25">
      <formula>MOD(COLUMN(),2)</formula>
    </cfRule>
    <cfRule type="expression" dxfId="79" priority="26">
      <formula>MOD(COLUMN(),2)=0</formula>
    </cfRule>
  </conditionalFormatting>
  <conditionalFormatting sqref="P74:NY78">
    <cfRule type="expression" dxfId="78" priority="1">
      <formula>PourcentageAccompli</formula>
    </cfRule>
    <cfRule type="expression" dxfId="77" priority="10">
      <formula>PourcentageAccompliAuDelà</formula>
    </cfRule>
    <cfRule type="expression" dxfId="76" priority="11">
      <formula>Réel</formula>
    </cfRule>
    <cfRule type="expression" dxfId="75" priority="12">
      <formula>RéelAvant</formula>
    </cfRule>
    <cfRule type="expression" dxfId="74" priority="13">
      <formula>RéelAuDelà</formula>
    </cfRule>
    <cfRule type="expression" dxfId="73" priority="14">
      <formula>Plan</formula>
    </cfRule>
    <cfRule type="expression" dxfId="72" priority="15">
      <formula>P$7=période_sélectionnée</formula>
    </cfRule>
    <cfRule type="expression" dxfId="71" priority="16">
      <formula>MOD(COLUMN(),2)</formula>
    </cfRule>
    <cfRule type="expression" dxfId="70" priority="17">
      <formula>MOD(COLUMN(),2)=0</formula>
    </cfRule>
  </conditionalFormatting>
  <conditionalFormatting sqref="NV79:NY79">
    <cfRule type="expression" dxfId="69" priority="2">
      <formula>PourcentageAccompli</formula>
    </cfRule>
    <cfRule type="expression" dxfId="68" priority="3">
      <formula>PourcentageAccompliAuDelà</formula>
    </cfRule>
    <cfRule type="expression" dxfId="67" priority="4">
      <formula>Réel</formula>
    </cfRule>
    <cfRule type="expression" dxfId="66" priority="5">
      <formula>RéelAuDelà</formula>
    </cfRule>
    <cfRule type="expression" dxfId="65" priority="6">
      <formula>Plan</formula>
    </cfRule>
    <cfRule type="expression" dxfId="64" priority="7">
      <formula>NV$7=période_sélectionnée</formula>
    </cfRule>
    <cfRule type="expression" dxfId="63" priority="8">
      <formula>MOD(COLUMN(),2)</formula>
    </cfRule>
    <cfRule type="expression" dxfId="62" priority="9">
      <formula>MOD(COLUMN(),2)=0</formula>
    </cfRule>
  </conditionalFormatting>
  <dataValidations disablePrompts="1" count="1">
    <dataValidation type="list" allowBlank="1" showInputMessage="1" showErrorMessage="1" sqref="N4:N7 N11:N14 N18:N21 N32:N35 N39:N42 N46:N49 N81:N84 N53:N56 N25:N28 N60:N63 N67:N70 N74:N77" xr:uid="{B24D2ADF-478A-42DC-BEBB-3DB21CE8E063}">
      <formula1>"OUI,NON"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B1FDD-93C9-406A-8D25-908AEEBE1442}">
  <sheetPr codeName="Feuil4"/>
  <dimension ref="A3:NU18"/>
  <sheetViews>
    <sheetView zoomScale="50" zoomScaleNormal="50" workbookViewId="0">
      <selection activeCell="C46" sqref="C46"/>
    </sheetView>
  </sheetViews>
  <sheetFormatPr baseColWidth="10" defaultColWidth="11" defaultRowHeight="15" x14ac:dyDescent="0.25"/>
  <cols>
    <col min="2" max="2" width="19.375" bestFit="1" customWidth="1"/>
    <col min="3" max="3" width="18.375" customWidth="1"/>
    <col min="4" max="4" width="16" bestFit="1" customWidth="1"/>
    <col min="5" max="5" width="12.625" bestFit="1" customWidth="1"/>
    <col min="7" max="7" width="14.875" customWidth="1"/>
    <col min="9" max="9" width="13.625" customWidth="1"/>
    <col min="11" max="11" width="13.625" customWidth="1"/>
  </cols>
  <sheetData>
    <row r="3" spans="1:385" s="13" customFormat="1" ht="7.9" customHeight="1" x14ac:dyDescent="0.25">
      <c r="A3" s="27" t="s">
        <v>50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385" ht="20.100000000000001" customHeight="1" x14ac:dyDescent="0.3">
      <c r="A4" s="87"/>
      <c r="B4" s="71"/>
      <c r="C4" s="90" t="s">
        <v>57</v>
      </c>
      <c r="D4" s="56" t="s">
        <v>45</v>
      </c>
      <c r="E4" s="57">
        <f>WORKDAY(G4,-H4+1,'Jours fériés'!F5:F15)</f>
        <v>45041</v>
      </c>
      <c r="F4" s="58">
        <f>(G4-E4)+1</f>
        <v>8</v>
      </c>
      <c r="G4" s="59">
        <f>WORKDAY(E5,-1,'Jours fériés'!F5:F15)</f>
        <v>45048</v>
      </c>
      <c r="H4" s="60" cm="1">
        <f t="array" ref="H4">IF(C4=0,0,INDEX((tab!$H$4:$H$85),MATCH(1,(tab!$C$4:$C$85=C4)*(tab!$D$4:$D$85=D4),0)*1))</f>
        <v>5</v>
      </c>
      <c r="I4" s="61"/>
      <c r="J4" s="62">
        <f>K4-I4+1</f>
        <v>1</v>
      </c>
      <c r="K4" s="63"/>
      <c r="L4" s="60">
        <f>NETWORKDAYS(I4,K4,'Jours fériés'!F5:F15)</f>
        <v>0</v>
      </c>
      <c r="M4" s="64">
        <v>0</v>
      </c>
      <c r="N4" s="65"/>
      <c r="O4" s="6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BQ4" s="3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FF4" s="3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IU4" s="3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MJ4" s="31"/>
    </row>
    <row r="5" spans="1:385" ht="20.100000000000001" customHeight="1" x14ac:dyDescent="0.3">
      <c r="A5" s="88"/>
      <c r="B5" s="72"/>
      <c r="C5" s="91"/>
      <c r="D5" s="56" t="s">
        <v>44</v>
      </c>
      <c r="E5" s="57">
        <f>WORKDAY(G5,-H5+1,'Jours fériés'!F5:F15)</f>
        <v>45049</v>
      </c>
      <c r="F5" s="58">
        <f>(G5-E5)+1</f>
        <v>15</v>
      </c>
      <c r="G5" s="59">
        <f>WORKDAY(E6,-1,'Jours fériés'!F5:F15)</f>
        <v>45063</v>
      </c>
      <c r="H5" s="60" cm="1">
        <f t="array" ref="H5">IF(C4=0,0,INDEX((tab!$H$4:$H$85),MATCH(1,(tab!$C$4:$C$85=C4)*(tab!$D$4:$D$85=D5),0)*1))</f>
        <v>10</v>
      </c>
      <c r="I5" s="61"/>
      <c r="J5" s="62">
        <f t="shared" ref="J5:J8" si="0">K5-I5+1</f>
        <v>1</v>
      </c>
      <c r="K5" s="63"/>
      <c r="L5" s="60">
        <f>NETWORKDAYS(I5,K5,'Jours fériés'!F5:F15)</f>
        <v>0</v>
      </c>
      <c r="M5" s="64">
        <v>0</v>
      </c>
      <c r="N5" s="65"/>
      <c r="O5" s="6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BQ5" s="3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FF5" s="3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IU5" s="3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MJ5" s="31"/>
    </row>
    <row r="6" spans="1:385" ht="19.899999999999999" customHeight="1" x14ac:dyDescent="0.3">
      <c r="A6" s="88"/>
      <c r="B6" s="72"/>
      <c r="C6" s="91"/>
      <c r="D6" s="56" t="s">
        <v>43</v>
      </c>
      <c r="E6" s="57">
        <f>WORKDAY(G6,-H6+1,'Jours fériés'!F5:F15)</f>
        <v>45065</v>
      </c>
      <c r="F6" s="58">
        <f>(G6-E6)+1</f>
        <v>7</v>
      </c>
      <c r="G6" s="59">
        <f>WORKDAY(E7,-1,'Jours fériés'!F5:F15)</f>
        <v>45071</v>
      </c>
      <c r="H6" s="60" cm="1">
        <f t="array" ref="H6">IF(C4=0,0,INDEX((tab!$H$4:$H$85),MATCH(1,(tab!$C$4:$C$85=C4)*(tab!$D$4:$D$85=D6),0)*1))/B8</f>
        <v>5</v>
      </c>
      <c r="I6" s="61"/>
      <c r="J6" s="62">
        <f t="shared" si="0"/>
        <v>1</v>
      </c>
      <c r="K6" s="63"/>
      <c r="L6" s="60">
        <f>NETWORKDAYS(I6,K6,'Jours fériés'!F5:F15)</f>
        <v>0</v>
      </c>
      <c r="M6" s="64">
        <v>0</v>
      </c>
      <c r="N6" s="65"/>
      <c r="O6" s="66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BQ6" s="3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FF6" s="3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IU6" s="3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MJ6" s="31"/>
    </row>
    <row r="7" spans="1:385" ht="20.100000000000001" customHeight="1" x14ac:dyDescent="0.3">
      <c r="A7" s="88"/>
      <c r="B7" s="57" t="s">
        <v>49</v>
      </c>
      <c r="C7" s="91"/>
      <c r="D7" s="68" t="s">
        <v>15</v>
      </c>
      <c r="E7" s="57">
        <f>WORKDAY(G7,-H7+1,'Jours fériés'!F5:F15)</f>
        <v>45072</v>
      </c>
      <c r="F7" s="58">
        <f>(G7-E7)+1</f>
        <v>1</v>
      </c>
      <c r="G7" s="59">
        <f>WORKDAY(E8,-1,'Jours fériés'!F5:F15)</f>
        <v>45072</v>
      </c>
      <c r="H7" s="60" cm="1">
        <f t="array" ref="H7">IF(C4=0,0,INDEX((tab!$H$4:$H$85),MATCH(1,(tab!$C$4:$C$85=C4)*(tab!$D$4:$D$85=D7),0)*1))</f>
        <v>1</v>
      </c>
      <c r="I7" s="61"/>
      <c r="J7" s="62">
        <f t="shared" si="0"/>
        <v>1</v>
      </c>
      <c r="K7" s="63"/>
      <c r="L7" s="60">
        <f>NETWORKDAYS(I7,K7,'Jours fériés'!F5:F15)</f>
        <v>0</v>
      </c>
      <c r="M7" s="64">
        <v>0</v>
      </c>
      <c r="N7" s="65"/>
      <c r="O7" s="66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BQ7" s="3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FF7" s="3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IU7" s="3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MJ7" s="31"/>
    </row>
    <row r="8" spans="1:385" ht="20.100000000000001" customHeight="1" x14ac:dyDescent="0.3">
      <c r="A8" s="89"/>
      <c r="B8" s="67">
        <v>1</v>
      </c>
      <c r="C8" s="92"/>
      <c r="D8" s="68" t="s">
        <v>12</v>
      </c>
      <c r="E8" s="57">
        <f>WORKDAY(G8,-H8+1,'Jours fériés'!F5:F15)</f>
        <v>45076</v>
      </c>
      <c r="F8" s="58">
        <f>(G8-E8)+1</f>
        <v>2</v>
      </c>
      <c r="G8" s="69">
        <v>45077</v>
      </c>
      <c r="H8" s="60" cm="1">
        <f t="array" ref="H8">IF(C4=0,0,INDEX((tab!$H$4:$H$85),MATCH(1,(tab!$C$4:$C$85=C4)*(tab!$D$4:$D$85=D8),0)*1))</f>
        <v>2</v>
      </c>
      <c r="I8" s="61"/>
      <c r="J8" s="62">
        <f t="shared" si="0"/>
        <v>1</v>
      </c>
      <c r="K8" s="63"/>
      <c r="L8" s="60">
        <f>NETWORKDAYS(I8,K8,'Jours fériés'!F5:F15)</f>
        <v>0</v>
      </c>
      <c r="M8" s="64">
        <v>0</v>
      </c>
      <c r="N8" s="70"/>
      <c r="O8" s="66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BQ8" s="3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FF8" s="3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IU8" s="3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MJ8" s="31"/>
    </row>
    <row r="9" spans="1:385" ht="8.25" customHeight="1" x14ac:dyDescent="0.25">
      <c r="A9" s="27" t="s">
        <v>50</v>
      </c>
      <c r="B9" s="27"/>
      <c r="C9" s="27"/>
      <c r="D9" s="27"/>
      <c r="E9" s="27"/>
      <c r="F9" s="27"/>
      <c r="G9" s="27"/>
      <c r="H9" s="27"/>
      <c r="I9" s="27"/>
      <c r="J9" s="4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7"/>
      <c r="NL9" s="27"/>
      <c r="NM9" s="27"/>
      <c r="NN9" s="27"/>
      <c r="NO9" s="27"/>
      <c r="NP9" s="27"/>
      <c r="NQ9" s="27"/>
      <c r="NR9" s="27"/>
      <c r="NS9" s="27"/>
      <c r="NT9" s="27"/>
      <c r="NU9" s="27"/>
    </row>
    <row r="12" spans="1:385" s="13" customFormat="1" ht="7.9" customHeight="1" x14ac:dyDescent="0.25">
      <c r="A12" s="27" t="s">
        <v>50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385" ht="20.100000000000001" customHeight="1" x14ac:dyDescent="0.3">
      <c r="A13" s="87"/>
      <c r="B13" s="71"/>
      <c r="C13" s="90" t="s">
        <v>53</v>
      </c>
      <c r="D13" s="56" t="s">
        <v>45</v>
      </c>
      <c r="E13" s="57">
        <f>WORKDAY(G13,-H13+1,'Jours fériés'!F14:F24)</f>
        <v>44993</v>
      </c>
      <c r="F13" s="58">
        <f>(G13-E13)+1</f>
        <v>17</v>
      </c>
      <c r="G13" s="59">
        <f>WORKDAY(E14,-1,'Jours fériés'!F14:F24)</f>
        <v>45009</v>
      </c>
      <c r="H13" s="60" cm="1">
        <f t="array" ref="H13">IF(C13=0,0,INDEX((tab!$H$4:$H$85),MATCH(1,(tab!$C$4:$C$85=C13)*(tab!$D$4:$D$85=D13),0)*1))</f>
        <v>13</v>
      </c>
      <c r="I13" s="61"/>
      <c r="J13" s="62">
        <f>K13-I13+1</f>
        <v>1</v>
      </c>
      <c r="K13" s="63"/>
      <c r="L13" s="60">
        <f>NETWORKDAYS(I13,K13,'Jours fériés'!F14:F24)</f>
        <v>0</v>
      </c>
      <c r="M13" s="64">
        <v>0</v>
      </c>
      <c r="N13" s="65"/>
      <c r="O13" s="66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BQ13" s="3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FF13" s="3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IU13" s="3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MJ13" s="31"/>
    </row>
    <row r="14" spans="1:385" ht="20.100000000000001" customHeight="1" x14ac:dyDescent="0.3">
      <c r="A14" s="88"/>
      <c r="B14" s="72"/>
      <c r="C14" s="91"/>
      <c r="D14" s="56" t="s">
        <v>44</v>
      </c>
      <c r="E14" s="57">
        <f>WORKDAY(G14,-H14+1,'Jours fériés'!F14:F24)</f>
        <v>45012</v>
      </c>
      <c r="F14" s="58">
        <f>(G14-E14)+1</f>
        <v>26</v>
      </c>
      <c r="G14" s="59">
        <f>WORKDAY(E15,-1,'Jours fériés'!F14:F24)</f>
        <v>45037</v>
      </c>
      <c r="H14" s="60" cm="1">
        <f t="array" ref="H14">IF(C13=0,0,INDEX((tab!$H$4:$H$85),MATCH(1,(tab!$C$4:$C$85=C13)*(tab!$D$4:$D$85=D14),0)*1))</f>
        <v>20</v>
      </c>
      <c r="I14" s="61"/>
      <c r="J14" s="62">
        <f t="shared" ref="J14:J17" si="1">K14-I14+1</f>
        <v>1</v>
      </c>
      <c r="K14" s="63"/>
      <c r="L14" s="60">
        <f>NETWORKDAYS(I14,K14,'Jours fériés'!F14:F24)</f>
        <v>0</v>
      </c>
      <c r="M14" s="64">
        <v>0</v>
      </c>
      <c r="N14" s="65"/>
      <c r="O14" s="66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BQ14" s="3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FF14" s="3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IU14" s="3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MJ14" s="31"/>
    </row>
    <row r="15" spans="1:385" ht="19.899999999999999" customHeight="1" x14ac:dyDescent="0.3">
      <c r="A15" s="88"/>
      <c r="B15" s="72"/>
      <c r="C15" s="91"/>
      <c r="D15" s="56" t="s">
        <v>43</v>
      </c>
      <c r="E15" s="57">
        <f>WORKDAY(G15,-H15+1,'Jours fériés'!F14:F24)</f>
        <v>45040</v>
      </c>
      <c r="F15" s="58">
        <f>(G15-E15)+1</f>
        <v>33</v>
      </c>
      <c r="G15" s="59">
        <f>WORKDAY(E16,-1,'Jours fériés'!F14:F24)</f>
        <v>45072</v>
      </c>
      <c r="H15" s="60" cm="1">
        <f t="array" ref="H15">IF(C13=0,0,INDEX((tab!$H$4:$H$85),MATCH(1,(tab!$C$4:$C$85=C13)*(tab!$D$4:$D$85=D15),0)*1))/B17</f>
        <v>25</v>
      </c>
      <c r="I15" s="61"/>
      <c r="J15" s="62">
        <f t="shared" si="1"/>
        <v>1</v>
      </c>
      <c r="K15" s="63"/>
      <c r="L15" s="60">
        <f>NETWORKDAYS(I15,K15,'Jours fériés'!F14:F24)</f>
        <v>0</v>
      </c>
      <c r="M15" s="64">
        <v>0</v>
      </c>
      <c r="N15" s="65"/>
      <c r="O15" s="66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BQ15" s="3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FF15" s="3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IU15" s="3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MJ15" s="31"/>
    </row>
    <row r="16" spans="1:385" ht="20.100000000000001" customHeight="1" x14ac:dyDescent="0.3">
      <c r="A16" s="88"/>
      <c r="B16" s="57" t="s">
        <v>49</v>
      </c>
      <c r="C16" s="91"/>
      <c r="D16" s="68" t="s">
        <v>15</v>
      </c>
      <c r="E16" s="57">
        <f>WORKDAY(G16,-H16+1,'Jours fériés'!F14:F24)</f>
        <v>45075</v>
      </c>
      <c r="F16" s="58">
        <f>(G16-E16)+1</f>
        <v>1</v>
      </c>
      <c r="G16" s="59">
        <f>WORKDAY(E17,-1,'Jours fériés'!F14:F24)</f>
        <v>45075</v>
      </c>
      <c r="H16" s="60" cm="1">
        <f t="array" ref="H16">IF(C13=0,0,INDEX((tab!$H$4:$H$85),MATCH(1,(tab!$C$4:$C$85=C13)*(tab!$D$4:$D$85=D16),0)*1))</f>
        <v>1</v>
      </c>
      <c r="I16" s="61"/>
      <c r="J16" s="62">
        <f t="shared" si="1"/>
        <v>1</v>
      </c>
      <c r="K16" s="63"/>
      <c r="L16" s="60">
        <f>NETWORKDAYS(I16,K16,'Jours fériés'!F14:F24)</f>
        <v>0</v>
      </c>
      <c r="M16" s="64">
        <v>0</v>
      </c>
      <c r="N16" s="65"/>
      <c r="O16" s="66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BQ16" s="3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FF16" s="3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IU16" s="3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MJ16" s="31"/>
    </row>
    <row r="17" spans="1:385" ht="20.100000000000001" customHeight="1" x14ac:dyDescent="0.3">
      <c r="A17" s="89"/>
      <c r="B17" s="67">
        <v>1</v>
      </c>
      <c r="C17" s="92"/>
      <c r="D17" s="68" t="s">
        <v>12</v>
      </c>
      <c r="E17" s="57">
        <f>WORKDAY(G17,-H17+1,'Jours fériés'!F14:F24)</f>
        <v>45076</v>
      </c>
      <c r="F17" s="58">
        <f>(G17-E17)+1</f>
        <v>2</v>
      </c>
      <c r="G17" s="69">
        <v>45077</v>
      </c>
      <c r="H17" s="60" cm="1">
        <f t="array" ref="H17">IF(C13=0,0,INDEX((tab!$H$4:$H$85),MATCH(1,(tab!$C$4:$C$85=C13)*(tab!$D$4:$D$85=D17),0)*1))</f>
        <v>2</v>
      </c>
      <c r="I17" s="61"/>
      <c r="J17" s="62">
        <f t="shared" si="1"/>
        <v>1</v>
      </c>
      <c r="K17" s="63"/>
      <c r="L17" s="60">
        <f>NETWORKDAYS(I17,K17,'Jours fériés'!F14:F24)</f>
        <v>0</v>
      </c>
      <c r="M17" s="64">
        <v>0</v>
      </c>
      <c r="N17" s="70"/>
      <c r="O17" s="6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BQ17" s="3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FF17" s="3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IU17" s="3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MJ17" s="31"/>
    </row>
    <row r="18" spans="1:385" ht="8.25" customHeight="1" x14ac:dyDescent="0.25">
      <c r="A18" s="27" t="s">
        <v>50</v>
      </c>
      <c r="B18" s="27"/>
      <c r="C18" s="27"/>
      <c r="D18" s="27"/>
      <c r="E18" s="27"/>
      <c r="F18" s="27"/>
      <c r="G18" s="27"/>
      <c r="H18" s="27"/>
      <c r="I18" s="27"/>
      <c r="J18" s="4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27"/>
      <c r="NI18" s="27"/>
      <c r="NJ18" s="27"/>
      <c r="NK18" s="27"/>
      <c r="NL18" s="27"/>
      <c r="NM18" s="27"/>
      <c r="NN18" s="27"/>
      <c r="NO18" s="27"/>
      <c r="NP18" s="27"/>
      <c r="NQ18" s="27"/>
      <c r="NR18" s="27"/>
      <c r="NS18" s="27"/>
      <c r="NT18" s="27"/>
      <c r="NU18" s="27"/>
    </row>
  </sheetData>
  <mergeCells count="4">
    <mergeCell ref="A4:A8"/>
    <mergeCell ref="C4:C8"/>
    <mergeCell ref="A13:A17"/>
    <mergeCell ref="C13:C17"/>
  </mergeCells>
  <conditionalFormatting sqref="P4:NY8">
    <cfRule type="expression" dxfId="61" priority="57">
      <formula>Réel</formula>
    </cfRule>
    <cfRule type="expression" dxfId="60" priority="58">
      <formula>RéelAvant</formula>
    </cfRule>
    <cfRule type="expression" dxfId="59" priority="59">
      <formula>RéelAuDelà</formula>
    </cfRule>
    <cfRule type="expression" dxfId="58" priority="60">
      <formula>Plan</formula>
    </cfRule>
    <cfRule type="expression" dxfId="57" priority="61">
      <formula>P$7=période_sélectionnée</formula>
    </cfRule>
    <cfRule type="expression" dxfId="56" priority="62">
      <formula>MOD(COLUMN(),2)</formula>
    </cfRule>
    <cfRule type="expression" dxfId="55" priority="63">
      <formula>MOD(COLUMN(),2)=0</formula>
    </cfRule>
  </conditionalFormatting>
  <conditionalFormatting sqref="NV9:NY9">
    <cfRule type="expression" dxfId="54" priority="49">
      <formula>PourcentageAccompli</formula>
    </cfRule>
    <cfRule type="expression" dxfId="53" priority="50">
      <formula>PourcentageAccompliAuDelà</formula>
    </cfRule>
    <cfRule type="expression" dxfId="52" priority="51">
      <formula>Réel</formula>
    </cfRule>
    <cfRule type="expression" dxfId="51" priority="52">
      <formula>RéelAuDelà</formula>
    </cfRule>
    <cfRule type="expression" dxfId="50" priority="53">
      <formula>Plan</formula>
    </cfRule>
    <cfRule type="expression" dxfId="49" priority="54">
      <formula>NV$7=période_sélectionnée</formula>
    </cfRule>
    <cfRule type="expression" dxfId="48" priority="55">
      <formula>MOD(COLUMN(),2)</formula>
    </cfRule>
    <cfRule type="expression" dxfId="47" priority="56">
      <formula>MOD(COLUMN(),2)=0</formula>
    </cfRule>
  </conditionalFormatting>
  <conditionalFormatting sqref="L4">
    <cfRule type="expression" dxfId="46" priority="48">
      <formula>L4&gt;H4</formula>
    </cfRule>
  </conditionalFormatting>
  <conditionalFormatting sqref="L5">
    <cfRule type="expression" dxfId="45" priority="47">
      <formula>L5&gt;H5</formula>
    </cfRule>
  </conditionalFormatting>
  <conditionalFormatting sqref="L6">
    <cfRule type="expression" dxfId="44" priority="46">
      <formula>L6&gt;H6</formula>
    </cfRule>
  </conditionalFormatting>
  <conditionalFormatting sqref="L7">
    <cfRule type="expression" dxfId="43" priority="45">
      <formula>L7&gt;H7</formula>
    </cfRule>
  </conditionalFormatting>
  <conditionalFormatting sqref="L8">
    <cfRule type="expression" dxfId="42" priority="44">
      <formula>L8&gt;H8</formula>
    </cfRule>
  </conditionalFormatting>
  <conditionalFormatting sqref="G8">
    <cfRule type="expression" dxfId="41" priority="43">
      <formula>OR(L4&gt;H4,L5&gt;H5,L6&gt;H6,L7&gt;H7,L8&gt;H8)</formula>
    </cfRule>
  </conditionalFormatting>
  <conditionalFormatting sqref="D4:O4">
    <cfRule type="expression" dxfId="40" priority="41">
      <formula>OR($M4=1)</formula>
    </cfRule>
  </conditionalFormatting>
  <conditionalFormatting sqref="D5:O5">
    <cfRule type="expression" dxfId="39" priority="40">
      <formula>OR($M5=1)</formula>
    </cfRule>
  </conditionalFormatting>
  <conditionalFormatting sqref="D6:O6">
    <cfRule type="expression" dxfId="38" priority="39">
      <formula>OR($M6=1)</formula>
    </cfRule>
  </conditionalFormatting>
  <conditionalFormatting sqref="D7:O7">
    <cfRule type="expression" dxfId="37" priority="38">
      <formula>OR($M7=1)</formula>
    </cfRule>
  </conditionalFormatting>
  <conditionalFormatting sqref="A8:O8">
    <cfRule type="expression" dxfId="36" priority="37">
      <formula>OR($M8=1)</formula>
    </cfRule>
  </conditionalFormatting>
  <conditionalFormatting sqref="A4:O7">
    <cfRule type="expression" dxfId="35" priority="36">
      <formula>$M4+$M5+$M6+$M7+$M8=5</formula>
    </cfRule>
  </conditionalFormatting>
  <conditionalFormatting sqref="B8">
    <cfRule type="expression" dxfId="34" priority="35">
      <formula>$M4+$M5+$M6+$M7+$M8=5</formula>
    </cfRule>
  </conditionalFormatting>
  <conditionalFormatting sqref="B5">
    <cfRule type="expression" dxfId="33" priority="34">
      <formula>$M4+$M5+$M6+$M7+$M8=5</formula>
    </cfRule>
  </conditionalFormatting>
  <conditionalFormatting sqref="B6">
    <cfRule type="expression" dxfId="32" priority="33">
      <formula>$M4+$M5+$M6+$M7+$M8=5</formula>
    </cfRule>
  </conditionalFormatting>
  <conditionalFormatting sqref="A8:O8">
    <cfRule type="expression" dxfId="31" priority="1220">
      <formula>$M8+$M9+$M10+$M11+$M19=5</formula>
    </cfRule>
  </conditionalFormatting>
  <conditionalFormatting sqref="P13:NY17">
    <cfRule type="expression" dxfId="30" priority="25">
      <formula>Réel</formula>
    </cfRule>
    <cfRule type="expression" dxfId="29" priority="26">
      <formula>RéelAvant</formula>
    </cfRule>
    <cfRule type="expression" dxfId="28" priority="27">
      <formula>RéelAuDelà</formula>
    </cfRule>
    <cfRule type="expression" dxfId="27" priority="28">
      <formula>Plan</formula>
    </cfRule>
    <cfRule type="expression" dxfId="26" priority="29">
      <formula>P$7=période_sélectionnée</formula>
    </cfRule>
    <cfRule type="expression" dxfId="25" priority="30">
      <formula>MOD(COLUMN(),2)</formula>
    </cfRule>
    <cfRule type="expression" dxfId="24" priority="31">
      <formula>MOD(COLUMN(),2)=0</formula>
    </cfRule>
  </conditionalFormatting>
  <conditionalFormatting sqref="NV18:NY18">
    <cfRule type="expression" dxfId="23" priority="17">
      <formula>PourcentageAccompli</formula>
    </cfRule>
    <cfRule type="expression" dxfId="22" priority="18">
      <formula>PourcentageAccompliAuDelà</formula>
    </cfRule>
    <cfRule type="expression" dxfId="21" priority="19">
      <formula>Réel</formula>
    </cfRule>
    <cfRule type="expression" dxfId="20" priority="20">
      <formula>RéelAuDelà</formula>
    </cfRule>
    <cfRule type="expression" dxfId="19" priority="21">
      <formula>Plan</formula>
    </cfRule>
    <cfRule type="expression" dxfId="18" priority="22">
      <formula>NV$7=période_sélectionnée</formula>
    </cfRule>
    <cfRule type="expression" dxfId="17" priority="23">
      <formula>MOD(COLUMN(),2)</formula>
    </cfRule>
    <cfRule type="expression" dxfId="16" priority="24">
      <formula>MOD(COLUMN(),2)=0</formula>
    </cfRule>
  </conditionalFormatting>
  <conditionalFormatting sqref="L13">
    <cfRule type="expression" dxfId="15" priority="16">
      <formula>L13&gt;H13</formula>
    </cfRule>
  </conditionalFormatting>
  <conditionalFormatting sqref="L14">
    <cfRule type="expression" dxfId="14" priority="15">
      <formula>L14&gt;H14</formula>
    </cfRule>
  </conditionalFormatting>
  <conditionalFormatting sqref="L15">
    <cfRule type="expression" dxfId="13" priority="14">
      <formula>L15&gt;H15</formula>
    </cfRule>
  </conditionalFormatting>
  <conditionalFormatting sqref="L16">
    <cfRule type="expression" dxfId="12" priority="13">
      <formula>L16&gt;H16</formula>
    </cfRule>
  </conditionalFormatting>
  <conditionalFormatting sqref="L17">
    <cfRule type="expression" dxfId="11" priority="12">
      <formula>L17&gt;H17</formula>
    </cfRule>
  </conditionalFormatting>
  <conditionalFormatting sqref="G17">
    <cfRule type="expression" dxfId="10" priority="11">
      <formula>OR(L13&gt;H13,L14&gt;H14,L15&gt;H15,L16&gt;H16,L17&gt;H17)</formula>
    </cfRule>
  </conditionalFormatting>
  <conditionalFormatting sqref="D13:O13">
    <cfRule type="expression" dxfId="9" priority="10">
      <formula>OR($M13=1)</formula>
    </cfRule>
  </conditionalFormatting>
  <conditionalFormatting sqref="D14:O14">
    <cfRule type="expression" dxfId="8" priority="9">
      <formula>OR($M14=1)</formula>
    </cfRule>
  </conditionalFormatting>
  <conditionalFormatting sqref="D15:O15">
    <cfRule type="expression" dxfId="7" priority="8">
      <formula>OR($M15=1)</formula>
    </cfRule>
  </conditionalFormatting>
  <conditionalFormatting sqref="D16:O16">
    <cfRule type="expression" dxfId="6" priority="7">
      <formula>OR($M16=1)</formula>
    </cfRule>
  </conditionalFormatting>
  <conditionalFormatting sqref="A17:O17">
    <cfRule type="expression" dxfId="5" priority="6">
      <formula>OR($M17=1)</formula>
    </cfRule>
  </conditionalFormatting>
  <conditionalFormatting sqref="A13:O16">
    <cfRule type="expression" dxfId="4" priority="5">
      <formula>$M13+$M14+$M15+$M16+$M17=5</formula>
    </cfRule>
  </conditionalFormatting>
  <conditionalFormatting sqref="B17">
    <cfRule type="expression" dxfId="3" priority="4">
      <formula>$M13+$M14+$M15+$M16+$M17=5</formula>
    </cfRule>
  </conditionalFormatting>
  <conditionalFormatting sqref="B14">
    <cfRule type="expression" dxfId="2" priority="3">
      <formula>$M13+$M14+$M15+$M16+$M17=5</formula>
    </cfRule>
  </conditionalFormatting>
  <conditionalFormatting sqref="B15">
    <cfRule type="expression" dxfId="1" priority="2">
      <formula>$M13+$M14+$M15+$M16+$M17=5</formula>
    </cfRule>
  </conditionalFormatting>
  <conditionalFormatting sqref="A17:O17">
    <cfRule type="expression" dxfId="0" priority="32">
      <formula>$M17+$M18+$M19+$M20+$M28=5</formula>
    </cfRule>
  </conditionalFormatting>
  <conditionalFormatting sqref="M4:M8">
    <cfRule type="dataBar" priority="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{33543E81-E46E-43CB-B6B5-7AE28E28F2ED}</x14:id>
        </ext>
      </extLst>
    </cfRule>
  </conditionalFormatting>
  <dataValidations count="1">
    <dataValidation type="list" allowBlank="1" showInputMessage="1" showErrorMessage="1" sqref="N4:N7 N13:N16" xr:uid="{367002BD-18B7-4D66-84D0-77FF7DF893F6}">
      <formula1>"OUI,NON"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3543E81-E46E-43CB-B6B5-7AE28E28F2E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M4:M8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E77DF0-8D30-43A1-9109-A2E342227AEF}">
          <x14:formula1>
            <xm:f>tab!$C$94:$C$105</xm:f>
          </x14:formula1>
          <xm:sqref>C4:C8 C13:C17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Planificateur de projet</vt:lpstr>
      <vt:lpstr>Jours fériés</vt:lpstr>
      <vt:lpstr>tab</vt:lpstr>
      <vt:lpstr>Model_empty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QUIQUEMPOIS</dc:creator>
  <cp:lastModifiedBy>Perron, Quentin</cp:lastModifiedBy>
  <cp:lastPrinted>2022-10-14T09:43:48Z</cp:lastPrinted>
  <dcterms:created xsi:type="dcterms:W3CDTF">2016-12-05T05:14:59Z</dcterms:created>
  <dcterms:modified xsi:type="dcterms:W3CDTF">2023-11-09T07:42:53Z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a8add4a-52ba-446e-adca-9552cc6d63d1_Enabled">
    <vt:lpwstr>true</vt:lpwstr>
  </property>
  <property fmtid="{D5CDD505-2E9C-101B-9397-08002B2CF9AE}" pid="3" name="MSIP_Label_7a8add4a-52ba-446e-adca-9552cc6d63d1_SetDate">
    <vt:lpwstr>2023-10-09T13:18:44Z</vt:lpwstr>
  </property>
  <property fmtid="{D5CDD505-2E9C-101B-9397-08002B2CF9AE}" pid="4" name="MSIP_Label_7a8add4a-52ba-446e-adca-9552cc6d63d1_Method">
    <vt:lpwstr>Standard</vt:lpwstr>
  </property>
  <property fmtid="{D5CDD505-2E9C-101B-9397-08002B2CF9AE}" pid="5" name="MSIP_Label_7a8add4a-52ba-446e-adca-9552cc6d63d1_Name">
    <vt:lpwstr>Restricted</vt:lpwstr>
  </property>
  <property fmtid="{D5CDD505-2E9C-101B-9397-08002B2CF9AE}" pid="6" name="MSIP_Label_7a8add4a-52ba-446e-adca-9552cc6d63d1_SiteId">
    <vt:lpwstr>34c07ccb-0a1e-496e-a316-3284040bb923</vt:lpwstr>
  </property>
  <property fmtid="{D5CDD505-2E9C-101B-9397-08002B2CF9AE}" pid="7" name="MSIP_Label_7a8add4a-52ba-446e-adca-9552cc6d63d1_ActionId">
    <vt:lpwstr>2c78ff51-a040-41bb-8709-f98e8c60e6d6</vt:lpwstr>
  </property>
  <property fmtid="{D5CDD505-2E9C-101B-9397-08002B2CF9AE}" pid="8" name="MSIP_Label_7a8add4a-52ba-446e-adca-9552cc6d63d1_ContentBits">
    <vt:lpwstr>0</vt:lpwstr>
  </property>
</Properties>
</file>