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=compta\%compta\Equipe\Audrey\3 - Missions\5800180000\"/>
    </mc:Choice>
  </mc:AlternateContent>
  <xr:revisionPtr revIDLastSave="0" documentId="13_ncr:1_{C36F4010-697B-4948-AF29-D553FF62FF72}" xr6:coauthVersionLast="36" xr6:coauthVersionMax="36" xr10:uidLastSave="{00000000-0000-0000-0000-000000000000}"/>
  <bookViews>
    <workbookView xWindow="0" yWindow="0" windowWidth="28800" windowHeight="12075" xr2:uid="{A33E85C2-2F61-43A9-B834-7F87C2040BE5}"/>
  </bookViews>
  <sheets>
    <sheet name="eur" sheetId="1" r:id="rId1"/>
    <sheet name="détail justificatifs" sheetId="3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14" i="1"/>
  <c r="B15" i="1"/>
  <c r="B16" i="1"/>
  <c r="B12" i="1"/>
  <c r="C12" i="3"/>
  <c r="C13" i="3"/>
  <c r="C3" i="3"/>
  <c r="C4" i="3"/>
  <c r="C5" i="3"/>
  <c r="C6" i="3"/>
  <c r="C7" i="3"/>
  <c r="C8" i="3"/>
  <c r="C9" i="3"/>
  <c r="C10" i="3"/>
  <c r="C11" i="3"/>
  <c r="C2" i="3"/>
  <c r="A16" i="1"/>
  <c r="A15" i="1"/>
  <c r="A14" i="1"/>
  <c r="A13" i="1"/>
  <c r="A12" i="1"/>
  <c r="F16" i="1"/>
  <c r="F15" i="1"/>
  <c r="F14" i="1"/>
  <c r="F13" i="1"/>
  <c r="F12" i="1"/>
  <c r="B7" i="1"/>
</calcChain>
</file>

<file path=xl/sharedStrings.xml><?xml version="1.0" encoding="utf-8"?>
<sst xmlns="http://schemas.openxmlformats.org/spreadsheetml/2006/main" count="60" uniqueCount="27">
  <si>
    <t>devise</t>
  </si>
  <si>
    <t>EUR</t>
  </si>
  <si>
    <t>cours</t>
  </si>
  <si>
    <t>compte</t>
  </si>
  <si>
    <t>date</t>
  </si>
  <si>
    <t>fonds/devise</t>
  </si>
  <si>
    <t>Date du suspens le plus important analysé</t>
  </si>
  <si>
    <t>Fonds</t>
  </si>
  <si>
    <t>Devise</t>
  </si>
  <si>
    <t>Montant en devise 2023</t>
  </si>
  <si>
    <t>Montant en contrevaleur 2023</t>
  </si>
  <si>
    <t>n° portefeuille</t>
  </si>
  <si>
    <t>Date du suspens</t>
  </si>
  <si>
    <t>Montant devises</t>
  </si>
  <si>
    <t>Montant eur</t>
  </si>
  <si>
    <t>Type de suspens</t>
  </si>
  <si>
    <t>Défaut Balance</t>
  </si>
  <si>
    <t>Frais de gestion passif</t>
  </si>
  <si>
    <t>Flux Financier manquant</t>
  </si>
  <si>
    <t>1</t>
  </si>
  <si>
    <t>2</t>
  </si>
  <si>
    <t>3</t>
  </si>
  <si>
    <t>5</t>
  </si>
  <si>
    <t>USD</t>
  </si>
  <si>
    <t>Transfert</t>
  </si>
  <si>
    <t>Ecart équivalent 2023</t>
  </si>
  <si>
    <t>A extourner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</si>
</sst>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Fill="1" applyBorder="1"/>
    <xf numFmtId="0" fontId="3" fillId="0" borderId="0" xfId="0" applyFont="1" applyFill="1" applyBorder="1" applyAlignment="1">
      <alignment horizontal="centerContinuous"/>
    </xf>
    <xf numFmtId="0" fontId="3" fillId="0" borderId="0" xfId="0" applyNumberFormat="1" applyFont="1" applyFill="1" applyBorder="1" applyAlignment="1">
      <alignment horizontal="centerContinuous"/>
    </xf>
    <xf numFmtId="49" fontId="3" fillId="0" borderId="0" xfId="0" applyNumberFormat="1" applyFont="1" applyFill="1" applyBorder="1" applyAlignment="1">
      <alignment horizontal="centerContinuous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/>
    <xf numFmtId="0" fontId="3" fillId="0" borderId="0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NumberFormat="1" applyFont="1"/>
    <xf numFmtId="49" fontId="2" fillId="0" borderId="0" xfId="0" applyNumberFormat="1" applyFont="1"/>
    <xf numFmtId="164" fontId="4" fillId="0" borderId="0" xfId="2" applyFon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right"/>
    </xf>
    <xf numFmtId="49" fontId="3" fillId="0" borderId="1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Alignment="1">
      <alignment horizontal="right"/>
    </xf>
    <xf numFmtId="43" fontId="2" fillId="0" borderId="0" xfId="0" applyNumberFormat="1" applyFont="1"/>
    <xf numFmtId="0" fontId="2" fillId="0" borderId="0" xfId="0" applyNumberFormat="1" applyFont="1" applyFill="1"/>
    <xf numFmtId="43" fontId="2" fillId="0" borderId="0" xfId="1" applyFont="1" applyFill="1"/>
    <xf numFmtId="49" fontId="2" fillId="0" borderId="0" xfId="0" applyNumberFormat="1" applyFont="1" applyAlignment="1">
      <alignment horizontal="center"/>
    </xf>
    <xf numFmtId="0" fontId="3" fillId="0" borderId="0" xfId="0" applyFont="1" applyFill="1"/>
    <xf numFmtId="0" fontId="3" fillId="0" borderId="0" xfId="0" applyFont="1" applyAlignment="1">
      <alignment horizontal="right"/>
    </xf>
    <xf numFmtId="43" fontId="2" fillId="0" borderId="0" xfId="1" applyFont="1"/>
    <xf numFmtId="14" fontId="2" fillId="0" borderId="0" xfId="0" applyNumberFormat="1" applyFont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2" fillId="0" borderId="0" xfId="0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4" fontId="4" fillId="0" borderId="2" xfId="1" applyNumberFormat="1" applyFont="1" applyFill="1" applyBorder="1" applyAlignment="1">
      <alignment horizontal="left" vertical="center"/>
    </xf>
    <xf numFmtId="0" fontId="4" fillId="0" borderId="2" xfId="0" applyFont="1" applyFill="1" applyBorder="1"/>
    <xf numFmtId="0" fontId="2" fillId="0" borderId="2" xfId="0" applyFont="1" applyFill="1" applyBorder="1" applyAlignment="1">
      <alignment horizontal="left" vertical="center"/>
    </xf>
    <xf numFmtId="43" fontId="2" fillId="0" borderId="2" xfId="1" applyFont="1" applyFill="1" applyBorder="1" applyAlignment="1">
      <alignment horizontal="left" vertical="center"/>
    </xf>
    <xf numFmtId="43" fontId="4" fillId="0" borderId="0" xfId="1" applyFont="1" applyFill="1"/>
    <xf numFmtId="43" fontId="4" fillId="0" borderId="0" xfId="1" applyFont="1" applyFill="1" applyBorder="1"/>
    <xf numFmtId="43" fontId="2" fillId="0" borderId="0" xfId="1" applyFont="1" applyFill="1" applyBorder="1"/>
    <xf numFmtId="43" fontId="4" fillId="0" borderId="0" xfId="1" applyFont="1" applyBorder="1"/>
    <xf numFmtId="0" fontId="4" fillId="0" borderId="0" xfId="0" applyFont="1" applyFill="1" applyBorder="1"/>
    <xf numFmtId="0" fontId="0" fillId="0" borderId="2" xfId="0" applyBorder="1"/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5" fillId="0" borderId="3" xfId="2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14" fontId="6" fillId="3" borderId="5" xfId="0" applyNumberFormat="1" applyFont="1" applyFill="1" applyBorder="1" applyAlignment="1">
      <alignment horizontal="center" vertical="center" wrapText="1"/>
    </xf>
    <xf numFmtId="43" fontId="6" fillId="3" borderId="5" xfId="1" applyFont="1" applyFill="1" applyBorder="1" applyAlignment="1">
      <alignment horizontal="center" vertical="center" wrapText="1"/>
    </xf>
    <xf numFmtId="43" fontId="6" fillId="2" borderId="5" xfId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43" fontId="4" fillId="0" borderId="2" xfId="1" applyFont="1" applyFill="1" applyBorder="1" applyAlignment="1">
      <alignment horizontal="left" vertical="center"/>
    </xf>
    <xf numFmtId="43" fontId="0" fillId="0" borderId="2" xfId="1" applyFont="1" applyBorder="1"/>
    <xf numFmtId="14" fontId="0" fillId="0" borderId="0" xfId="0" applyNumberFormat="1"/>
    <xf numFmtId="43" fontId="0" fillId="0" borderId="0" xfId="1" applyFont="1"/>
    <xf numFmtId="0" fontId="3" fillId="0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9" fontId="0" fillId="0" borderId="0" xfId="0" applyNumberFormat="1"/>
  </cellXfs>
  <cellStyles count="3">
    <cellStyle name="Milliers" xfId="1" builtinId="3"/>
    <cellStyle name="Milliers 2" xfId="2" xr:uid="{80F385B8-DEBF-49A6-8CF7-1C0B52C3D12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5800180000%20-%200311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Paramètres"/>
      <sheetName val="Data"/>
      <sheetName val="change"/>
      <sheetName val="frais de gestion passif N-1"/>
      <sheetName val="Référentiel fonds - banque"/>
      <sheetName val="extract PPS"/>
      <sheetName val="Controles =&gt;"/>
      <sheetName val="Statistique"/>
      <sheetName val="contrôle nouveau fonds"/>
      <sheetName val="Décomposition de solde AUD"/>
      <sheetName val="Décomposition de solde CAD"/>
      <sheetName val="Décomposition de solde CHF"/>
      <sheetName val="Décomposition de solde DKK"/>
      <sheetName val="Décomposition de solde EUR"/>
      <sheetName val="Décomposition de solde GBP"/>
      <sheetName val="Décomposition de solde JPY"/>
      <sheetName val="Décomposition de solde NOK"/>
      <sheetName val="Décomposition de solde NZD"/>
      <sheetName val="Décomposition de solde USD"/>
      <sheetName val="Justificatifs =&gt; "/>
      <sheetName val="détail justificatif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D1">
            <v>45230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2DC32-013C-4C36-A7EF-C3902B0716D9}">
  <dimension ref="A1:FC16"/>
  <sheetViews>
    <sheetView tabSelected="1" workbookViewId="0">
      <selection activeCell="H18" sqref="H18"/>
    </sheetView>
  </sheetViews>
  <sheetFormatPr baseColWidth="10" defaultRowHeight="15" x14ac:dyDescent="0.25"/>
  <cols>
    <col min="1" max="1" width="19.28515625" bestFit="1" customWidth="1"/>
    <col min="2" max="2" width="10.42578125" bestFit="1" customWidth="1"/>
    <col min="3" max="3" width="6.140625" bestFit="1" customWidth="1"/>
    <col min="4" max="4" width="13.42578125" bestFit="1" customWidth="1"/>
    <col min="5" max="5" width="12.42578125" bestFit="1" customWidth="1"/>
    <col min="6" max="6" width="13.85546875" bestFit="1" customWidth="1"/>
    <col min="7" max="7" width="8.42578125" bestFit="1" customWidth="1"/>
    <col min="8" max="8" width="17.85546875" bestFit="1" customWidth="1"/>
    <col min="9" max="9" width="14.85546875" bestFit="1" customWidth="1"/>
    <col min="10" max="10" width="8.28515625" bestFit="1" customWidth="1"/>
    <col min="11" max="11" width="12.42578125" bestFit="1" customWidth="1"/>
    <col min="12" max="12" width="12.28515625" bestFit="1" customWidth="1"/>
    <col min="13" max="13" width="7.5703125" bestFit="1" customWidth="1"/>
    <col min="14" max="14" width="30.85546875" bestFit="1" customWidth="1"/>
    <col min="15" max="15" width="43.140625" bestFit="1" customWidth="1"/>
    <col min="16" max="17" width="11" bestFit="1" customWidth="1"/>
  </cols>
  <sheetData>
    <row r="1" spans="1:159" s="6" customFormat="1" ht="12.75" x14ac:dyDescent="0.2">
      <c r="A1" s="3"/>
      <c r="B1" s="4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5"/>
    </row>
    <row r="2" spans="1:159" s="6" customFormat="1" ht="12.75" x14ac:dyDescent="0.2">
      <c r="A2" s="7"/>
      <c r="B2" s="8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9"/>
    </row>
    <row r="3" spans="1:159" s="6" customFormat="1" ht="12.75" x14ac:dyDescent="0.2">
      <c r="A3" s="11"/>
      <c r="B3" s="12"/>
      <c r="C3" s="10"/>
      <c r="D3" s="10"/>
      <c r="E3" s="13"/>
      <c r="F3" s="14"/>
      <c r="G3" s="14"/>
      <c r="H3" s="15"/>
      <c r="I3" s="10"/>
      <c r="J3" s="5"/>
      <c r="K3" s="5"/>
      <c r="L3" s="10"/>
    </row>
    <row r="4" spans="1:159" s="6" customFormat="1" ht="12.75" x14ac:dyDescent="0.2">
      <c r="A4" s="16" t="s">
        <v>0</v>
      </c>
      <c r="B4" s="17" t="s">
        <v>1</v>
      </c>
      <c r="C4" s="18"/>
      <c r="D4" s="10"/>
      <c r="E4" s="13"/>
      <c r="F4" s="19"/>
      <c r="G4" s="19"/>
      <c r="H4" s="19"/>
      <c r="I4" s="20"/>
      <c r="J4" s="20"/>
      <c r="K4" s="20"/>
      <c r="M4" s="10"/>
    </row>
    <row r="5" spans="1:159" s="6" customFormat="1" ht="12.75" x14ac:dyDescent="0.2">
      <c r="A5" s="16" t="s">
        <v>2</v>
      </c>
      <c r="B5" s="21">
        <v>1</v>
      </c>
      <c r="D5" s="10"/>
      <c r="E5" s="13"/>
      <c r="F5" s="19"/>
      <c r="G5" s="19"/>
      <c r="H5" s="19"/>
      <c r="I5" s="22"/>
      <c r="J5" s="10"/>
      <c r="K5" s="10"/>
      <c r="M5" s="10"/>
    </row>
    <row r="6" spans="1:159" s="6" customFormat="1" ht="12.75" x14ac:dyDescent="0.2">
      <c r="A6" s="16" t="s">
        <v>3</v>
      </c>
      <c r="B6" s="23" t="s">
        <v>3</v>
      </c>
      <c r="C6" s="14"/>
      <c r="D6" s="10"/>
      <c r="E6" s="13"/>
      <c r="F6" s="24"/>
      <c r="G6" s="24"/>
      <c r="H6" s="25"/>
      <c r="I6" s="26"/>
      <c r="J6" s="26"/>
      <c r="K6" s="26"/>
    </row>
    <row r="7" spans="1:159" s="6" customFormat="1" ht="12.75" x14ac:dyDescent="0.2">
      <c r="A7" s="16" t="s">
        <v>4</v>
      </c>
      <c r="B7" s="27">
        <f>+[1]Statistique!D1</f>
        <v>45230</v>
      </c>
      <c r="C7" s="27"/>
      <c r="D7" s="10"/>
      <c r="E7" s="13"/>
      <c r="F7" s="24"/>
      <c r="G7" s="24"/>
      <c r="H7" s="25"/>
      <c r="I7" s="26"/>
      <c r="J7" s="26"/>
      <c r="K7" s="26"/>
    </row>
    <row r="8" spans="1:159" s="6" customFormat="1" ht="12.75" x14ac:dyDescent="0.2">
      <c r="A8" s="21"/>
      <c r="D8" s="10"/>
      <c r="E8" s="13"/>
      <c r="L8" s="14"/>
      <c r="M8" s="14"/>
    </row>
    <row r="9" spans="1:159" s="6" customFormat="1" ht="12.75" x14ac:dyDescent="0.2">
      <c r="A9" s="21"/>
      <c r="D9" s="10"/>
      <c r="E9" s="13"/>
      <c r="H9" s="28"/>
      <c r="K9" s="10"/>
      <c r="L9" s="10"/>
      <c r="M9" s="29"/>
    </row>
    <row r="10" spans="1:159" s="6" customFormat="1" ht="13.5" thickBot="1" x14ac:dyDescent="0.25">
      <c r="A10" s="30"/>
      <c r="B10" s="10"/>
      <c r="C10" s="10"/>
      <c r="D10" s="10"/>
      <c r="E10" s="13"/>
      <c r="F10" s="14"/>
      <c r="G10" s="14"/>
      <c r="H10" s="15"/>
      <c r="I10" s="10"/>
      <c r="J10" s="10"/>
      <c r="K10" s="10"/>
      <c r="L10" s="10"/>
      <c r="M10" s="29"/>
    </row>
    <row r="11" spans="1:159" s="31" customFormat="1" ht="64.5" thickBot="1" x14ac:dyDescent="0.3">
      <c r="A11" s="56" t="s">
        <v>5</v>
      </c>
      <c r="B11" s="43" t="s">
        <v>6</v>
      </c>
      <c r="C11" s="44" t="s">
        <v>7</v>
      </c>
      <c r="D11" s="44" t="s">
        <v>8</v>
      </c>
      <c r="E11" s="45" t="s">
        <v>9</v>
      </c>
      <c r="F11" s="44" t="s">
        <v>10</v>
      </c>
    </row>
    <row r="12" spans="1:159" s="10" customFormat="1" ht="12.75" x14ac:dyDescent="0.2">
      <c r="A12" s="32" t="str">
        <f>CONCATENATE(C12,D12)</f>
        <v>1EUR</v>
      </c>
      <c r="B12" s="33">
        <f>IF(ISBLANK(C12),"",IFERROR(LARGE(INDEX('détail justificatifs'!A:G,(MATCH(A12,'détail justificatifs'!E:E)),4),1),$B$7))</f>
        <v>45230</v>
      </c>
      <c r="C12" s="34">
        <v>1</v>
      </c>
      <c r="D12" s="35" t="s">
        <v>1</v>
      </c>
      <c r="E12" s="52">
        <v>380000</v>
      </c>
      <c r="F12" s="36">
        <f>+E12/$B$5</f>
        <v>380000</v>
      </c>
      <c r="G12" s="37"/>
      <c r="H12" s="37"/>
      <c r="I12" s="37"/>
      <c r="J12" s="38"/>
      <c r="K12" s="39"/>
      <c r="L12" s="1"/>
      <c r="M12" s="40"/>
      <c r="N12" s="41"/>
      <c r="O12" s="41"/>
      <c r="P12" s="41"/>
      <c r="Q12" s="39"/>
      <c r="R12" s="1"/>
      <c r="S12" s="38"/>
      <c r="T12" s="1"/>
      <c r="U12" s="39"/>
      <c r="V12" s="1"/>
      <c r="W12" s="1"/>
      <c r="X12" s="1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</row>
    <row r="13" spans="1:159" x14ac:dyDescent="0.25">
      <c r="A13" s="32" t="str">
        <f t="shared" ref="A13:A16" si="0">CONCATENATE(C13,D13)</f>
        <v>2EUR</v>
      </c>
      <c r="B13" s="33">
        <f>IF(ISBLANK(C13),"",IFERROR(LARGE(INDEX('détail justificatifs'!A:G,(MATCH(A13,'détail justificatifs'!E:E)),4),1),$B$7))</f>
        <v>45230</v>
      </c>
      <c r="C13" s="42">
        <v>2</v>
      </c>
      <c r="D13" s="35" t="s">
        <v>1</v>
      </c>
      <c r="E13" s="53">
        <v>-15000</v>
      </c>
      <c r="F13" s="36">
        <f t="shared" ref="F13:F16" si="1">+E13/$B$5</f>
        <v>-15000</v>
      </c>
    </row>
    <row r="14" spans="1:159" x14ac:dyDescent="0.25">
      <c r="A14" s="32" t="str">
        <f t="shared" si="0"/>
        <v>3EUR</v>
      </c>
      <c r="B14" s="33">
        <f>IF(ISBLANK(C14),"",IFERROR(LARGE(INDEX('détail justificatifs'!A:G,(MATCH(A14,'détail justificatifs'!E:E)),4),1),$B$7))</f>
        <v>45230</v>
      </c>
      <c r="C14" s="34">
        <v>3</v>
      </c>
      <c r="D14" s="35" t="s">
        <v>1</v>
      </c>
      <c r="E14" s="53">
        <v>10</v>
      </c>
      <c r="F14" s="36">
        <f t="shared" si="1"/>
        <v>10</v>
      </c>
    </row>
    <row r="15" spans="1:159" x14ac:dyDescent="0.25">
      <c r="A15" s="32" t="str">
        <f t="shared" si="0"/>
        <v>4EUR</v>
      </c>
      <c r="B15" s="33">
        <f>IF(ISBLANK(C15),"",IFERROR(LARGE(INDEX('détail justificatifs'!A:G,(MATCH(A15,'détail justificatifs'!E:E)),4),1),$B$7))</f>
        <v>45230</v>
      </c>
      <c r="C15" s="42">
        <v>4</v>
      </c>
      <c r="D15" s="35" t="s">
        <v>1</v>
      </c>
      <c r="E15" s="53">
        <v>100</v>
      </c>
      <c r="F15" s="36">
        <f t="shared" si="1"/>
        <v>100</v>
      </c>
    </row>
    <row r="16" spans="1:159" x14ac:dyDescent="0.25">
      <c r="A16" s="32" t="str">
        <f t="shared" si="0"/>
        <v>5EUR</v>
      </c>
      <c r="B16" s="33">
        <f>IF(ISBLANK(C16),"",IFERROR(LARGE(INDEX('détail justificatifs'!A:G,(MATCH(A16,'détail justificatifs'!E:E)),4),1),$B$7))</f>
        <v>45230</v>
      </c>
      <c r="C16" s="34">
        <v>5</v>
      </c>
      <c r="D16" s="35" t="s">
        <v>1</v>
      </c>
      <c r="E16" s="53">
        <v>0</v>
      </c>
      <c r="F16" s="36">
        <f t="shared" si="1"/>
        <v>0</v>
      </c>
    </row>
  </sheetData>
  <mergeCells count="2">
    <mergeCell ref="F4:H4"/>
    <mergeCell ref="F5:H5"/>
  </mergeCells>
  <conditionalFormatting sqref="M1:M8">
    <cfRule type="iconSet" priority="1">
      <iconSet showValue="0" reverse="1">
        <cfvo type="percent" val="0"/>
        <cfvo type="num" val="90"/>
        <cfvo type="num" val="180"/>
      </iconSet>
    </cfRule>
  </conditionalFormatting>
  <conditionalFormatting sqref="M9:M10">
    <cfRule type="iconSet" priority="5">
      <iconSet showValue="0" reverse="1">
        <cfvo type="percent" val="0"/>
        <cfvo type="num" val="90"/>
        <cfvo type="num" val="180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E7DE4-48A3-4FDC-B651-AD86984F5A90}">
  <dimension ref="A1:G15"/>
  <sheetViews>
    <sheetView workbookViewId="0">
      <selection activeCell="A12" sqref="A12"/>
    </sheetView>
  </sheetViews>
  <sheetFormatPr baseColWidth="10" defaultRowHeight="15" x14ac:dyDescent="0.25"/>
  <cols>
    <col min="1" max="1" width="14" bestFit="1" customWidth="1"/>
    <col min="2" max="2" width="7" bestFit="1" customWidth="1"/>
    <col min="3" max="3" width="7" customWidth="1"/>
    <col min="4" max="4" width="15.42578125" bestFit="1" customWidth="1"/>
    <col min="5" max="5" width="15.7109375" bestFit="1" customWidth="1"/>
    <col min="6" max="6" width="12.85546875" bestFit="1" customWidth="1"/>
    <col min="7" max="7" width="33.28515625" bestFit="1" customWidth="1"/>
  </cols>
  <sheetData>
    <row r="1" spans="1:7" ht="25.5" x14ac:dyDescent="0.25">
      <c r="A1" s="46" t="s">
        <v>11</v>
      </c>
      <c r="B1" s="47" t="s">
        <v>8</v>
      </c>
      <c r="C1" s="57" t="s">
        <v>5</v>
      </c>
      <c r="D1" s="48" t="s">
        <v>12</v>
      </c>
      <c r="E1" s="49" t="s">
        <v>13</v>
      </c>
      <c r="F1" s="50" t="s">
        <v>14</v>
      </c>
      <c r="G1" s="51" t="s">
        <v>15</v>
      </c>
    </row>
    <row r="2" spans="1:7" x14ac:dyDescent="0.25">
      <c r="A2" t="s">
        <v>19</v>
      </c>
      <c r="B2" t="s">
        <v>1</v>
      </c>
      <c r="C2" t="str">
        <f>CONCATENATE(A2,B2)</f>
        <v>1EUR</v>
      </c>
      <c r="D2" s="54">
        <v>45017</v>
      </c>
      <c r="E2" s="55">
        <v>3497.24</v>
      </c>
      <c r="F2" s="55">
        <v>3497.24</v>
      </c>
      <c r="G2" t="s">
        <v>16</v>
      </c>
    </row>
    <row r="3" spans="1:7" x14ac:dyDescent="0.25">
      <c r="A3" t="s">
        <v>19</v>
      </c>
      <c r="B3" t="s">
        <v>1</v>
      </c>
      <c r="C3" t="str">
        <f t="shared" ref="C3:C13" si="0">CONCATENATE(A3,B3)</f>
        <v>1EUR</v>
      </c>
      <c r="D3" s="54">
        <v>45078</v>
      </c>
      <c r="E3" s="55">
        <v>-8152.21</v>
      </c>
      <c r="F3" s="55">
        <v>-8152.21</v>
      </c>
      <c r="G3" t="s">
        <v>25</v>
      </c>
    </row>
    <row r="4" spans="1:7" x14ac:dyDescent="0.25">
      <c r="A4" t="s">
        <v>19</v>
      </c>
      <c r="B4" t="s">
        <v>1</v>
      </c>
      <c r="C4" t="str">
        <f t="shared" si="0"/>
        <v>1EUR</v>
      </c>
      <c r="D4" s="54">
        <v>45047</v>
      </c>
      <c r="E4" s="55">
        <v>-8514.73</v>
      </c>
      <c r="F4" s="55">
        <v>-8514.73</v>
      </c>
      <c r="G4" t="s">
        <v>16</v>
      </c>
    </row>
    <row r="5" spans="1:7" x14ac:dyDescent="0.25">
      <c r="A5" t="s">
        <v>19</v>
      </c>
      <c r="B5" t="s">
        <v>1</v>
      </c>
      <c r="C5" t="str">
        <f t="shared" si="0"/>
        <v>1EUR</v>
      </c>
      <c r="D5" s="54">
        <v>45047</v>
      </c>
      <c r="E5" s="55">
        <v>979.68</v>
      </c>
      <c r="F5" s="55">
        <v>979.68</v>
      </c>
      <c r="G5" t="s">
        <v>24</v>
      </c>
    </row>
    <row r="6" spans="1:7" x14ac:dyDescent="0.25">
      <c r="A6" t="s">
        <v>19</v>
      </c>
      <c r="B6" t="s">
        <v>1</v>
      </c>
      <c r="C6" t="str">
        <f t="shared" si="0"/>
        <v>1EUR</v>
      </c>
      <c r="D6" s="54">
        <v>45047</v>
      </c>
      <c r="E6" s="55">
        <v>-1568.65</v>
      </c>
      <c r="F6" s="55">
        <v>-1568.65</v>
      </c>
      <c r="G6" t="s">
        <v>17</v>
      </c>
    </row>
    <row r="7" spans="1:7" x14ac:dyDescent="0.25">
      <c r="A7" t="s">
        <v>19</v>
      </c>
      <c r="B7" t="s">
        <v>1</v>
      </c>
      <c r="C7" t="str">
        <f t="shared" si="0"/>
        <v>1EUR</v>
      </c>
      <c r="D7" s="54">
        <v>45017</v>
      </c>
      <c r="E7" s="55">
        <v>-1562.38</v>
      </c>
      <c r="F7" s="55">
        <v>-1562.38</v>
      </c>
      <c r="G7" t="s">
        <v>17</v>
      </c>
    </row>
    <row r="8" spans="1:7" x14ac:dyDescent="0.25">
      <c r="A8" t="s">
        <v>19</v>
      </c>
      <c r="B8" t="s">
        <v>1</v>
      </c>
      <c r="C8" t="str">
        <f t="shared" si="0"/>
        <v>1EUR</v>
      </c>
      <c r="D8" s="54">
        <v>44986</v>
      </c>
      <c r="E8" s="55">
        <v>-1572.44</v>
      </c>
      <c r="F8" s="55">
        <v>-1572.44</v>
      </c>
      <c r="G8" t="s">
        <v>17</v>
      </c>
    </row>
    <row r="9" spans="1:7" x14ac:dyDescent="0.25">
      <c r="A9" t="s">
        <v>19</v>
      </c>
      <c r="B9" t="s">
        <v>1</v>
      </c>
      <c r="C9" t="str">
        <f t="shared" si="0"/>
        <v>1EUR</v>
      </c>
      <c r="D9" s="54">
        <v>45078</v>
      </c>
      <c r="E9" s="55">
        <v>-173335.1</v>
      </c>
      <c r="F9" s="55">
        <v>-173335.1</v>
      </c>
      <c r="G9" t="s">
        <v>24</v>
      </c>
    </row>
    <row r="10" spans="1:7" x14ac:dyDescent="0.25">
      <c r="A10" t="s">
        <v>19</v>
      </c>
      <c r="B10" t="s">
        <v>1</v>
      </c>
      <c r="C10" t="str">
        <f t="shared" si="0"/>
        <v>1EUR</v>
      </c>
      <c r="D10" s="54">
        <v>44682</v>
      </c>
      <c r="E10" s="55">
        <v>-180360.63</v>
      </c>
      <c r="F10" s="55">
        <v>-180360.63</v>
      </c>
      <c r="G10" t="s">
        <v>18</v>
      </c>
    </row>
    <row r="11" spans="1:7" x14ac:dyDescent="0.25">
      <c r="A11" s="58" t="s">
        <v>20</v>
      </c>
      <c r="B11" t="s">
        <v>23</v>
      </c>
      <c r="C11" t="str">
        <f t="shared" si="0"/>
        <v>2USD</v>
      </c>
      <c r="D11" s="54">
        <v>45188</v>
      </c>
      <c r="E11" s="55">
        <v>10000</v>
      </c>
      <c r="F11" s="55">
        <v>80000</v>
      </c>
      <c r="G11" t="s">
        <v>18</v>
      </c>
    </row>
    <row r="12" spans="1:7" x14ac:dyDescent="0.25">
      <c r="A12" s="58" t="s">
        <v>21</v>
      </c>
      <c r="B12" t="s">
        <v>1</v>
      </c>
      <c r="C12" t="str">
        <f t="shared" si="0"/>
        <v>3EUR</v>
      </c>
      <c r="D12" s="54">
        <v>44941</v>
      </c>
      <c r="E12" s="55">
        <v>10</v>
      </c>
      <c r="F12" s="55">
        <v>10</v>
      </c>
      <c r="G12" t="s">
        <v>18</v>
      </c>
    </row>
    <row r="13" spans="1:7" x14ac:dyDescent="0.25">
      <c r="A13" s="58" t="s">
        <v>22</v>
      </c>
      <c r="B13" t="s">
        <v>1</v>
      </c>
      <c r="C13" t="str">
        <f t="shared" si="0"/>
        <v>5EUR</v>
      </c>
      <c r="D13" s="54">
        <v>44927</v>
      </c>
      <c r="E13" s="55">
        <v>100</v>
      </c>
      <c r="F13" s="55">
        <v>100</v>
      </c>
      <c r="G13" t="s">
        <v>26</v>
      </c>
    </row>
    <row r="14" spans="1:7" x14ac:dyDescent="0.25">
      <c r="D14" s="54"/>
    </row>
    <row r="15" spans="1:7" x14ac:dyDescent="0.25">
      <c r="D15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eur</vt:lpstr>
      <vt:lpstr>détail justificatifs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COLNARD Audrey     SOGELIFE</dc:creator>
  <cp:lastModifiedBy>COLNARD Audrey     SOGELIFE</cp:lastModifiedBy>
  <dcterms:created xsi:type="dcterms:W3CDTF">2023-11-03T10:31:31Z</dcterms:created>
  <dcterms:modified xsi:type="dcterms:W3CDTF">2023-11-03T10:57:35Z</dcterms:modified>
</cp:coreProperties>
</file>