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0" yWindow="0" windowWidth="16380" windowHeight="8190" tabRatio="687"/>
  </bookViews>
  <sheets>
    <sheet name="DEVIS" sheetId="7" r:id="rId1"/>
    <sheet name="Commande" sheetId="8" r:id="rId2"/>
    <sheet name="PARAMETRAGE" sheetId="2" r:id="rId3"/>
    <sheet name="TARIFS" sheetId="5" r:id="rId4"/>
  </sheets>
  <calcPr calcId="125725"/>
</workbook>
</file>

<file path=xl/calcChain.xml><?xml version="1.0" encoding="utf-8"?>
<calcChain xmlns="http://schemas.openxmlformats.org/spreadsheetml/2006/main">
  <c r="F332" i="5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G22" i="2"/>
  <c r="E40" i="8"/>
  <c r="E39"/>
  <c r="E38"/>
  <c r="E37"/>
  <c r="E36"/>
  <c r="E35"/>
  <c r="E34"/>
  <c r="E33"/>
  <c r="E32"/>
  <c r="E31"/>
  <c r="E30"/>
  <c r="E29"/>
  <c r="E28"/>
  <c r="E27"/>
  <c r="E26"/>
  <c r="B40"/>
  <c r="B39"/>
  <c r="B38"/>
  <c r="B37"/>
  <c r="B36"/>
  <c r="B35"/>
  <c r="B34"/>
  <c r="B33"/>
  <c r="B32"/>
  <c r="B31"/>
  <c r="B30"/>
  <c r="B29"/>
  <c r="B28"/>
  <c r="B27"/>
  <c r="B26"/>
  <c r="F40" i="7"/>
  <c r="F39"/>
  <c r="F38"/>
  <c r="F37"/>
  <c r="F36"/>
  <c r="F35"/>
  <c r="F34"/>
  <c r="F33"/>
  <c r="F32"/>
  <c r="F31"/>
  <c r="F30"/>
  <c r="F29"/>
  <c r="F28"/>
  <c r="F27"/>
  <c r="F26"/>
  <c r="B40"/>
  <c r="B39"/>
  <c r="B38"/>
  <c r="B37"/>
  <c r="B36"/>
  <c r="B35"/>
  <c r="B34"/>
  <c r="B33"/>
  <c r="B32"/>
  <c r="B31"/>
  <c r="B30"/>
  <c r="B29"/>
  <c r="B28"/>
  <c r="B27"/>
  <c r="B26"/>
  <c r="G332" i="5"/>
  <c r="G331"/>
  <c r="G330"/>
  <c r="G329"/>
  <c r="G328"/>
  <c r="G327"/>
  <c r="G326"/>
  <c r="G325"/>
  <c r="G324"/>
  <c r="G323"/>
  <c r="G322"/>
  <c r="G321"/>
  <c r="G320"/>
  <c r="G319"/>
  <c r="G318"/>
  <c r="G317"/>
  <c r="G316"/>
  <c r="G315"/>
  <c r="G314"/>
  <c r="G313"/>
  <c r="G312"/>
  <c r="G311"/>
  <c r="G310"/>
  <c r="G309"/>
  <c r="G308"/>
  <c r="G307"/>
  <c r="G306"/>
  <c r="G305"/>
  <c r="G304"/>
  <c r="G303"/>
  <c r="G302"/>
  <c r="G301"/>
  <c r="G300"/>
  <c r="G299"/>
  <c r="G298"/>
  <c r="G297"/>
  <c r="G296"/>
  <c r="G295"/>
  <c r="G294"/>
  <c r="G293"/>
  <c r="G292"/>
  <c r="G291"/>
  <c r="G290"/>
  <c r="G289"/>
  <c r="G288"/>
  <c r="G287"/>
  <c r="G286"/>
  <c r="G285"/>
  <c r="G284"/>
  <c r="G283"/>
  <c r="G282"/>
  <c r="G281"/>
  <c r="G280"/>
  <c r="G279"/>
  <c r="G278"/>
  <c r="G277"/>
  <c r="G276"/>
  <c r="G275"/>
  <c r="G274"/>
  <c r="G273"/>
  <c r="G272"/>
  <c r="G271"/>
  <c r="G270"/>
  <c r="G269"/>
  <c r="G268"/>
  <c r="G267"/>
  <c r="G266"/>
  <c r="G265"/>
  <c r="G264"/>
  <c r="G263"/>
  <c r="G262"/>
  <c r="G261"/>
  <c r="G260"/>
  <c r="G259"/>
  <c r="G258"/>
  <c r="G257"/>
  <c r="G256"/>
  <c r="G255"/>
  <c r="G254"/>
  <c r="G253"/>
  <c r="G252"/>
  <c r="G251"/>
  <c r="G250"/>
  <c r="G249"/>
  <c r="G248"/>
  <c r="G247"/>
  <c r="G246"/>
  <c r="G245"/>
  <c r="G244"/>
  <c r="G243"/>
  <c r="G242"/>
  <c r="G241"/>
  <c r="G240"/>
  <c r="G239"/>
  <c r="G238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7"/>
  <c r="G216"/>
  <c r="G215"/>
  <c r="G214"/>
  <c r="G213"/>
  <c r="G212"/>
  <c r="G211"/>
  <c r="G210"/>
  <c r="G20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477"/>
  <c r="G476"/>
  <c r="G475"/>
  <c r="G474"/>
  <c r="G473"/>
  <c r="G472"/>
  <c r="G471"/>
  <c r="G470"/>
  <c r="G469"/>
  <c r="G468"/>
  <c r="G467"/>
  <c r="G466"/>
  <c r="G465"/>
  <c r="G464"/>
  <c r="G463"/>
  <c r="G462"/>
  <c r="G461"/>
  <c r="G460"/>
  <c r="G459"/>
  <c r="G458"/>
  <c r="G457"/>
  <c r="G456"/>
  <c r="G455"/>
  <c r="G454"/>
  <c r="G453"/>
  <c r="G452"/>
  <c r="G451"/>
  <c r="G450"/>
  <c r="G449"/>
  <c r="G448"/>
  <c r="G447"/>
  <c r="G446"/>
  <c r="G445"/>
  <c r="G444"/>
  <c r="G443"/>
  <c r="G442"/>
  <c r="G441"/>
  <c r="G440"/>
  <c r="G439"/>
  <c r="G438"/>
  <c r="G437"/>
  <c r="G436"/>
  <c r="G435"/>
  <c r="G434"/>
  <c r="G433"/>
  <c r="G432"/>
  <c r="G431"/>
  <c r="G430"/>
  <c r="G429"/>
  <c r="G428"/>
  <c r="G427"/>
  <c r="G426"/>
  <c r="G425"/>
  <c r="G424"/>
  <c r="G423"/>
  <c r="G422"/>
  <c r="G421"/>
  <c r="G420"/>
  <c r="G419"/>
  <c r="G418"/>
  <c r="G417"/>
  <c r="G416"/>
  <c r="G415"/>
  <c r="G414"/>
  <c r="G413"/>
  <c r="G412"/>
  <c r="G411"/>
  <c r="G410"/>
  <c r="G409"/>
  <c r="G408"/>
  <c r="G407"/>
  <c r="G406"/>
  <c r="G405"/>
  <c r="G404"/>
  <c r="G403"/>
  <c r="G402"/>
  <c r="G401"/>
  <c r="G400"/>
  <c r="G399"/>
  <c r="G398"/>
  <c r="G397"/>
  <c r="G396"/>
  <c r="G395"/>
  <c r="G394"/>
  <c r="G393"/>
  <c r="G392"/>
  <c r="G391"/>
  <c r="G390"/>
  <c r="G389"/>
  <c r="G388"/>
  <c r="G387"/>
  <c r="G386"/>
  <c r="G385"/>
  <c r="G384"/>
  <c r="G383"/>
  <c r="G382"/>
  <c r="G381"/>
  <c r="G380"/>
  <c r="G379"/>
  <c r="G378"/>
  <c r="G377"/>
  <c r="G376"/>
  <c r="G375"/>
  <c r="G374"/>
  <c r="G373"/>
  <c r="G372"/>
  <c r="G371"/>
  <c r="G370"/>
  <c r="G369"/>
  <c r="G368"/>
  <c r="G367"/>
  <c r="G366"/>
  <c r="G365"/>
  <c r="G364"/>
  <c r="G363"/>
  <c r="G362"/>
  <c r="G361"/>
  <c r="G360"/>
  <c r="G359"/>
  <c r="G358"/>
  <c r="G357"/>
  <c r="G356"/>
  <c r="G355"/>
  <c r="G354"/>
  <c r="G353"/>
  <c r="G352"/>
  <c r="G351"/>
  <c r="G350"/>
  <c r="G349"/>
  <c r="G348"/>
  <c r="G347"/>
  <c r="G346"/>
  <c r="G345"/>
  <c r="G344"/>
  <c r="G343"/>
  <c r="G342"/>
  <c r="G341"/>
  <c r="G340"/>
  <c r="G339"/>
  <c r="G338"/>
  <c r="G337"/>
  <c r="G336"/>
  <c r="G335"/>
  <c r="G334"/>
  <c r="G333"/>
  <c r="F122"/>
  <c r="F121"/>
  <c r="F120"/>
  <c r="F119"/>
  <c r="F118"/>
  <c r="F117"/>
  <c r="F105"/>
  <c r="F104"/>
  <c r="F103"/>
  <c r="F102"/>
  <c r="F101"/>
  <c r="F99"/>
  <c r="F98"/>
  <c r="F94"/>
  <c r="F93"/>
  <c r="F91"/>
  <c r="F90"/>
  <c r="F87"/>
  <c r="F86"/>
  <c r="F85"/>
  <c r="F84"/>
  <c r="F83"/>
  <c r="F82"/>
  <c r="F81"/>
  <c r="F80"/>
  <c r="F79"/>
  <c r="F78"/>
  <c r="F77"/>
  <c r="F76"/>
  <c r="F75"/>
  <c r="F74"/>
  <c r="F73"/>
  <c r="F71"/>
  <c r="F70"/>
  <c r="F69"/>
  <c r="F68"/>
  <c r="F67"/>
  <c r="F66"/>
  <c r="F65"/>
  <c r="F64"/>
  <c r="F63"/>
  <c r="F61"/>
  <c r="F60"/>
  <c r="F59"/>
  <c r="F58"/>
  <c r="F57"/>
  <c r="F56"/>
  <c r="F55"/>
  <c r="F54"/>
  <c r="F42"/>
  <c r="F41"/>
  <c r="F40"/>
  <c r="F38"/>
  <c r="F36"/>
  <c r="F35"/>
  <c r="F32"/>
  <c r="F30"/>
  <c r="F28"/>
  <c r="F27"/>
  <c r="F23"/>
  <c r="F15"/>
  <c r="F19"/>
  <c r="F18"/>
  <c r="F12"/>
  <c r="F11"/>
  <c r="F10"/>
  <c r="G14" i="2"/>
  <c r="G27"/>
  <c r="G26"/>
  <c r="G25"/>
  <c r="G24"/>
  <c r="G23"/>
  <c r="G21"/>
  <c r="G20"/>
  <c r="G19"/>
  <c r="G18"/>
  <c r="G17"/>
  <c r="G16"/>
  <c r="G15"/>
  <c r="G13"/>
  <c r="E29"/>
  <c r="E28"/>
  <c r="J29"/>
  <c r="I29" s="1"/>
  <c r="C14"/>
  <c r="F39" i="8"/>
  <c r="F38"/>
  <c r="F37"/>
  <c r="F36"/>
  <c r="F35"/>
  <c r="F34"/>
  <c r="F33"/>
  <c r="F32"/>
  <c r="F31"/>
  <c r="F30"/>
  <c r="F29"/>
  <c r="F28"/>
  <c r="F26"/>
  <c r="F27"/>
  <c r="H29" i="2"/>
  <c r="F40" i="8"/>
  <c r="E12"/>
  <c r="B12"/>
  <c r="C27" i="2"/>
  <c r="C26"/>
  <c r="C25"/>
  <c r="C24"/>
  <c r="C23"/>
  <c r="C22"/>
  <c r="C21"/>
  <c r="C20"/>
  <c r="C19"/>
  <c r="C18"/>
  <c r="C17"/>
  <c r="C16"/>
  <c r="C15"/>
  <c r="C13"/>
  <c r="F115" i="5"/>
  <c r="F123"/>
  <c r="F116"/>
  <c r="F124"/>
  <c r="F114"/>
  <c r="F113"/>
  <c r="F112"/>
  <c r="F111"/>
  <c r="F110"/>
  <c r="F109"/>
  <c r="F108"/>
  <c r="F107"/>
  <c r="F106"/>
  <c r="F100"/>
  <c r="F97"/>
  <c r="F96"/>
  <c r="F95"/>
  <c r="F92"/>
  <c r="F89"/>
  <c r="F88"/>
  <c r="F72"/>
  <c r="F62"/>
  <c r="F53"/>
  <c r="F52"/>
  <c r="F51"/>
  <c r="F50"/>
  <c r="F49"/>
  <c r="F48"/>
  <c r="F47"/>
  <c r="F46"/>
  <c r="F45"/>
  <c r="F44"/>
  <c r="F43"/>
  <c r="F39"/>
  <c r="F37"/>
  <c r="F34"/>
  <c r="F33"/>
  <c r="F31"/>
  <c r="F29"/>
  <c r="F26"/>
  <c r="F25"/>
  <c r="F24"/>
  <c r="F22"/>
  <c r="F21"/>
  <c r="F20"/>
  <c r="F17"/>
  <c r="F16"/>
  <c r="F14"/>
  <c r="F13"/>
  <c r="F9"/>
  <c r="F8"/>
  <c r="F7"/>
  <c r="A27" i="2"/>
  <c r="F27" s="1"/>
  <c r="H27" s="1"/>
  <c r="A26"/>
  <c r="F26" s="1"/>
  <c r="A25"/>
  <c r="F25" s="1"/>
  <c r="H25" s="1"/>
  <c r="A24"/>
  <c r="F24" s="1"/>
  <c r="H24" s="1"/>
  <c r="A23"/>
  <c r="F23" s="1"/>
  <c r="H23" s="1"/>
  <c r="A22"/>
  <c r="F22" s="1"/>
  <c r="A21"/>
  <c r="F21" s="1"/>
  <c r="H21" s="1"/>
  <c r="A20"/>
  <c r="A19"/>
  <c r="A18"/>
  <c r="A17"/>
  <c r="A16"/>
  <c r="A15"/>
  <c r="F15" s="1"/>
  <c r="H15" s="1"/>
  <c r="A14"/>
  <c r="F14" s="1"/>
  <c r="A13"/>
  <c r="F13" s="1"/>
  <c r="H13" s="1"/>
  <c r="G40" i="7"/>
  <c r="G39"/>
  <c r="G38"/>
  <c r="G37"/>
  <c r="G36"/>
  <c r="G35"/>
  <c r="G34"/>
  <c r="G33"/>
  <c r="G32"/>
  <c r="G31"/>
  <c r="G30"/>
  <c r="G29"/>
  <c r="G28"/>
  <c r="D14" i="2"/>
  <c r="E14" s="1"/>
  <c r="B27"/>
  <c r="B26"/>
  <c r="B25"/>
  <c r="B24"/>
  <c r="B23"/>
  <c r="B22"/>
  <c r="B21"/>
  <c r="B20"/>
  <c r="B19"/>
  <c r="B18"/>
  <c r="B17"/>
  <c r="B16"/>
  <c r="B15"/>
  <c r="B14"/>
  <c r="G26" i="7"/>
  <c r="B13" i="2"/>
  <c r="H28"/>
  <c r="D43" i="7"/>
  <c r="F12"/>
  <c r="B12"/>
  <c r="J28" i="2"/>
  <c r="I28" s="1"/>
  <c r="F16" l="1"/>
  <c r="H16" s="1"/>
  <c r="F18"/>
  <c r="H18" s="1"/>
  <c r="F20"/>
  <c r="H20" s="1"/>
  <c r="H26"/>
  <c r="F17"/>
  <c r="H17" s="1"/>
  <c r="F19"/>
  <c r="H19" s="1"/>
  <c r="H22"/>
  <c r="D23"/>
  <c r="E23" s="1"/>
  <c r="J23" s="1"/>
  <c r="I23" s="1"/>
  <c r="D21"/>
  <c r="E21" s="1"/>
  <c r="J21" s="1"/>
  <c r="I21" s="1"/>
  <c r="D18"/>
  <c r="E18" s="1"/>
  <c r="D16"/>
  <c r="E16" s="1"/>
  <c r="D22"/>
  <c r="E22" s="1"/>
  <c r="D24"/>
  <c r="E24" s="1"/>
  <c r="J24" s="1"/>
  <c r="I24" s="1"/>
  <c r="G27" i="7"/>
  <c r="G41" s="1"/>
  <c r="D20" i="2"/>
  <c r="E20" s="1"/>
  <c r="D26"/>
  <c r="E26" s="1"/>
  <c r="J26" s="1"/>
  <c r="I26" s="1"/>
  <c r="D27"/>
  <c r="E27" s="1"/>
  <c r="J27" s="1"/>
  <c r="I27" s="1"/>
  <c r="D15"/>
  <c r="E15" s="1"/>
  <c r="J15" s="1"/>
  <c r="I15" s="1"/>
  <c r="D19"/>
  <c r="E19" s="1"/>
  <c r="D25"/>
  <c r="E25" s="1"/>
  <c r="J25" s="1"/>
  <c r="I25" s="1"/>
  <c r="F41" i="8"/>
  <c r="D13" i="2"/>
  <c r="D17"/>
  <c r="E17" s="1"/>
  <c r="H14"/>
  <c r="J14" s="1"/>
  <c r="I14" s="1"/>
  <c r="F30"/>
  <c r="F32"/>
  <c r="J18" l="1"/>
  <c r="I18" s="1"/>
  <c r="J19"/>
  <c r="I19" s="1"/>
  <c r="J20"/>
  <c r="I20" s="1"/>
  <c r="J17"/>
  <c r="I17" s="1"/>
  <c r="J16"/>
  <c r="I16" s="1"/>
  <c r="J22"/>
  <c r="I22" s="1"/>
  <c r="D30"/>
  <c r="E13"/>
  <c r="H32"/>
  <c r="H30"/>
  <c r="E30" l="1"/>
  <c r="J30" s="1"/>
  <c r="I30" s="1"/>
  <c r="J13"/>
  <c r="I13" s="1"/>
  <c r="E32"/>
  <c r="J32" s="1"/>
  <c r="I32" s="1"/>
</calcChain>
</file>

<file path=xl/sharedStrings.xml><?xml version="1.0" encoding="utf-8"?>
<sst xmlns="http://schemas.openxmlformats.org/spreadsheetml/2006/main" count="49" uniqueCount="34">
  <si>
    <t xml:space="preserve"> </t>
  </si>
  <si>
    <t>Tarification:</t>
  </si>
  <si>
    <t>ADRESSE DE LIVRAISON:</t>
  </si>
  <si>
    <t>ADRESSE DE FACTURATION:</t>
  </si>
  <si>
    <t xml:space="preserve">DEVIS </t>
  </si>
  <si>
    <t>Comprenant:</t>
  </si>
  <si>
    <t>Quantité</t>
  </si>
  <si>
    <t>PU</t>
  </si>
  <si>
    <t>TOTAL</t>
  </si>
  <si>
    <t xml:space="preserve">  L'ENSEMBLE POUR UN MONTANT HT </t>
  </si>
  <si>
    <t xml:space="preserve">DEVIS VALABLE JUSQU'AU </t>
  </si>
  <si>
    <t>PA</t>
  </si>
  <si>
    <t>Total</t>
  </si>
  <si>
    <t>Marge %</t>
  </si>
  <si>
    <t xml:space="preserve">Marge </t>
  </si>
  <si>
    <t>Frais d'installation, de réglages et de fournitures</t>
  </si>
  <si>
    <t>Frais de dossier et de transport</t>
  </si>
  <si>
    <t>CA HORS PRESTATIONS TECH.</t>
  </si>
  <si>
    <t>Prix Unit</t>
  </si>
  <si>
    <t>Montant HT</t>
  </si>
  <si>
    <t>Réf.</t>
  </si>
  <si>
    <t xml:space="preserve">N° Client :                    </t>
  </si>
  <si>
    <t>Date :</t>
  </si>
  <si>
    <t>TARIFS</t>
  </si>
  <si>
    <t>CODE</t>
  </si>
  <si>
    <t>DESIGNATION</t>
  </si>
  <si>
    <t>DATE dernière facturation</t>
  </si>
  <si>
    <t>PA HT</t>
  </si>
  <si>
    <t>COEF</t>
  </si>
  <si>
    <t>PV HT</t>
  </si>
  <si>
    <t xml:space="preserve">COMMANDE </t>
  </si>
  <si>
    <t>REMISE</t>
  </si>
  <si>
    <t>Remise</t>
  </si>
  <si>
    <t>ARTICLES RF</t>
  </si>
</sst>
</file>

<file path=xl/styles.xml><?xml version="1.0" encoding="utf-8"?>
<styleSheet xmlns="http://schemas.openxmlformats.org/spreadsheetml/2006/main">
  <numFmts count="7">
    <numFmt numFmtId="164" formatCode="dddd\ d\ mmmm\ yyyy"/>
    <numFmt numFmtId="165" formatCode="dddd&quot;, &quot;mmmm\ dd&quot;, &quot;yyyy"/>
    <numFmt numFmtId="166" formatCode="#,##0.00\ [$€-40C];[Red]\-#,##0.00\ [$€-40C]"/>
    <numFmt numFmtId="167" formatCode="#,##0&quot; €&quot;"/>
    <numFmt numFmtId="168" formatCode="_-* #,##0.00\ [$€-1]_-;\-* #,##0.00\ [$€-1]_-;_-* &quot;-&quot;??\ [$€-1]_-"/>
    <numFmt numFmtId="169" formatCode="#,##0.00\ &quot;€&quot;"/>
    <numFmt numFmtId="170" formatCode="[$-F800]dddd\,\ mmmm\ dd\,\ yyyy"/>
  </numFmts>
  <fonts count="28"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color indexed="12"/>
      <name val="Arial"/>
      <family val="2"/>
    </font>
    <font>
      <i/>
      <sz val="12"/>
      <name val="Arial"/>
      <family val="2"/>
    </font>
    <font>
      <sz val="14"/>
      <name val="Arial"/>
      <family val="2"/>
    </font>
    <font>
      <b/>
      <i/>
      <sz val="12"/>
      <name val="Arial"/>
      <family val="2"/>
    </font>
    <font>
      <b/>
      <i/>
      <sz val="12"/>
      <color indexed="10"/>
      <name val="Arial"/>
      <family val="2"/>
    </font>
    <font>
      <b/>
      <sz val="9"/>
      <name val="Times New Roman"/>
      <family val="1"/>
    </font>
    <font>
      <b/>
      <sz val="11"/>
      <name val="Arial"/>
      <family val="2"/>
    </font>
    <font>
      <sz val="10"/>
      <name val="Times New Roman"/>
      <family val="1"/>
    </font>
    <font>
      <i/>
      <sz val="10"/>
      <name val="Arial"/>
      <family val="2"/>
    </font>
    <font>
      <sz val="12"/>
      <color indexed="57"/>
      <name val="Arial"/>
      <family val="2"/>
    </font>
    <font>
      <b/>
      <i/>
      <sz val="10"/>
      <name val="Arial"/>
      <family val="2"/>
    </font>
    <font>
      <b/>
      <i/>
      <sz val="8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8"/>
      <name val="Times New Roman"/>
      <family val="1"/>
    </font>
    <font>
      <sz val="11"/>
      <name val="Times New Roman"/>
      <family val="1"/>
    </font>
    <font>
      <sz val="11"/>
      <color indexed="48"/>
      <name val="Times New Roman"/>
      <family val="1"/>
    </font>
    <font>
      <sz val="11"/>
      <color indexed="57"/>
      <name val="Times New Roman"/>
      <family val="1"/>
    </font>
    <font>
      <sz val="11"/>
      <color indexed="53"/>
      <name val="Times New Roman"/>
      <family val="1"/>
    </font>
    <font>
      <sz val="11"/>
      <color indexed="10"/>
      <name val="Times New Roman"/>
      <family val="1"/>
    </font>
    <font>
      <sz val="10"/>
      <color indexed="8"/>
      <name val="Arial"/>
    </font>
    <font>
      <sz val="11"/>
      <color indexed="8"/>
      <name val="Times New Roman"/>
      <family val="1"/>
    </font>
    <font>
      <b/>
      <sz val="1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</fills>
  <borders count="5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8" fillId="0" borderId="0"/>
    <xf numFmtId="0" fontId="25" fillId="0" borderId="0"/>
    <xf numFmtId="9" fontId="18" fillId="0" borderId="0" applyFill="0" applyBorder="0" applyAlignment="0" applyProtection="0"/>
  </cellStyleXfs>
  <cellXfs count="171">
    <xf numFmtId="0" fontId="0" fillId="0" borderId="0" xfId="0"/>
    <xf numFmtId="0" fontId="0" fillId="0" borderId="0" xfId="0" applyAlignment="1">
      <alignment horizontal="right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167" fontId="7" fillId="0" borderId="4" xfId="0" applyNumberFormat="1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left" vertical="center"/>
    </xf>
    <xf numFmtId="0" fontId="11" fillId="0" borderId="0" xfId="0" applyFont="1"/>
    <xf numFmtId="14" fontId="0" fillId="0" borderId="0" xfId="0" applyNumberFormat="1" applyFont="1" applyAlignment="1">
      <alignment horizontal="left"/>
    </xf>
    <xf numFmtId="2" fontId="12" fillId="2" borderId="4" xfId="0" applyNumberFormat="1" applyFont="1" applyFill="1" applyBorder="1" applyAlignment="1">
      <alignment vertical="center"/>
    </xf>
    <xf numFmtId="0" fontId="13" fillId="0" borderId="4" xfId="0" applyFont="1" applyBorder="1"/>
    <xf numFmtId="2" fontId="11" fillId="0" borderId="0" xfId="0" applyNumberFormat="1" applyFont="1"/>
    <xf numFmtId="0" fontId="0" fillId="0" borderId="0" xfId="1" applyFont="1"/>
    <xf numFmtId="0" fontId="0" fillId="0" borderId="0" xfId="1" applyFont="1" applyAlignment="1">
      <alignment horizontal="right"/>
    </xf>
    <xf numFmtId="0" fontId="1" fillId="0" borderId="0" xfId="1" applyFont="1" applyAlignment="1">
      <alignment horizontal="left"/>
    </xf>
    <xf numFmtId="0" fontId="3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0" fontId="4" fillId="0" borderId="0" xfId="1" applyFont="1" applyAlignment="1">
      <alignment horizontal="left"/>
    </xf>
    <xf numFmtId="164" fontId="2" fillId="0" borderId="0" xfId="1" applyNumberFormat="1" applyFont="1" applyBorder="1" applyAlignment="1">
      <alignment horizontal="left"/>
    </xf>
    <xf numFmtId="0" fontId="14" fillId="0" borderId="0" xfId="1" applyFont="1" applyAlignment="1">
      <alignment horizontal="right"/>
    </xf>
    <xf numFmtId="0" fontId="2" fillId="0" borderId="0" xfId="1" applyFont="1" applyAlignment="1">
      <alignment horizontal="center"/>
    </xf>
    <xf numFmtId="165" fontId="1" fillId="0" borderId="0" xfId="1" applyNumberFormat="1" applyFont="1" applyAlignment="1">
      <alignment horizontal="left"/>
    </xf>
    <xf numFmtId="0" fontId="5" fillId="0" borderId="0" xfId="1" applyFont="1" applyAlignment="1">
      <alignment horizontal="right"/>
    </xf>
    <xf numFmtId="0" fontId="1" fillId="0" borderId="0" xfId="1" applyFont="1" applyAlignment="1">
      <alignment horizontal="center"/>
    </xf>
    <xf numFmtId="0" fontId="2" fillId="3" borderId="10" xfId="1" applyFont="1" applyFill="1" applyBorder="1" applyAlignment="1">
      <alignment horizontal="center"/>
    </xf>
    <xf numFmtId="0" fontId="16" fillId="3" borderId="11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left" vertical="center"/>
    </xf>
    <xf numFmtId="167" fontId="7" fillId="0" borderId="0" xfId="1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vertical="center"/>
    </xf>
    <xf numFmtId="166" fontId="7" fillId="0" borderId="0" xfId="1" applyNumberFormat="1" applyFont="1" applyFill="1" applyBorder="1" applyAlignment="1">
      <alignment vertical="center"/>
    </xf>
    <xf numFmtId="0" fontId="10" fillId="0" borderId="0" xfId="1" applyFont="1" applyBorder="1" applyAlignment="1">
      <alignment horizontal="center"/>
    </xf>
    <xf numFmtId="0" fontId="0" fillId="0" borderId="4" xfId="0" applyBorder="1"/>
    <xf numFmtId="0" fontId="10" fillId="0" borderId="0" xfId="1" applyFont="1" applyBorder="1" applyAlignment="1"/>
    <xf numFmtId="49" fontId="0" fillId="0" borderId="0" xfId="0" applyNumberFormat="1"/>
    <xf numFmtId="165" fontId="2" fillId="0" borderId="12" xfId="1" applyNumberFormat="1" applyFont="1" applyBorder="1" applyAlignment="1"/>
    <xf numFmtId="165" fontId="2" fillId="0" borderId="13" xfId="1" applyNumberFormat="1" applyFont="1" applyBorder="1" applyAlignment="1"/>
    <xf numFmtId="0" fontId="20" fillId="0" borderId="0" xfId="0" applyFont="1"/>
    <xf numFmtId="0" fontId="20" fillId="0" borderId="14" xfId="0" applyFont="1" applyBorder="1" applyAlignment="1">
      <alignment horizontal="center" vertical="center"/>
    </xf>
    <xf numFmtId="0" fontId="20" fillId="0" borderId="14" xfId="0" applyFont="1" applyBorder="1" applyAlignment="1">
      <alignment horizontal="center" vertical="center" wrapText="1"/>
    </xf>
    <xf numFmtId="0" fontId="21" fillId="0" borderId="14" xfId="0" applyFont="1" applyBorder="1" applyAlignment="1">
      <alignment horizontal="center" vertical="center"/>
    </xf>
    <xf numFmtId="0" fontId="22" fillId="0" borderId="14" xfId="0" applyFont="1" applyBorder="1" applyAlignment="1">
      <alignment horizontal="center" vertical="center"/>
    </xf>
    <xf numFmtId="0" fontId="23" fillId="0" borderId="14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0" fillId="0" borderId="15" xfId="0" applyFont="1" applyBorder="1" applyAlignment="1">
      <alignment horizontal="center" vertical="center"/>
    </xf>
    <xf numFmtId="2" fontId="21" fillId="0" borderId="15" xfId="0" applyNumberFormat="1" applyFont="1" applyBorder="1" applyAlignment="1">
      <alignment horizontal="center" vertical="center"/>
    </xf>
    <xf numFmtId="0" fontId="22" fillId="0" borderId="15" xfId="0" applyFont="1" applyBorder="1" applyAlignment="1">
      <alignment horizontal="center" vertical="center"/>
    </xf>
    <xf numFmtId="2" fontId="23" fillId="0" borderId="15" xfId="0" applyNumberFormat="1" applyFont="1" applyBorder="1" applyAlignment="1">
      <alignment horizontal="center" vertical="center"/>
    </xf>
    <xf numFmtId="0" fontId="20" fillId="0" borderId="16" xfId="0" applyFont="1" applyBorder="1" applyAlignment="1">
      <alignment horizontal="center" vertical="center"/>
    </xf>
    <xf numFmtId="2" fontId="21" fillId="0" borderId="16" xfId="0" applyNumberFormat="1" applyFont="1" applyBorder="1" applyAlignment="1">
      <alignment horizontal="center" vertical="center"/>
    </xf>
    <xf numFmtId="2" fontId="23" fillId="0" borderId="16" xfId="0" applyNumberFormat="1" applyFont="1" applyBorder="1" applyAlignment="1">
      <alignment horizontal="center" vertical="center"/>
    </xf>
    <xf numFmtId="0" fontId="20" fillId="0" borderId="16" xfId="0" applyFont="1" applyBorder="1" applyAlignment="1">
      <alignment horizontal="center"/>
    </xf>
    <xf numFmtId="0" fontId="20" fillId="0" borderId="0" xfId="0" applyFont="1" applyBorder="1" applyAlignment="1">
      <alignment horizontal="center" vertical="center"/>
    </xf>
    <xf numFmtId="0" fontId="20" fillId="0" borderId="16" xfId="0" applyFont="1" applyFill="1" applyBorder="1" applyAlignment="1">
      <alignment horizontal="center" vertical="center"/>
    </xf>
    <xf numFmtId="49" fontId="0" fillId="0" borderId="4" xfId="0" applyNumberFormat="1" applyBorder="1"/>
    <xf numFmtId="9" fontId="18" fillId="0" borderId="0" xfId="3"/>
    <xf numFmtId="166" fontId="16" fillId="0" borderId="17" xfId="1" applyNumberFormat="1" applyFont="1" applyBorder="1" applyAlignment="1">
      <alignment horizontal="center" vertical="center"/>
    </xf>
    <xf numFmtId="49" fontId="16" fillId="0" borderId="10" xfId="1" applyNumberFormat="1" applyFont="1" applyBorder="1" applyAlignment="1">
      <alignment horizontal="center" vertical="center"/>
    </xf>
    <xf numFmtId="168" fontId="7" fillId="0" borderId="18" xfId="1" applyNumberFormat="1" applyFont="1" applyBorder="1" applyAlignment="1">
      <alignment horizontal="center" vertical="center"/>
    </xf>
    <xf numFmtId="166" fontId="16" fillId="0" borderId="19" xfId="1" applyNumberFormat="1" applyFont="1" applyBorder="1" applyAlignment="1">
      <alignment horizontal="center" vertical="center"/>
    </xf>
    <xf numFmtId="0" fontId="16" fillId="2" borderId="20" xfId="1" applyFont="1" applyFill="1" applyBorder="1" applyAlignment="1">
      <alignment horizontal="center" vertical="center"/>
    </xf>
    <xf numFmtId="0" fontId="16" fillId="2" borderId="21" xfId="1" applyFont="1" applyFill="1" applyBorder="1" applyAlignment="1">
      <alignment horizontal="center" vertical="center"/>
    </xf>
    <xf numFmtId="0" fontId="20" fillId="0" borderId="15" xfId="0" applyNumberFormat="1" applyFont="1" applyBorder="1" applyAlignment="1">
      <alignment horizontal="center" vertical="center"/>
    </xf>
    <xf numFmtId="0" fontId="20" fillId="0" borderId="16" xfId="0" applyNumberFormat="1" applyFont="1" applyBorder="1" applyAlignment="1">
      <alignment horizontal="center" vertical="center"/>
    </xf>
    <xf numFmtId="0" fontId="2" fillId="0" borderId="0" xfId="1" applyFont="1" applyBorder="1" applyAlignment="1">
      <alignment horizontal="left"/>
    </xf>
    <xf numFmtId="0" fontId="16" fillId="0" borderId="10" xfId="1" applyNumberFormat="1" applyFont="1" applyBorder="1" applyAlignment="1">
      <alignment horizontal="center" vertical="center"/>
    </xf>
    <xf numFmtId="2" fontId="16" fillId="0" borderId="22" xfId="1" applyNumberFormat="1" applyFont="1" applyFill="1" applyBorder="1" applyAlignment="1">
      <alignment horizontal="center" vertical="center"/>
    </xf>
    <xf numFmtId="166" fontId="16" fillId="0" borderId="23" xfId="1" applyNumberFormat="1" applyFont="1" applyFill="1" applyBorder="1" applyAlignment="1">
      <alignment horizontal="center" vertical="center"/>
    </xf>
    <xf numFmtId="2" fontId="16" fillId="0" borderId="24" xfId="1" applyNumberFormat="1" applyFont="1" applyFill="1" applyBorder="1" applyAlignment="1">
      <alignment horizontal="center" vertical="center"/>
    </xf>
    <xf numFmtId="166" fontId="16" fillId="0" borderId="25" xfId="1" applyNumberFormat="1" applyFont="1" applyFill="1" applyBorder="1" applyAlignment="1">
      <alignment horizontal="center" vertical="center"/>
    </xf>
    <xf numFmtId="0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169" fontId="7" fillId="0" borderId="4" xfId="0" applyNumberFormat="1" applyFont="1" applyFill="1" applyBorder="1" applyAlignment="1">
      <alignment horizontal="center" vertical="center"/>
    </xf>
    <xf numFmtId="169" fontId="12" fillId="2" borderId="4" xfId="0" applyNumberFormat="1" applyFont="1" applyFill="1" applyBorder="1" applyAlignment="1">
      <alignment horizontal="center" vertical="center"/>
    </xf>
    <xf numFmtId="0" fontId="16" fillId="0" borderId="26" xfId="1" applyNumberFormat="1" applyFont="1" applyBorder="1" applyAlignment="1">
      <alignment horizontal="center" vertical="center"/>
    </xf>
    <xf numFmtId="170" fontId="2" fillId="0" borderId="0" xfId="1" applyNumberFormat="1" applyFont="1" applyBorder="1" applyAlignment="1">
      <alignment horizontal="left"/>
    </xf>
    <xf numFmtId="0" fontId="2" fillId="0" borderId="13" xfId="1" applyNumberFormat="1" applyFont="1" applyBorder="1" applyAlignment="1">
      <alignment horizontal="left"/>
    </xf>
    <xf numFmtId="0" fontId="13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169" fontId="2" fillId="0" borderId="27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6" fillId="0" borderId="24" xfId="1" applyNumberFormat="1" applyFont="1" applyFill="1" applyBorder="1" applyAlignment="1">
      <alignment horizontal="center" vertical="center"/>
    </xf>
    <xf numFmtId="10" fontId="12" fillId="2" borderId="4" xfId="0" applyNumberFormat="1" applyFont="1" applyFill="1" applyBorder="1" applyAlignment="1">
      <alignment horizontal="center" vertical="center"/>
    </xf>
    <xf numFmtId="9" fontId="12" fillId="2" borderId="4" xfId="0" applyNumberFormat="1" applyFont="1" applyFill="1" applyBorder="1" applyAlignment="1">
      <alignment horizontal="center" vertical="center"/>
    </xf>
    <xf numFmtId="0" fontId="16" fillId="2" borderId="28" xfId="1" applyFont="1" applyFill="1" applyBorder="1" applyAlignment="1">
      <alignment horizontal="center" vertical="center"/>
    </xf>
    <xf numFmtId="0" fontId="16" fillId="0" borderId="29" xfId="1" applyNumberFormat="1" applyFont="1" applyFill="1" applyBorder="1" applyAlignment="1">
      <alignment horizontal="center" vertical="center"/>
    </xf>
    <xf numFmtId="166" fontId="16" fillId="0" borderId="30" xfId="1" applyNumberFormat="1" applyFont="1" applyFill="1" applyBorder="1" applyAlignment="1">
      <alignment horizontal="center" vertical="center"/>
    </xf>
    <xf numFmtId="9" fontId="16" fillId="0" borderId="31" xfId="1" applyNumberFormat="1" applyFont="1" applyFill="1" applyBorder="1" applyAlignment="1">
      <alignment horizontal="center" vertical="center"/>
    </xf>
    <xf numFmtId="9" fontId="16" fillId="0" borderId="32" xfId="1" applyNumberFormat="1" applyFont="1" applyFill="1" applyBorder="1" applyAlignment="1">
      <alignment horizontal="center" vertical="center"/>
    </xf>
    <xf numFmtId="0" fontId="20" fillId="0" borderId="33" xfId="0" applyNumberFormat="1" applyFont="1" applyBorder="1" applyAlignment="1">
      <alignment horizontal="center" vertical="center"/>
    </xf>
    <xf numFmtId="0" fontId="20" fillId="0" borderId="34" xfId="0" applyFont="1" applyBorder="1" applyAlignment="1">
      <alignment vertical="center"/>
    </xf>
    <xf numFmtId="0" fontId="20" fillId="0" borderId="35" xfId="0" applyFont="1" applyBorder="1" applyAlignment="1">
      <alignment horizontal="center" vertical="center"/>
    </xf>
    <xf numFmtId="0" fontId="26" fillId="0" borderId="16" xfId="2" applyNumberFormat="1" applyFont="1" applyFill="1" applyBorder="1" applyAlignment="1">
      <alignment horizontal="center" wrapText="1"/>
    </xf>
    <xf numFmtId="0" fontId="26" fillId="0" borderId="16" xfId="2" applyFont="1" applyFill="1" applyBorder="1" applyAlignment="1">
      <alignment wrapText="1"/>
    </xf>
    <xf numFmtId="0" fontId="26" fillId="0" borderId="33" xfId="2" applyNumberFormat="1" applyFont="1" applyFill="1" applyBorder="1" applyAlignment="1">
      <alignment horizontal="center" wrapText="1"/>
    </xf>
    <xf numFmtId="0" fontId="26" fillId="0" borderId="35" xfId="2" applyFont="1" applyFill="1" applyBorder="1" applyAlignment="1">
      <alignment wrapText="1"/>
    </xf>
    <xf numFmtId="0" fontId="22" fillId="0" borderId="16" xfId="0" applyNumberFormat="1" applyFont="1" applyBorder="1" applyAlignment="1">
      <alignment horizontal="center"/>
    </xf>
    <xf numFmtId="0" fontId="20" fillId="0" borderId="36" xfId="0" applyFont="1" applyBorder="1" applyAlignment="1">
      <alignment horizontal="center" vertical="center"/>
    </xf>
    <xf numFmtId="0" fontId="20" fillId="0" borderId="36" xfId="0" applyFont="1" applyBorder="1" applyAlignment="1">
      <alignment horizontal="center" vertical="center" wrapText="1"/>
    </xf>
    <xf numFmtId="0" fontId="21" fillId="0" borderId="36" xfId="0" applyFont="1" applyBorder="1" applyAlignment="1">
      <alignment horizontal="center" vertical="center"/>
    </xf>
    <xf numFmtId="0" fontId="22" fillId="0" borderId="36" xfId="0" applyFont="1" applyBorder="1" applyAlignment="1">
      <alignment horizontal="center" vertical="center"/>
    </xf>
    <xf numFmtId="0" fontId="23" fillId="0" borderId="36" xfId="0" applyFont="1" applyBorder="1" applyAlignment="1">
      <alignment horizontal="center" vertical="center"/>
    </xf>
    <xf numFmtId="0" fontId="27" fillId="4" borderId="36" xfId="0" applyFont="1" applyFill="1" applyBorder="1" applyAlignment="1">
      <alignment vertical="center"/>
    </xf>
    <xf numFmtId="0" fontId="27" fillId="0" borderId="36" xfId="0" applyFont="1" applyFill="1" applyBorder="1" applyAlignment="1">
      <alignment vertical="center"/>
    </xf>
    <xf numFmtId="0" fontId="20" fillId="4" borderId="34" xfId="0" applyFont="1" applyFill="1" applyBorder="1" applyAlignment="1">
      <alignment vertical="center"/>
    </xf>
    <xf numFmtId="0" fontId="20" fillId="4" borderId="33" xfId="0" applyNumberFormat="1" applyFont="1" applyFill="1" applyBorder="1" applyAlignment="1">
      <alignment horizontal="center" vertical="center"/>
    </xf>
    <xf numFmtId="0" fontId="20" fillId="4" borderId="35" xfId="0" applyFont="1" applyFill="1" applyBorder="1" applyAlignment="1">
      <alignment horizontal="center" vertical="center"/>
    </xf>
    <xf numFmtId="2" fontId="21" fillId="4" borderId="16" xfId="0" applyNumberFormat="1" applyFont="1" applyFill="1" applyBorder="1" applyAlignment="1">
      <alignment horizontal="center" vertical="center"/>
    </xf>
    <xf numFmtId="0" fontId="22" fillId="4" borderId="16" xfId="0" applyNumberFormat="1" applyFont="1" applyFill="1" applyBorder="1" applyAlignment="1">
      <alignment horizontal="center"/>
    </xf>
    <xf numFmtId="2" fontId="23" fillId="4" borderId="16" xfId="0" applyNumberFormat="1" applyFont="1" applyFill="1" applyBorder="1" applyAlignment="1">
      <alignment horizontal="center" vertical="center"/>
    </xf>
    <xf numFmtId="0" fontId="20" fillId="4" borderId="36" xfId="0" applyFont="1" applyFill="1" applyBorder="1" applyAlignment="1">
      <alignment horizontal="center" vertical="center"/>
    </xf>
    <xf numFmtId="0" fontId="20" fillId="4" borderId="36" xfId="0" applyFont="1" applyFill="1" applyBorder="1" applyAlignment="1">
      <alignment horizontal="center" vertical="center" wrapText="1"/>
    </xf>
    <xf numFmtId="0" fontId="21" fillId="4" borderId="36" xfId="0" applyFont="1" applyFill="1" applyBorder="1" applyAlignment="1">
      <alignment horizontal="center" vertical="center"/>
    </xf>
    <xf numFmtId="0" fontId="22" fillId="4" borderId="36" xfId="0" applyFont="1" applyFill="1" applyBorder="1" applyAlignment="1">
      <alignment horizontal="center" vertical="center"/>
    </xf>
    <xf numFmtId="0" fontId="23" fillId="4" borderId="36" xfId="0" applyFont="1" applyFill="1" applyBorder="1" applyAlignment="1">
      <alignment horizontal="center" vertical="center"/>
    </xf>
    <xf numFmtId="0" fontId="16" fillId="0" borderId="0" xfId="0" applyFont="1"/>
    <xf numFmtId="2" fontId="16" fillId="0" borderId="54" xfId="1" applyNumberFormat="1" applyFont="1" applyFill="1" applyBorder="1" applyAlignment="1">
      <alignment horizontal="center" vertical="center"/>
    </xf>
    <xf numFmtId="166" fontId="16" fillId="0" borderId="55" xfId="1" applyNumberFormat="1" applyFont="1" applyFill="1" applyBorder="1" applyAlignment="1">
      <alignment horizontal="center" vertical="center"/>
    </xf>
    <xf numFmtId="0" fontId="16" fillId="0" borderId="37" xfId="1" applyFont="1" applyBorder="1" applyAlignment="1">
      <alignment horizontal="left" vertical="center"/>
    </xf>
    <xf numFmtId="0" fontId="10" fillId="0" borderId="0" xfId="1" applyFont="1" applyBorder="1" applyAlignment="1">
      <alignment horizontal="right"/>
    </xf>
    <xf numFmtId="0" fontId="16" fillId="0" borderId="38" xfId="1" applyFont="1" applyBorder="1" applyAlignment="1">
      <alignment horizontal="left" vertical="center"/>
    </xf>
    <xf numFmtId="0" fontId="7" fillId="0" borderId="39" xfId="1" applyFont="1" applyFill="1" applyBorder="1" applyAlignment="1">
      <alignment horizontal="center" vertical="center"/>
    </xf>
    <xf numFmtId="0" fontId="7" fillId="0" borderId="40" xfId="1" applyFont="1" applyFill="1" applyBorder="1" applyAlignment="1">
      <alignment horizontal="center" vertical="center"/>
    </xf>
    <xf numFmtId="0" fontId="7" fillId="0" borderId="41" xfId="1" applyFont="1" applyFill="1" applyBorder="1" applyAlignment="1">
      <alignment horizontal="center" vertical="center"/>
    </xf>
    <xf numFmtId="0" fontId="2" fillId="2" borderId="37" xfId="1" applyFont="1" applyFill="1" applyBorder="1" applyAlignment="1">
      <alignment horizontal="center" vertical="center"/>
    </xf>
    <xf numFmtId="0" fontId="7" fillId="2" borderId="42" xfId="1" applyFont="1" applyFill="1" applyBorder="1" applyAlignment="1">
      <alignment horizontal="center" vertical="center"/>
    </xf>
    <xf numFmtId="0" fontId="7" fillId="2" borderId="43" xfId="1" applyFont="1" applyFill="1" applyBorder="1" applyAlignment="1">
      <alignment horizontal="center" vertical="center"/>
    </xf>
    <xf numFmtId="0" fontId="7" fillId="2" borderId="44" xfId="1" applyFont="1" applyFill="1" applyBorder="1" applyAlignment="1">
      <alignment horizontal="center" vertical="center"/>
    </xf>
    <xf numFmtId="0" fontId="7" fillId="2" borderId="45" xfId="1" applyFont="1" applyFill="1" applyBorder="1" applyAlignment="1">
      <alignment horizontal="center" vertical="center"/>
    </xf>
    <xf numFmtId="0" fontId="7" fillId="2" borderId="46" xfId="1" applyFont="1" applyFill="1" applyBorder="1" applyAlignment="1">
      <alignment horizontal="center" vertical="center"/>
    </xf>
    <xf numFmtId="0" fontId="7" fillId="2" borderId="47" xfId="1" applyFont="1" applyFill="1" applyBorder="1" applyAlignment="1">
      <alignment horizontal="center" vertical="center"/>
    </xf>
    <xf numFmtId="49" fontId="2" fillId="0" borderId="6" xfId="1" applyNumberFormat="1" applyFont="1" applyBorder="1" applyAlignment="1">
      <alignment horizontal="center"/>
    </xf>
    <xf numFmtId="49" fontId="2" fillId="0" borderId="5" xfId="1" applyNumberFormat="1" applyFont="1" applyBorder="1" applyAlignment="1">
      <alignment horizontal="center"/>
    </xf>
    <xf numFmtId="0" fontId="7" fillId="0" borderId="6" xfId="1" applyNumberFormat="1" applyFont="1" applyBorder="1" applyAlignment="1">
      <alignment horizontal="center"/>
    </xf>
    <xf numFmtId="0" fontId="7" fillId="0" borderId="0" xfId="1" applyNumberFormat="1" applyFont="1" applyBorder="1" applyAlignment="1">
      <alignment horizontal="center"/>
    </xf>
    <xf numFmtId="0" fontId="7" fillId="0" borderId="5" xfId="1" applyNumberFormat="1" applyFont="1" applyBorder="1" applyAlignment="1">
      <alignment horizontal="center"/>
    </xf>
    <xf numFmtId="49" fontId="2" fillId="0" borderId="7" xfId="1" applyNumberFormat="1" applyFont="1" applyBorder="1" applyAlignment="1">
      <alignment horizontal="center"/>
    </xf>
    <xf numFmtId="49" fontId="2" fillId="0" borderId="9" xfId="1" applyNumberFormat="1" applyFont="1" applyBorder="1" applyAlignment="1">
      <alignment horizontal="center"/>
    </xf>
    <xf numFmtId="0" fontId="7" fillId="0" borderId="7" xfId="1" applyNumberFormat="1" applyFont="1" applyBorder="1" applyAlignment="1">
      <alignment horizontal="center"/>
    </xf>
    <xf numFmtId="0" fontId="7" fillId="0" borderId="8" xfId="1" applyNumberFormat="1" applyFont="1" applyBorder="1" applyAlignment="1">
      <alignment horizontal="center"/>
    </xf>
    <xf numFmtId="0" fontId="7" fillId="0" borderId="9" xfId="1" applyNumberFormat="1" applyFont="1" applyBorder="1" applyAlignment="1">
      <alignment horizontal="center"/>
    </xf>
    <xf numFmtId="165" fontId="2" fillId="0" borderId="48" xfId="1" applyNumberFormat="1" applyFont="1" applyBorder="1" applyAlignment="1">
      <alignment horizontal="center"/>
    </xf>
    <xf numFmtId="165" fontId="2" fillId="0" borderId="49" xfId="1" applyNumberFormat="1" applyFont="1" applyBorder="1" applyAlignment="1">
      <alignment horizontal="center"/>
    </xf>
    <xf numFmtId="0" fontId="2" fillId="0" borderId="48" xfId="1" applyFont="1" applyBorder="1" applyAlignment="1">
      <alignment horizontal="center"/>
    </xf>
    <xf numFmtId="0" fontId="2" fillId="0" borderId="50" xfId="1" applyFont="1" applyBorder="1" applyAlignment="1">
      <alignment horizontal="center"/>
    </xf>
    <xf numFmtId="0" fontId="2" fillId="0" borderId="49" xfId="1" applyFont="1" applyBorder="1" applyAlignment="1">
      <alignment horizontal="center"/>
    </xf>
    <xf numFmtId="49" fontId="0" fillId="0" borderId="6" xfId="1" applyNumberFormat="1" applyFont="1" applyBorder="1" applyAlignment="1">
      <alignment horizontal="center"/>
    </xf>
    <xf numFmtId="49" fontId="0" fillId="0" borderId="5" xfId="1" applyNumberFormat="1" applyFont="1" applyBorder="1" applyAlignment="1">
      <alignment horizontal="center"/>
    </xf>
    <xf numFmtId="0" fontId="3" fillId="0" borderId="51" xfId="1" applyNumberFormat="1" applyFont="1" applyBorder="1" applyAlignment="1">
      <alignment horizontal="center"/>
    </xf>
    <xf numFmtId="0" fontId="3" fillId="0" borderId="2" xfId="1" applyNumberFormat="1" applyFont="1" applyBorder="1" applyAlignment="1">
      <alignment horizontal="center"/>
    </xf>
    <xf numFmtId="0" fontId="3" fillId="0" borderId="52" xfId="1" applyNumberFormat="1" applyFont="1" applyBorder="1" applyAlignment="1">
      <alignment horizontal="center"/>
    </xf>
    <xf numFmtId="0" fontId="2" fillId="0" borderId="0" xfId="1" applyFont="1" applyAlignment="1">
      <alignment horizontal="left"/>
    </xf>
    <xf numFmtId="14" fontId="10" fillId="0" borderId="0" xfId="1" applyNumberFormat="1" applyFont="1" applyBorder="1" applyAlignment="1">
      <alignment horizontal="left"/>
    </xf>
    <xf numFmtId="0" fontId="1" fillId="0" borderId="0" xfId="1" applyFont="1" applyAlignment="1">
      <alignment horizontal="left"/>
    </xf>
    <xf numFmtId="0" fontId="2" fillId="0" borderId="0" xfId="1" applyFont="1" applyBorder="1" applyAlignment="1">
      <alignment horizontal="left"/>
    </xf>
    <xf numFmtId="0" fontId="4" fillId="0" borderId="0" xfId="1" applyFont="1" applyAlignment="1">
      <alignment horizontal="left"/>
    </xf>
    <xf numFmtId="49" fontId="7" fillId="0" borderId="6" xfId="1" applyNumberFormat="1" applyFont="1" applyBorder="1" applyAlignment="1">
      <alignment horizontal="center"/>
    </xf>
    <xf numFmtId="0" fontId="16" fillId="0" borderId="37" xfId="1" applyFont="1" applyBorder="1" applyAlignment="1">
      <alignment horizontal="center" vertical="center"/>
    </xf>
    <xf numFmtId="0" fontId="16" fillId="0" borderId="38" xfId="1" applyFont="1" applyBorder="1" applyAlignment="1">
      <alignment horizontal="center" vertical="center"/>
    </xf>
    <xf numFmtId="0" fontId="8" fillId="2" borderId="53" xfId="0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/>
    </xf>
    <xf numFmtId="0" fontId="19" fillId="0" borderId="0" xfId="0" applyFont="1" applyAlignment="1">
      <alignment horizontal="center"/>
    </xf>
    <xf numFmtId="1" fontId="20" fillId="0" borderId="15" xfId="0" applyNumberFormat="1" applyFont="1" applyBorder="1" applyAlignment="1">
      <alignment horizontal="center" vertical="center"/>
    </xf>
    <xf numFmtId="0" fontId="26" fillId="0" borderId="16" xfId="2" applyFont="1" applyFill="1" applyBorder="1" applyAlignment="1">
      <alignment horizontal="center" wrapText="1"/>
    </xf>
  </cellXfs>
  <cellStyles count="4">
    <cellStyle name="Normal" xfId="0" builtinId="0"/>
    <cellStyle name="Normal_Feuil1" xfId="1"/>
    <cellStyle name="Normal_TARIFS" xfId="2"/>
    <cellStyle name="Pourcentage" xfId="3" builtinId="5"/>
  </cellStyles>
  <dxfs count="2">
    <dxf>
      <font>
        <b val="0"/>
        <condense val="0"/>
        <extend val="0"/>
        <color indexed="9"/>
      </font>
    </dxf>
    <dxf>
      <font>
        <b val="0"/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4"/>
  <sheetViews>
    <sheetView tabSelected="1" topLeftCell="A21" zoomScaleNormal="100" workbookViewId="0">
      <selection activeCell="D28" sqref="D28"/>
    </sheetView>
  </sheetViews>
  <sheetFormatPr baseColWidth="10" defaultRowHeight="12.75"/>
  <cols>
    <col min="1" max="1" width="11.5703125" customWidth="1"/>
    <col min="2" max="2" width="41.7109375" customWidth="1"/>
    <col min="3" max="3" width="6.7109375" customWidth="1"/>
    <col min="4" max="4" width="8.140625" customWidth="1"/>
    <col min="5" max="5" width="7.5703125" customWidth="1"/>
    <col min="6" max="6" width="14.140625" customWidth="1"/>
    <col min="7" max="7" width="15.140625" customWidth="1"/>
  </cols>
  <sheetData>
    <row r="1" spans="1:9">
      <c r="A1" s="19"/>
      <c r="B1" s="19"/>
      <c r="C1" s="19"/>
      <c r="D1" s="20"/>
      <c r="E1" s="20"/>
      <c r="F1" s="19"/>
      <c r="G1" s="19"/>
    </row>
    <row r="2" spans="1:9" ht="18.75" customHeight="1">
      <c r="A2" s="19"/>
      <c r="B2" s="19"/>
      <c r="C2" s="19"/>
      <c r="D2" s="20"/>
      <c r="E2" s="160"/>
      <c r="F2" s="160"/>
      <c r="G2" s="19"/>
    </row>
    <row r="3" spans="1:9" ht="15.75">
      <c r="A3" s="19"/>
      <c r="B3" s="19"/>
      <c r="C3" s="19"/>
      <c r="D3" s="20"/>
      <c r="E3" s="161"/>
      <c r="F3" s="161"/>
      <c r="G3" s="71"/>
    </row>
    <row r="4" spans="1:9" ht="15" customHeight="1">
      <c r="A4" s="19"/>
      <c r="B4" s="22"/>
      <c r="C4" s="22"/>
      <c r="D4" s="20"/>
      <c r="E4" s="158"/>
      <c r="F4" s="158"/>
      <c r="G4" s="20"/>
    </row>
    <row r="5" spans="1:9" ht="15" customHeight="1">
      <c r="A5" s="19"/>
      <c r="B5" s="22"/>
      <c r="C5" s="22"/>
      <c r="D5" s="20"/>
      <c r="E5" s="158"/>
      <c r="F5" s="158"/>
      <c r="G5" s="20"/>
    </row>
    <row r="6" spans="1:9" ht="15">
      <c r="A6" s="19"/>
      <c r="B6" s="22"/>
      <c r="C6" s="22"/>
      <c r="D6" s="20"/>
      <c r="E6" s="20"/>
      <c r="F6" s="20"/>
      <c r="G6" s="20"/>
    </row>
    <row r="7" spans="1:9" ht="15" customHeight="1">
      <c r="A7" s="19"/>
      <c r="B7" s="22"/>
      <c r="C7" s="22"/>
      <c r="D7" s="20"/>
      <c r="E7" s="158"/>
      <c r="F7" s="158"/>
      <c r="G7" s="158"/>
    </row>
    <row r="8" spans="1:9" ht="15" customHeight="1">
      <c r="A8" s="19"/>
      <c r="B8" s="22"/>
      <c r="C8" s="22"/>
      <c r="D8" s="20"/>
      <c r="E8" s="158"/>
      <c r="F8" s="158"/>
      <c r="G8" s="158"/>
    </row>
    <row r="9" spans="1:9" ht="15" customHeight="1">
      <c r="A9" s="19"/>
      <c r="B9" s="22"/>
      <c r="C9" s="22"/>
      <c r="D9" s="20"/>
      <c r="E9" s="158"/>
      <c r="F9" s="158"/>
      <c r="G9" s="158"/>
    </row>
    <row r="10" spans="1:9" ht="15" customHeight="1">
      <c r="A10" s="19"/>
      <c r="B10" s="22"/>
      <c r="C10" s="22"/>
      <c r="D10" s="20"/>
      <c r="E10" s="162"/>
      <c r="F10" s="162"/>
      <c r="G10" s="162"/>
    </row>
    <row r="11" spans="1:9" ht="15.75">
      <c r="A11" s="19"/>
      <c r="B11" s="22"/>
      <c r="C11" s="22"/>
      <c r="D11" s="20"/>
      <c r="E11" s="20"/>
      <c r="F11" s="24"/>
      <c r="G11" s="20"/>
    </row>
    <row r="12" spans="1:9" ht="15.75">
      <c r="A12" s="25" t="s">
        <v>22</v>
      </c>
      <c r="B12" s="82">
        <f ca="1">TODAY()</f>
        <v>40521</v>
      </c>
      <c r="C12" s="19"/>
      <c r="D12" s="26" t="s">
        <v>1</v>
      </c>
      <c r="E12" s="26"/>
      <c r="F12" s="27">
        <f>YEAR(40500)</f>
        <v>2010</v>
      </c>
      <c r="G12" s="19"/>
    </row>
    <row r="13" spans="1:9" ht="18.75" thickBot="1">
      <c r="A13" s="19"/>
      <c r="B13" s="28"/>
      <c r="C13" s="28"/>
      <c r="D13" s="29"/>
      <c r="E13" s="29"/>
      <c r="F13" s="30"/>
      <c r="G13" s="19"/>
      <c r="I13" s="40"/>
    </row>
    <row r="14" spans="1:9" ht="15.75">
      <c r="A14" s="148" t="s">
        <v>2</v>
      </c>
      <c r="B14" s="149"/>
      <c r="C14" s="150" t="s">
        <v>3</v>
      </c>
      <c r="D14" s="151"/>
      <c r="E14" s="151"/>
      <c r="F14" s="151"/>
      <c r="G14" s="152"/>
    </row>
    <row r="15" spans="1:9" ht="15">
      <c r="A15" s="153"/>
      <c r="B15" s="154"/>
      <c r="C15" s="155"/>
      <c r="D15" s="156"/>
      <c r="E15" s="156"/>
      <c r="F15" s="156"/>
      <c r="G15" s="157"/>
    </row>
    <row r="16" spans="1:9" ht="15.75">
      <c r="A16" s="138"/>
      <c r="B16" s="139"/>
      <c r="C16" s="140"/>
      <c r="D16" s="141"/>
      <c r="E16" s="141"/>
      <c r="F16" s="141"/>
      <c r="G16" s="142"/>
    </row>
    <row r="17" spans="1:7" ht="15.75">
      <c r="A17" s="138"/>
      <c r="B17" s="139"/>
      <c r="C17" s="140"/>
      <c r="D17" s="141"/>
      <c r="E17" s="141"/>
      <c r="F17" s="141"/>
      <c r="G17" s="142"/>
    </row>
    <row r="18" spans="1:7" ht="15.75">
      <c r="A18" s="138"/>
      <c r="B18" s="139"/>
      <c r="C18" s="140"/>
      <c r="D18" s="141"/>
      <c r="E18" s="141"/>
      <c r="F18" s="141"/>
      <c r="G18" s="142"/>
    </row>
    <row r="19" spans="1:7" ht="16.5" thickBot="1">
      <c r="A19" s="143"/>
      <c r="B19" s="144"/>
      <c r="C19" s="145"/>
      <c r="D19" s="146"/>
      <c r="E19" s="146"/>
      <c r="F19" s="146"/>
      <c r="G19" s="147"/>
    </row>
    <row r="20" spans="1:7" ht="9.9499999999999993" customHeight="1" thickBot="1">
      <c r="A20" s="19"/>
      <c r="B20" s="28"/>
      <c r="C20" s="28"/>
      <c r="D20" s="29"/>
      <c r="E20" s="29"/>
      <c r="F20" s="30"/>
      <c r="G20" s="19"/>
    </row>
    <row r="21" spans="1:7" ht="18.75" thickBot="1">
      <c r="A21" s="41" t="s">
        <v>21</v>
      </c>
      <c r="B21" s="42"/>
      <c r="C21" s="19"/>
      <c r="D21" s="29"/>
      <c r="E21" s="29"/>
      <c r="F21" s="30"/>
      <c r="G21" s="19"/>
    </row>
    <row r="22" spans="1:7" ht="9.9499999999999993" customHeight="1" thickBot="1">
      <c r="A22" s="19"/>
      <c r="B22" s="28"/>
      <c r="C22" s="28"/>
      <c r="D22" s="29"/>
      <c r="E22" s="29"/>
      <c r="F22" s="30"/>
      <c r="G22" s="19"/>
    </row>
    <row r="23" spans="1:7" ht="15.75" customHeight="1" thickTop="1">
      <c r="A23" s="132" t="s">
        <v>4</v>
      </c>
      <c r="B23" s="133"/>
      <c r="C23" s="133"/>
      <c r="D23" s="133"/>
      <c r="E23" s="133"/>
      <c r="F23" s="133"/>
      <c r="G23" s="134"/>
    </row>
    <row r="24" spans="1:7" ht="12.75" customHeight="1">
      <c r="A24" s="135"/>
      <c r="B24" s="136"/>
      <c r="C24" s="136"/>
      <c r="D24" s="136"/>
      <c r="E24" s="136"/>
      <c r="F24" s="136"/>
      <c r="G24" s="137"/>
    </row>
    <row r="25" spans="1:7" ht="15.75">
      <c r="A25" s="31" t="s">
        <v>20</v>
      </c>
      <c r="B25" s="131" t="s">
        <v>5</v>
      </c>
      <c r="C25" s="131"/>
      <c r="D25" s="67" t="s">
        <v>6</v>
      </c>
      <c r="E25" s="91" t="s">
        <v>32</v>
      </c>
      <c r="F25" s="68" t="s">
        <v>18</v>
      </c>
      <c r="G25" s="32" t="s">
        <v>19</v>
      </c>
    </row>
    <row r="26" spans="1:7">
      <c r="A26" s="72"/>
      <c r="B26" s="125" t="str">
        <f>IF(ISNA(VLOOKUP(A26,TARIFS!A$7:F$500,2)),"",VLOOKUP(A26,TARIFS!A$7:F$500,2))</f>
        <v/>
      </c>
      <c r="C26" s="125"/>
      <c r="D26" s="92"/>
      <c r="E26" s="94"/>
      <c r="F26" s="93" t="str">
        <f>IF(ISNA(VLOOKUP(A26,TARIFS!A$7:F$500,6)),"",VLOOKUP(A26,TARIFS!A$7:F$500,6))</f>
        <v/>
      </c>
      <c r="G26" s="63" t="str">
        <f>IF(ISERROR(D26*F26),"",(D26*F26)-(D26*F26)*E26)</f>
        <v/>
      </c>
    </row>
    <row r="27" spans="1:7">
      <c r="A27" s="72">
        <v>9238368</v>
      </c>
      <c r="B27" s="125">
        <f>IF(ISNA(VLOOKUP(A27,TARIFS!A$7:F$500,2)),"",VLOOKUP(A27,TARIFS!A$7:F$500,2))</f>
        <v>331</v>
      </c>
      <c r="C27" s="125"/>
      <c r="D27" s="92">
        <v>1</v>
      </c>
      <c r="E27" s="94"/>
      <c r="F27" s="93">
        <f>IF(ISNA(VLOOKUP(A27,TARIFS!A$7:F$500,6)),"",VLOOKUP(A27,TARIFS!A$7:F$500,6))</f>
        <v>487.5</v>
      </c>
      <c r="G27" s="63">
        <f>IF(ISERROR(D27*F27),"",(D27*F27)-(D27*F27)*E27)</f>
        <v>487.5</v>
      </c>
    </row>
    <row r="28" spans="1:7">
      <c r="A28" s="72"/>
      <c r="B28" s="125" t="str">
        <f>IF(ISNA(VLOOKUP(A28,TARIFS!A$7:F$500,2)),"",VLOOKUP(A28,TARIFS!A$7:F$500,2))</f>
        <v/>
      </c>
      <c r="C28" s="125"/>
      <c r="D28" s="92"/>
      <c r="E28" s="94"/>
      <c r="F28" s="93" t="str">
        <f>IF(ISNA(VLOOKUP(A28,TARIFS!A$7:F$500,6)),"",VLOOKUP(A28,TARIFS!A$7:F$500,6))</f>
        <v/>
      </c>
      <c r="G28" s="63" t="str">
        <f t="shared" ref="G28:G40" si="0">IF(ISERROR(D28*F28),"",(D28*F28)-(D28*F28)*E28)</f>
        <v/>
      </c>
    </row>
    <row r="29" spans="1:7">
      <c r="A29" s="72"/>
      <c r="B29" s="125" t="str">
        <f>IF(ISNA(VLOOKUP(A29,TARIFS!A$7:F$500,2)),"",VLOOKUP(A29,TARIFS!A$7:F$500,2))</f>
        <v/>
      </c>
      <c r="C29" s="125"/>
      <c r="D29" s="92"/>
      <c r="E29" s="94"/>
      <c r="F29" s="93" t="str">
        <f>IF(ISNA(VLOOKUP(A29,TARIFS!A$7:F$500,6)),"",VLOOKUP(A29,TARIFS!A$7:F$500,6))</f>
        <v/>
      </c>
      <c r="G29" s="63" t="str">
        <f t="shared" si="0"/>
        <v/>
      </c>
    </row>
    <row r="30" spans="1:7">
      <c r="A30" s="72"/>
      <c r="B30" s="125" t="str">
        <f>IF(ISNA(VLOOKUP(A30,TARIFS!A$7:F$500,2)),"",VLOOKUP(A30,TARIFS!A$7:F$500,2))</f>
        <v/>
      </c>
      <c r="C30" s="125"/>
      <c r="D30" s="92"/>
      <c r="E30" s="94"/>
      <c r="F30" s="93" t="str">
        <f>IF(ISNA(VLOOKUP(A30,TARIFS!A$7:F$500,6)),"",VLOOKUP(A30,TARIFS!A$7:F$500,6))</f>
        <v/>
      </c>
      <c r="G30" s="63" t="str">
        <f t="shared" si="0"/>
        <v/>
      </c>
    </row>
    <row r="31" spans="1:7">
      <c r="A31" s="72"/>
      <c r="B31" s="125" t="str">
        <f>IF(ISNA(VLOOKUP(A31,TARIFS!A$7:F$500,2)),"",VLOOKUP(A31,TARIFS!A$7:F$500,2))</f>
        <v/>
      </c>
      <c r="C31" s="125"/>
      <c r="D31" s="92"/>
      <c r="E31" s="94"/>
      <c r="F31" s="93" t="str">
        <f>IF(ISNA(VLOOKUP(A31,TARIFS!A$7:F$500,6)),"",VLOOKUP(A31,TARIFS!A$7:F$500,6))</f>
        <v/>
      </c>
      <c r="G31" s="63" t="str">
        <f t="shared" si="0"/>
        <v/>
      </c>
    </row>
    <row r="32" spans="1:7">
      <c r="A32" s="72"/>
      <c r="B32" s="125" t="str">
        <f>IF(ISNA(VLOOKUP(A32,TARIFS!A$7:F$500,2)),"",VLOOKUP(A32,TARIFS!A$7:F$500,2))</f>
        <v/>
      </c>
      <c r="C32" s="125"/>
      <c r="D32" s="92"/>
      <c r="E32" s="94"/>
      <c r="F32" s="93" t="str">
        <f>IF(ISNA(VLOOKUP(A32,TARIFS!A$7:F$500,6)),"",VLOOKUP(A32,TARIFS!A$7:F$500,6))</f>
        <v/>
      </c>
      <c r="G32" s="63" t="str">
        <f t="shared" si="0"/>
        <v/>
      </c>
    </row>
    <row r="33" spans="1:7">
      <c r="A33" s="72"/>
      <c r="B33" s="125" t="str">
        <f>IF(ISNA(VLOOKUP(A33,TARIFS!A$7:F$500,2)),"",VLOOKUP(A33,TARIFS!A$7:F$500,2))</f>
        <v/>
      </c>
      <c r="C33" s="125"/>
      <c r="D33" s="92"/>
      <c r="E33" s="94"/>
      <c r="F33" s="93" t="str">
        <f>IF(ISNA(VLOOKUP(A33,TARIFS!A$7:F$500,6)),"",VLOOKUP(A33,TARIFS!A$7:F$500,6))</f>
        <v/>
      </c>
      <c r="G33" s="63" t="str">
        <f t="shared" si="0"/>
        <v/>
      </c>
    </row>
    <row r="34" spans="1:7">
      <c r="A34" s="72"/>
      <c r="B34" s="125" t="str">
        <f>IF(ISNA(VLOOKUP(A34,TARIFS!A$7:F$500,2)),"",VLOOKUP(A34,TARIFS!A$7:F$500,2))</f>
        <v/>
      </c>
      <c r="C34" s="125"/>
      <c r="D34" s="92"/>
      <c r="E34" s="94"/>
      <c r="F34" s="93" t="str">
        <f>IF(ISNA(VLOOKUP(A34,TARIFS!A$7:F$500,6)),"",VLOOKUP(A34,TARIFS!A$7:F$500,6))</f>
        <v/>
      </c>
      <c r="G34" s="63" t="str">
        <f t="shared" si="0"/>
        <v/>
      </c>
    </row>
    <row r="35" spans="1:7">
      <c r="A35" s="72"/>
      <c r="B35" s="125" t="str">
        <f>IF(ISNA(VLOOKUP(A35,TARIFS!A$7:F$500,2)),"",VLOOKUP(A35,TARIFS!A$7:F$500,2))</f>
        <v/>
      </c>
      <c r="C35" s="125"/>
      <c r="D35" s="92"/>
      <c r="E35" s="94"/>
      <c r="F35" s="93" t="str">
        <f>IF(ISNA(VLOOKUP(A35,TARIFS!A$7:F$500,6)),"",VLOOKUP(A35,TARIFS!A$7:F$500,6))</f>
        <v/>
      </c>
      <c r="G35" s="63" t="str">
        <f t="shared" si="0"/>
        <v/>
      </c>
    </row>
    <row r="36" spans="1:7">
      <c r="A36" s="72"/>
      <c r="B36" s="125" t="str">
        <f>IF(ISNA(VLOOKUP(A36,TARIFS!A$7:F$500,2)),"",VLOOKUP(A36,TARIFS!A$7:F$500,2))</f>
        <v/>
      </c>
      <c r="C36" s="125"/>
      <c r="D36" s="92"/>
      <c r="E36" s="94"/>
      <c r="F36" s="93" t="str">
        <f>IF(ISNA(VLOOKUP(A36,TARIFS!A$7:F$500,6)),"",VLOOKUP(A36,TARIFS!A$7:F$500,6))</f>
        <v/>
      </c>
      <c r="G36" s="63" t="str">
        <f t="shared" si="0"/>
        <v/>
      </c>
    </row>
    <row r="37" spans="1:7">
      <c r="A37" s="72"/>
      <c r="B37" s="125" t="str">
        <f>IF(ISNA(VLOOKUP(A37,TARIFS!A$7:F$500,2)),"",VLOOKUP(A37,TARIFS!A$7:F$500,2))</f>
        <v/>
      </c>
      <c r="C37" s="125"/>
      <c r="D37" s="92"/>
      <c r="E37" s="94"/>
      <c r="F37" s="93" t="str">
        <f>IF(ISNA(VLOOKUP(A37,TARIFS!A$7:F$500,6)),"",VLOOKUP(A37,TARIFS!A$7:F$500,6))</f>
        <v/>
      </c>
      <c r="G37" s="63" t="str">
        <f t="shared" si="0"/>
        <v/>
      </c>
    </row>
    <row r="38" spans="1:7">
      <c r="A38" s="72"/>
      <c r="B38" s="125" t="str">
        <f>IF(ISNA(VLOOKUP(A38,TARIFS!A$7:F$500,2)),"",VLOOKUP(A38,TARIFS!A$7:F$500,2))</f>
        <v/>
      </c>
      <c r="C38" s="125"/>
      <c r="D38" s="92"/>
      <c r="E38" s="94"/>
      <c r="F38" s="93" t="str">
        <f>IF(ISNA(VLOOKUP(A38,TARIFS!A$7:F$500,6)),"",VLOOKUP(A38,TARIFS!A$7:F$500,6))</f>
        <v/>
      </c>
      <c r="G38" s="63" t="str">
        <f t="shared" si="0"/>
        <v/>
      </c>
    </row>
    <row r="39" spans="1:7">
      <c r="A39" s="72"/>
      <c r="B39" s="125" t="str">
        <f>IF(ISNA(VLOOKUP(A39,TARIFS!A$7:F$500,2)),"",VLOOKUP(A39,TARIFS!A$7:F$500,2))</f>
        <v/>
      </c>
      <c r="C39" s="125"/>
      <c r="D39" s="92"/>
      <c r="E39" s="94"/>
      <c r="F39" s="93" t="str">
        <f>IF(ISNA(VLOOKUP(A39,TARIFS!A$7:F$500,6)),"",VLOOKUP(A39,TARIFS!A$7:F$500,6))</f>
        <v/>
      </c>
      <c r="G39" s="63" t="str">
        <f t="shared" si="0"/>
        <v/>
      </c>
    </row>
    <row r="40" spans="1:7" ht="13.5" thickBot="1">
      <c r="A40" s="81"/>
      <c r="B40" s="127" t="str">
        <f>IF(ISNA(VLOOKUP(A40,TARIFS!A$7:F$500,2)),"",VLOOKUP(A40,TARIFS!A$7:F$500,2))</f>
        <v/>
      </c>
      <c r="C40" s="127"/>
      <c r="D40" s="88"/>
      <c r="E40" s="95"/>
      <c r="F40" s="76" t="str">
        <f>IF(ISNA(VLOOKUP(A40,TARIFS!A$7:F$500,6)),"",VLOOKUP(A40,TARIFS!A$7:F$500,6))</f>
        <v/>
      </c>
      <c r="G40" s="66" t="str">
        <f t="shared" si="0"/>
        <v/>
      </c>
    </row>
    <row r="41" spans="1:7" ht="15.75" thickBot="1">
      <c r="A41" s="128" t="s">
        <v>9</v>
      </c>
      <c r="B41" s="129"/>
      <c r="C41" s="129"/>
      <c r="D41" s="129"/>
      <c r="E41" s="129"/>
      <c r="F41" s="130"/>
      <c r="G41" s="65">
        <f>SUM(G26:G40)</f>
        <v>487.5</v>
      </c>
    </row>
    <row r="42" spans="1:7" ht="9.9499999999999993" customHeight="1" thickTop="1">
      <c r="A42" s="19"/>
      <c r="B42" s="33"/>
      <c r="C42" s="34"/>
      <c r="D42" s="35"/>
      <c r="E42" s="35"/>
      <c r="F42" s="36"/>
      <c r="G42" s="19"/>
    </row>
    <row r="43" spans="1:7" ht="15">
      <c r="A43" s="126" t="s">
        <v>10</v>
      </c>
      <c r="B43" s="126"/>
      <c r="C43" s="126"/>
      <c r="D43" s="159">
        <f ca="1">TODAY()+30</f>
        <v>40551</v>
      </c>
      <c r="E43" s="159"/>
      <c r="F43" s="39"/>
      <c r="G43" s="39"/>
    </row>
    <row r="44" spans="1:7" ht="9.9499999999999993" customHeight="1">
      <c r="A44" s="19"/>
      <c r="B44" s="37"/>
      <c r="C44" s="37"/>
      <c r="D44" s="37"/>
      <c r="E44" s="37"/>
      <c r="F44" s="37"/>
      <c r="G44" s="37"/>
    </row>
  </sheetData>
  <mergeCells count="40">
    <mergeCell ref="E9:G9"/>
    <mergeCell ref="E8:G8"/>
    <mergeCell ref="E7:G7"/>
    <mergeCell ref="D43:E43"/>
    <mergeCell ref="E2:F2"/>
    <mergeCell ref="E3:F3"/>
    <mergeCell ref="E4:F4"/>
    <mergeCell ref="E5:F5"/>
    <mergeCell ref="E10:G10"/>
    <mergeCell ref="A16:B16"/>
    <mergeCell ref="C16:G16"/>
    <mergeCell ref="A17:B17"/>
    <mergeCell ref="C17:G17"/>
    <mergeCell ref="A14:B14"/>
    <mergeCell ref="C14:G14"/>
    <mergeCell ref="A15:B15"/>
    <mergeCell ref="C15:G15"/>
    <mergeCell ref="B25:C25"/>
    <mergeCell ref="B34:C34"/>
    <mergeCell ref="B35:C35"/>
    <mergeCell ref="A23:G24"/>
    <mergeCell ref="A18:B18"/>
    <mergeCell ref="C18:G18"/>
    <mergeCell ref="A19:B19"/>
    <mergeCell ref="C19:G19"/>
    <mergeCell ref="A43:C43"/>
    <mergeCell ref="B38:C38"/>
    <mergeCell ref="B39:C39"/>
    <mergeCell ref="B40:C40"/>
    <mergeCell ref="A41:F41"/>
    <mergeCell ref="B36:C36"/>
    <mergeCell ref="B37:C37"/>
    <mergeCell ref="B26:C26"/>
    <mergeCell ref="B27:C27"/>
    <mergeCell ref="B32:C32"/>
    <mergeCell ref="B33:C33"/>
    <mergeCell ref="B28:C28"/>
    <mergeCell ref="B29:C29"/>
    <mergeCell ref="B30:C30"/>
    <mergeCell ref="B31:C31"/>
  </mergeCells>
  <phoneticPr fontId="17" type="noConversion"/>
  <conditionalFormatting sqref="H17">
    <cfRule type="cellIs" dxfId="0" priority="1" stopIfTrue="1" operator="equal">
      <formula>0</formula>
    </cfRule>
  </conditionalFormatting>
  <pageMargins left="0.66" right="0.19685039370078741" top="0.28000000000000003" bottom="0.19685039370078741" header="0.34" footer="0.51181102362204722"/>
  <pageSetup paperSize="9" scale="84" orientation="portrait" verticalDpi="12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H42"/>
  <sheetViews>
    <sheetView topLeftCell="A7" workbookViewId="0">
      <selection activeCell="B21" sqref="B21"/>
    </sheetView>
  </sheetViews>
  <sheetFormatPr baseColWidth="10" defaultRowHeight="12.75"/>
  <cols>
    <col min="1" max="1" width="11.5703125" customWidth="1"/>
    <col min="2" max="2" width="41.7109375" customWidth="1"/>
    <col min="3" max="3" width="6.7109375" customWidth="1"/>
    <col min="4" max="5" width="12.7109375" customWidth="1"/>
    <col min="6" max="6" width="17.7109375" customWidth="1"/>
  </cols>
  <sheetData>
    <row r="1" spans="1:8">
      <c r="A1" s="19"/>
      <c r="B1" s="19"/>
      <c r="C1" s="19"/>
      <c r="D1" s="20"/>
      <c r="E1" s="19"/>
      <c r="F1" s="19"/>
    </row>
    <row r="2" spans="1:8" ht="18">
      <c r="A2" s="19"/>
      <c r="B2" s="19"/>
      <c r="C2" s="19"/>
      <c r="D2" s="20"/>
      <c r="E2" s="21"/>
      <c r="F2" s="19"/>
    </row>
    <row r="3" spans="1:8" ht="15.75">
      <c r="A3" s="19"/>
      <c r="B3" s="19"/>
      <c r="C3" s="19"/>
      <c r="D3" s="20"/>
      <c r="E3" s="161"/>
      <c r="F3" s="161"/>
    </row>
    <row r="4" spans="1:8" ht="15.75">
      <c r="A4" s="19"/>
      <c r="B4" s="22"/>
      <c r="C4" s="22"/>
      <c r="D4" s="20"/>
      <c r="E4" s="23"/>
      <c r="F4" s="20"/>
    </row>
    <row r="5" spans="1:8" ht="15.75">
      <c r="A5" s="19"/>
      <c r="B5" s="22"/>
      <c r="C5" s="22"/>
      <c r="D5" s="20"/>
      <c r="E5" s="23"/>
      <c r="F5" s="20"/>
    </row>
    <row r="6" spans="1:8" ht="15">
      <c r="A6" s="19"/>
      <c r="B6" s="22"/>
      <c r="C6" s="22"/>
      <c r="D6" s="20"/>
      <c r="E6" s="20"/>
      <c r="F6" s="20"/>
    </row>
    <row r="7" spans="1:8" ht="15.75">
      <c r="A7" s="19"/>
      <c r="B7" s="22"/>
      <c r="C7" s="22"/>
      <c r="D7" s="20"/>
      <c r="E7" s="23"/>
      <c r="F7" s="20"/>
    </row>
    <row r="8" spans="1:8" ht="15.75">
      <c r="A8" s="19"/>
      <c r="B8" s="22"/>
      <c r="C8" s="22"/>
      <c r="D8" s="20"/>
      <c r="E8" s="23"/>
      <c r="F8" s="20"/>
    </row>
    <row r="9" spans="1:8" ht="15.75">
      <c r="A9" s="19"/>
      <c r="B9" s="22"/>
      <c r="C9" s="22"/>
      <c r="D9" s="20"/>
      <c r="E9" s="23"/>
      <c r="F9" s="20"/>
    </row>
    <row r="10" spans="1:8" ht="15.75">
      <c r="A10" s="19"/>
      <c r="B10" s="22"/>
      <c r="C10" s="22"/>
      <c r="D10" s="20"/>
      <c r="E10" s="24"/>
      <c r="F10" s="20"/>
    </row>
    <row r="11" spans="1:8" ht="15.75">
      <c r="A11" s="19"/>
      <c r="B11" s="22"/>
      <c r="C11" s="22"/>
      <c r="D11" s="20"/>
      <c r="E11" s="24"/>
      <c r="F11" s="20"/>
    </row>
    <row r="12" spans="1:8" ht="15.75">
      <c r="A12" s="25" t="s">
        <v>22</v>
      </c>
      <c r="B12" s="82">
        <f ca="1">TODAY()</f>
        <v>40521</v>
      </c>
      <c r="C12" s="19"/>
      <c r="D12" s="26" t="s">
        <v>1</v>
      </c>
      <c r="E12" s="27">
        <f>YEAR(40500)</f>
        <v>2010</v>
      </c>
      <c r="F12" s="19"/>
    </row>
    <row r="13" spans="1:8" ht="18.75" thickBot="1">
      <c r="A13" s="19"/>
      <c r="B13" s="28"/>
      <c r="C13" s="28"/>
      <c r="D13" s="29"/>
      <c r="E13" s="30"/>
      <c r="F13" s="19"/>
      <c r="H13" s="40"/>
    </row>
    <row r="14" spans="1:8" ht="15.75">
      <c r="A14" s="148" t="s">
        <v>2</v>
      </c>
      <c r="B14" s="149"/>
      <c r="C14" s="150" t="s">
        <v>3</v>
      </c>
      <c r="D14" s="151"/>
      <c r="E14" s="151"/>
      <c r="F14" s="152"/>
    </row>
    <row r="15" spans="1:8" ht="15">
      <c r="A15" s="153"/>
      <c r="B15" s="154"/>
      <c r="C15" s="155"/>
      <c r="D15" s="156"/>
      <c r="E15" s="156"/>
      <c r="F15" s="157"/>
    </row>
    <row r="16" spans="1:8" ht="15.75">
      <c r="A16" s="138"/>
      <c r="B16" s="139"/>
      <c r="C16" s="163"/>
      <c r="D16" s="141"/>
      <c r="E16" s="141"/>
      <c r="F16" s="142"/>
    </row>
    <row r="17" spans="1:6" ht="15.75">
      <c r="A17" s="138"/>
      <c r="B17" s="139"/>
      <c r="C17" s="140"/>
      <c r="D17" s="141"/>
      <c r="E17" s="141"/>
      <c r="F17" s="142"/>
    </row>
    <row r="18" spans="1:6" ht="15.75">
      <c r="A18" s="138"/>
      <c r="B18" s="139"/>
      <c r="C18" s="140"/>
      <c r="D18" s="141"/>
      <c r="E18" s="141"/>
      <c r="F18" s="142"/>
    </row>
    <row r="19" spans="1:6" ht="16.5" thickBot="1">
      <c r="A19" s="143"/>
      <c r="B19" s="144"/>
      <c r="C19" s="145"/>
      <c r="D19" s="146"/>
      <c r="E19" s="146"/>
      <c r="F19" s="147"/>
    </row>
    <row r="20" spans="1:6" ht="9.9499999999999993" customHeight="1" thickBot="1">
      <c r="A20" s="19"/>
      <c r="B20" s="28"/>
      <c r="C20" s="28"/>
      <c r="D20" s="29"/>
      <c r="E20" s="30"/>
      <c r="F20" s="19"/>
    </row>
    <row r="21" spans="1:6" ht="18.75" thickBot="1">
      <c r="A21" s="41" t="s">
        <v>21</v>
      </c>
      <c r="B21" s="83"/>
      <c r="C21" s="19"/>
      <c r="D21" s="29"/>
      <c r="E21" s="30"/>
      <c r="F21" s="19"/>
    </row>
    <row r="22" spans="1:6" ht="9.9499999999999993" customHeight="1" thickBot="1">
      <c r="A22" s="19"/>
      <c r="B22" s="28"/>
      <c r="C22" s="28"/>
      <c r="D22" s="29"/>
      <c r="E22" s="30"/>
      <c r="F22" s="19"/>
    </row>
    <row r="23" spans="1:6" ht="15.75" customHeight="1" thickTop="1">
      <c r="A23" s="132" t="s">
        <v>30</v>
      </c>
      <c r="B23" s="133"/>
      <c r="C23" s="133"/>
      <c r="D23" s="133"/>
      <c r="E23" s="133"/>
      <c r="F23" s="134"/>
    </row>
    <row r="24" spans="1:6" ht="12.75" customHeight="1">
      <c r="A24" s="135"/>
      <c r="B24" s="136"/>
      <c r="C24" s="136"/>
      <c r="D24" s="136"/>
      <c r="E24" s="136"/>
      <c r="F24" s="137"/>
    </row>
    <row r="25" spans="1:6" ht="15.75">
      <c r="A25" s="31" t="s">
        <v>20</v>
      </c>
      <c r="B25" s="131" t="s">
        <v>5</v>
      </c>
      <c r="C25" s="131"/>
      <c r="D25" s="67" t="s">
        <v>6</v>
      </c>
      <c r="E25" s="68" t="s">
        <v>18</v>
      </c>
      <c r="F25" s="32" t="s">
        <v>19</v>
      </c>
    </row>
    <row r="26" spans="1:6">
      <c r="A26" s="72"/>
      <c r="B26" s="164" t="str">
        <f>IF(ISNA(VLOOKUP(A26,TARIFS!A$7:F$500,2)),"",VLOOKUP(A26,TARIFS!A$7:F$500,2))</f>
        <v/>
      </c>
      <c r="C26" s="164"/>
      <c r="D26" s="73"/>
      <c r="E26" s="74" t="str">
        <f>IF(ISNA(VLOOKUP(A26,TARIFS!A$7:F$500,4)),"",VLOOKUP(A26,TARIFS!A$7:F$500,4))</f>
        <v/>
      </c>
      <c r="F26" s="63" t="str">
        <f>IF(ISERROR(D26*E26),"",D26*E26)</f>
        <v/>
      </c>
    </row>
    <row r="27" spans="1:6">
      <c r="A27" s="72"/>
      <c r="B27" s="164" t="str">
        <f>IF(ISNA(VLOOKUP(A27,TARIFS!A$7:F$500,2)),"",VLOOKUP(A27,TARIFS!A$7:F$500,2))</f>
        <v/>
      </c>
      <c r="C27" s="164"/>
      <c r="D27" s="73"/>
      <c r="E27" s="74" t="str">
        <f>IF(ISNA(VLOOKUP(A27,TARIFS!A$7:F$500,4)),"",VLOOKUP(A27,TARIFS!A$7:F$500,4))</f>
        <v/>
      </c>
      <c r="F27" s="63" t="str">
        <f t="shared" ref="F27:F40" si="0">IF(ISERROR(D27*E27),"",D27*E27)</f>
        <v/>
      </c>
    </row>
    <row r="28" spans="1:6">
      <c r="A28" s="72"/>
      <c r="B28" s="164" t="str">
        <f>IF(ISNA(VLOOKUP(A28,TARIFS!A$7:F$500,2)),"",VLOOKUP(A28,TARIFS!A$7:F$500,2))</f>
        <v/>
      </c>
      <c r="C28" s="164"/>
      <c r="D28" s="73"/>
      <c r="E28" s="74" t="str">
        <f>IF(ISNA(VLOOKUP(A28,TARIFS!A$7:F$500,4)),"",VLOOKUP(A28,TARIFS!A$7:F$500,4))</f>
        <v/>
      </c>
      <c r="F28" s="63" t="str">
        <f t="shared" si="0"/>
        <v/>
      </c>
    </row>
    <row r="29" spans="1:6">
      <c r="A29" s="72"/>
      <c r="B29" s="164" t="str">
        <f>IF(ISNA(VLOOKUP(A29,TARIFS!A$7:F$500,2)),"",VLOOKUP(A29,TARIFS!A$7:F$500,2))</f>
        <v/>
      </c>
      <c r="C29" s="164"/>
      <c r="D29" s="73"/>
      <c r="E29" s="74" t="str">
        <f>IF(ISNA(VLOOKUP(A29,TARIFS!A$7:F$500,4)),"",VLOOKUP(A29,TARIFS!A$7:F$500,4))</f>
        <v/>
      </c>
      <c r="F29" s="63" t="str">
        <f t="shared" si="0"/>
        <v/>
      </c>
    </row>
    <row r="30" spans="1:6">
      <c r="A30" s="72"/>
      <c r="B30" s="164" t="str">
        <f>IF(ISNA(VLOOKUP(A30,TARIFS!A$7:F$500,2)),"",VLOOKUP(A30,TARIFS!A$7:F$500,2))</f>
        <v/>
      </c>
      <c r="C30" s="164"/>
      <c r="D30" s="73"/>
      <c r="E30" s="74" t="str">
        <f>IF(ISNA(VLOOKUP(A30,TARIFS!A$7:F$500,4)),"",VLOOKUP(A30,TARIFS!A$7:F$500,4))</f>
        <v/>
      </c>
      <c r="F30" s="63" t="str">
        <f t="shared" si="0"/>
        <v/>
      </c>
    </row>
    <row r="31" spans="1:6">
      <c r="A31" s="72"/>
      <c r="B31" s="164" t="str">
        <f>IF(ISNA(VLOOKUP(A31,TARIFS!A$7:F$500,2)),"",VLOOKUP(A31,TARIFS!A$7:F$500,2))</f>
        <v/>
      </c>
      <c r="C31" s="164"/>
      <c r="D31" s="73"/>
      <c r="E31" s="74" t="str">
        <f>IF(ISNA(VLOOKUP(A31,TARIFS!A$7:F$500,4)),"",VLOOKUP(A31,TARIFS!A$7:F$500,4))</f>
        <v/>
      </c>
      <c r="F31" s="63" t="str">
        <f t="shared" si="0"/>
        <v/>
      </c>
    </row>
    <row r="32" spans="1:6">
      <c r="A32" s="72"/>
      <c r="B32" s="164" t="str">
        <f>IF(ISNA(VLOOKUP(A32,TARIFS!A$7:F$500,2)),"",VLOOKUP(A32,TARIFS!A$7:F$500,2))</f>
        <v/>
      </c>
      <c r="C32" s="164"/>
      <c r="D32" s="73"/>
      <c r="E32" s="74" t="str">
        <f>IF(ISNA(VLOOKUP(A32,TARIFS!A$7:F$500,4)),"",VLOOKUP(A32,TARIFS!A$7:F$500,4))</f>
        <v/>
      </c>
      <c r="F32" s="63" t="str">
        <f t="shared" si="0"/>
        <v/>
      </c>
    </row>
    <row r="33" spans="1:6">
      <c r="A33" s="72"/>
      <c r="B33" s="164" t="str">
        <f>IF(ISNA(VLOOKUP(A33,TARIFS!A$7:F$500,2)),"",VLOOKUP(A33,TARIFS!A$7:F$500,2))</f>
        <v/>
      </c>
      <c r="C33" s="164"/>
      <c r="D33" s="73"/>
      <c r="E33" s="74" t="str">
        <f>IF(ISNA(VLOOKUP(A33,TARIFS!A$7:F$500,4)),"",VLOOKUP(A33,TARIFS!A$7:F$500,4))</f>
        <v/>
      </c>
      <c r="F33" s="63" t="str">
        <f t="shared" si="0"/>
        <v/>
      </c>
    </row>
    <row r="34" spans="1:6">
      <c r="A34" s="72"/>
      <c r="B34" s="164" t="str">
        <f>IF(ISNA(VLOOKUP(A34,TARIFS!A$7:F$500,2)),"",VLOOKUP(A34,TARIFS!A$7:F$500,2))</f>
        <v/>
      </c>
      <c r="C34" s="164"/>
      <c r="D34" s="73"/>
      <c r="E34" s="74" t="str">
        <f>IF(ISNA(VLOOKUP(A34,TARIFS!A$7:F$500,4)),"",VLOOKUP(A34,TARIFS!A$7:F$500,4))</f>
        <v/>
      </c>
      <c r="F34" s="63" t="str">
        <f t="shared" si="0"/>
        <v/>
      </c>
    </row>
    <row r="35" spans="1:6">
      <c r="A35" s="72"/>
      <c r="B35" s="164" t="str">
        <f>IF(ISNA(VLOOKUP(A35,TARIFS!A$7:F$500,2)),"",VLOOKUP(A35,TARIFS!A$7:F$500,2))</f>
        <v/>
      </c>
      <c r="C35" s="164"/>
      <c r="D35" s="123"/>
      <c r="E35" s="74" t="str">
        <f>IF(ISNA(VLOOKUP(A35,TARIFS!A$7:F$500,4)),"",VLOOKUP(A35,TARIFS!A$7:F$500,4))</f>
        <v/>
      </c>
      <c r="F35" s="63" t="str">
        <f t="shared" si="0"/>
        <v/>
      </c>
    </row>
    <row r="36" spans="1:6">
      <c r="A36" s="72"/>
      <c r="B36" s="164" t="str">
        <f>IF(ISNA(VLOOKUP(A36,TARIFS!A$7:F$500,2)),"",VLOOKUP(A36,TARIFS!A$7:F$500,2))</f>
        <v/>
      </c>
      <c r="C36" s="164"/>
      <c r="D36" s="73"/>
      <c r="E36" s="74" t="str">
        <f>IF(ISNA(VLOOKUP(A36,TARIFS!A$7:F$500,4)),"",VLOOKUP(A36,TARIFS!A$7:F$500,4))</f>
        <v/>
      </c>
      <c r="F36" s="63" t="str">
        <f t="shared" si="0"/>
        <v/>
      </c>
    </row>
    <row r="37" spans="1:6">
      <c r="A37" s="72"/>
      <c r="B37" s="164" t="str">
        <f>IF(ISNA(VLOOKUP(A37,TARIFS!A$7:F$500,2)),"",VLOOKUP(A37,TARIFS!A$7:F$500,2))</f>
        <v/>
      </c>
      <c r="C37" s="164"/>
      <c r="D37" s="73"/>
      <c r="E37" s="74" t="str">
        <f>IF(ISNA(VLOOKUP(A37,TARIFS!A$7:F$500,4)),"",VLOOKUP(A37,TARIFS!A$7:F$500,4))</f>
        <v/>
      </c>
      <c r="F37" s="63" t="str">
        <f t="shared" si="0"/>
        <v/>
      </c>
    </row>
    <row r="38" spans="1:6">
      <c r="A38" s="72"/>
      <c r="B38" s="164" t="str">
        <f>IF(ISNA(VLOOKUP(A38,TARIFS!A$7:F$500,2)),"",VLOOKUP(A38,TARIFS!A$7:F$500,2))</f>
        <v/>
      </c>
      <c r="C38" s="164"/>
      <c r="D38" s="73"/>
      <c r="E38" s="74" t="str">
        <f>IF(ISNA(VLOOKUP(A38,TARIFS!A$7:F$500,4)),"",VLOOKUP(A38,TARIFS!A$7:F$500,4))</f>
        <v/>
      </c>
      <c r="F38" s="63" t="str">
        <f t="shared" si="0"/>
        <v/>
      </c>
    </row>
    <row r="39" spans="1:6">
      <c r="A39" s="72"/>
      <c r="B39" s="164" t="str">
        <f>IF(ISNA(VLOOKUP(A39,TARIFS!A$7:F$500,2)),"",VLOOKUP(A39,TARIFS!A$7:F$500,2))</f>
        <v/>
      </c>
      <c r="C39" s="164"/>
      <c r="D39" s="73"/>
      <c r="E39" s="74" t="str">
        <f>IF(ISNA(VLOOKUP(A39,TARIFS!A$7:F$500,4)),"",VLOOKUP(A39,TARIFS!A$7:F$500,4))</f>
        <v/>
      </c>
      <c r="F39" s="63" t="str">
        <f t="shared" si="0"/>
        <v/>
      </c>
    </row>
    <row r="40" spans="1:6" ht="13.5" thickBot="1">
      <c r="A40" s="81"/>
      <c r="B40" s="165" t="str">
        <f>IF(ISNA(VLOOKUP(A40,TARIFS!A$7:F$500,2)),"",VLOOKUP(A40,TARIFS!A$7:F$500,2))</f>
        <v/>
      </c>
      <c r="C40" s="165"/>
      <c r="D40" s="75"/>
      <c r="E40" s="124" t="str">
        <f>IF(ISNA(VLOOKUP(A40,TARIFS!A$7:F$500,4)),"",VLOOKUP(A40,TARIFS!A$7:F$500,4))</f>
        <v/>
      </c>
      <c r="F40" s="66" t="str">
        <f t="shared" si="0"/>
        <v/>
      </c>
    </row>
    <row r="41" spans="1:6" ht="15.75" thickBot="1">
      <c r="A41" s="128" t="s">
        <v>9</v>
      </c>
      <c r="B41" s="129"/>
      <c r="C41" s="129"/>
      <c r="D41" s="129"/>
      <c r="E41" s="130"/>
      <c r="F41" s="65">
        <f>SUM(F26:F40)</f>
        <v>0</v>
      </c>
    </row>
    <row r="42" spans="1:6" ht="15" customHeight="1" thickTop="1">
      <c r="A42" s="19"/>
      <c r="B42" s="33"/>
      <c r="C42" s="34"/>
      <c r="D42" s="35"/>
      <c r="E42" s="36"/>
      <c r="F42" s="19"/>
    </row>
  </sheetData>
  <mergeCells count="31">
    <mergeCell ref="B37:C37"/>
    <mergeCell ref="B38:C38"/>
    <mergeCell ref="B39:C39"/>
    <mergeCell ref="B40:C40"/>
    <mergeCell ref="A41:E41"/>
    <mergeCell ref="B32:C32"/>
    <mergeCell ref="B33:C33"/>
    <mergeCell ref="B34:C34"/>
    <mergeCell ref="B35:C35"/>
    <mergeCell ref="B36:C36"/>
    <mergeCell ref="B27:C27"/>
    <mergeCell ref="B28:C28"/>
    <mergeCell ref="B29:C29"/>
    <mergeCell ref="B30:C30"/>
    <mergeCell ref="B31:C31"/>
    <mergeCell ref="A19:B19"/>
    <mergeCell ref="C19:F19"/>
    <mergeCell ref="A23:F24"/>
    <mergeCell ref="B25:C25"/>
    <mergeCell ref="B26:C26"/>
    <mergeCell ref="A16:B16"/>
    <mergeCell ref="C16:F16"/>
    <mergeCell ref="A17:B17"/>
    <mergeCell ref="C17:F17"/>
    <mergeCell ref="A18:B18"/>
    <mergeCell ref="C18:F18"/>
    <mergeCell ref="E3:F3"/>
    <mergeCell ref="A14:B14"/>
    <mergeCell ref="C14:F14"/>
    <mergeCell ref="A15:B15"/>
    <mergeCell ref="C15:F15"/>
  </mergeCells>
  <conditionalFormatting sqref="G17">
    <cfRule type="cellIs" dxfId="1" priority="1" stopIfTrue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J37"/>
  <sheetViews>
    <sheetView workbookViewId="0">
      <selection activeCell="J21" sqref="J21"/>
    </sheetView>
  </sheetViews>
  <sheetFormatPr baseColWidth="10" defaultRowHeight="12.75"/>
  <cols>
    <col min="2" max="2" width="62.7109375" customWidth="1"/>
    <col min="3" max="3" width="11.28515625" customWidth="1"/>
    <col min="4" max="4" width="13" customWidth="1"/>
    <col min="5" max="5" width="13.85546875" bestFit="1" customWidth="1"/>
    <col min="6" max="6" width="13.140625" customWidth="1"/>
    <col min="7" max="7" width="10.5703125" customWidth="1"/>
    <col min="8" max="8" width="13.140625" customWidth="1"/>
    <col min="9" max="9" width="11.85546875" customWidth="1"/>
    <col min="10" max="10" width="11.140625" customWidth="1"/>
  </cols>
  <sheetData>
    <row r="1" spans="1:10">
      <c r="C1" s="1"/>
    </row>
    <row r="2" spans="1:10">
      <c r="C2" s="1"/>
    </row>
    <row r="3" spans="1:10">
      <c r="C3" s="1"/>
      <c r="D3" s="3"/>
      <c r="E3" s="15" t="s">
        <v>0</v>
      </c>
    </row>
    <row r="4" spans="1:10" ht="15">
      <c r="B4" s="2"/>
      <c r="C4" s="1"/>
      <c r="D4" s="3"/>
      <c r="E4" s="3"/>
    </row>
    <row r="5" spans="1:10" ht="18">
      <c r="B5" s="2"/>
      <c r="C5" s="4"/>
      <c r="D5" s="5"/>
    </row>
    <row r="6" spans="1:10" ht="18">
      <c r="B6" s="2"/>
      <c r="C6" s="4"/>
      <c r="D6" s="5"/>
    </row>
    <row r="7" spans="1:10" ht="18">
      <c r="B7" s="6"/>
      <c r="C7" s="4"/>
      <c r="D7" s="5"/>
    </row>
    <row r="8" spans="1:10" ht="18">
      <c r="B8" s="6"/>
      <c r="C8" s="4"/>
      <c r="D8" s="5"/>
    </row>
    <row r="9" spans="1:10" ht="18">
      <c r="B9" s="6"/>
      <c r="C9" s="4"/>
      <c r="D9" s="5"/>
    </row>
    <row r="10" spans="1:10" ht="15">
      <c r="B10" s="166"/>
      <c r="C10" s="166"/>
      <c r="D10" s="166"/>
      <c r="I10" s="62"/>
    </row>
    <row r="11" spans="1:10" ht="15">
      <c r="B11" s="7"/>
      <c r="C11" s="8"/>
      <c r="D11" s="9"/>
    </row>
    <row r="12" spans="1:10" ht="18" customHeight="1">
      <c r="A12" s="10" t="s">
        <v>20</v>
      </c>
      <c r="B12" s="10" t="s">
        <v>5</v>
      </c>
      <c r="C12" s="11" t="s">
        <v>6</v>
      </c>
      <c r="D12" s="11" t="s">
        <v>7</v>
      </c>
      <c r="E12" s="11" t="s">
        <v>8</v>
      </c>
      <c r="F12" s="11" t="s">
        <v>11</v>
      </c>
      <c r="G12" s="11" t="s">
        <v>31</v>
      </c>
      <c r="H12" s="11" t="s">
        <v>12</v>
      </c>
      <c r="I12" s="11" t="s">
        <v>13</v>
      </c>
      <c r="J12" s="11" t="s">
        <v>14</v>
      </c>
    </row>
    <row r="13" spans="1:10" ht="15">
      <c r="A13" s="64">
        <f>DEVIS!$A$26</f>
        <v>0</v>
      </c>
      <c r="B13" s="38" t="str">
        <f>DEVIS!B26</f>
        <v/>
      </c>
      <c r="C13" s="77">
        <f>DEVIS!D26</f>
        <v>0</v>
      </c>
      <c r="D13" s="78" t="str">
        <f>DEVIS!F26</f>
        <v/>
      </c>
      <c r="E13" s="79" t="str">
        <f>IF(ISERROR(C13*D13),"",(C13*D13)-((C13*D13)*G13))</f>
        <v/>
      </c>
      <c r="F13" s="80" t="str">
        <f>IF(ISNA(VLOOKUP(A13,TARIFS!A$7:F$500,4)),"",VLOOKUP(A13,TARIFS!A$7:F$500,4))</f>
        <v/>
      </c>
      <c r="G13" s="90">
        <f>DEVIS!E26</f>
        <v>0</v>
      </c>
      <c r="H13" s="80" t="str">
        <f t="shared" ref="H13:H18" si="0">IF(ISERROR(C13*F13),"",C13*F13)</f>
        <v/>
      </c>
      <c r="I13" s="89" t="str">
        <f t="shared" ref="I13:I19" si="1">IF(ISERROR(J13/E13),"",J13/E13)</f>
        <v/>
      </c>
      <c r="J13" s="80" t="str">
        <f t="shared" ref="J13:J19" si="2">IF(ISERROR(E13-H13),"",E13-H13)</f>
        <v/>
      </c>
    </row>
    <row r="14" spans="1:10" ht="15">
      <c r="A14" s="64">
        <f>DEVIS!$A$27</f>
        <v>9238368</v>
      </c>
      <c r="B14" s="38">
        <f>DEVIS!B27</f>
        <v>331</v>
      </c>
      <c r="C14" s="77">
        <f>DEVIS!D27</f>
        <v>1</v>
      </c>
      <c r="D14" s="78">
        <f>DEVIS!F27</f>
        <v>487.5</v>
      </c>
      <c r="E14" s="79">
        <f>IF(ISERROR(C14*D14),"",(C14*D14)-((C14*D14)*G14))</f>
        <v>487.5</v>
      </c>
      <c r="F14" s="80">
        <f>IF(ISNA(VLOOKUP(A14,TARIFS!A$7:F$500,4)),"",VLOOKUP(A14,TARIFS!A$7:F$500,4))</f>
        <v>325</v>
      </c>
      <c r="G14" s="90">
        <f>DEVIS!E27</f>
        <v>0</v>
      </c>
      <c r="H14" s="80">
        <f t="shared" si="0"/>
        <v>325</v>
      </c>
      <c r="I14" s="89">
        <f t="shared" si="1"/>
        <v>0.33333333333333331</v>
      </c>
      <c r="J14" s="80">
        <f t="shared" si="2"/>
        <v>162.5</v>
      </c>
    </row>
    <row r="15" spans="1:10" ht="15">
      <c r="A15" s="64">
        <f>DEVIS!$A$28</f>
        <v>0</v>
      </c>
      <c r="B15" s="38" t="str">
        <f>DEVIS!B28</f>
        <v/>
      </c>
      <c r="C15" s="77">
        <f>DEVIS!D28</f>
        <v>0</v>
      </c>
      <c r="D15" s="78" t="str">
        <f>DEVIS!F28</f>
        <v/>
      </c>
      <c r="E15" s="79" t="str">
        <f t="shared" ref="E15:E29" si="3">IF(ISERROR(C15*D15),"",(C15*D15)-((C15*D15)*G15))</f>
        <v/>
      </c>
      <c r="F15" s="80" t="str">
        <f>IF(ISNA(VLOOKUP(A15,TARIFS!A$7:F$500,4)),"",VLOOKUP(A15,TARIFS!A$7:F$500,4))</f>
        <v/>
      </c>
      <c r="G15" s="90">
        <f>DEVIS!E28</f>
        <v>0</v>
      </c>
      <c r="H15" s="80" t="str">
        <f t="shared" si="0"/>
        <v/>
      </c>
      <c r="I15" s="89" t="str">
        <f t="shared" si="1"/>
        <v/>
      </c>
      <c r="J15" s="80" t="str">
        <f t="shared" si="2"/>
        <v/>
      </c>
    </row>
    <row r="16" spans="1:10" ht="15">
      <c r="A16" s="64">
        <f>DEVIS!$A$29</f>
        <v>0</v>
      </c>
      <c r="B16" s="38" t="str">
        <f>DEVIS!B29</f>
        <v/>
      </c>
      <c r="C16" s="77">
        <f>DEVIS!D29</f>
        <v>0</v>
      </c>
      <c r="D16" s="78" t="str">
        <f>DEVIS!F29</f>
        <v/>
      </c>
      <c r="E16" s="79" t="str">
        <f t="shared" si="3"/>
        <v/>
      </c>
      <c r="F16" s="80" t="str">
        <f>IF(ISNA(VLOOKUP(A16,TARIFS!A$7:F$500,4)),"",VLOOKUP(A16,TARIFS!A$7:F$500,4))</f>
        <v/>
      </c>
      <c r="G16" s="90">
        <f>DEVIS!E29</f>
        <v>0</v>
      </c>
      <c r="H16" s="80" t="str">
        <f t="shared" si="0"/>
        <v/>
      </c>
      <c r="I16" s="89" t="str">
        <f t="shared" si="1"/>
        <v/>
      </c>
      <c r="J16" s="80" t="str">
        <f t="shared" si="2"/>
        <v/>
      </c>
    </row>
    <row r="17" spans="1:10" ht="15">
      <c r="A17" s="64">
        <f>DEVIS!$A$30</f>
        <v>0</v>
      </c>
      <c r="B17" s="38" t="str">
        <f>DEVIS!B30</f>
        <v/>
      </c>
      <c r="C17" s="77">
        <f>DEVIS!D30</f>
        <v>0</v>
      </c>
      <c r="D17" s="78" t="str">
        <f>DEVIS!F30</f>
        <v/>
      </c>
      <c r="E17" s="79" t="str">
        <f t="shared" si="3"/>
        <v/>
      </c>
      <c r="F17" s="80" t="str">
        <f>IF(ISNA(VLOOKUP(A17,TARIFS!A$7:F$500,4)),"",VLOOKUP(A17,TARIFS!A$7:F$500,4))</f>
        <v/>
      </c>
      <c r="G17" s="90">
        <f>DEVIS!E30</f>
        <v>0</v>
      </c>
      <c r="H17" s="80" t="str">
        <f t="shared" si="0"/>
        <v/>
      </c>
      <c r="I17" s="89" t="str">
        <f t="shared" si="1"/>
        <v/>
      </c>
      <c r="J17" s="80" t="str">
        <f t="shared" si="2"/>
        <v/>
      </c>
    </row>
    <row r="18" spans="1:10" ht="15">
      <c r="A18" s="64">
        <f>DEVIS!$A$31</f>
        <v>0</v>
      </c>
      <c r="B18" s="38" t="str">
        <f>DEVIS!B31</f>
        <v/>
      </c>
      <c r="C18" s="77">
        <f>DEVIS!D31</f>
        <v>0</v>
      </c>
      <c r="D18" s="78" t="str">
        <f>DEVIS!F31</f>
        <v/>
      </c>
      <c r="E18" s="79" t="str">
        <f t="shared" si="3"/>
        <v/>
      </c>
      <c r="F18" s="80" t="str">
        <f>IF(ISNA(VLOOKUP(A18,TARIFS!A$7:F$500,4)),"",VLOOKUP(A18,TARIFS!A$7:F$500,4))</f>
        <v/>
      </c>
      <c r="G18" s="90">
        <f>DEVIS!E31</f>
        <v>0</v>
      </c>
      <c r="H18" s="80" t="str">
        <f t="shared" si="0"/>
        <v/>
      </c>
      <c r="I18" s="89" t="str">
        <f t="shared" si="1"/>
        <v/>
      </c>
      <c r="J18" s="80" t="str">
        <f t="shared" si="2"/>
        <v/>
      </c>
    </row>
    <row r="19" spans="1:10" ht="15">
      <c r="A19" s="64">
        <f>DEVIS!$A$32</f>
        <v>0</v>
      </c>
      <c r="B19" s="38" t="str">
        <f>DEVIS!B32</f>
        <v/>
      </c>
      <c r="C19" s="77">
        <f>DEVIS!D32</f>
        <v>0</v>
      </c>
      <c r="D19" s="78" t="str">
        <f>DEVIS!F32</f>
        <v/>
      </c>
      <c r="E19" s="79" t="str">
        <f t="shared" si="3"/>
        <v/>
      </c>
      <c r="F19" s="80" t="str">
        <f>IF(ISNA(VLOOKUP(A19,TARIFS!A$7:F$500,4)),"",VLOOKUP(A19,TARIFS!A$7:F$500,4))</f>
        <v/>
      </c>
      <c r="G19" s="90">
        <f>DEVIS!E32</f>
        <v>0</v>
      </c>
      <c r="H19" s="80" t="str">
        <f t="shared" ref="H19:H27" si="4">IF(ISERROR(C19*F19),"",C19*F19)</f>
        <v/>
      </c>
      <c r="I19" s="89" t="str">
        <f t="shared" si="1"/>
        <v/>
      </c>
      <c r="J19" s="80" t="str">
        <f t="shared" si="2"/>
        <v/>
      </c>
    </row>
    <row r="20" spans="1:10" ht="15">
      <c r="A20" s="64">
        <f>DEVIS!$A$33</f>
        <v>0</v>
      </c>
      <c r="B20" s="38" t="str">
        <f>DEVIS!B33</f>
        <v/>
      </c>
      <c r="C20" s="77">
        <f>DEVIS!D33</f>
        <v>0</v>
      </c>
      <c r="D20" s="78" t="str">
        <f>DEVIS!F33</f>
        <v/>
      </c>
      <c r="E20" s="79" t="str">
        <f t="shared" si="3"/>
        <v/>
      </c>
      <c r="F20" s="80" t="str">
        <f>IF(ISNA(VLOOKUP(A20,TARIFS!A$7:F$500,4)),"",VLOOKUP(A20,TARIFS!A$7:F$500,4))</f>
        <v/>
      </c>
      <c r="G20" s="90">
        <f>DEVIS!E33</f>
        <v>0</v>
      </c>
      <c r="H20" s="80" t="str">
        <f t="shared" si="4"/>
        <v/>
      </c>
      <c r="I20" s="89" t="str">
        <f t="shared" ref="I20:I32" si="5">IF(ISERROR(J20/E20),"",J20/E20)</f>
        <v/>
      </c>
      <c r="J20" s="80" t="str">
        <f t="shared" ref="J20:J29" si="6">IF(ISERROR(E20-H20),"",E20-H20)</f>
        <v/>
      </c>
    </row>
    <row r="21" spans="1:10" ht="15">
      <c r="A21" s="64">
        <f>DEVIS!$A$34</f>
        <v>0</v>
      </c>
      <c r="B21" s="38" t="str">
        <f>DEVIS!B34</f>
        <v/>
      </c>
      <c r="C21" s="77">
        <f>DEVIS!D34</f>
        <v>0</v>
      </c>
      <c r="D21" s="78" t="str">
        <f>DEVIS!F34</f>
        <v/>
      </c>
      <c r="E21" s="79" t="str">
        <f t="shared" si="3"/>
        <v/>
      </c>
      <c r="F21" s="80" t="str">
        <f>IF(ISNA(VLOOKUP(A21,TARIFS!A$7:F$500,4)),"",VLOOKUP(A21,TARIFS!A$7:F$500,4))</f>
        <v/>
      </c>
      <c r="G21" s="90">
        <f>DEVIS!E34</f>
        <v>0</v>
      </c>
      <c r="H21" s="80" t="str">
        <f t="shared" si="4"/>
        <v/>
      </c>
      <c r="I21" s="89" t="str">
        <f t="shared" si="5"/>
        <v/>
      </c>
      <c r="J21" s="80" t="str">
        <f t="shared" si="6"/>
        <v/>
      </c>
    </row>
    <row r="22" spans="1:10" ht="15">
      <c r="A22" s="64">
        <f>DEVIS!$A$35</f>
        <v>0</v>
      </c>
      <c r="B22" s="38" t="str">
        <f>DEVIS!B35</f>
        <v/>
      </c>
      <c r="C22" s="77">
        <f>DEVIS!D35</f>
        <v>0</v>
      </c>
      <c r="D22" s="78" t="str">
        <f>DEVIS!F35</f>
        <v/>
      </c>
      <c r="E22" s="79" t="str">
        <f t="shared" si="3"/>
        <v/>
      </c>
      <c r="F22" s="80" t="str">
        <f>IF(ISNA(VLOOKUP(A22,TARIFS!A$7:F$500,4)),"",VLOOKUP(A22,TARIFS!A$7:F$500,4))</f>
        <v/>
      </c>
      <c r="G22" s="90">
        <f>DEVIS!E35</f>
        <v>0</v>
      </c>
      <c r="H22" s="80" t="str">
        <f t="shared" si="4"/>
        <v/>
      </c>
      <c r="I22" s="89" t="str">
        <f t="shared" si="5"/>
        <v/>
      </c>
      <c r="J22" s="80" t="str">
        <f t="shared" si="6"/>
        <v/>
      </c>
    </row>
    <row r="23" spans="1:10" ht="15">
      <c r="A23" s="64">
        <f>DEVIS!$A$36</f>
        <v>0</v>
      </c>
      <c r="B23" s="38" t="str">
        <f>DEVIS!B36</f>
        <v/>
      </c>
      <c r="C23" s="77">
        <f>DEVIS!D36</f>
        <v>0</v>
      </c>
      <c r="D23" s="78" t="str">
        <f>DEVIS!F36</f>
        <v/>
      </c>
      <c r="E23" s="79" t="str">
        <f t="shared" si="3"/>
        <v/>
      </c>
      <c r="F23" s="80" t="str">
        <f>IF(ISNA(VLOOKUP(A23,TARIFS!A$7:F$500,4)),"",VLOOKUP(A23,TARIFS!A$7:F$500,4))</f>
        <v/>
      </c>
      <c r="G23" s="90">
        <f>DEVIS!E36</f>
        <v>0</v>
      </c>
      <c r="H23" s="80" t="str">
        <f t="shared" si="4"/>
        <v/>
      </c>
      <c r="I23" s="89" t="str">
        <f t="shared" si="5"/>
        <v/>
      </c>
      <c r="J23" s="80" t="str">
        <f t="shared" si="6"/>
        <v/>
      </c>
    </row>
    <row r="24" spans="1:10" ht="15">
      <c r="A24" s="64">
        <f>DEVIS!$A$37</f>
        <v>0</v>
      </c>
      <c r="B24" s="38" t="str">
        <f>DEVIS!B37</f>
        <v/>
      </c>
      <c r="C24" s="77">
        <f>DEVIS!D37</f>
        <v>0</v>
      </c>
      <c r="D24" s="78" t="str">
        <f>DEVIS!F37</f>
        <v/>
      </c>
      <c r="E24" s="79" t="str">
        <f t="shared" si="3"/>
        <v/>
      </c>
      <c r="F24" s="80" t="str">
        <f>IF(ISNA(VLOOKUP(A24,TARIFS!A$7:F$500,4)),"",VLOOKUP(A24,TARIFS!A$7:F$500,4))</f>
        <v/>
      </c>
      <c r="G24" s="90">
        <f>DEVIS!E37</f>
        <v>0</v>
      </c>
      <c r="H24" s="80" t="str">
        <f t="shared" si="4"/>
        <v/>
      </c>
      <c r="I24" s="89" t="str">
        <f t="shared" si="5"/>
        <v/>
      </c>
      <c r="J24" s="80" t="str">
        <f t="shared" si="6"/>
        <v/>
      </c>
    </row>
    <row r="25" spans="1:10" ht="15">
      <c r="A25" s="64">
        <f>DEVIS!$A$38</f>
        <v>0</v>
      </c>
      <c r="B25" s="38" t="str">
        <f>DEVIS!B38</f>
        <v/>
      </c>
      <c r="C25" s="77">
        <f>DEVIS!D38</f>
        <v>0</v>
      </c>
      <c r="D25" s="78" t="str">
        <f>DEVIS!F38</f>
        <v/>
      </c>
      <c r="E25" s="79" t="str">
        <f t="shared" si="3"/>
        <v/>
      </c>
      <c r="F25" s="80" t="str">
        <f>IF(ISNA(VLOOKUP(A25,TARIFS!A$7:F$500,4)),"",VLOOKUP(A25,TARIFS!A$7:F$500,4))</f>
        <v/>
      </c>
      <c r="G25" s="90">
        <f>DEVIS!E38</f>
        <v>0</v>
      </c>
      <c r="H25" s="80" t="str">
        <f t="shared" si="4"/>
        <v/>
      </c>
      <c r="I25" s="89" t="str">
        <f t="shared" si="5"/>
        <v/>
      </c>
      <c r="J25" s="80" t="str">
        <f t="shared" si="6"/>
        <v/>
      </c>
    </row>
    <row r="26" spans="1:10" ht="15">
      <c r="A26" s="64">
        <f>DEVIS!$A$39</f>
        <v>0</v>
      </c>
      <c r="B26" s="38" t="str">
        <f>DEVIS!B39</f>
        <v/>
      </c>
      <c r="C26" s="77">
        <f>DEVIS!D39</f>
        <v>0</v>
      </c>
      <c r="D26" s="78" t="str">
        <f>DEVIS!F39</f>
        <v/>
      </c>
      <c r="E26" s="79" t="str">
        <f t="shared" si="3"/>
        <v/>
      </c>
      <c r="F26" s="80" t="str">
        <f>IF(ISNA(VLOOKUP(A26,TARIFS!A$7:F$500,4)),"",VLOOKUP(A26,TARIFS!A$7:F$500,4))</f>
        <v/>
      </c>
      <c r="G26" s="90">
        <f>DEVIS!E39</f>
        <v>0</v>
      </c>
      <c r="H26" s="80" t="str">
        <f t="shared" si="4"/>
        <v/>
      </c>
      <c r="I26" s="89" t="str">
        <f t="shared" si="5"/>
        <v/>
      </c>
      <c r="J26" s="80" t="str">
        <f t="shared" si="6"/>
        <v/>
      </c>
    </row>
    <row r="27" spans="1:10" ht="15">
      <c r="A27" s="64">
        <f>DEVIS!$A$40</f>
        <v>0</v>
      </c>
      <c r="B27" s="38" t="str">
        <f>DEVIS!B40</f>
        <v/>
      </c>
      <c r="C27" s="77">
        <f>DEVIS!D40</f>
        <v>0</v>
      </c>
      <c r="D27" s="78" t="str">
        <f>DEVIS!F40</f>
        <v/>
      </c>
      <c r="E27" s="79" t="str">
        <f t="shared" si="3"/>
        <v/>
      </c>
      <c r="F27" s="80" t="str">
        <f>IF(ISNA(VLOOKUP(A27,TARIFS!A$7:F$500,4)),"",VLOOKUP(A27,TARIFS!A$7:F$500,4))</f>
        <v/>
      </c>
      <c r="G27" s="90">
        <f>DEVIS!E40</f>
        <v>0</v>
      </c>
      <c r="H27" s="80" t="str">
        <f t="shared" si="4"/>
        <v/>
      </c>
      <c r="I27" s="89" t="str">
        <f t="shared" si="5"/>
        <v/>
      </c>
      <c r="J27" s="80" t="str">
        <f t="shared" si="6"/>
        <v/>
      </c>
    </row>
    <row r="28" spans="1:10" ht="15">
      <c r="A28" s="61"/>
      <c r="B28" s="17" t="s">
        <v>15</v>
      </c>
      <c r="C28" s="84">
        <v>1</v>
      </c>
      <c r="D28" s="85"/>
      <c r="E28" s="79">
        <f t="shared" si="3"/>
        <v>0</v>
      </c>
      <c r="F28" s="16"/>
      <c r="G28" s="89"/>
      <c r="H28" s="80">
        <f>F28*C28</f>
        <v>0</v>
      </c>
      <c r="I28" s="89" t="str">
        <f t="shared" si="5"/>
        <v/>
      </c>
      <c r="J28" s="80">
        <f t="shared" si="6"/>
        <v>0</v>
      </c>
    </row>
    <row r="29" spans="1:10" ht="15">
      <c r="A29" s="61"/>
      <c r="B29" s="17" t="s">
        <v>16</v>
      </c>
      <c r="C29" s="84">
        <v>1</v>
      </c>
      <c r="D29" s="85"/>
      <c r="E29" s="79">
        <f t="shared" si="3"/>
        <v>0</v>
      </c>
      <c r="F29" s="16"/>
      <c r="G29" s="89"/>
      <c r="H29" s="80">
        <f>F29*C29</f>
        <v>0</v>
      </c>
      <c r="I29" s="89" t="str">
        <f t="shared" si="5"/>
        <v/>
      </c>
      <c r="J29" s="80">
        <f t="shared" si="6"/>
        <v>0</v>
      </c>
    </row>
    <row r="30" spans="1:10" ht="15">
      <c r="B30" s="13" t="s">
        <v>9</v>
      </c>
      <c r="C30" s="12"/>
      <c r="D30" s="78">
        <f>SUM(D13:D29)</f>
        <v>487.5</v>
      </c>
      <c r="E30" s="79">
        <f>SUM(E13:E29)</f>
        <v>487.5</v>
      </c>
      <c r="F30" s="80">
        <f>SUM(F13:F29)</f>
        <v>325</v>
      </c>
      <c r="G30" s="89"/>
      <c r="H30" s="80">
        <f>SUM(H13:H29)</f>
        <v>325</v>
      </c>
      <c r="I30" s="89">
        <f t="shared" si="5"/>
        <v>0.33333333333333331</v>
      </c>
      <c r="J30" s="80">
        <f>IF(ISERROR(E30-H30),"",E30-H30)</f>
        <v>162.5</v>
      </c>
    </row>
    <row r="31" spans="1:10">
      <c r="D31" s="14"/>
      <c r="E31" s="18"/>
    </row>
    <row r="32" spans="1:10" ht="15.75">
      <c r="C32" s="167" t="s">
        <v>17</v>
      </c>
      <c r="D32" s="167"/>
      <c r="E32" s="86">
        <f>SUM(E13:E27,E29)</f>
        <v>487.5</v>
      </c>
      <c r="F32" s="86">
        <f>SUM(F13:F27,F29)</f>
        <v>325</v>
      </c>
      <c r="G32" s="86"/>
      <c r="H32" s="86">
        <f>SUM(H13:H27,H29)</f>
        <v>325</v>
      </c>
      <c r="I32" s="89">
        <f t="shared" si="5"/>
        <v>0.33333333333333331</v>
      </c>
      <c r="J32" s="80">
        <f>IF(ISERROR(E32-H32),"",E32-H32)</f>
        <v>162.5</v>
      </c>
    </row>
    <row r="37" spans="10:10">
      <c r="J37" s="87"/>
    </row>
  </sheetData>
  <mergeCells count="2">
    <mergeCell ref="B10:D10"/>
    <mergeCell ref="C32:D32"/>
  </mergeCells>
  <phoneticPr fontId="17" type="noConversion"/>
  <printOptions horizontalCentered="1" verticalCentered="1"/>
  <pageMargins left="0.12986111111111112" right="0.20972222222222223" top="0.72013888888888888" bottom="0.82013888888888886" header="0.22013888888888888" footer="0.25"/>
  <pageSetup paperSize="9" firstPageNumber="0" orientation="landscape" horizontalDpi="300" verticalDpi="300" r:id="rId1"/>
  <headerFooter alignWithMargins="0">
    <oddHeader>&amp;L&amp;"Arial,Gras"Checkpoint Franchises&amp;R&amp;"Arial,Gras"Offres Packs 2006</oddHeader>
    <oddFooter>&amp;L&amp;"Arial,Gras"A RENVOYER PAR FAX AU 04.91.35.55.27.&amp;RREF:AB/TLM/1000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K477"/>
  <sheetViews>
    <sheetView topLeftCell="A82" workbookViewId="0">
      <selection activeCell="A92" sqref="A92"/>
    </sheetView>
  </sheetViews>
  <sheetFormatPr baseColWidth="10" defaultRowHeight="15"/>
  <cols>
    <col min="1" max="1" width="11.42578125" style="43"/>
    <col min="2" max="2" width="80.140625" style="43" bestFit="1" customWidth="1"/>
    <col min="3" max="3" width="16.7109375" style="43" customWidth="1"/>
    <col min="4" max="16384" width="11.42578125" style="43"/>
  </cols>
  <sheetData>
    <row r="1" spans="1:11" ht="22.5">
      <c r="A1" s="168" t="s">
        <v>23</v>
      </c>
      <c r="B1" s="168"/>
      <c r="C1" s="168"/>
      <c r="D1" s="168"/>
      <c r="E1" s="168"/>
      <c r="F1" s="168"/>
    </row>
    <row r="2" spans="1:11" ht="15.75" thickBot="1"/>
    <row r="3" spans="1:11" s="49" customFormat="1" ht="30.75" thickBot="1">
      <c r="A3" s="44" t="s">
        <v>24</v>
      </c>
      <c r="B3" s="44" t="s">
        <v>25</v>
      </c>
      <c r="C3" s="45" t="s">
        <v>26</v>
      </c>
      <c r="D3" s="46" t="s">
        <v>27</v>
      </c>
      <c r="E3" s="47" t="s">
        <v>28</v>
      </c>
      <c r="F3" s="48" t="s">
        <v>29</v>
      </c>
      <c r="K3" s="50"/>
    </row>
    <row r="4" spans="1:11" s="49" customFormat="1" ht="19.5" customHeight="1">
      <c r="A4" s="104"/>
      <c r="B4" s="104"/>
      <c r="C4" s="105"/>
      <c r="D4" s="106"/>
      <c r="E4" s="107"/>
      <c r="F4" s="108"/>
      <c r="K4" s="50"/>
    </row>
    <row r="5" spans="1:11" s="49" customFormat="1" ht="19.5" customHeight="1">
      <c r="A5" s="117"/>
      <c r="B5" s="109" t="s">
        <v>33</v>
      </c>
      <c r="C5" s="118"/>
      <c r="D5" s="119"/>
      <c r="E5" s="120"/>
      <c r="F5" s="121"/>
      <c r="K5" s="50"/>
    </row>
    <row r="6" spans="1:11" s="49" customFormat="1" ht="19.5" customHeight="1">
      <c r="A6" s="104"/>
      <c r="B6" s="110"/>
      <c r="C6" s="105"/>
      <c r="D6" s="106"/>
      <c r="E6" s="107"/>
      <c r="F6" s="108"/>
      <c r="K6" s="50"/>
    </row>
    <row r="7" spans="1:11" ht="19.5" customHeight="1">
      <c r="A7" s="69">
        <v>7103188</v>
      </c>
      <c r="B7" s="169">
        <v>7</v>
      </c>
      <c r="C7" s="51"/>
      <c r="D7" s="52">
        <v>1</v>
      </c>
      <c r="E7" s="53">
        <v>1.5</v>
      </c>
      <c r="F7" s="54">
        <f t="shared" ref="F7:F38" si="0">D7*E7</f>
        <v>1.5</v>
      </c>
      <c r="G7" s="122" t="str">
        <f>IF(COUNTIF($A$1:$A$5000,A7)&gt;1,"Doublon","")</f>
        <v/>
      </c>
      <c r="H7" s="49"/>
    </row>
    <row r="8" spans="1:11" ht="19.5" customHeight="1">
      <c r="A8" s="70">
        <v>7130193</v>
      </c>
      <c r="B8" s="169">
        <v>8</v>
      </c>
      <c r="C8" s="55"/>
      <c r="D8" s="56">
        <v>2</v>
      </c>
      <c r="E8" s="53">
        <v>1.5</v>
      </c>
      <c r="F8" s="54">
        <f t="shared" si="0"/>
        <v>3</v>
      </c>
      <c r="G8" s="122" t="str">
        <f t="shared" ref="G8:G71" si="1">IF(COUNTIF($A$1:$A$5000,A8)&gt;1,"Doublon","")</f>
        <v/>
      </c>
      <c r="H8" s="49"/>
    </row>
    <row r="9" spans="1:11" ht="20.100000000000001" customHeight="1">
      <c r="A9" s="70">
        <v>7150318</v>
      </c>
      <c r="B9" s="169">
        <v>9</v>
      </c>
      <c r="C9" s="55"/>
      <c r="D9" s="52">
        <v>3</v>
      </c>
      <c r="E9" s="53">
        <v>1.5</v>
      </c>
      <c r="F9" s="54">
        <f t="shared" si="0"/>
        <v>4.5</v>
      </c>
      <c r="G9" s="122" t="str">
        <f t="shared" si="1"/>
        <v/>
      </c>
      <c r="H9" s="49"/>
    </row>
    <row r="10" spans="1:11" ht="20.100000000000001" customHeight="1">
      <c r="A10" s="99">
        <v>7174997</v>
      </c>
      <c r="B10" s="169">
        <v>10</v>
      </c>
      <c r="C10" s="100"/>
      <c r="D10" s="56">
        <v>4</v>
      </c>
      <c r="E10" s="53">
        <v>1.5</v>
      </c>
      <c r="F10" s="54">
        <f t="shared" si="0"/>
        <v>6</v>
      </c>
      <c r="G10" s="122" t="str">
        <f t="shared" si="1"/>
        <v/>
      </c>
      <c r="H10" s="49"/>
    </row>
    <row r="11" spans="1:11" ht="20.100000000000001" customHeight="1">
      <c r="A11" s="99">
        <v>7178327</v>
      </c>
      <c r="B11" s="169">
        <v>11</v>
      </c>
      <c r="C11" s="100"/>
      <c r="D11" s="52">
        <v>5</v>
      </c>
      <c r="E11" s="53">
        <v>1.5</v>
      </c>
      <c r="F11" s="54">
        <f t="shared" si="0"/>
        <v>7.5</v>
      </c>
      <c r="G11" s="122" t="str">
        <f t="shared" si="1"/>
        <v/>
      </c>
      <c r="H11" s="49"/>
    </row>
    <row r="12" spans="1:11" ht="20.100000000000001" customHeight="1">
      <c r="A12" s="99">
        <v>7183170</v>
      </c>
      <c r="B12" s="169">
        <v>12</v>
      </c>
      <c r="C12" s="100"/>
      <c r="D12" s="56">
        <v>6</v>
      </c>
      <c r="E12" s="53">
        <v>1.5</v>
      </c>
      <c r="F12" s="54">
        <f t="shared" si="0"/>
        <v>9</v>
      </c>
      <c r="G12" s="122" t="str">
        <f t="shared" si="1"/>
        <v/>
      </c>
    </row>
    <row r="13" spans="1:11" ht="20.100000000000001" customHeight="1">
      <c r="A13" s="70">
        <v>7186582</v>
      </c>
      <c r="B13" s="169">
        <v>13</v>
      </c>
      <c r="C13" s="55"/>
      <c r="D13" s="52">
        <v>7</v>
      </c>
      <c r="E13" s="53">
        <v>1.5</v>
      </c>
      <c r="F13" s="54">
        <f t="shared" si="0"/>
        <v>10.5</v>
      </c>
      <c r="G13" s="122" t="str">
        <f t="shared" si="1"/>
        <v/>
      </c>
    </row>
    <row r="14" spans="1:11" ht="20.100000000000001" customHeight="1">
      <c r="A14" s="70">
        <v>7189398</v>
      </c>
      <c r="B14" s="169">
        <v>14</v>
      </c>
      <c r="C14" s="55"/>
      <c r="D14" s="56">
        <v>8</v>
      </c>
      <c r="E14" s="53">
        <v>1.5</v>
      </c>
      <c r="F14" s="54">
        <f t="shared" si="0"/>
        <v>12</v>
      </c>
      <c r="G14" s="122" t="str">
        <f t="shared" si="1"/>
        <v/>
      </c>
    </row>
    <row r="15" spans="1:11" ht="20.100000000000001" customHeight="1">
      <c r="A15" s="99">
        <v>7200643</v>
      </c>
      <c r="B15" s="169">
        <v>15</v>
      </c>
      <c r="C15" s="100"/>
      <c r="D15" s="52">
        <v>9</v>
      </c>
      <c r="E15" s="53">
        <v>1.5</v>
      </c>
      <c r="F15" s="54">
        <f t="shared" si="0"/>
        <v>13.5</v>
      </c>
      <c r="G15" s="122" t="str">
        <f t="shared" si="1"/>
        <v/>
      </c>
    </row>
    <row r="16" spans="1:11" ht="20.100000000000001" customHeight="1">
      <c r="A16" s="70">
        <v>7214751</v>
      </c>
      <c r="B16" s="169">
        <v>16</v>
      </c>
      <c r="C16" s="58"/>
      <c r="D16" s="56">
        <v>10</v>
      </c>
      <c r="E16" s="53">
        <v>1.5</v>
      </c>
      <c r="F16" s="54">
        <f t="shared" si="0"/>
        <v>15</v>
      </c>
      <c r="G16" s="122" t="str">
        <f t="shared" si="1"/>
        <v/>
      </c>
    </row>
    <row r="17" spans="1:9" ht="20.100000000000001" customHeight="1">
      <c r="A17" s="70">
        <v>7245093</v>
      </c>
      <c r="B17" s="169">
        <v>17</v>
      </c>
      <c r="C17" s="55"/>
      <c r="D17" s="52">
        <v>11</v>
      </c>
      <c r="E17" s="53">
        <v>1.5</v>
      </c>
      <c r="F17" s="54">
        <f t="shared" si="0"/>
        <v>16.5</v>
      </c>
      <c r="G17" s="122" t="str">
        <f t="shared" si="1"/>
        <v/>
      </c>
      <c r="H17" s="59"/>
      <c r="I17" s="59"/>
    </row>
    <row r="18" spans="1:9" ht="20.100000000000001" customHeight="1">
      <c r="A18" s="99">
        <v>7247413</v>
      </c>
      <c r="B18" s="170">
        <v>18</v>
      </c>
      <c r="C18" s="100"/>
      <c r="D18" s="56">
        <v>12</v>
      </c>
      <c r="E18" s="53">
        <v>1.5</v>
      </c>
      <c r="F18" s="54">
        <f t="shared" si="0"/>
        <v>18</v>
      </c>
      <c r="G18" s="122" t="str">
        <f t="shared" si="1"/>
        <v/>
      </c>
    </row>
    <row r="19" spans="1:9" ht="20.100000000000001" customHeight="1">
      <c r="A19" s="99">
        <v>7248352</v>
      </c>
      <c r="B19" s="170">
        <v>19</v>
      </c>
      <c r="C19" s="100"/>
      <c r="D19" s="52">
        <v>13</v>
      </c>
      <c r="E19" s="53">
        <v>1.5</v>
      </c>
      <c r="F19" s="54">
        <f t="shared" si="0"/>
        <v>19.5</v>
      </c>
      <c r="G19" s="122" t="str">
        <f t="shared" si="1"/>
        <v/>
      </c>
    </row>
    <row r="20" spans="1:9" ht="20.100000000000001" customHeight="1">
      <c r="A20" s="70">
        <v>7251281</v>
      </c>
      <c r="B20" s="55">
        <v>20</v>
      </c>
      <c r="C20" s="58"/>
      <c r="D20" s="56">
        <v>14</v>
      </c>
      <c r="E20" s="53">
        <v>1.5</v>
      </c>
      <c r="F20" s="54">
        <f t="shared" si="0"/>
        <v>21</v>
      </c>
      <c r="G20" s="122" t="str">
        <f t="shared" si="1"/>
        <v/>
      </c>
    </row>
    <row r="21" spans="1:9" ht="20.100000000000001" customHeight="1">
      <c r="A21" s="70">
        <v>7262740</v>
      </c>
      <c r="B21" s="55">
        <v>21</v>
      </c>
      <c r="C21" s="55"/>
      <c r="D21" s="52">
        <v>15</v>
      </c>
      <c r="E21" s="53">
        <v>1.5</v>
      </c>
      <c r="F21" s="54">
        <f t="shared" si="0"/>
        <v>22.5</v>
      </c>
      <c r="G21" s="122" t="str">
        <f t="shared" si="1"/>
        <v/>
      </c>
    </row>
    <row r="22" spans="1:9" ht="20.100000000000001" customHeight="1">
      <c r="A22" s="70">
        <v>7285355</v>
      </c>
      <c r="B22" s="55">
        <v>22</v>
      </c>
      <c r="C22" s="55"/>
      <c r="D22" s="56">
        <v>16</v>
      </c>
      <c r="E22" s="53">
        <v>1.5</v>
      </c>
      <c r="F22" s="54">
        <f t="shared" si="0"/>
        <v>24</v>
      </c>
      <c r="G22" s="122" t="str">
        <f t="shared" si="1"/>
        <v/>
      </c>
    </row>
    <row r="23" spans="1:9" ht="20.100000000000001" customHeight="1">
      <c r="A23" s="99">
        <v>7321712</v>
      </c>
      <c r="B23" s="170">
        <v>23</v>
      </c>
      <c r="C23" s="100"/>
      <c r="D23" s="52">
        <v>17</v>
      </c>
      <c r="E23" s="53">
        <v>1.5</v>
      </c>
      <c r="F23" s="54">
        <f t="shared" si="0"/>
        <v>25.5</v>
      </c>
      <c r="G23" s="122" t="str">
        <f t="shared" si="1"/>
        <v/>
      </c>
    </row>
    <row r="24" spans="1:9" ht="20.100000000000001" customHeight="1">
      <c r="A24" s="70">
        <v>7329725</v>
      </c>
      <c r="B24" s="55">
        <v>24</v>
      </c>
      <c r="C24" s="55"/>
      <c r="D24" s="56">
        <v>18</v>
      </c>
      <c r="E24" s="53">
        <v>1.5</v>
      </c>
      <c r="F24" s="54">
        <f t="shared" si="0"/>
        <v>27</v>
      </c>
      <c r="G24" s="122" t="str">
        <f t="shared" si="1"/>
        <v/>
      </c>
    </row>
    <row r="25" spans="1:9" ht="20.100000000000001" customHeight="1">
      <c r="A25" s="70">
        <v>7361216</v>
      </c>
      <c r="B25" s="169">
        <v>25</v>
      </c>
      <c r="C25" s="55"/>
      <c r="D25" s="52">
        <v>19</v>
      </c>
      <c r="E25" s="53">
        <v>1.5</v>
      </c>
      <c r="F25" s="54">
        <f t="shared" si="0"/>
        <v>28.5</v>
      </c>
      <c r="G25" s="122" t="str">
        <f t="shared" si="1"/>
        <v/>
      </c>
    </row>
    <row r="26" spans="1:9" ht="20.100000000000001" customHeight="1">
      <c r="A26" s="70">
        <v>7374037</v>
      </c>
      <c r="B26" s="169">
        <v>26</v>
      </c>
      <c r="C26" s="60"/>
      <c r="D26" s="56">
        <v>20</v>
      </c>
      <c r="E26" s="53">
        <v>1.5</v>
      </c>
      <c r="F26" s="54">
        <f t="shared" si="0"/>
        <v>30</v>
      </c>
      <c r="G26" s="122" t="str">
        <f t="shared" si="1"/>
        <v/>
      </c>
    </row>
    <row r="27" spans="1:9" ht="20.100000000000001" customHeight="1">
      <c r="A27" s="99">
        <v>7387008</v>
      </c>
      <c r="B27" s="169">
        <v>27</v>
      </c>
      <c r="C27" s="100"/>
      <c r="D27" s="52">
        <v>21</v>
      </c>
      <c r="E27" s="53">
        <v>1.5</v>
      </c>
      <c r="F27" s="54">
        <f t="shared" si="0"/>
        <v>31.5</v>
      </c>
      <c r="G27" s="122" t="str">
        <f t="shared" si="1"/>
        <v/>
      </c>
    </row>
    <row r="28" spans="1:9" ht="20.100000000000001" customHeight="1">
      <c r="A28" s="99">
        <v>7388003</v>
      </c>
      <c r="B28" s="169">
        <v>28</v>
      </c>
      <c r="C28" s="100"/>
      <c r="D28" s="56">
        <v>22</v>
      </c>
      <c r="E28" s="53">
        <v>1.5</v>
      </c>
      <c r="F28" s="54">
        <f t="shared" si="0"/>
        <v>33</v>
      </c>
      <c r="G28" s="122" t="str">
        <f t="shared" si="1"/>
        <v/>
      </c>
    </row>
    <row r="29" spans="1:9" ht="20.100000000000001" customHeight="1">
      <c r="A29" s="70">
        <v>7402148</v>
      </c>
      <c r="B29" s="169">
        <v>29</v>
      </c>
      <c r="C29" s="60"/>
      <c r="D29" s="52">
        <v>23</v>
      </c>
      <c r="E29" s="53">
        <v>1.5</v>
      </c>
      <c r="F29" s="54">
        <f t="shared" si="0"/>
        <v>34.5</v>
      </c>
      <c r="G29" s="122" t="str">
        <f t="shared" si="1"/>
        <v/>
      </c>
    </row>
    <row r="30" spans="1:9" ht="20.100000000000001" customHeight="1">
      <c r="A30" s="99">
        <v>7403213</v>
      </c>
      <c r="B30" s="169">
        <v>30</v>
      </c>
      <c r="C30" s="100"/>
      <c r="D30" s="56">
        <v>24</v>
      </c>
      <c r="E30" s="53">
        <v>1.5</v>
      </c>
      <c r="F30" s="54">
        <f t="shared" si="0"/>
        <v>36</v>
      </c>
      <c r="G30" s="122" t="str">
        <f t="shared" si="1"/>
        <v/>
      </c>
    </row>
    <row r="31" spans="1:9" ht="20.100000000000001" customHeight="1">
      <c r="A31" s="70">
        <v>7472525</v>
      </c>
      <c r="B31" s="169">
        <v>31</v>
      </c>
      <c r="C31" s="55"/>
      <c r="D31" s="52">
        <v>25</v>
      </c>
      <c r="E31" s="53">
        <v>1.5</v>
      </c>
      <c r="F31" s="54">
        <f t="shared" si="0"/>
        <v>37.5</v>
      </c>
      <c r="G31" s="122" t="str">
        <f t="shared" si="1"/>
        <v/>
      </c>
    </row>
    <row r="32" spans="1:9" ht="20.100000000000001" customHeight="1">
      <c r="A32" s="99">
        <v>7489632</v>
      </c>
      <c r="B32" s="169">
        <v>32</v>
      </c>
      <c r="C32" s="100"/>
      <c r="D32" s="56">
        <v>26</v>
      </c>
      <c r="E32" s="53">
        <v>1.5</v>
      </c>
      <c r="F32" s="54">
        <f t="shared" si="0"/>
        <v>39</v>
      </c>
      <c r="G32" s="122" t="str">
        <f t="shared" si="1"/>
        <v/>
      </c>
    </row>
    <row r="33" spans="1:7" ht="20.100000000000001" customHeight="1">
      <c r="A33" s="70">
        <v>7493785</v>
      </c>
      <c r="B33" s="169">
        <v>33</v>
      </c>
      <c r="C33" s="55"/>
      <c r="D33" s="52">
        <v>27</v>
      </c>
      <c r="E33" s="53">
        <v>1.5</v>
      </c>
      <c r="F33" s="54">
        <f t="shared" si="0"/>
        <v>40.5</v>
      </c>
      <c r="G33" s="122" t="str">
        <f t="shared" si="1"/>
        <v/>
      </c>
    </row>
    <row r="34" spans="1:7" ht="20.100000000000001" customHeight="1">
      <c r="A34" s="70">
        <v>7565505</v>
      </c>
      <c r="B34" s="169">
        <v>34</v>
      </c>
      <c r="C34" s="55"/>
      <c r="D34" s="56">
        <v>28</v>
      </c>
      <c r="E34" s="53">
        <v>1.5</v>
      </c>
      <c r="F34" s="54">
        <f t="shared" si="0"/>
        <v>42</v>
      </c>
      <c r="G34" s="122" t="str">
        <f t="shared" si="1"/>
        <v/>
      </c>
    </row>
    <row r="35" spans="1:7" ht="20.100000000000001" customHeight="1">
      <c r="A35" s="99">
        <v>7567778</v>
      </c>
      <c r="B35" s="169">
        <v>35</v>
      </c>
      <c r="C35" s="100"/>
      <c r="D35" s="52">
        <v>29</v>
      </c>
      <c r="E35" s="53">
        <v>1.5</v>
      </c>
      <c r="F35" s="54">
        <f t="shared" si="0"/>
        <v>43.5</v>
      </c>
      <c r="G35" s="122" t="str">
        <f t="shared" si="1"/>
        <v/>
      </c>
    </row>
    <row r="36" spans="1:7" ht="20.100000000000001" customHeight="1">
      <c r="A36" s="99">
        <v>7619461</v>
      </c>
      <c r="B36" s="169">
        <v>36</v>
      </c>
      <c r="C36" s="100"/>
      <c r="D36" s="56">
        <v>30</v>
      </c>
      <c r="E36" s="53">
        <v>1.5</v>
      </c>
      <c r="F36" s="54">
        <f t="shared" si="0"/>
        <v>45</v>
      </c>
      <c r="G36" s="122" t="str">
        <f t="shared" si="1"/>
        <v/>
      </c>
    </row>
    <row r="37" spans="1:7" ht="20.100000000000001" customHeight="1">
      <c r="A37" s="70">
        <v>7726868</v>
      </c>
      <c r="B37" s="169">
        <v>37</v>
      </c>
      <c r="C37" s="55"/>
      <c r="D37" s="52">
        <v>31</v>
      </c>
      <c r="E37" s="53">
        <v>1.5</v>
      </c>
      <c r="F37" s="54">
        <f t="shared" si="0"/>
        <v>46.5</v>
      </c>
      <c r="G37" s="122" t="str">
        <f t="shared" si="1"/>
        <v/>
      </c>
    </row>
    <row r="38" spans="1:7" ht="20.100000000000001" customHeight="1">
      <c r="A38" s="99">
        <v>7848410</v>
      </c>
      <c r="B38" s="169">
        <v>38</v>
      </c>
      <c r="C38" s="100"/>
      <c r="D38" s="56">
        <v>32</v>
      </c>
      <c r="E38" s="53">
        <v>1.5</v>
      </c>
      <c r="F38" s="54">
        <f t="shared" si="0"/>
        <v>48</v>
      </c>
      <c r="G38" s="122" t="str">
        <f t="shared" si="1"/>
        <v/>
      </c>
    </row>
    <row r="39" spans="1:7" ht="20.100000000000001" customHeight="1">
      <c r="A39" s="70">
        <v>7849214</v>
      </c>
      <c r="B39" s="169">
        <v>39</v>
      </c>
      <c r="C39" s="55"/>
      <c r="D39" s="52">
        <v>33</v>
      </c>
      <c r="E39" s="53">
        <v>1.5</v>
      </c>
      <c r="F39" s="54">
        <f t="shared" ref="F39:F65" si="2">D39*E39</f>
        <v>49.5</v>
      </c>
      <c r="G39" s="122" t="str">
        <f t="shared" si="1"/>
        <v/>
      </c>
    </row>
    <row r="40" spans="1:7" ht="20.100000000000001" customHeight="1">
      <c r="A40" s="99">
        <v>7853370</v>
      </c>
      <c r="B40" s="169">
        <v>40</v>
      </c>
      <c r="C40" s="100"/>
      <c r="D40" s="56">
        <v>34</v>
      </c>
      <c r="E40" s="53">
        <v>1.5</v>
      </c>
      <c r="F40" s="54">
        <f t="shared" si="2"/>
        <v>51</v>
      </c>
      <c r="G40" s="122" t="str">
        <f t="shared" si="1"/>
        <v/>
      </c>
    </row>
    <row r="41" spans="1:7" ht="20.100000000000001" customHeight="1">
      <c r="A41" s="99">
        <v>7883750</v>
      </c>
      <c r="B41" s="169">
        <v>41</v>
      </c>
      <c r="C41" s="100"/>
      <c r="D41" s="52">
        <v>35</v>
      </c>
      <c r="E41" s="53">
        <v>1.5</v>
      </c>
      <c r="F41" s="57">
        <f t="shared" si="2"/>
        <v>52.5</v>
      </c>
      <c r="G41" s="122" t="str">
        <f t="shared" si="1"/>
        <v/>
      </c>
    </row>
    <row r="42" spans="1:7" ht="20.100000000000001" customHeight="1">
      <c r="A42" s="99">
        <v>7901909</v>
      </c>
      <c r="B42" s="169">
        <v>42</v>
      </c>
      <c r="C42" s="100"/>
      <c r="D42" s="56">
        <v>36</v>
      </c>
      <c r="E42" s="53">
        <v>1.5</v>
      </c>
      <c r="F42" s="57">
        <f t="shared" si="2"/>
        <v>54</v>
      </c>
      <c r="G42" s="122" t="str">
        <f t="shared" si="1"/>
        <v/>
      </c>
    </row>
    <row r="43" spans="1:7" ht="20.100000000000001" customHeight="1">
      <c r="A43" s="70">
        <v>8144242</v>
      </c>
      <c r="B43" s="169">
        <v>43</v>
      </c>
      <c r="C43" s="55"/>
      <c r="D43" s="52">
        <v>37</v>
      </c>
      <c r="E43" s="53">
        <v>1.5</v>
      </c>
      <c r="F43" s="57">
        <f t="shared" si="2"/>
        <v>55.5</v>
      </c>
      <c r="G43" s="122" t="str">
        <f t="shared" si="1"/>
        <v/>
      </c>
    </row>
    <row r="44" spans="1:7" ht="20.100000000000001" customHeight="1">
      <c r="A44" s="96">
        <v>8308031</v>
      </c>
      <c r="B44" s="169">
        <v>44</v>
      </c>
      <c r="C44" s="98"/>
      <c r="D44" s="56">
        <v>38</v>
      </c>
      <c r="E44" s="53">
        <v>1.5</v>
      </c>
      <c r="F44" s="57">
        <f t="shared" si="2"/>
        <v>57</v>
      </c>
      <c r="G44" s="122" t="str">
        <f t="shared" si="1"/>
        <v/>
      </c>
    </row>
    <row r="45" spans="1:7" ht="20.100000000000001" customHeight="1">
      <c r="A45" s="96">
        <v>8532123</v>
      </c>
      <c r="B45" s="169">
        <v>45</v>
      </c>
      <c r="C45" s="98"/>
      <c r="D45" s="52">
        <v>39</v>
      </c>
      <c r="E45" s="53">
        <v>1.5</v>
      </c>
      <c r="F45" s="57">
        <f t="shared" si="2"/>
        <v>58.5</v>
      </c>
      <c r="G45" s="122" t="str">
        <f t="shared" si="1"/>
        <v/>
      </c>
    </row>
    <row r="46" spans="1:7" ht="20.100000000000001" customHeight="1">
      <c r="A46" s="96">
        <v>8545100</v>
      </c>
      <c r="B46" s="169">
        <v>46</v>
      </c>
      <c r="C46" s="98"/>
      <c r="D46" s="56">
        <v>40</v>
      </c>
      <c r="E46" s="53">
        <v>1.5</v>
      </c>
      <c r="F46" s="57">
        <f t="shared" si="2"/>
        <v>60</v>
      </c>
      <c r="G46" s="122" t="str">
        <f t="shared" si="1"/>
        <v/>
      </c>
    </row>
    <row r="47" spans="1:7" ht="20.100000000000001" customHeight="1">
      <c r="A47" s="96">
        <v>9121965</v>
      </c>
      <c r="B47" s="169">
        <v>47</v>
      </c>
      <c r="C47" s="98"/>
      <c r="D47" s="52">
        <v>41</v>
      </c>
      <c r="E47" s="53">
        <v>1.5</v>
      </c>
      <c r="F47" s="57">
        <f t="shared" si="2"/>
        <v>61.5</v>
      </c>
      <c r="G47" s="122" t="str">
        <f t="shared" si="1"/>
        <v/>
      </c>
    </row>
    <row r="48" spans="1:7" ht="20.100000000000001" customHeight="1">
      <c r="A48" s="96">
        <v>9123606</v>
      </c>
      <c r="B48" s="170">
        <v>48</v>
      </c>
      <c r="C48" s="98"/>
      <c r="D48" s="56">
        <v>42</v>
      </c>
      <c r="E48" s="53">
        <v>1.5</v>
      </c>
      <c r="F48" s="57">
        <f t="shared" si="2"/>
        <v>63</v>
      </c>
      <c r="G48" s="122" t="str">
        <f t="shared" si="1"/>
        <v/>
      </c>
    </row>
    <row r="49" spans="1:7" ht="20.100000000000001" customHeight="1">
      <c r="A49" s="96">
        <v>9126669</v>
      </c>
      <c r="B49" s="170">
        <v>49</v>
      </c>
      <c r="C49" s="98"/>
      <c r="D49" s="52">
        <v>43</v>
      </c>
      <c r="E49" s="53">
        <v>1.5</v>
      </c>
      <c r="F49" s="57">
        <f t="shared" si="2"/>
        <v>64.5</v>
      </c>
      <c r="G49" s="122" t="str">
        <f t="shared" si="1"/>
        <v/>
      </c>
    </row>
    <row r="50" spans="1:7" ht="20.100000000000001" customHeight="1">
      <c r="A50" s="96">
        <v>9134098</v>
      </c>
      <c r="B50" s="55">
        <v>50</v>
      </c>
      <c r="C50" s="98"/>
      <c r="D50" s="56">
        <v>44</v>
      </c>
      <c r="E50" s="53">
        <v>1.5</v>
      </c>
      <c r="F50" s="57">
        <f t="shared" si="2"/>
        <v>66</v>
      </c>
      <c r="G50" s="122" t="str">
        <f t="shared" si="1"/>
        <v/>
      </c>
    </row>
    <row r="51" spans="1:7" ht="20.100000000000001" customHeight="1">
      <c r="A51" s="96">
        <v>9137104</v>
      </c>
      <c r="B51" s="55">
        <v>51</v>
      </c>
      <c r="C51" s="98"/>
      <c r="D51" s="52">
        <v>45</v>
      </c>
      <c r="E51" s="53">
        <v>1.5</v>
      </c>
      <c r="F51" s="57">
        <f t="shared" si="2"/>
        <v>67.5</v>
      </c>
      <c r="G51" s="122" t="str">
        <f t="shared" si="1"/>
        <v/>
      </c>
    </row>
    <row r="52" spans="1:7" ht="20.100000000000001" customHeight="1">
      <c r="A52" s="96">
        <v>9166550</v>
      </c>
      <c r="B52" s="55">
        <v>52</v>
      </c>
      <c r="C52" s="98"/>
      <c r="D52" s="56">
        <v>46</v>
      </c>
      <c r="E52" s="53">
        <v>1.5</v>
      </c>
      <c r="F52" s="57">
        <f t="shared" si="2"/>
        <v>69</v>
      </c>
      <c r="G52" s="122" t="str">
        <f t="shared" si="1"/>
        <v/>
      </c>
    </row>
    <row r="53" spans="1:7" ht="20.100000000000001" customHeight="1">
      <c r="A53" s="96">
        <v>9167504</v>
      </c>
      <c r="B53" s="170">
        <v>53</v>
      </c>
      <c r="C53" s="98"/>
      <c r="D53" s="52">
        <v>47</v>
      </c>
      <c r="E53" s="53">
        <v>1.5</v>
      </c>
      <c r="F53" s="57">
        <f t="shared" si="2"/>
        <v>70.5</v>
      </c>
      <c r="G53" s="122" t="str">
        <f t="shared" si="1"/>
        <v/>
      </c>
    </row>
    <row r="54" spans="1:7" ht="20.100000000000001" customHeight="1">
      <c r="A54" s="101">
        <v>9169126</v>
      </c>
      <c r="B54" s="55">
        <v>54</v>
      </c>
      <c r="C54" s="102"/>
      <c r="D54" s="56">
        <v>48</v>
      </c>
      <c r="E54" s="53">
        <v>1.5</v>
      </c>
      <c r="F54" s="57">
        <f t="shared" si="2"/>
        <v>72</v>
      </c>
      <c r="G54" s="122" t="str">
        <f t="shared" si="1"/>
        <v/>
      </c>
    </row>
    <row r="55" spans="1:7" ht="20.100000000000001" customHeight="1">
      <c r="A55" s="101">
        <v>9169132</v>
      </c>
      <c r="B55" s="169">
        <v>55</v>
      </c>
      <c r="C55" s="102"/>
      <c r="D55" s="52">
        <v>49</v>
      </c>
      <c r="E55" s="53">
        <v>1.5</v>
      </c>
      <c r="F55" s="57">
        <f t="shared" si="2"/>
        <v>73.5</v>
      </c>
      <c r="G55" s="122" t="str">
        <f t="shared" si="1"/>
        <v/>
      </c>
    </row>
    <row r="56" spans="1:7" ht="20.100000000000001" customHeight="1">
      <c r="A56" s="101">
        <v>9169227</v>
      </c>
      <c r="B56" s="169">
        <v>56</v>
      </c>
      <c r="C56" s="102"/>
      <c r="D56" s="56">
        <v>50</v>
      </c>
      <c r="E56" s="53">
        <v>1.5</v>
      </c>
      <c r="F56" s="57">
        <f t="shared" si="2"/>
        <v>75</v>
      </c>
      <c r="G56" s="122" t="str">
        <f t="shared" si="1"/>
        <v/>
      </c>
    </row>
    <row r="57" spans="1:7" ht="20.100000000000001" customHeight="1">
      <c r="A57" s="101">
        <v>9169229</v>
      </c>
      <c r="B57" s="169">
        <v>57</v>
      </c>
      <c r="C57" s="102"/>
      <c r="D57" s="52">
        <v>51</v>
      </c>
      <c r="E57" s="53">
        <v>1.5</v>
      </c>
      <c r="F57" s="57">
        <f t="shared" si="2"/>
        <v>76.5</v>
      </c>
      <c r="G57" s="122" t="str">
        <f t="shared" si="1"/>
        <v/>
      </c>
    </row>
    <row r="58" spans="1:7" ht="20.100000000000001" customHeight="1">
      <c r="A58" s="101">
        <v>9169248</v>
      </c>
      <c r="B58" s="169">
        <v>58</v>
      </c>
      <c r="C58" s="102"/>
      <c r="D58" s="56">
        <v>52</v>
      </c>
      <c r="E58" s="53">
        <v>1.5</v>
      </c>
      <c r="F58" s="57">
        <f t="shared" si="2"/>
        <v>78</v>
      </c>
      <c r="G58" s="122" t="str">
        <f t="shared" si="1"/>
        <v/>
      </c>
    </row>
    <row r="59" spans="1:7" ht="20.100000000000001" customHeight="1">
      <c r="A59" s="101">
        <v>9169250</v>
      </c>
      <c r="B59" s="169">
        <v>59</v>
      </c>
      <c r="C59" s="102"/>
      <c r="D59" s="52">
        <v>53</v>
      </c>
      <c r="E59" s="53">
        <v>1.5</v>
      </c>
      <c r="F59" s="57">
        <f t="shared" si="2"/>
        <v>79.5</v>
      </c>
      <c r="G59" s="122" t="str">
        <f t="shared" si="1"/>
        <v/>
      </c>
    </row>
    <row r="60" spans="1:7" ht="20.100000000000001" customHeight="1">
      <c r="A60" s="101">
        <v>9169251</v>
      </c>
      <c r="B60" s="169">
        <v>60</v>
      </c>
      <c r="C60" s="102"/>
      <c r="D60" s="56">
        <v>54</v>
      </c>
      <c r="E60" s="53">
        <v>1.5</v>
      </c>
      <c r="F60" s="57">
        <f t="shared" si="2"/>
        <v>81</v>
      </c>
      <c r="G60" s="122" t="str">
        <f t="shared" si="1"/>
        <v/>
      </c>
    </row>
    <row r="61" spans="1:7" ht="20.100000000000001" customHeight="1">
      <c r="A61" s="101">
        <v>9169256</v>
      </c>
      <c r="B61" s="169">
        <v>61</v>
      </c>
      <c r="C61" s="102"/>
      <c r="D61" s="52">
        <v>55</v>
      </c>
      <c r="E61" s="53">
        <v>1.5</v>
      </c>
      <c r="F61" s="57">
        <f t="shared" si="2"/>
        <v>82.5</v>
      </c>
      <c r="G61" s="122" t="str">
        <f t="shared" si="1"/>
        <v/>
      </c>
    </row>
    <row r="62" spans="1:7" ht="20.100000000000001" customHeight="1">
      <c r="A62" s="96">
        <v>9169258</v>
      </c>
      <c r="B62" s="169">
        <v>62</v>
      </c>
      <c r="C62" s="98"/>
      <c r="D62" s="56">
        <v>56</v>
      </c>
      <c r="E62" s="53">
        <v>1.5</v>
      </c>
      <c r="F62" s="57">
        <f t="shared" si="2"/>
        <v>84</v>
      </c>
      <c r="G62" s="122" t="str">
        <f t="shared" si="1"/>
        <v/>
      </c>
    </row>
    <row r="63" spans="1:7" ht="20.100000000000001" customHeight="1">
      <c r="A63" s="101">
        <v>9169267</v>
      </c>
      <c r="B63" s="169">
        <v>63</v>
      </c>
      <c r="C63" s="102"/>
      <c r="D63" s="52">
        <v>57</v>
      </c>
      <c r="E63" s="53">
        <v>1.5</v>
      </c>
      <c r="F63" s="57">
        <f t="shared" si="2"/>
        <v>85.5</v>
      </c>
      <c r="G63" s="122" t="str">
        <f t="shared" si="1"/>
        <v/>
      </c>
    </row>
    <row r="64" spans="1:7" ht="20.100000000000001" customHeight="1">
      <c r="A64" s="101">
        <v>9169268</v>
      </c>
      <c r="B64" s="169">
        <v>64</v>
      </c>
      <c r="C64" s="102"/>
      <c r="D64" s="56">
        <v>58</v>
      </c>
      <c r="E64" s="53">
        <v>1.5</v>
      </c>
      <c r="F64" s="57">
        <f t="shared" si="2"/>
        <v>87</v>
      </c>
      <c r="G64" s="122" t="str">
        <f t="shared" si="1"/>
        <v/>
      </c>
    </row>
    <row r="65" spans="1:7" ht="20.100000000000001" customHeight="1">
      <c r="A65" s="101">
        <v>9169269</v>
      </c>
      <c r="B65" s="169">
        <v>65</v>
      </c>
      <c r="C65" s="102"/>
      <c r="D65" s="52">
        <v>59</v>
      </c>
      <c r="E65" s="53">
        <v>1.5</v>
      </c>
      <c r="F65" s="57">
        <f t="shared" si="2"/>
        <v>88.5</v>
      </c>
      <c r="G65" s="122" t="str">
        <f t="shared" si="1"/>
        <v/>
      </c>
    </row>
    <row r="66" spans="1:7" ht="20.100000000000001" customHeight="1">
      <c r="A66" s="101">
        <v>9169271</v>
      </c>
      <c r="B66" s="169">
        <v>66</v>
      </c>
      <c r="C66" s="102"/>
      <c r="D66" s="56">
        <v>60</v>
      </c>
      <c r="E66" s="53">
        <v>1.5</v>
      </c>
      <c r="F66" s="57">
        <f t="shared" ref="F66:F93" si="3">D66*E66</f>
        <v>90</v>
      </c>
      <c r="G66" s="122" t="str">
        <f t="shared" si="1"/>
        <v/>
      </c>
    </row>
    <row r="67" spans="1:7" ht="20.100000000000001" customHeight="1">
      <c r="A67" s="101">
        <v>9169277</v>
      </c>
      <c r="B67" s="169">
        <v>67</v>
      </c>
      <c r="C67" s="102"/>
      <c r="D67" s="52">
        <v>61</v>
      </c>
      <c r="E67" s="53">
        <v>1.5</v>
      </c>
      <c r="F67" s="57">
        <f t="shared" si="3"/>
        <v>91.5</v>
      </c>
      <c r="G67" s="122" t="str">
        <f t="shared" si="1"/>
        <v/>
      </c>
    </row>
    <row r="68" spans="1:7" ht="20.100000000000001" customHeight="1">
      <c r="A68" s="101">
        <v>9172409</v>
      </c>
      <c r="B68" s="169">
        <v>68</v>
      </c>
      <c r="C68" s="102"/>
      <c r="D68" s="56">
        <v>62</v>
      </c>
      <c r="E68" s="53">
        <v>1.5</v>
      </c>
      <c r="F68" s="57">
        <f t="shared" si="3"/>
        <v>93</v>
      </c>
      <c r="G68" s="122" t="str">
        <f t="shared" si="1"/>
        <v/>
      </c>
    </row>
    <row r="69" spans="1:7" ht="20.100000000000001" customHeight="1">
      <c r="A69" s="101">
        <v>9172421</v>
      </c>
      <c r="B69" s="169">
        <v>69</v>
      </c>
      <c r="C69" s="102"/>
      <c r="D69" s="52">
        <v>63</v>
      </c>
      <c r="E69" s="53">
        <v>1.5</v>
      </c>
      <c r="F69" s="57">
        <f t="shared" si="3"/>
        <v>94.5</v>
      </c>
      <c r="G69" s="122" t="str">
        <f t="shared" si="1"/>
        <v/>
      </c>
    </row>
    <row r="70" spans="1:7" ht="20.100000000000001" customHeight="1">
      <c r="A70" s="101">
        <v>9175101</v>
      </c>
      <c r="B70" s="169">
        <v>70</v>
      </c>
      <c r="C70" s="102"/>
      <c r="D70" s="56">
        <v>64</v>
      </c>
      <c r="E70" s="53">
        <v>1.5</v>
      </c>
      <c r="F70" s="57">
        <f t="shared" si="3"/>
        <v>96</v>
      </c>
      <c r="G70" s="122" t="str">
        <f t="shared" si="1"/>
        <v/>
      </c>
    </row>
    <row r="71" spans="1:7" ht="20.100000000000001" customHeight="1">
      <c r="A71" s="101">
        <v>9175102</v>
      </c>
      <c r="B71" s="169">
        <v>71</v>
      </c>
      <c r="C71" s="102"/>
      <c r="D71" s="52">
        <v>65</v>
      </c>
      <c r="E71" s="53">
        <v>1.5</v>
      </c>
      <c r="F71" s="57">
        <f t="shared" si="3"/>
        <v>97.5</v>
      </c>
      <c r="G71" s="122" t="str">
        <f t="shared" si="1"/>
        <v/>
      </c>
    </row>
    <row r="72" spans="1:7" ht="20.100000000000001" customHeight="1">
      <c r="A72" s="96">
        <v>9179566</v>
      </c>
      <c r="B72" s="169">
        <v>72</v>
      </c>
      <c r="C72" s="98"/>
      <c r="D72" s="56">
        <v>66</v>
      </c>
      <c r="E72" s="53">
        <v>1.5</v>
      </c>
      <c r="F72" s="57">
        <f t="shared" si="3"/>
        <v>99</v>
      </c>
      <c r="G72" s="122" t="str">
        <f t="shared" ref="G72:G135" si="4">IF(COUNTIF($A$1:$A$5000,A72)&gt;1,"Doublon","")</f>
        <v/>
      </c>
    </row>
    <row r="73" spans="1:7" ht="20.100000000000001" customHeight="1">
      <c r="A73" s="101">
        <v>9179698</v>
      </c>
      <c r="B73" s="169">
        <v>73</v>
      </c>
      <c r="C73" s="102"/>
      <c r="D73" s="52">
        <v>67</v>
      </c>
      <c r="E73" s="53">
        <v>1.5</v>
      </c>
      <c r="F73" s="57">
        <f t="shared" si="3"/>
        <v>100.5</v>
      </c>
      <c r="G73" s="122" t="str">
        <f t="shared" si="4"/>
        <v/>
      </c>
    </row>
    <row r="74" spans="1:7" ht="20.100000000000001" customHeight="1">
      <c r="A74" s="101">
        <v>9179703</v>
      </c>
      <c r="B74" s="169">
        <v>74</v>
      </c>
      <c r="C74" s="102"/>
      <c r="D74" s="56">
        <v>68</v>
      </c>
      <c r="E74" s="53">
        <v>1.5</v>
      </c>
      <c r="F74" s="57">
        <f t="shared" si="3"/>
        <v>102</v>
      </c>
      <c r="G74" s="122" t="str">
        <f t="shared" si="4"/>
        <v/>
      </c>
    </row>
    <row r="75" spans="1:7" ht="20.100000000000001" customHeight="1">
      <c r="A75" s="101">
        <v>9179705</v>
      </c>
      <c r="B75" s="169">
        <v>75</v>
      </c>
      <c r="C75" s="102"/>
      <c r="D75" s="52">
        <v>69</v>
      </c>
      <c r="E75" s="53">
        <v>1.5</v>
      </c>
      <c r="F75" s="57">
        <f t="shared" si="3"/>
        <v>103.5</v>
      </c>
      <c r="G75" s="122" t="str">
        <f t="shared" si="4"/>
        <v/>
      </c>
    </row>
    <row r="76" spans="1:7" ht="20.100000000000001" customHeight="1">
      <c r="A76" s="101">
        <v>9180013</v>
      </c>
      <c r="B76" s="169">
        <v>76</v>
      </c>
      <c r="C76" s="102"/>
      <c r="D76" s="56">
        <v>70</v>
      </c>
      <c r="E76" s="53">
        <v>1.5</v>
      </c>
      <c r="F76" s="57">
        <f t="shared" si="3"/>
        <v>105</v>
      </c>
      <c r="G76" s="122" t="str">
        <f t="shared" si="4"/>
        <v/>
      </c>
    </row>
    <row r="77" spans="1:7" ht="20.100000000000001" customHeight="1">
      <c r="A77" s="101">
        <v>9180026</v>
      </c>
      <c r="B77" s="169">
        <v>77</v>
      </c>
      <c r="C77" s="102"/>
      <c r="D77" s="52">
        <v>71</v>
      </c>
      <c r="E77" s="53">
        <v>1.5</v>
      </c>
      <c r="F77" s="57">
        <f t="shared" si="3"/>
        <v>106.5</v>
      </c>
      <c r="G77" s="122" t="str">
        <f t="shared" si="4"/>
        <v/>
      </c>
    </row>
    <row r="78" spans="1:7" ht="20.100000000000001" customHeight="1">
      <c r="A78" s="101">
        <v>9183059</v>
      </c>
      <c r="B78" s="170">
        <v>78</v>
      </c>
      <c r="C78" s="102"/>
      <c r="D78" s="56">
        <v>72</v>
      </c>
      <c r="E78" s="53">
        <v>1.5</v>
      </c>
      <c r="F78" s="57">
        <f t="shared" si="3"/>
        <v>108</v>
      </c>
      <c r="G78" s="122" t="str">
        <f t="shared" si="4"/>
        <v/>
      </c>
    </row>
    <row r="79" spans="1:7" ht="20.100000000000001" customHeight="1">
      <c r="A79" s="101">
        <v>9183105</v>
      </c>
      <c r="B79" s="170">
        <v>79</v>
      </c>
      <c r="C79" s="102"/>
      <c r="D79" s="52">
        <v>73</v>
      </c>
      <c r="E79" s="53">
        <v>1.5</v>
      </c>
      <c r="F79" s="57">
        <f t="shared" si="3"/>
        <v>109.5</v>
      </c>
      <c r="G79" s="122" t="str">
        <f t="shared" si="4"/>
        <v/>
      </c>
    </row>
    <row r="80" spans="1:7" ht="20.100000000000001" customHeight="1">
      <c r="A80" s="101">
        <v>9183645</v>
      </c>
      <c r="B80" s="55">
        <v>80</v>
      </c>
      <c r="C80" s="102"/>
      <c r="D80" s="56">
        <v>74</v>
      </c>
      <c r="E80" s="53">
        <v>1.5</v>
      </c>
      <c r="F80" s="57">
        <f t="shared" si="3"/>
        <v>111</v>
      </c>
      <c r="G80" s="122" t="str">
        <f t="shared" si="4"/>
        <v/>
      </c>
    </row>
    <row r="81" spans="1:7" ht="20.100000000000001" customHeight="1">
      <c r="A81" s="101">
        <v>9183647</v>
      </c>
      <c r="B81" s="55">
        <v>81</v>
      </c>
      <c r="C81" s="102"/>
      <c r="D81" s="52">
        <v>75</v>
      </c>
      <c r="E81" s="53">
        <v>1.5</v>
      </c>
      <c r="F81" s="57">
        <f t="shared" si="3"/>
        <v>112.5</v>
      </c>
      <c r="G81" s="122" t="str">
        <f t="shared" si="4"/>
        <v/>
      </c>
    </row>
    <row r="82" spans="1:7" ht="20.100000000000001" customHeight="1">
      <c r="A82" s="101">
        <v>9184189</v>
      </c>
      <c r="B82" s="55">
        <v>82</v>
      </c>
      <c r="C82" s="102"/>
      <c r="D82" s="56">
        <v>76</v>
      </c>
      <c r="E82" s="53">
        <v>1.5</v>
      </c>
      <c r="F82" s="57">
        <f t="shared" si="3"/>
        <v>114</v>
      </c>
      <c r="G82" s="122" t="str">
        <f t="shared" si="4"/>
        <v/>
      </c>
    </row>
    <row r="83" spans="1:7" ht="20.100000000000001" customHeight="1">
      <c r="A83" s="101">
        <v>9184191</v>
      </c>
      <c r="B83" s="170">
        <v>83</v>
      </c>
      <c r="C83" s="102"/>
      <c r="D83" s="52">
        <v>77</v>
      </c>
      <c r="E83" s="53">
        <v>1.5</v>
      </c>
      <c r="F83" s="57">
        <f t="shared" si="3"/>
        <v>115.5</v>
      </c>
      <c r="G83" s="122" t="str">
        <f t="shared" si="4"/>
        <v/>
      </c>
    </row>
    <row r="84" spans="1:7" ht="20.100000000000001" customHeight="1">
      <c r="A84" s="101">
        <v>9184736</v>
      </c>
      <c r="B84" s="55">
        <v>84</v>
      </c>
      <c r="C84" s="102"/>
      <c r="D84" s="56">
        <v>78</v>
      </c>
      <c r="E84" s="53">
        <v>1.5</v>
      </c>
      <c r="F84" s="57">
        <f t="shared" si="3"/>
        <v>117</v>
      </c>
      <c r="G84" s="122" t="str">
        <f t="shared" si="4"/>
        <v/>
      </c>
    </row>
    <row r="85" spans="1:7" ht="20.100000000000001" customHeight="1">
      <c r="A85" s="101">
        <v>9184738</v>
      </c>
      <c r="B85" s="169">
        <v>85</v>
      </c>
      <c r="C85" s="102"/>
      <c r="D85" s="52">
        <v>79</v>
      </c>
      <c r="E85" s="53">
        <v>1.5</v>
      </c>
      <c r="F85" s="57">
        <f t="shared" si="3"/>
        <v>118.5</v>
      </c>
      <c r="G85" s="122" t="str">
        <f t="shared" si="4"/>
        <v/>
      </c>
    </row>
    <row r="86" spans="1:7" ht="20.100000000000001" customHeight="1">
      <c r="A86" s="101">
        <v>9189356</v>
      </c>
      <c r="B86" s="169">
        <v>86</v>
      </c>
      <c r="C86" s="102"/>
      <c r="D86" s="56">
        <v>80</v>
      </c>
      <c r="E86" s="53">
        <v>1.5</v>
      </c>
      <c r="F86" s="57">
        <f t="shared" si="3"/>
        <v>120</v>
      </c>
      <c r="G86" s="122" t="str">
        <f t="shared" si="4"/>
        <v/>
      </c>
    </row>
    <row r="87" spans="1:7" ht="20.100000000000001" customHeight="1">
      <c r="A87" s="101">
        <v>9189357</v>
      </c>
      <c r="B87" s="169">
        <v>87</v>
      </c>
      <c r="C87" s="102"/>
      <c r="D87" s="52">
        <v>81</v>
      </c>
      <c r="E87" s="53">
        <v>1.5</v>
      </c>
      <c r="F87" s="57">
        <f t="shared" si="3"/>
        <v>121.5</v>
      </c>
      <c r="G87" s="122" t="str">
        <f t="shared" si="4"/>
        <v/>
      </c>
    </row>
    <row r="88" spans="1:7" ht="20.100000000000001" customHeight="1">
      <c r="A88" s="96">
        <v>9195174</v>
      </c>
      <c r="B88" s="169">
        <v>88</v>
      </c>
      <c r="C88" s="98"/>
      <c r="D88" s="56">
        <v>82</v>
      </c>
      <c r="E88" s="53">
        <v>1.5</v>
      </c>
      <c r="F88" s="57">
        <f t="shared" si="3"/>
        <v>123</v>
      </c>
      <c r="G88" s="122" t="str">
        <f t="shared" si="4"/>
        <v/>
      </c>
    </row>
    <row r="89" spans="1:7" ht="20.100000000000001" customHeight="1">
      <c r="A89" s="96">
        <v>9203023</v>
      </c>
      <c r="B89" s="169">
        <v>89</v>
      </c>
      <c r="C89" s="98"/>
      <c r="D89" s="52">
        <v>83</v>
      </c>
      <c r="E89" s="53">
        <v>1.5</v>
      </c>
      <c r="F89" s="57">
        <f t="shared" si="3"/>
        <v>124.5</v>
      </c>
      <c r="G89" s="122" t="str">
        <f t="shared" si="4"/>
        <v/>
      </c>
    </row>
    <row r="90" spans="1:7" ht="20.100000000000001" customHeight="1">
      <c r="A90" s="101">
        <v>9206357</v>
      </c>
      <c r="B90" s="169">
        <v>90</v>
      </c>
      <c r="C90" s="102"/>
      <c r="D90" s="56">
        <v>84</v>
      </c>
      <c r="E90" s="53">
        <v>1.5</v>
      </c>
      <c r="F90" s="57">
        <f t="shared" si="3"/>
        <v>126</v>
      </c>
      <c r="G90" s="122" t="str">
        <f t="shared" si="4"/>
        <v/>
      </c>
    </row>
    <row r="91" spans="1:7" ht="20.100000000000001" customHeight="1">
      <c r="A91" s="101">
        <v>9206878</v>
      </c>
      <c r="B91" s="169">
        <v>91</v>
      </c>
      <c r="C91" s="102"/>
      <c r="D91" s="52">
        <v>85</v>
      </c>
      <c r="E91" s="53">
        <v>1.5</v>
      </c>
      <c r="F91" s="57">
        <f t="shared" si="3"/>
        <v>127.5</v>
      </c>
      <c r="G91" s="122" t="str">
        <f t="shared" si="4"/>
        <v/>
      </c>
    </row>
    <row r="92" spans="1:7" ht="20.100000000000001" customHeight="1">
      <c r="A92" s="96">
        <v>9206879</v>
      </c>
      <c r="B92" s="169">
        <v>92</v>
      </c>
      <c r="C92" s="98"/>
      <c r="D92" s="56">
        <v>86</v>
      </c>
      <c r="E92" s="53">
        <v>1.5</v>
      </c>
      <c r="F92" s="57">
        <f t="shared" si="3"/>
        <v>129</v>
      </c>
      <c r="G92" s="122" t="str">
        <f t="shared" si="4"/>
        <v/>
      </c>
    </row>
    <row r="93" spans="1:7" ht="20.100000000000001" customHeight="1">
      <c r="A93" s="101">
        <v>9206880</v>
      </c>
      <c r="B93" s="169">
        <v>93</v>
      </c>
      <c r="C93" s="102"/>
      <c r="D93" s="52">
        <v>87</v>
      </c>
      <c r="E93" s="53">
        <v>1.5</v>
      </c>
      <c r="F93" s="57">
        <f t="shared" si="3"/>
        <v>130.5</v>
      </c>
      <c r="G93" s="122" t="str">
        <f t="shared" si="4"/>
        <v/>
      </c>
    </row>
    <row r="94" spans="1:7" ht="20.100000000000001" customHeight="1">
      <c r="A94" s="101">
        <v>9206901</v>
      </c>
      <c r="B94" s="169">
        <v>94</v>
      </c>
      <c r="C94" s="102"/>
      <c r="D94" s="56">
        <v>88</v>
      </c>
      <c r="E94" s="53">
        <v>1.5</v>
      </c>
      <c r="F94" s="57">
        <f t="shared" ref="F94:F124" si="5">D94*E94</f>
        <v>132</v>
      </c>
      <c r="G94" s="122" t="str">
        <f t="shared" si="4"/>
        <v/>
      </c>
    </row>
    <row r="95" spans="1:7" ht="20.100000000000001" customHeight="1">
      <c r="A95" s="96">
        <v>9206903</v>
      </c>
      <c r="B95" s="169">
        <v>95</v>
      </c>
      <c r="C95" s="98"/>
      <c r="D95" s="52">
        <v>89</v>
      </c>
      <c r="E95" s="53">
        <v>1.5</v>
      </c>
      <c r="F95" s="57">
        <f t="shared" si="5"/>
        <v>133.5</v>
      </c>
      <c r="G95" s="122" t="str">
        <f t="shared" si="4"/>
        <v/>
      </c>
    </row>
    <row r="96" spans="1:7" ht="20.100000000000001" customHeight="1">
      <c r="A96" s="96">
        <v>9207676</v>
      </c>
      <c r="B96" s="169">
        <v>96</v>
      </c>
      <c r="C96" s="98"/>
      <c r="D96" s="56">
        <v>90</v>
      </c>
      <c r="E96" s="53">
        <v>1.5</v>
      </c>
      <c r="F96" s="57">
        <f t="shared" si="5"/>
        <v>135</v>
      </c>
      <c r="G96" s="122" t="str">
        <f t="shared" si="4"/>
        <v/>
      </c>
    </row>
    <row r="97" spans="1:7" ht="20.100000000000001" customHeight="1">
      <c r="A97" s="96">
        <v>9208432</v>
      </c>
      <c r="B97" s="169">
        <v>97</v>
      </c>
      <c r="C97" s="98"/>
      <c r="D97" s="52">
        <v>91</v>
      </c>
      <c r="E97" s="53">
        <v>1.5</v>
      </c>
      <c r="F97" s="57">
        <f t="shared" si="5"/>
        <v>136.5</v>
      </c>
      <c r="G97" s="122" t="str">
        <f t="shared" si="4"/>
        <v/>
      </c>
    </row>
    <row r="98" spans="1:7" ht="20.100000000000001" customHeight="1">
      <c r="A98" s="101">
        <v>9214552</v>
      </c>
      <c r="B98" s="169">
        <v>98</v>
      </c>
      <c r="C98" s="102"/>
      <c r="D98" s="56">
        <v>92</v>
      </c>
      <c r="E98" s="53">
        <v>1.5</v>
      </c>
      <c r="F98" s="57">
        <f t="shared" si="5"/>
        <v>138</v>
      </c>
      <c r="G98" s="122" t="str">
        <f t="shared" si="4"/>
        <v/>
      </c>
    </row>
    <row r="99" spans="1:7" ht="20.100000000000001" customHeight="1">
      <c r="A99" s="101">
        <v>9214553</v>
      </c>
      <c r="B99" s="169">
        <v>99</v>
      </c>
      <c r="C99" s="102"/>
      <c r="D99" s="52">
        <v>93</v>
      </c>
      <c r="E99" s="53">
        <v>1.5</v>
      </c>
      <c r="F99" s="57">
        <f t="shared" si="5"/>
        <v>139.5</v>
      </c>
      <c r="G99" s="122" t="str">
        <f t="shared" si="4"/>
        <v/>
      </c>
    </row>
    <row r="100" spans="1:7" ht="20.100000000000001" customHeight="1">
      <c r="A100" s="96">
        <v>9217877</v>
      </c>
      <c r="B100" s="169">
        <v>100</v>
      </c>
      <c r="C100" s="98"/>
      <c r="D100" s="56">
        <v>94</v>
      </c>
      <c r="E100" s="53">
        <v>1.5</v>
      </c>
      <c r="F100" s="57">
        <f t="shared" si="5"/>
        <v>141</v>
      </c>
      <c r="G100" s="122" t="str">
        <f t="shared" si="4"/>
        <v/>
      </c>
    </row>
    <row r="101" spans="1:7" ht="20.100000000000001" customHeight="1">
      <c r="A101" s="101">
        <v>9219240</v>
      </c>
      <c r="B101" s="169">
        <v>101</v>
      </c>
      <c r="C101" s="102"/>
      <c r="D101" s="52">
        <v>95</v>
      </c>
      <c r="E101" s="53">
        <v>1.5</v>
      </c>
      <c r="F101" s="57">
        <f t="shared" si="5"/>
        <v>142.5</v>
      </c>
      <c r="G101" s="122" t="str">
        <f t="shared" si="4"/>
        <v/>
      </c>
    </row>
    <row r="102" spans="1:7" ht="20.100000000000001" customHeight="1">
      <c r="A102" s="101">
        <v>9219282</v>
      </c>
      <c r="B102" s="169">
        <v>102</v>
      </c>
      <c r="C102" s="102"/>
      <c r="D102" s="56">
        <v>96</v>
      </c>
      <c r="E102" s="53">
        <v>1.5</v>
      </c>
      <c r="F102" s="57">
        <f t="shared" si="5"/>
        <v>144</v>
      </c>
      <c r="G102" s="122" t="str">
        <f t="shared" si="4"/>
        <v/>
      </c>
    </row>
    <row r="103" spans="1:7" ht="20.100000000000001" customHeight="1">
      <c r="A103" s="101">
        <v>9219285</v>
      </c>
      <c r="B103" s="169">
        <v>103</v>
      </c>
      <c r="C103" s="102"/>
      <c r="D103" s="52">
        <v>97</v>
      </c>
      <c r="E103" s="53">
        <v>1.5</v>
      </c>
      <c r="F103" s="57">
        <f t="shared" si="5"/>
        <v>145.5</v>
      </c>
      <c r="G103" s="122" t="str">
        <f t="shared" si="4"/>
        <v/>
      </c>
    </row>
    <row r="104" spans="1:7" ht="20.100000000000001" customHeight="1">
      <c r="A104" s="101">
        <v>9219441</v>
      </c>
      <c r="B104" s="169">
        <v>104</v>
      </c>
      <c r="C104" s="102"/>
      <c r="D104" s="56">
        <v>98</v>
      </c>
      <c r="E104" s="53">
        <v>1.5</v>
      </c>
      <c r="F104" s="57">
        <f t="shared" si="5"/>
        <v>147</v>
      </c>
      <c r="G104" s="122" t="str">
        <f t="shared" si="4"/>
        <v/>
      </c>
    </row>
    <row r="105" spans="1:7" ht="20.100000000000001" customHeight="1">
      <c r="A105" s="101">
        <v>9227734</v>
      </c>
      <c r="B105" s="169">
        <v>105</v>
      </c>
      <c r="C105" s="102"/>
      <c r="D105" s="52">
        <v>99</v>
      </c>
      <c r="E105" s="53">
        <v>1.5</v>
      </c>
      <c r="F105" s="57">
        <f t="shared" si="5"/>
        <v>148.5</v>
      </c>
      <c r="G105" s="122" t="str">
        <f t="shared" si="4"/>
        <v/>
      </c>
    </row>
    <row r="106" spans="1:7" ht="20.100000000000001" customHeight="1">
      <c r="A106" s="96">
        <v>9228458</v>
      </c>
      <c r="B106" s="169">
        <v>106</v>
      </c>
      <c r="C106" s="98"/>
      <c r="D106" s="56">
        <v>100</v>
      </c>
      <c r="E106" s="53">
        <v>1.5</v>
      </c>
      <c r="F106" s="57">
        <f t="shared" si="5"/>
        <v>150</v>
      </c>
      <c r="G106" s="122" t="str">
        <f t="shared" si="4"/>
        <v/>
      </c>
    </row>
    <row r="107" spans="1:7" ht="20.100000000000001" customHeight="1">
      <c r="A107" s="96">
        <v>9228520</v>
      </c>
      <c r="B107" s="169">
        <v>107</v>
      </c>
      <c r="C107" s="98"/>
      <c r="D107" s="52">
        <v>101</v>
      </c>
      <c r="E107" s="53">
        <v>1.5</v>
      </c>
      <c r="F107" s="57">
        <f t="shared" si="5"/>
        <v>151.5</v>
      </c>
      <c r="G107" s="122" t="str">
        <f t="shared" si="4"/>
        <v/>
      </c>
    </row>
    <row r="108" spans="1:7" ht="20.100000000000001" customHeight="1">
      <c r="A108" s="96">
        <v>9228522</v>
      </c>
      <c r="B108" s="170">
        <v>108</v>
      </c>
      <c r="C108" s="98"/>
      <c r="D108" s="56">
        <v>102</v>
      </c>
      <c r="E108" s="53">
        <v>1.5</v>
      </c>
      <c r="F108" s="57">
        <f t="shared" si="5"/>
        <v>153</v>
      </c>
      <c r="G108" s="122" t="str">
        <f t="shared" si="4"/>
        <v/>
      </c>
    </row>
    <row r="109" spans="1:7" ht="20.100000000000001" customHeight="1">
      <c r="A109" s="96">
        <v>9228527</v>
      </c>
      <c r="B109" s="170">
        <v>109</v>
      </c>
      <c r="C109" s="98"/>
      <c r="D109" s="52">
        <v>103</v>
      </c>
      <c r="E109" s="53">
        <v>1.5</v>
      </c>
      <c r="F109" s="57">
        <f t="shared" si="5"/>
        <v>154.5</v>
      </c>
      <c r="G109" s="122" t="str">
        <f t="shared" si="4"/>
        <v/>
      </c>
    </row>
    <row r="110" spans="1:7" ht="20.100000000000001" customHeight="1">
      <c r="A110" s="96">
        <v>9228530</v>
      </c>
      <c r="B110" s="55">
        <v>110</v>
      </c>
      <c r="C110" s="98"/>
      <c r="D110" s="56">
        <v>104</v>
      </c>
      <c r="E110" s="53">
        <v>1.5</v>
      </c>
      <c r="F110" s="57">
        <f t="shared" si="5"/>
        <v>156</v>
      </c>
      <c r="G110" s="122" t="str">
        <f t="shared" si="4"/>
        <v/>
      </c>
    </row>
    <row r="111" spans="1:7" ht="20.100000000000001" customHeight="1">
      <c r="A111" s="96">
        <v>9228534</v>
      </c>
      <c r="B111" s="55">
        <v>111</v>
      </c>
      <c r="C111" s="98"/>
      <c r="D111" s="52">
        <v>105</v>
      </c>
      <c r="E111" s="53">
        <v>1.5</v>
      </c>
      <c r="F111" s="57">
        <f t="shared" si="5"/>
        <v>157.5</v>
      </c>
      <c r="G111" s="122" t="str">
        <f t="shared" si="4"/>
        <v/>
      </c>
    </row>
    <row r="112" spans="1:7" ht="20.100000000000001" customHeight="1">
      <c r="A112" s="96">
        <v>9228535</v>
      </c>
      <c r="B112" s="55">
        <v>112</v>
      </c>
      <c r="C112" s="98"/>
      <c r="D112" s="56">
        <v>106</v>
      </c>
      <c r="E112" s="53">
        <v>1.5</v>
      </c>
      <c r="F112" s="57">
        <f t="shared" si="5"/>
        <v>159</v>
      </c>
      <c r="G112" s="122" t="str">
        <f t="shared" si="4"/>
        <v/>
      </c>
    </row>
    <row r="113" spans="1:7" ht="20.100000000000001" customHeight="1">
      <c r="A113" s="96">
        <v>9238246</v>
      </c>
      <c r="B113" s="170">
        <v>113</v>
      </c>
      <c r="C113" s="98"/>
      <c r="D113" s="52">
        <v>107</v>
      </c>
      <c r="E113" s="53">
        <v>1.5</v>
      </c>
      <c r="F113" s="57">
        <f t="shared" si="5"/>
        <v>160.5</v>
      </c>
      <c r="G113" s="122" t="str">
        <f t="shared" si="4"/>
        <v/>
      </c>
    </row>
    <row r="114" spans="1:7" ht="20.100000000000001" customHeight="1">
      <c r="A114" s="96">
        <v>9238249</v>
      </c>
      <c r="B114" s="55">
        <v>114</v>
      </c>
      <c r="C114" s="98"/>
      <c r="D114" s="56">
        <v>108</v>
      </c>
      <c r="E114" s="53">
        <v>1.5</v>
      </c>
      <c r="F114" s="57">
        <f t="shared" si="5"/>
        <v>162</v>
      </c>
      <c r="G114" s="122" t="str">
        <f t="shared" si="4"/>
        <v/>
      </c>
    </row>
    <row r="115" spans="1:7" ht="20.100000000000001" customHeight="1">
      <c r="A115" s="96">
        <v>9238368</v>
      </c>
      <c r="B115" s="169">
        <v>115</v>
      </c>
      <c r="C115" s="98"/>
      <c r="D115" s="52">
        <v>109</v>
      </c>
      <c r="E115" s="53">
        <v>1.5</v>
      </c>
      <c r="F115" s="57">
        <f t="shared" si="5"/>
        <v>163.5</v>
      </c>
      <c r="G115" s="122" t="str">
        <f t="shared" si="4"/>
        <v/>
      </c>
    </row>
    <row r="116" spans="1:7" ht="20.100000000000001" customHeight="1">
      <c r="A116" s="96">
        <v>9282650</v>
      </c>
      <c r="B116" s="169">
        <v>116</v>
      </c>
      <c r="C116" s="98"/>
      <c r="D116" s="56">
        <v>110</v>
      </c>
      <c r="E116" s="53">
        <v>1.5</v>
      </c>
      <c r="F116" s="57">
        <f t="shared" si="5"/>
        <v>165</v>
      </c>
      <c r="G116" s="122" t="str">
        <f t="shared" si="4"/>
        <v/>
      </c>
    </row>
    <row r="117" spans="1:7" ht="20.100000000000001" customHeight="1">
      <c r="A117" s="101">
        <v>9282696</v>
      </c>
      <c r="B117" s="169">
        <v>117</v>
      </c>
      <c r="C117" s="102"/>
      <c r="D117" s="52">
        <v>111</v>
      </c>
      <c r="E117" s="53">
        <v>1.5</v>
      </c>
      <c r="F117" s="57">
        <f t="shared" si="5"/>
        <v>166.5</v>
      </c>
      <c r="G117" s="122" t="str">
        <f t="shared" si="4"/>
        <v/>
      </c>
    </row>
    <row r="118" spans="1:7" ht="20.100000000000001" customHeight="1">
      <c r="A118" s="101">
        <v>9282698</v>
      </c>
      <c r="B118" s="169">
        <v>118</v>
      </c>
      <c r="C118" s="102"/>
      <c r="D118" s="56">
        <v>112</v>
      </c>
      <c r="E118" s="53">
        <v>1.5</v>
      </c>
      <c r="F118" s="57">
        <f t="shared" si="5"/>
        <v>168</v>
      </c>
      <c r="G118" s="122" t="str">
        <f t="shared" si="4"/>
        <v/>
      </c>
    </row>
    <row r="119" spans="1:7" ht="20.100000000000001" customHeight="1">
      <c r="A119" s="101">
        <v>9282739</v>
      </c>
      <c r="B119" s="169">
        <v>119</v>
      </c>
      <c r="C119" s="102"/>
      <c r="D119" s="52">
        <v>113</v>
      </c>
      <c r="E119" s="53">
        <v>1.5</v>
      </c>
      <c r="F119" s="57">
        <f t="shared" si="5"/>
        <v>169.5</v>
      </c>
      <c r="G119" s="122" t="str">
        <f t="shared" si="4"/>
        <v/>
      </c>
    </row>
    <row r="120" spans="1:7" ht="20.100000000000001" customHeight="1">
      <c r="A120" s="101">
        <v>9282771</v>
      </c>
      <c r="B120" s="169">
        <v>120</v>
      </c>
      <c r="C120" s="102"/>
      <c r="D120" s="56">
        <v>114</v>
      </c>
      <c r="E120" s="53">
        <v>1.5</v>
      </c>
      <c r="F120" s="57">
        <f t="shared" si="5"/>
        <v>171</v>
      </c>
      <c r="G120" s="122" t="str">
        <f t="shared" si="4"/>
        <v/>
      </c>
    </row>
    <row r="121" spans="1:7" ht="20.100000000000001" customHeight="1">
      <c r="A121" s="101">
        <v>9282773</v>
      </c>
      <c r="B121" s="169">
        <v>121</v>
      </c>
      <c r="C121" s="102"/>
      <c r="D121" s="52">
        <v>115</v>
      </c>
      <c r="E121" s="53">
        <v>1.5</v>
      </c>
      <c r="F121" s="57">
        <f t="shared" si="5"/>
        <v>172.5</v>
      </c>
      <c r="G121" s="122" t="str">
        <f t="shared" si="4"/>
        <v/>
      </c>
    </row>
    <row r="122" spans="1:7" ht="20.100000000000001" customHeight="1">
      <c r="A122" s="101">
        <v>9282775</v>
      </c>
      <c r="B122" s="169">
        <v>122</v>
      </c>
      <c r="C122" s="102"/>
      <c r="D122" s="56">
        <v>116</v>
      </c>
      <c r="E122" s="53">
        <v>1.5</v>
      </c>
      <c r="F122" s="57">
        <f t="shared" si="5"/>
        <v>174</v>
      </c>
      <c r="G122" s="122" t="str">
        <f t="shared" si="4"/>
        <v/>
      </c>
    </row>
    <row r="123" spans="1:7" ht="20.100000000000001" customHeight="1">
      <c r="A123" s="96">
        <v>9295576</v>
      </c>
      <c r="B123" s="169">
        <v>123</v>
      </c>
      <c r="C123" s="98"/>
      <c r="D123" s="52">
        <v>117</v>
      </c>
      <c r="E123" s="53">
        <v>1.5</v>
      </c>
      <c r="F123" s="57">
        <f t="shared" si="5"/>
        <v>175.5</v>
      </c>
      <c r="G123" s="122" t="str">
        <f t="shared" si="4"/>
        <v/>
      </c>
    </row>
    <row r="124" spans="1:7" ht="20.100000000000001" customHeight="1">
      <c r="A124" s="96">
        <v>9405875</v>
      </c>
      <c r="B124" s="169">
        <v>124</v>
      </c>
      <c r="C124" s="98"/>
      <c r="D124" s="56">
        <v>118</v>
      </c>
      <c r="E124" s="53">
        <v>1.5</v>
      </c>
      <c r="F124" s="57">
        <f t="shared" si="5"/>
        <v>177</v>
      </c>
      <c r="G124" s="122" t="str">
        <f t="shared" si="4"/>
        <v/>
      </c>
    </row>
    <row r="125" spans="1:7" ht="20.100000000000001" customHeight="1">
      <c r="A125" s="96"/>
      <c r="B125" s="169">
        <v>125</v>
      </c>
      <c r="C125" s="98"/>
      <c r="D125" s="52">
        <v>119</v>
      </c>
      <c r="E125" s="53">
        <v>1.5</v>
      </c>
      <c r="F125" s="57"/>
      <c r="G125" s="122" t="str">
        <f t="shared" si="4"/>
        <v/>
      </c>
    </row>
    <row r="126" spans="1:7" ht="20.100000000000001" customHeight="1">
      <c r="A126" s="112"/>
      <c r="B126" s="169">
        <v>126</v>
      </c>
      <c r="C126" s="113"/>
      <c r="D126" s="56">
        <v>120</v>
      </c>
      <c r="E126" s="53">
        <v>1.5</v>
      </c>
      <c r="F126" s="116"/>
      <c r="G126" s="122" t="str">
        <f t="shared" si="4"/>
        <v/>
      </c>
    </row>
    <row r="127" spans="1:7" ht="20.100000000000001" customHeight="1">
      <c r="A127" s="96"/>
      <c r="B127" s="169">
        <v>127</v>
      </c>
      <c r="C127" s="98"/>
      <c r="D127" s="52">
        <v>121</v>
      </c>
      <c r="E127" s="53">
        <v>1.5</v>
      </c>
      <c r="F127" s="57"/>
      <c r="G127" s="122" t="str">
        <f t="shared" si="4"/>
        <v/>
      </c>
    </row>
    <row r="128" spans="1:7" ht="20.100000000000001" customHeight="1">
      <c r="A128" s="96">
        <v>9169211</v>
      </c>
      <c r="B128" s="169">
        <v>128</v>
      </c>
      <c r="C128" s="98"/>
      <c r="D128" s="56">
        <v>122</v>
      </c>
      <c r="E128" s="53">
        <v>1.5</v>
      </c>
      <c r="F128" s="57">
        <v>2.96</v>
      </c>
      <c r="G128" s="122" t="str">
        <f t="shared" si="4"/>
        <v/>
      </c>
    </row>
    <row r="129" spans="1:7" ht="20.100000000000001" customHeight="1">
      <c r="A129" s="96">
        <v>9172425</v>
      </c>
      <c r="B129" s="169">
        <v>129</v>
      </c>
      <c r="C129" s="98"/>
      <c r="D129" s="52">
        <v>123</v>
      </c>
      <c r="E129" s="53">
        <v>1.5</v>
      </c>
      <c r="F129" s="57">
        <v>3.84</v>
      </c>
      <c r="G129" s="122" t="str">
        <f t="shared" si="4"/>
        <v/>
      </c>
    </row>
    <row r="130" spans="1:7" ht="20.100000000000001" customHeight="1">
      <c r="A130" s="96">
        <v>9169220</v>
      </c>
      <c r="B130" s="169">
        <v>130</v>
      </c>
      <c r="C130" s="98"/>
      <c r="D130" s="56">
        <v>124</v>
      </c>
      <c r="E130" s="53">
        <v>1.5</v>
      </c>
      <c r="F130" s="57">
        <v>3.91</v>
      </c>
      <c r="G130" s="122" t="str">
        <f t="shared" si="4"/>
        <v/>
      </c>
    </row>
    <row r="131" spans="1:7" ht="20.100000000000001" customHeight="1">
      <c r="A131" s="96">
        <v>9172900</v>
      </c>
      <c r="B131" s="169">
        <v>131</v>
      </c>
      <c r="C131" s="98"/>
      <c r="D131" s="52">
        <v>125</v>
      </c>
      <c r="E131" s="53">
        <v>1.5</v>
      </c>
      <c r="F131" s="57">
        <v>6.05</v>
      </c>
      <c r="G131" s="122" t="str">
        <f t="shared" si="4"/>
        <v/>
      </c>
    </row>
    <row r="132" spans="1:7" ht="20.100000000000001" customHeight="1">
      <c r="A132" s="96">
        <v>9192042</v>
      </c>
      <c r="B132" s="169">
        <v>132</v>
      </c>
      <c r="C132" s="98"/>
      <c r="D132" s="56">
        <v>126</v>
      </c>
      <c r="E132" s="53">
        <v>1.5</v>
      </c>
      <c r="F132" s="57">
        <v>5.21</v>
      </c>
      <c r="G132" s="122" t="str">
        <f t="shared" si="4"/>
        <v/>
      </c>
    </row>
    <row r="133" spans="1:7" ht="20.100000000000001" customHeight="1">
      <c r="A133" s="96">
        <v>9192041</v>
      </c>
      <c r="B133" s="169">
        <v>133</v>
      </c>
      <c r="C133" s="98"/>
      <c r="D133" s="52">
        <v>127</v>
      </c>
      <c r="E133" s="53">
        <v>1.5</v>
      </c>
      <c r="F133" s="57">
        <v>5.29</v>
      </c>
      <c r="G133" s="122" t="str">
        <f t="shared" si="4"/>
        <v/>
      </c>
    </row>
    <row r="134" spans="1:7" ht="20.100000000000001" customHeight="1">
      <c r="A134" s="96">
        <v>9230273</v>
      </c>
      <c r="B134" s="169">
        <v>134</v>
      </c>
      <c r="C134" s="98"/>
      <c r="D134" s="56">
        <v>128</v>
      </c>
      <c r="E134" s="53">
        <v>1.5</v>
      </c>
      <c r="F134" s="57">
        <v>4.33</v>
      </c>
      <c r="G134" s="122" t="str">
        <f t="shared" si="4"/>
        <v/>
      </c>
    </row>
    <row r="135" spans="1:7" ht="20.100000000000001" customHeight="1">
      <c r="A135" s="96">
        <v>9192080</v>
      </c>
      <c r="B135" s="169">
        <v>135</v>
      </c>
      <c r="C135" s="98"/>
      <c r="D135" s="52">
        <v>129</v>
      </c>
      <c r="E135" s="53">
        <v>1.5</v>
      </c>
      <c r="F135" s="57">
        <v>8.5</v>
      </c>
      <c r="G135" s="122" t="str">
        <f t="shared" si="4"/>
        <v/>
      </c>
    </row>
    <row r="136" spans="1:7" ht="20.100000000000001" customHeight="1">
      <c r="A136" s="96">
        <v>9192072</v>
      </c>
      <c r="B136" s="169">
        <v>136</v>
      </c>
      <c r="C136" s="98"/>
      <c r="D136" s="56">
        <v>130</v>
      </c>
      <c r="E136" s="53">
        <v>1.5</v>
      </c>
      <c r="F136" s="57">
        <v>7.68</v>
      </c>
      <c r="G136" s="122" t="str">
        <f t="shared" ref="G136:G199" si="6">IF(COUNTIF($A$1:$A$5000,A136)&gt;1,"Doublon","")</f>
        <v/>
      </c>
    </row>
    <row r="137" spans="1:7" ht="20.100000000000001" customHeight="1">
      <c r="A137" s="96">
        <v>9192049</v>
      </c>
      <c r="B137" s="169">
        <v>137</v>
      </c>
      <c r="C137" s="98"/>
      <c r="D137" s="52">
        <v>131</v>
      </c>
      <c r="E137" s="53">
        <v>1.5</v>
      </c>
      <c r="F137" s="57">
        <v>5.88</v>
      </c>
      <c r="G137" s="122" t="str">
        <f t="shared" si="6"/>
        <v/>
      </c>
    </row>
    <row r="138" spans="1:7" ht="20.100000000000001" customHeight="1">
      <c r="A138" s="96">
        <v>9192094</v>
      </c>
      <c r="B138" s="170">
        <v>138</v>
      </c>
      <c r="C138" s="98"/>
      <c r="D138" s="56">
        <v>132</v>
      </c>
      <c r="E138" s="53">
        <v>1.5</v>
      </c>
      <c r="F138" s="57">
        <v>6.93</v>
      </c>
      <c r="G138" s="122" t="str">
        <f t="shared" si="6"/>
        <v/>
      </c>
    </row>
    <row r="139" spans="1:7" ht="20.100000000000001" customHeight="1">
      <c r="A139" s="96">
        <v>9192098</v>
      </c>
      <c r="B139" s="170">
        <v>139</v>
      </c>
      <c r="C139" s="98"/>
      <c r="D139" s="52">
        <v>133</v>
      </c>
      <c r="E139" s="53">
        <v>1.5</v>
      </c>
      <c r="F139" s="57">
        <v>5.26</v>
      </c>
      <c r="G139" s="122" t="str">
        <f t="shared" si="6"/>
        <v/>
      </c>
    </row>
    <row r="140" spans="1:7" ht="20.100000000000001" customHeight="1">
      <c r="A140" s="96">
        <v>9192076</v>
      </c>
      <c r="B140" s="55">
        <v>140</v>
      </c>
      <c r="C140" s="98"/>
      <c r="D140" s="56">
        <v>134</v>
      </c>
      <c r="E140" s="53">
        <v>1.5</v>
      </c>
      <c r="F140" s="57">
        <v>6.08</v>
      </c>
      <c r="G140" s="122" t="str">
        <f t="shared" si="6"/>
        <v/>
      </c>
    </row>
    <row r="141" spans="1:7" ht="20.100000000000001" customHeight="1">
      <c r="A141" s="96">
        <v>9192058</v>
      </c>
      <c r="B141" s="55">
        <v>141</v>
      </c>
      <c r="C141" s="98"/>
      <c r="D141" s="52">
        <v>135</v>
      </c>
      <c r="E141" s="53">
        <v>1.5</v>
      </c>
      <c r="F141" s="57">
        <v>5.46</v>
      </c>
      <c r="G141" s="122" t="str">
        <f t="shared" si="6"/>
        <v/>
      </c>
    </row>
    <row r="142" spans="1:7" ht="20.100000000000001" customHeight="1">
      <c r="A142" s="96">
        <v>9230330</v>
      </c>
      <c r="B142" s="55">
        <v>142</v>
      </c>
      <c r="C142" s="98"/>
      <c r="D142" s="56">
        <v>136</v>
      </c>
      <c r="E142" s="53">
        <v>1.5</v>
      </c>
      <c r="F142" s="57">
        <v>9.75</v>
      </c>
      <c r="G142" s="122" t="str">
        <f t="shared" si="6"/>
        <v/>
      </c>
    </row>
    <row r="143" spans="1:7" ht="20.100000000000001" customHeight="1">
      <c r="A143" s="96">
        <v>9230343</v>
      </c>
      <c r="B143" s="170">
        <v>143</v>
      </c>
      <c r="C143" s="98"/>
      <c r="D143" s="52">
        <v>137</v>
      </c>
      <c r="E143" s="53">
        <v>1.5</v>
      </c>
      <c r="F143" s="57">
        <v>7.82</v>
      </c>
      <c r="G143" s="122" t="str">
        <f t="shared" si="6"/>
        <v/>
      </c>
    </row>
    <row r="144" spans="1:7" ht="20.100000000000001" customHeight="1">
      <c r="A144" s="96">
        <v>9238558</v>
      </c>
      <c r="B144" s="55">
        <v>144</v>
      </c>
      <c r="C144" s="98"/>
      <c r="D144" s="56">
        <v>138</v>
      </c>
      <c r="E144" s="53">
        <v>1.5</v>
      </c>
      <c r="F144" s="57">
        <v>6.1</v>
      </c>
      <c r="G144" s="122" t="str">
        <f t="shared" si="6"/>
        <v/>
      </c>
    </row>
    <row r="145" spans="1:7" ht="20.100000000000001" customHeight="1">
      <c r="A145" s="96">
        <v>9238560</v>
      </c>
      <c r="B145" s="169">
        <v>145</v>
      </c>
      <c r="C145" s="98"/>
      <c r="D145" s="52">
        <v>139</v>
      </c>
      <c r="E145" s="53">
        <v>1.5</v>
      </c>
      <c r="F145" s="57">
        <v>6.55</v>
      </c>
      <c r="G145" s="122" t="str">
        <f t="shared" si="6"/>
        <v/>
      </c>
    </row>
    <row r="146" spans="1:7" ht="20.100000000000001" customHeight="1">
      <c r="A146" s="96">
        <v>9238632</v>
      </c>
      <c r="B146" s="169">
        <v>146</v>
      </c>
      <c r="C146" s="98"/>
      <c r="D146" s="56">
        <v>140</v>
      </c>
      <c r="E146" s="53">
        <v>1.5</v>
      </c>
      <c r="F146" s="57">
        <v>6.1</v>
      </c>
      <c r="G146" s="122" t="str">
        <f t="shared" si="6"/>
        <v/>
      </c>
    </row>
    <row r="147" spans="1:7" ht="20.100000000000001" customHeight="1">
      <c r="A147" s="96">
        <v>9238634</v>
      </c>
      <c r="B147" s="169">
        <v>147</v>
      </c>
      <c r="C147" s="98"/>
      <c r="D147" s="52">
        <v>141</v>
      </c>
      <c r="E147" s="53">
        <v>1.5</v>
      </c>
      <c r="F147" s="57">
        <v>6.55</v>
      </c>
      <c r="G147" s="122" t="str">
        <f t="shared" si="6"/>
        <v/>
      </c>
    </row>
    <row r="148" spans="1:7" ht="20.100000000000001" customHeight="1">
      <c r="A148" s="96">
        <v>9238636</v>
      </c>
      <c r="B148" s="169">
        <v>148</v>
      </c>
      <c r="C148" s="98"/>
      <c r="D148" s="56">
        <v>142</v>
      </c>
      <c r="E148" s="53">
        <v>1.5</v>
      </c>
      <c r="F148" s="57">
        <v>7.0975000000000001</v>
      </c>
      <c r="G148" s="122" t="str">
        <f t="shared" si="6"/>
        <v/>
      </c>
    </row>
    <row r="149" spans="1:7" ht="20.100000000000001" customHeight="1">
      <c r="A149" s="96">
        <v>9238638</v>
      </c>
      <c r="B149" s="169">
        <v>149</v>
      </c>
      <c r="C149" s="98"/>
      <c r="D149" s="52">
        <v>143</v>
      </c>
      <c r="E149" s="53">
        <v>1.5</v>
      </c>
      <c r="F149" s="57">
        <v>7.5984999999999996</v>
      </c>
      <c r="G149" s="122" t="str">
        <f t="shared" si="6"/>
        <v/>
      </c>
    </row>
    <row r="150" spans="1:7" ht="20.100000000000001" customHeight="1">
      <c r="A150" s="96">
        <v>9238640</v>
      </c>
      <c r="B150" s="169">
        <v>150</v>
      </c>
      <c r="C150" s="98"/>
      <c r="D150" s="56">
        <v>144</v>
      </c>
      <c r="E150" s="53">
        <v>1.5</v>
      </c>
      <c r="F150" s="57">
        <v>9.0180000000000007</v>
      </c>
      <c r="G150" s="122" t="str">
        <f t="shared" si="6"/>
        <v/>
      </c>
    </row>
    <row r="151" spans="1:7" ht="20.100000000000001" customHeight="1">
      <c r="A151" s="96">
        <v>9169214</v>
      </c>
      <c r="B151" s="169">
        <v>151</v>
      </c>
      <c r="C151" s="98"/>
      <c r="D151" s="52">
        <v>145</v>
      </c>
      <c r="E151" s="53">
        <v>1.5</v>
      </c>
      <c r="F151" s="57">
        <v>3.1562999999999999</v>
      </c>
      <c r="G151" s="122" t="str">
        <f t="shared" si="6"/>
        <v/>
      </c>
    </row>
    <row r="152" spans="1:7" ht="20.100000000000001" customHeight="1">
      <c r="A152" s="96">
        <v>9175264</v>
      </c>
      <c r="B152" s="169">
        <v>152</v>
      </c>
      <c r="C152" s="98"/>
      <c r="D152" s="56">
        <v>146</v>
      </c>
      <c r="E152" s="53">
        <v>1.5</v>
      </c>
      <c r="F152" s="57">
        <v>6.4462000000000002</v>
      </c>
      <c r="G152" s="122" t="str">
        <f t="shared" si="6"/>
        <v/>
      </c>
    </row>
    <row r="153" spans="1:7" ht="20.100000000000001" customHeight="1">
      <c r="A153" s="96">
        <v>9175267</v>
      </c>
      <c r="B153" s="169">
        <v>153</v>
      </c>
      <c r="C153" s="98"/>
      <c r="D153" s="52">
        <v>147</v>
      </c>
      <c r="E153" s="53">
        <v>1.5</v>
      </c>
      <c r="F153" s="57">
        <v>6.3627000000000002</v>
      </c>
      <c r="G153" s="122" t="str">
        <f t="shared" si="6"/>
        <v/>
      </c>
    </row>
    <row r="154" spans="1:7" ht="20.100000000000001" customHeight="1">
      <c r="A154" s="96">
        <v>9172297</v>
      </c>
      <c r="B154" s="169">
        <v>154</v>
      </c>
      <c r="C154" s="98"/>
      <c r="D154" s="56">
        <v>148</v>
      </c>
      <c r="E154" s="53">
        <v>1.5</v>
      </c>
      <c r="F154" s="57">
        <v>14.478899999999999</v>
      </c>
      <c r="G154" s="122" t="str">
        <f t="shared" si="6"/>
        <v/>
      </c>
    </row>
    <row r="155" spans="1:7" ht="20.100000000000001" customHeight="1">
      <c r="A155" s="96">
        <v>9182989</v>
      </c>
      <c r="B155" s="169">
        <v>155</v>
      </c>
      <c r="C155" s="98"/>
      <c r="D155" s="52">
        <v>149</v>
      </c>
      <c r="E155" s="53">
        <v>1.5</v>
      </c>
      <c r="F155" s="57">
        <v>14.56</v>
      </c>
      <c r="G155" s="122" t="str">
        <f t="shared" si="6"/>
        <v/>
      </c>
    </row>
    <row r="156" spans="1:7" ht="20.100000000000001" customHeight="1">
      <c r="A156" s="96">
        <v>9210675</v>
      </c>
      <c r="B156" s="169">
        <v>156</v>
      </c>
      <c r="C156" s="98"/>
      <c r="D156" s="56">
        <v>150</v>
      </c>
      <c r="E156" s="53">
        <v>1.5</v>
      </c>
      <c r="F156" s="57">
        <v>18.453499999999998</v>
      </c>
      <c r="G156" s="122" t="str">
        <f t="shared" si="6"/>
        <v/>
      </c>
    </row>
    <row r="157" spans="1:7" ht="20.100000000000001" customHeight="1">
      <c r="A157" s="96">
        <v>9192045</v>
      </c>
      <c r="B157" s="169">
        <v>157</v>
      </c>
      <c r="C157" s="98"/>
      <c r="D157" s="52">
        <v>151</v>
      </c>
      <c r="E157" s="53">
        <v>1.5</v>
      </c>
      <c r="F157" s="57">
        <v>6.76</v>
      </c>
      <c r="G157" s="122" t="str">
        <f t="shared" si="6"/>
        <v/>
      </c>
    </row>
    <row r="158" spans="1:7" ht="20.100000000000001" customHeight="1">
      <c r="A158" s="96">
        <v>9184592</v>
      </c>
      <c r="B158" s="169">
        <v>158</v>
      </c>
      <c r="C158" s="98"/>
      <c r="D158" s="56">
        <v>152</v>
      </c>
      <c r="E158" s="53">
        <v>1.5</v>
      </c>
      <c r="F158" s="57">
        <v>6.86</v>
      </c>
      <c r="G158" s="122" t="str">
        <f t="shared" si="6"/>
        <v/>
      </c>
    </row>
    <row r="159" spans="1:7" ht="20.100000000000001" customHeight="1">
      <c r="A159" s="96">
        <v>9184595</v>
      </c>
      <c r="B159" s="169">
        <v>159</v>
      </c>
      <c r="C159" s="98"/>
      <c r="D159" s="52">
        <v>153</v>
      </c>
      <c r="E159" s="53">
        <v>1.5</v>
      </c>
      <c r="F159" s="57">
        <v>14.796200000000001</v>
      </c>
      <c r="G159" s="122" t="str">
        <f t="shared" si="6"/>
        <v/>
      </c>
    </row>
    <row r="160" spans="1:7" ht="20.100000000000001" customHeight="1">
      <c r="A160" s="96">
        <v>9184598</v>
      </c>
      <c r="B160" s="169">
        <v>160</v>
      </c>
      <c r="C160" s="98"/>
      <c r="D160" s="56">
        <v>154</v>
      </c>
      <c r="E160" s="53">
        <v>1.5</v>
      </c>
      <c r="F160" s="57">
        <v>18.190000000000001</v>
      </c>
      <c r="G160" s="122" t="str">
        <f t="shared" si="6"/>
        <v/>
      </c>
    </row>
    <row r="161" spans="1:7" ht="20.100000000000001" customHeight="1">
      <c r="A161" s="96">
        <v>9196424</v>
      </c>
      <c r="B161" s="169">
        <v>161</v>
      </c>
      <c r="C161" s="98"/>
      <c r="D161" s="52">
        <v>155</v>
      </c>
      <c r="E161" s="53">
        <v>1.5</v>
      </c>
      <c r="F161" s="57">
        <v>4.68</v>
      </c>
      <c r="G161" s="122" t="str">
        <f t="shared" si="6"/>
        <v/>
      </c>
    </row>
    <row r="162" spans="1:7" ht="20.100000000000001" customHeight="1">
      <c r="A162" s="96">
        <v>9169212</v>
      </c>
      <c r="B162" s="169">
        <v>162</v>
      </c>
      <c r="C162" s="98"/>
      <c r="D162" s="56">
        <v>156</v>
      </c>
      <c r="E162" s="53">
        <v>1.5</v>
      </c>
      <c r="F162" s="57">
        <v>3.92</v>
      </c>
      <c r="G162" s="122" t="str">
        <f t="shared" si="6"/>
        <v/>
      </c>
    </row>
    <row r="163" spans="1:7" ht="20.100000000000001" customHeight="1">
      <c r="A163" s="96">
        <v>9172407</v>
      </c>
      <c r="B163" s="169">
        <v>163</v>
      </c>
      <c r="C163" s="98"/>
      <c r="D163" s="52">
        <v>157</v>
      </c>
      <c r="E163" s="53">
        <v>1.5</v>
      </c>
      <c r="F163" s="57">
        <v>1.9705999999999999</v>
      </c>
      <c r="G163" s="122" t="str">
        <f t="shared" si="6"/>
        <v/>
      </c>
    </row>
    <row r="164" spans="1:7" ht="20.100000000000001" customHeight="1">
      <c r="A164" s="96">
        <v>9169215</v>
      </c>
      <c r="B164" s="169">
        <v>164</v>
      </c>
      <c r="C164" s="98"/>
      <c r="D164" s="56">
        <v>158</v>
      </c>
      <c r="E164" s="53">
        <v>1.5</v>
      </c>
      <c r="F164" s="57">
        <v>6.16</v>
      </c>
      <c r="G164" s="122" t="str">
        <f t="shared" si="6"/>
        <v/>
      </c>
    </row>
    <row r="165" spans="1:7" ht="20.100000000000001" customHeight="1">
      <c r="A165" s="96">
        <v>9169217</v>
      </c>
      <c r="B165" s="169">
        <v>165</v>
      </c>
      <c r="C165" s="98"/>
      <c r="D165" s="52">
        <v>159</v>
      </c>
      <c r="E165" s="53">
        <v>1.5</v>
      </c>
      <c r="F165" s="57">
        <v>5.3440000000000003</v>
      </c>
      <c r="G165" s="122" t="str">
        <f t="shared" si="6"/>
        <v/>
      </c>
    </row>
    <row r="166" spans="1:7" ht="20.100000000000001" customHeight="1">
      <c r="A166" s="96">
        <v>9210676</v>
      </c>
      <c r="B166" s="169">
        <v>166</v>
      </c>
      <c r="C166" s="98"/>
      <c r="D166" s="56">
        <v>160</v>
      </c>
      <c r="E166" s="53">
        <v>1.5</v>
      </c>
      <c r="F166" s="57">
        <v>5.4108000000000001</v>
      </c>
      <c r="G166" s="122" t="str">
        <f t="shared" si="6"/>
        <v/>
      </c>
    </row>
    <row r="167" spans="1:7" ht="20.100000000000001" customHeight="1">
      <c r="A167" s="96">
        <v>9172295</v>
      </c>
      <c r="B167" s="169">
        <v>167</v>
      </c>
      <c r="C167" s="98"/>
      <c r="D167" s="52">
        <v>161</v>
      </c>
      <c r="E167" s="53">
        <v>1.5</v>
      </c>
      <c r="F167" s="57">
        <v>5.3773999999999997</v>
      </c>
      <c r="G167" s="122" t="str">
        <f t="shared" si="6"/>
        <v/>
      </c>
    </row>
    <row r="168" spans="1:7" ht="20.100000000000001" customHeight="1">
      <c r="A168" s="96">
        <v>9169221</v>
      </c>
      <c r="B168" s="170">
        <v>168</v>
      </c>
      <c r="C168" s="98"/>
      <c r="D168" s="56">
        <v>162</v>
      </c>
      <c r="E168" s="53">
        <v>1.5</v>
      </c>
      <c r="F168" s="57">
        <v>7.88</v>
      </c>
      <c r="G168" s="122" t="str">
        <f t="shared" si="6"/>
        <v/>
      </c>
    </row>
    <row r="169" spans="1:7" ht="20.100000000000001" customHeight="1">
      <c r="A169" s="96">
        <v>9169223</v>
      </c>
      <c r="B169" s="170">
        <v>169</v>
      </c>
      <c r="C169" s="98"/>
      <c r="D169" s="52">
        <v>163</v>
      </c>
      <c r="E169" s="53">
        <v>1.5</v>
      </c>
      <c r="F169" s="57">
        <v>4.16</v>
      </c>
      <c r="G169" s="122" t="str">
        <f t="shared" si="6"/>
        <v/>
      </c>
    </row>
    <row r="170" spans="1:7" ht="20.100000000000001" customHeight="1">
      <c r="A170" s="96">
        <v>9183956</v>
      </c>
      <c r="B170" s="55">
        <v>170</v>
      </c>
      <c r="C170" s="98"/>
      <c r="D170" s="56">
        <v>164</v>
      </c>
      <c r="E170" s="53">
        <v>1.5</v>
      </c>
      <c r="F170" s="57">
        <v>4.24</v>
      </c>
      <c r="G170" s="122" t="str">
        <f t="shared" si="6"/>
        <v/>
      </c>
    </row>
    <row r="171" spans="1:7" ht="20.100000000000001" customHeight="1">
      <c r="A171" s="96">
        <v>9210677</v>
      </c>
      <c r="B171" s="55">
        <v>171</v>
      </c>
      <c r="C171" s="98"/>
      <c r="D171" s="52">
        <v>165</v>
      </c>
      <c r="E171" s="53">
        <v>1.5</v>
      </c>
      <c r="F171" s="57">
        <v>2.37</v>
      </c>
      <c r="G171" s="122" t="str">
        <f t="shared" si="6"/>
        <v/>
      </c>
    </row>
    <row r="172" spans="1:7" ht="20.100000000000001" customHeight="1">
      <c r="A172" s="96">
        <v>9191967</v>
      </c>
      <c r="B172" s="55">
        <v>172</v>
      </c>
      <c r="C172" s="98"/>
      <c r="D172" s="56">
        <v>166</v>
      </c>
      <c r="E172" s="53">
        <v>1.5</v>
      </c>
      <c r="F172" s="57">
        <v>3.82</v>
      </c>
      <c r="G172" s="122" t="str">
        <f t="shared" si="6"/>
        <v/>
      </c>
    </row>
    <row r="173" spans="1:7" ht="20.100000000000001" customHeight="1">
      <c r="A173" s="96">
        <v>9172408</v>
      </c>
      <c r="B173" s="170">
        <v>173</v>
      </c>
      <c r="C173" s="98"/>
      <c r="D173" s="52">
        <v>167</v>
      </c>
      <c r="E173" s="53">
        <v>1.5</v>
      </c>
      <c r="F173" s="57">
        <v>9.9030000000000005</v>
      </c>
      <c r="G173" s="122" t="str">
        <f t="shared" si="6"/>
        <v/>
      </c>
    </row>
    <row r="174" spans="1:7" ht="20.100000000000001" customHeight="1">
      <c r="A174" s="96">
        <v>9210678</v>
      </c>
      <c r="B174" s="55">
        <v>174</v>
      </c>
      <c r="C174" s="98"/>
      <c r="D174" s="56">
        <v>168</v>
      </c>
      <c r="E174" s="53">
        <v>1.5</v>
      </c>
      <c r="F174" s="57">
        <v>9.99</v>
      </c>
      <c r="G174" s="122" t="str">
        <f t="shared" si="6"/>
        <v/>
      </c>
    </row>
    <row r="175" spans="1:7" ht="20.100000000000001" customHeight="1">
      <c r="A175" s="96">
        <v>9169225</v>
      </c>
      <c r="B175" s="169">
        <v>175</v>
      </c>
      <c r="C175" s="98"/>
      <c r="D175" s="52">
        <v>169</v>
      </c>
      <c r="E175" s="53">
        <v>1.5</v>
      </c>
      <c r="F175" s="57">
        <v>6.83</v>
      </c>
      <c r="G175" s="122" t="str">
        <f t="shared" si="6"/>
        <v/>
      </c>
    </row>
    <row r="176" spans="1:7" ht="20.100000000000001" customHeight="1">
      <c r="A176" s="96">
        <v>9210679</v>
      </c>
      <c r="B176" s="169">
        <v>176</v>
      </c>
      <c r="C176" s="98"/>
      <c r="D176" s="56">
        <v>170</v>
      </c>
      <c r="E176" s="53">
        <v>1.5</v>
      </c>
      <c r="F176" s="57">
        <v>6.91</v>
      </c>
      <c r="G176" s="122" t="str">
        <f t="shared" si="6"/>
        <v/>
      </c>
    </row>
    <row r="177" spans="1:7" ht="20.100000000000001" customHeight="1">
      <c r="A177" s="96">
        <v>9210680</v>
      </c>
      <c r="B177" s="169">
        <v>177</v>
      </c>
      <c r="C177" s="98"/>
      <c r="D177" s="52">
        <v>171</v>
      </c>
      <c r="E177" s="53">
        <v>1.5</v>
      </c>
      <c r="F177" s="57">
        <v>7.1970000000000001</v>
      </c>
      <c r="G177" s="122" t="str">
        <f t="shared" si="6"/>
        <v/>
      </c>
    </row>
    <row r="178" spans="1:7" ht="20.100000000000001" customHeight="1">
      <c r="A178" s="96">
        <v>9210681</v>
      </c>
      <c r="B178" s="169">
        <v>178</v>
      </c>
      <c r="C178" s="98"/>
      <c r="D178" s="56">
        <v>172</v>
      </c>
      <c r="E178" s="53">
        <v>1.5</v>
      </c>
      <c r="F178" s="57">
        <v>6.9805999999999999</v>
      </c>
      <c r="G178" s="122" t="str">
        <f t="shared" si="6"/>
        <v/>
      </c>
    </row>
    <row r="179" spans="1:7" ht="20.100000000000001" customHeight="1">
      <c r="A179" s="96">
        <v>9213941</v>
      </c>
      <c r="B179" s="169">
        <v>179</v>
      </c>
      <c r="C179" s="98"/>
      <c r="D179" s="52">
        <v>173</v>
      </c>
      <c r="E179" s="53">
        <v>1.5</v>
      </c>
      <c r="F179" s="57">
        <v>3.1562999999999999</v>
      </c>
      <c r="G179" s="122" t="str">
        <f t="shared" si="6"/>
        <v/>
      </c>
    </row>
    <row r="180" spans="1:7" ht="20.100000000000001" customHeight="1">
      <c r="A180" s="96">
        <v>9210682</v>
      </c>
      <c r="B180" s="169">
        <v>180</v>
      </c>
      <c r="C180" s="98"/>
      <c r="D180" s="56">
        <v>174</v>
      </c>
      <c r="E180" s="53">
        <v>1.5</v>
      </c>
      <c r="F180" s="57">
        <v>8.6999999999999993</v>
      </c>
      <c r="G180" s="122" t="str">
        <f t="shared" si="6"/>
        <v/>
      </c>
    </row>
    <row r="181" spans="1:7" ht="20.100000000000001" customHeight="1">
      <c r="A181" s="96">
        <v>9210683</v>
      </c>
      <c r="B181" s="169">
        <v>181</v>
      </c>
      <c r="C181" s="98"/>
      <c r="D181" s="52">
        <v>175</v>
      </c>
      <c r="E181" s="53">
        <v>1.5</v>
      </c>
      <c r="F181" s="57">
        <v>8.6999999999999993</v>
      </c>
      <c r="G181" s="122" t="str">
        <f t="shared" si="6"/>
        <v/>
      </c>
    </row>
    <row r="182" spans="1:7" ht="20.100000000000001" customHeight="1">
      <c r="A182" s="96">
        <v>9230151</v>
      </c>
      <c r="B182" s="169">
        <v>182</v>
      </c>
      <c r="C182" s="98"/>
      <c r="D182" s="56">
        <v>176</v>
      </c>
      <c r="E182" s="53">
        <v>1.5</v>
      </c>
      <c r="F182" s="57">
        <v>3.82</v>
      </c>
      <c r="G182" s="122" t="str">
        <f t="shared" si="6"/>
        <v/>
      </c>
    </row>
    <row r="183" spans="1:7" ht="20.100000000000001" customHeight="1">
      <c r="A183" s="96">
        <v>9230154</v>
      </c>
      <c r="B183" s="169">
        <v>183</v>
      </c>
      <c r="C183" s="98"/>
      <c r="D183" s="52">
        <v>177</v>
      </c>
      <c r="E183" s="53">
        <v>1.5</v>
      </c>
      <c r="F183" s="57">
        <v>4.3899999999999997</v>
      </c>
      <c r="G183" s="122" t="str">
        <f t="shared" si="6"/>
        <v/>
      </c>
    </row>
    <row r="184" spans="1:7" ht="20.100000000000001" customHeight="1">
      <c r="A184" s="96">
        <v>9124026</v>
      </c>
      <c r="B184" s="169">
        <v>184</v>
      </c>
      <c r="C184" s="98"/>
      <c r="D184" s="56">
        <v>178</v>
      </c>
      <c r="E184" s="53">
        <v>1.5</v>
      </c>
      <c r="F184" s="57">
        <v>2.004</v>
      </c>
      <c r="G184" s="122" t="str">
        <f t="shared" si="6"/>
        <v/>
      </c>
    </row>
    <row r="185" spans="1:7" ht="20.100000000000001" customHeight="1">
      <c r="A185" s="96">
        <v>9124027</v>
      </c>
      <c r="B185" s="169">
        <v>185</v>
      </c>
      <c r="C185" s="98"/>
      <c r="D185" s="52">
        <v>179</v>
      </c>
      <c r="E185" s="53">
        <v>1.5</v>
      </c>
      <c r="F185" s="57">
        <v>3.0059999999999998</v>
      </c>
      <c r="G185" s="122" t="str">
        <f t="shared" si="6"/>
        <v/>
      </c>
    </row>
    <row r="186" spans="1:7" ht="20.100000000000001" customHeight="1">
      <c r="A186" s="96">
        <v>9124018</v>
      </c>
      <c r="B186" s="169">
        <v>186</v>
      </c>
      <c r="C186" s="98"/>
      <c r="D186" s="56">
        <v>180</v>
      </c>
      <c r="E186" s="53">
        <v>1.5</v>
      </c>
      <c r="F186" s="57">
        <v>5.31</v>
      </c>
      <c r="G186" s="122" t="str">
        <f t="shared" si="6"/>
        <v/>
      </c>
    </row>
    <row r="187" spans="1:7" ht="20.100000000000001" customHeight="1">
      <c r="A187" s="96">
        <v>9124061</v>
      </c>
      <c r="B187" s="169">
        <v>187</v>
      </c>
      <c r="C187" s="98"/>
      <c r="D187" s="52">
        <v>181</v>
      </c>
      <c r="E187" s="53">
        <v>1.5</v>
      </c>
      <c r="F187" s="57">
        <v>6.35</v>
      </c>
      <c r="G187" s="122" t="str">
        <f t="shared" si="6"/>
        <v/>
      </c>
    </row>
    <row r="188" spans="1:7" ht="20.100000000000001" customHeight="1">
      <c r="A188" s="96">
        <v>9124173</v>
      </c>
      <c r="B188" s="169">
        <v>188</v>
      </c>
      <c r="C188" s="98"/>
      <c r="D188" s="56">
        <v>182</v>
      </c>
      <c r="E188" s="53">
        <v>1.5</v>
      </c>
      <c r="F188" s="57">
        <v>2.7555000000000001</v>
      </c>
      <c r="G188" s="122" t="str">
        <f t="shared" si="6"/>
        <v/>
      </c>
    </row>
    <row r="189" spans="1:7" ht="20.100000000000001" customHeight="1">
      <c r="A189" s="96">
        <v>9137386</v>
      </c>
      <c r="B189" s="169">
        <v>189</v>
      </c>
      <c r="C189" s="98"/>
      <c r="D189" s="52">
        <v>183</v>
      </c>
      <c r="E189" s="53">
        <v>1.5</v>
      </c>
      <c r="F189" s="57">
        <v>3.59</v>
      </c>
      <c r="G189" s="122" t="str">
        <f t="shared" si="6"/>
        <v/>
      </c>
    </row>
    <row r="190" spans="1:7" ht="20.100000000000001" customHeight="1">
      <c r="A190" s="96">
        <v>9124030</v>
      </c>
      <c r="B190" s="169">
        <v>190</v>
      </c>
      <c r="C190" s="98"/>
      <c r="D190" s="56">
        <v>184</v>
      </c>
      <c r="E190" s="53">
        <v>1.5</v>
      </c>
      <c r="F190" s="57">
        <v>4.6760000000000002</v>
      </c>
      <c r="G190" s="122" t="str">
        <f t="shared" si="6"/>
        <v/>
      </c>
    </row>
    <row r="191" spans="1:7" ht="20.100000000000001" customHeight="1">
      <c r="A191" s="96">
        <v>9196706</v>
      </c>
      <c r="B191" s="169">
        <v>191</v>
      </c>
      <c r="C191" s="98"/>
      <c r="D191" s="52">
        <v>185</v>
      </c>
      <c r="E191" s="53">
        <v>1.5</v>
      </c>
      <c r="F191" s="57">
        <v>5.56</v>
      </c>
      <c r="G191" s="122" t="str">
        <f t="shared" si="6"/>
        <v/>
      </c>
    </row>
    <row r="192" spans="1:7" ht="20.100000000000001" customHeight="1">
      <c r="A192" s="96">
        <v>9169904</v>
      </c>
      <c r="B192" s="169">
        <v>192</v>
      </c>
      <c r="C192" s="98"/>
      <c r="D192" s="56">
        <v>186</v>
      </c>
      <c r="E192" s="53">
        <v>1.5</v>
      </c>
      <c r="F192" s="57">
        <v>2.5550999999999999</v>
      </c>
      <c r="G192" s="122" t="str">
        <f t="shared" si="6"/>
        <v/>
      </c>
    </row>
    <row r="193" spans="1:7" ht="20.100000000000001" customHeight="1">
      <c r="A193" s="96">
        <v>9124066</v>
      </c>
      <c r="B193" s="169">
        <v>193</v>
      </c>
      <c r="C193" s="98"/>
      <c r="D193" s="52">
        <v>187</v>
      </c>
      <c r="E193" s="53">
        <v>1.5</v>
      </c>
      <c r="F193" s="57">
        <v>0.33400000000000002</v>
      </c>
      <c r="G193" s="122" t="str">
        <f t="shared" si="6"/>
        <v/>
      </c>
    </row>
    <row r="194" spans="1:7" ht="20.100000000000001" customHeight="1">
      <c r="A194" s="96">
        <v>9124011</v>
      </c>
      <c r="B194" s="169">
        <v>194</v>
      </c>
      <c r="C194" s="98"/>
      <c r="D194" s="56">
        <v>188</v>
      </c>
      <c r="E194" s="53">
        <v>1.5</v>
      </c>
      <c r="F194" s="57">
        <v>1.837</v>
      </c>
      <c r="G194" s="122" t="str">
        <f t="shared" si="6"/>
        <v/>
      </c>
    </row>
    <row r="195" spans="1:7" ht="20.100000000000001" customHeight="1">
      <c r="A195" s="96">
        <v>9124010</v>
      </c>
      <c r="B195" s="169">
        <v>195</v>
      </c>
      <c r="C195" s="98"/>
      <c r="D195" s="52">
        <v>189</v>
      </c>
      <c r="E195" s="53">
        <v>1.5</v>
      </c>
      <c r="F195" s="57">
        <v>1.9870000000000001</v>
      </c>
      <c r="G195" s="122" t="str">
        <f t="shared" si="6"/>
        <v/>
      </c>
    </row>
    <row r="196" spans="1:7" ht="20.100000000000001" customHeight="1">
      <c r="A196" s="96">
        <v>9127016</v>
      </c>
      <c r="B196" s="169">
        <v>196</v>
      </c>
      <c r="C196" s="98"/>
      <c r="D196" s="56">
        <v>190</v>
      </c>
      <c r="E196" s="53">
        <v>1.5</v>
      </c>
      <c r="F196" s="57">
        <v>5.6445999999999996</v>
      </c>
      <c r="G196" s="122" t="str">
        <f t="shared" si="6"/>
        <v/>
      </c>
    </row>
    <row r="197" spans="1:7" ht="20.100000000000001" customHeight="1">
      <c r="A197" s="96">
        <v>9124014</v>
      </c>
      <c r="B197" s="169">
        <v>197</v>
      </c>
      <c r="C197" s="98"/>
      <c r="D197" s="52">
        <v>191</v>
      </c>
      <c r="E197" s="53">
        <v>1.5</v>
      </c>
      <c r="F197" s="57">
        <v>3.0059999999999998</v>
      </c>
      <c r="G197" s="122" t="str">
        <f t="shared" si="6"/>
        <v/>
      </c>
    </row>
    <row r="198" spans="1:7" ht="20.100000000000001" customHeight="1">
      <c r="A198" s="96">
        <v>9124017</v>
      </c>
      <c r="B198" s="170">
        <v>198</v>
      </c>
      <c r="C198" s="98"/>
      <c r="D198" s="56">
        <v>192</v>
      </c>
      <c r="E198" s="53">
        <v>1.5</v>
      </c>
      <c r="F198" s="57">
        <v>6.5129999999999999</v>
      </c>
      <c r="G198" s="122" t="str">
        <f t="shared" si="6"/>
        <v/>
      </c>
    </row>
    <row r="199" spans="1:7" ht="20.100000000000001" customHeight="1">
      <c r="A199" s="96">
        <v>9124013</v>
      </c>
      <c r="B199" s="170">
        <v>199</v>
      </c>
      <c r="C199" s="98"/>
      <c r="D199" s="52">
        <v>193</v>
      </c>
      <c r="E199" s="53">
        <v>1.5</v>
      </c>
      <c r="F199" s="57">
        <v>1.8871</v>
      </c>
      <c r="G199" s="122" t="str">
        <f t="shared" si="6"/>
        <v/>
      </c>
    </row>
    <row r="200" spans="1:7" ht="20.100000000000001" customHeight="1">
      <c r="A200" s="96"/>
      <c r="B200" s="55">
        <v>200</v>
      </c>
      <c r="C200" s="98"/>
      <c r="D200" s="56">
        <v>194</v>
      </c>
      <c r="E200" s="53">
        <v>1.5</v>
      </c>
      <c r="F200" s="57"/>
      <c r="G200" s="122" t="str">
        <f t="shared" ref="G200:G263" si="7">IF(COUNTIF($A$1:$A$5000,A200)&gt;1,"Doublon","")</f>
        <v/>
      </c>
    </row>
    <row r="201" spans="1:7" ht="20.100000000000001" customHeight="1">
      <c r="A201" s="112"/>
      <c r="B201" s="55">
        <v>201</v>
      </c>
      <c r="C201" s="113"/>
      <c r="D201" s="52">
        <v>195</v>
      </c>
      <c r="E201" s="53">
        <v>1.5</v>
      </c>
      <c r="F201" s="116"/>
      <c r="G201" s="122" t="str">
        <f t="shared" si="7"/>
        <v/>
      </c>
    </row>
    <row r="202" spans="1:7" ht="20.100000000000001" customHeight="1">
      <c r="A202" s="96"/>
      <c r="B202" s="55">
        <v>202</v>
      </c>
      <c r="C202" s="98"/>
      <c r="D202" s="56">
        <v>196</v>
      </c>
      <c r="E202" s="53">
        <v>1.5</v>
      </c>
      <c r="F202" s="57"/>
      <c r="G202" s="122" t="str">
        <f t="shared" si="7"/>
        <v/>
      </c>
    </row>
    <row r="203" spans="1:7" ht="20.100000000000001" customHeight="1">
      <c r="A203" s="96">
        <v>8780500</v>
      </c>
      <c r="B203" s="170">
        <v>203</v>
      </c>
      <c r="C203" s="98"/>
      <c r="D203" s="52">
        <v>197</v>
      </c>
      <c r="E203" s="53">
        <v>1.5</v>
      </c>
      <c r="F203" s="57">
        <v>1569.8</v>
      </c>
      <c r="G203" s="122" t="str">
        <f t="shared" si="7"/>
        <v/>
      </c>
    </row>
    <row r="204" spans="1:7" ht="20.100000000000001" customHeight="1">
      <c r="A204" s="96">
        <v>8780550</v>
      </c>
      <c r="B204" s="55">
        <v>204</v>
      </c>
      <c r="C204" s="98"/>
      <c r="D204" s="56">
        <v>198</v>
      </c>
      <c r="E204" s="53">
        <v>1.5</v>
      </c>
      <c r="F204" s="57">
        <v>1537.03</v>
      </c>
      <c r="G204" s="122" t="str">
        <f t="shared" si="7"/>
        <v/>
      </c>
    </row>
    <row r="205" spans="1:7" ht="20.100000000000001" customHeight="1">
      <c r="A205" s="96">
        <v>8780570</v>
      </c>
      <c r="B205" s="169">
        <v>205</v>
      </c>
      <c r="C205" s="98"/>
      <c r="D205" s="52">
        <v>199</v>
      </c>
      <c r="E205" s="53">
        <v>1.5</v>
      </c>
      <c r="F205" s="57">
        <v>1668.33</v>
      </c>
      <c r="G205" s="122" t="str">
        <f t="shared" si="7"/>
        <v/>
      </c>
    </row>
    <row r="206" spans="1:7" ht="20.100000000000001" customHeight="1">
      <c r="A206" s="96">
        <v>9121025</v>
      </c>
      <c r="B206" s="169">
        <v>206</v>
      </c>
      <c r="C206" s="98"/>
      <c r="D206" s="56">
        <v>200</v>
      </c>
      <c r="E206" s="53">
        <v>1.5</v>
      </c>
      <c r="F206" s="57">
        <v>2037.4</v>
      </c>
      <c r="G206" s="122" t="str">
        <f t="shared" si="7"/>
        <v/>
      </c>
    </row>
    <row r="207" spans="1:7" ht="20.100000000000001" customHeight="1">
      <c r="A207" s="96">
        <v>9121027</v>
      </c>
      <c r="B207" s="169">
        <v>207</v>
      </c>
      <c r="C207" s="98"/>
      <c r="D207" s="52">
        <v>201</v>
      </c>
      <c r="E207" s="53">
        <v>1.5</v>
      </c>
      <c r="F207" s="57">
        <v>2413.15</v>
      </c>
      <c r="G207" s="122" t="str">
        <f t="shared" si="7"/>
        <v/>
      </c>
    </row>
    <row r="208" spans="1:7" ht="20.100000000000001" customHeight="1">
      <c r="A208" s="96">
        <v>9121029</v>
      </c>
      <c r="B208" s="169">
        <v>208</v>
      </c>
      <c r="C208" s="98"/>
      <c r="D208" s="56">
        <v>202</v>
      </c>
      <c r="E208" s="53">
        <v>1.5</v>
      </c>
      <c r="F208" s="57">
        <v>2718.76</v>
      </c>
      <c r="G208" s="122" t="str">
        <f t="shared" si="7"/>
        <v/>
      </c>
    </row>
    <row r="209" spans="1:7" ht="20.100000000000001" customHeight="1">
      <c r="A209" s="96">
        <v>9121031</v>
      </c>
      <c r="B209" s="169">
        <v>209</v>
      </c>
      <c r="C209" s="98"/>
      <c r="D209" s="52">
        <v>203</v>
      </c>
      <c r="E209" s="53">
        <v>1.5</v>
      </c>
      <c r="F209" s="57">
        <v>1770.2</v>
      </c>
      <c r="G209" s="122" t="str">
        <f t="shared" si="7"/>
        <v/>
      </c>
    </row>
    <row r="210" spans="1:7" ht="20.100000000000001" customHeight="1">
      <c r="A210" s="96">
        <v>9121033</v>
      </c>
      <c r="B210" s="169">
        <v>210</v>
      </c>
      <c r="C210" s="98"/>
      <c r="D210" s="56">
        <v>204</v>
      </c>
      <c r="E210" s="53">
        <v>1.5</v>
      </c>
      <c r="F210" s="57">
        <v>2204.4</v>
      </c>
      <c r="G210" s="122" t="str">
        <f t="shared" si="7"/>
        <v/>
      </c>
    </row>
    <row r="211" spans="1:7" ht="20.100000000000001" customHeight="1">
      <c r="A211" s="96">
        <v>9121036</v>
      </c>
      <c r="B211" s="169">
        <v>211</v>
      </c>
      <c r="C211" s="98"/>
      <c r="D211" s="52">
        <v>205</v>
      </c>
      <c r="E211" s="53">
        <v>1.5</v>
      </c>
      <c r="F211" s="57">
        <v>2571.8000000000002</v>
      </c>
      <c r="G211" s="122" t="str">
        <f t="shared" si="7"/>
        <v/>
      </c>
    </row>
    <row r="212" spans="1:7" ht="20.100000000000001" customHeight="1">
      <c r="A212" s="96">
        <v>9121042</v>
      </c>
      <c r="B212" s="169">
        <v>212</v>
      </c>
      <c r="C212" s="98"/>
      <c r="D212" s="56">
        <v>206</v>
      </c>
      <c r="E212" s="53">
        <v>1.5</v>
      </c>
      <c r="F212" s="57">
        <v>998.66</v>
      </c>
      <c r="G212" s="122" t="str">
        <f t="shared" si="7"/>
        <v/>
      </c>
    </row>
    <row r="213" spans="1:7" ht="20.100000000000001" customHeight="1">
      <c r="A213" s="96">
        <v>9121043</v>
      </c>
      <c r="B213" s="169">
        <v>213</v>
      </c>
      <c r="C213" s="98"/>
      <c r="D213" s="52">
        <v>207</v>
      </c>
      <c r="E213" s="53">
        <v>1.5</v>
      </c>
      <c r="F213" s="57">
        <v>1028.72</v>
      </c>
      <c r="G213" s="122" t="str">
        <f t="shared" si="7"/>
        <v/>
      </c>
    </row>
    <row r="214" spans="1:7" ht="20.100000000000001" customHeight="1">
      <c r="A214" s="96">
        <v>9121046</v>
      </c>
      <c r="B214" s="169">
        <v>214</v>
      </c>
      <c r="C214" s="98"/>
      <c r="D214" s="56">
        <v>208</v>
      </c>
      <c r="E214" s="53">
        <v>1.5</v>
      </c>
      <c r="F214" s="57">
        <v>868.4</v>
      </c>
      <c r="G214" s="122" t="str">
        <f t="shared" si="7"/>
        <v/>
      </c>
    </row>
    <row r="215" spans="1:7" ht="20.100000000000001" customHeight="1">
      <c r="A215" s="96">
        <v>9121047</v>
      </c>
      <c r="B215" s="169">
        <v>215</v>
      </c>
      <c r="C215" s="98"/>
      <c r="D215" s="52">
        <v>209</v>
      </c>
      <c r="E215" s="53">
        <v>1.5</v>
      </c>
      <c r="F215" s="57">
        <v>901.8</v>
      </c>
      <c r="G215" s="122" t="str">
        <f t="shared" si="7"/>
        <v/>
      </c>
    </row>
    <row r="216" spans="1:7" ht="20.100000000000001" customHeight="1">
      <c r="A216" s="96">
        <v>9121049</v>
      </c>
      <c r="B216" s="169">
        <v>216</v>
      </c>
      <c r="C216" s="98"/>
      <c r="D216" s="56">
        <v>210</v>
      </c>
      <c r="E216" s="53">
        <v>1.5</v>
      </c>
      <c r="F216" s="57">
        <v>943.55</v>
      </c>
      <c r="G216" s="122" t="str">
        <f t="shared" si="7"/>
        <v/>
      </c>
    </row>
    <row r="217" spans="1:7" ht="20.100000000000001" customHeight="1">
      <c r="A217" s="96">
        <v>9121050</v>
      </c>
      <c r="B217" s="169">
        <v>217</v>
      </c>
      <c r="C217" s="98"/>
      <c r="D217" s="52">
        <v>211</v>
      </c>
      <c r="E217" s="53">
        <v>1.5</v>
      </c>
      <c r="F217" s="57">
        <v>976.95</v>
      </c>
      <c r="G217" s="122" t="str">
        <f t="shared" si="7"/>
        <v/>
      </c>
    </row>
    <row r="218" spans="1:7" ht="20.100000000000001" customHeight="1">
      <c r="A218" s="96"/>
      <c r="B218" s="169">
        <v>218</v>
      </c>
      <c r="C218" s="98"/>
      <c r="D218" s="56">
        <v>212</v>
      </c>
      <c r="E218" s="53">
        <v>1.5</v>
      </c>
      <c r="F218" s="57"/>
      <c r="G218" s="122" t="str">
        <f t="shared" si="7"/>
        <v/>
      </c>
    </row>
    <row r="219" spans="1:7" ht="20.100000000000001" customHeight="1">
      <c r="A219" s="112"/>
      <c r="B219" s="169">
        <v>219</v>
      </c>
      <c r="C219" s="113"/>
      <c r="D219" s="52">
        <v>213</v>
      </c>
      <c r="E219" s="53">
        <v>1.5</v>
      </c>
      <c r="F219" s="116"/>
      <c r="G219" s="122" t="str">
        <f t="shared" si="7"/>
        <v/>
      </c>
    </row>
    <row r="220" spans="1:7" ht="20.100000000000001" customHeight="1">
      <c r="A220" s="96"/>
      <c r="B220" s="169">
        <v>220</v>
      </c>
      <c r="C220" s="98"/>
      <c r="D220" s="56">
        <v>214</v>
      </c>
      <c r="E220" s="53">
        <v>1.5</v>
      </c>
      <c r="F220" s="57"/>
      <c r="G220" s="122" t="str">
        <f t="shared" si="7"/>
        <v/>
      </c>
    </row>
    <row r="221" spans="1:7" ht="20.100000000000001" customHeight="1">
      <c r="A221" s="96">
        <v>7231737</v>
      </c>
      <c r="B221" s="169">
        <v>221</v>
      </c>
      <c r="C221" s="98"/>
      <c r="D221" s="52">
        <v>215</v>
      </c>
      <c r="E221" s="53">
        <v>1.5</v>
      </c>
      <c r="F221" s="57">
        <v>56.78</v>
      </c>
      <c r="G221" s="122" t="str">
        <f t="shared" si="7"/>
        <v/>
      </c>
    </row>
    <row r="222" spans="1:7" ht="20.100000000000001" customHeight="1">
      <c r="A222" s="96">
        <v>7242403</v>
      </c>
      <c r="B222" s="169">
        <v>222</v>
      </c>
      <c r="C222" s="98"/>
      <c r="D222" s="56">
        <v>216</v>
      </c>
      <c r="E222" s="53">
        <v>1.5</v>
      </c>
      <c r="F222" s="57">
        <v>55.11</v>
      </c>
      <c r="G222" s="122" t="str">
        <f t="shared" si="7"/>
        <v/>
      </c>
    </row>
    <row r="223" spans="1:7" ht="20.100000000000001" customHeight="1">
      <c r="A223" s="96">
        <v>7318630</v>
      </c>
      <c r="B223" s="169">
        <v>223</v>
      </c>
      <c r="C223" s="98"/>
      <c r="D223" s="52">
        <v>217</v>
      </c>
      <c r="E223" s="53">
        <v>1.5</v>
      </c>
      <c r="F223" s="57">
        <v>58.45</v>
      </c>
      <c r="G223" s="122" t="str">
        <f t="shared" si="7"/>
        <v/>
      </c>
    </row>
    <row r="224" spans="1:7" ht="20.100000000000001" customHeight="1">
      <c r="A224" s="96">
        <v>8150901</v>
      </c>
      <c r="B224" s="169">
        <v>224</v>
      </c>
      <c r="C224" s="98"/>
      <c r="D224" s="56">
        <v>218</v>
      </c>
      <c r="E224" s="53">
        <v>1.5</v>
      </c>
      <c r="F224" s="57">
        <v>126.3</v>
      </c>
      <c r="G224" s="122" t="str">
        <f t="shared" si="7"/>
        <v/>
      </c>
    </row>
    <row r="225" spans="1:7" ht="20.100000000000001" customHeight="1">
      <c r="A225" s="96">
        <v>8150902</v>
      </c>
      <c r="B225" s="169">
        <v>225</v>
      </c>
      <c r="C225" s="98"/>
      <c r="D225" s="52">
        <v>219</v>
      </c>
      <c r="E225" s="53">
        <v>1.5</v>
      </c>
      <c r="F225" s="57">
        <v>126.3</v>
      </c>
      <c r="G225" s="122" t="str">
        <f t="shared" si="7"/>
        <v/>
      </c>
    </row>
    <row r="226" spans="1:7" ht="20.100000000000001" customHeight="1">
      <c r="A226" s="96">
        <v>8436140</v>
      </c>
      <c r="B226" s="169">
        <v>226</v>
      </c>
      <c r="C226" s="98"/>
      <c r="D226" s="56">
        <v>220</v>
      </c>
      <c r="E226" s="53">
        <v>1.5</v>
      </c>
      <c r="F226" s="57">
        <v>100.03</v>
      </c>
      <c r="G226" s="122" t="str">
        <f t="shared" si="7"/>
        <v/>
      </c>
    </row>
    <row r="227" spans="1:7" ht="20.100000000000001" customHeight="1">
      <c r="A227" s="96">
        <v>8436141</v>
      </c>
      <c r="B227" s="169">
        <v>227</v>
      </c>
      <c r="C227" s="98"/>
      <c r="D227" s="52">
        <v>221</v>
      </c>
      <c r="E227" s="53">
        <v>1.5</v>
      </c>
      <c r="F227" s="57">
        <v>81.8</v>
      </c>
      <c r="G227" s="122" t="str">
        <f t="shared" si="7"/>
        <v/>
      </c>
    </row>
    <row r="228" spans="1:7" ht="20.100000000000001" customHeight="1">
      <c r="A228" s="96">
        <v>8508004</v>
      </c>
      <c r="B228" s="170">
        <v>228</v>
      </c>
      <c r="C228" s="98"/>
      <c r="D228" s="56">
        <v>222</v>
      </c>
      <c r="E228" s="53">
        <v>1.5</v>
      </c>
      <c r="F228" s="57">
        <v>41.75</v>
      </c>
      <c r="G228" s="122" t="str">
        <f t="shared" si="7"/>
        <v/>
      </c>
    </row>
    <row r="229" spans="1:7" ht="20.100000000000001" customHeight="1">
      <c r="A229" s="96">
        <v>8508006</v>
      </c>
      <c r="B229" s="170">
        <v>229</v>
      </c>
      <c r="C229" s="98"/>
      <c r="D229" s="52">
        <v>223</v>
      </c>
      <c r="E229" s="53">
        <v>1.5</v>
      </c>
      <c r="F229" s="57">
        <v>36.74</v>
      </c>
      <c r="G229" s="122" t="str">
        <f t="shared" si="7"/>
        <v/>
      </c>
    </row>
    <row r="230" spans="1:7" ht="20.100000000000001" customHeight="1">
      <c r="A230" s="96">
        <v>8544300</v>
      </c>
      <c r="B230" s="55">
        <v>230</v>
      </c>
      <c r="C230" s="98"/>
      <c r="D230" s="56">
        <v>224</v>
      </c>
      <c r="E230" s="53">
        <v>1.5</v>
      </c>
      <c r="F230" s="54">
        <f t="shared" ref="F230:F293" si="8">D230*E230</f>
        <v>336</v>
      </c>
      <c r="G230" s="122" t="str">
        <f t="shared" si="7"/>
        <v/>
      </c>
    </row>
    <row r="231" spans="1:7" ht="20.100000000000001" customHeight="1">
      <c r="A231" s="96">
        <v>8544900</v>
      </c>
      <c r="B231" s="55">
        <v>231</v>
      </c>
      <c r="C231" s="98"/>
      <c r="D231" s="52">
        <v>225</v>
      </c>
      <c r="E231" s="53">
        <v>1.5</v>
      </c>
      <c r="F231" s="54">
        <f t="shared" si="8"/>
        <v>337.5</v>
      </c>
      <c r="G231" s="122" t="str">
        <f t="shared" si="7"/>
        <v/>
      </c>
    </row>
    <row r="232" spans="1:7" ht="20.100000000000001" customHeight="1">
      <c r="A232" s="96">
        <v>8592900</v>
      </c>
      <c r="B232" s="55">
        <v>232</v>
      </c>
      <c r="C232" s="98"/>
      <c r="D232" s="56">
        <v>226</v>
      </c>
      <c r="E232" s="53">
        <v>1.5</v>
      </c>
      <c r="F232" s="54">
        <f t="shared" si="8"/>
        <v>339</v>
      </c>
      <c r="G232" s="122" t="str">
        <f t="shared" si="7"/>
        <v/>
      </c>
    </row>
    <row r="233" spans="1:7" ht="20.100000000000001" customHeight="1">
      <c r="A233" s="96">
        <v>8592901</v>
      </c>
      <c r="B233" s="170">
        <v>233</v>
      </c>
      <c r="C233" s="98"/>
      <c r="D233" s="52">
        <v>227</v>
      </c>
      <c r="E233" s="53">
        <v>1.5</v>
      </c>
      <c r="F233" s="54">
        <f t="shared" si="8"/>
        <v>340.5</v>
      </c>
      <c r="G233" s="122" t="str">
        <f t="shared" si="7"/>
        <v/>
      </c>
    </row>
    <row r="234" spans="1:7" ht="20.100000000000001" customHeight="1">
      <c r="A234" s="96">
        <v>8592910</v>
      </c>
      <c r="B234" s="55">
        <v>234</v>
      </c>
      <c r="C234" s="98"/>
      <c r="D234" s="56">
        <v>228</v>
      </c>
      <c r="E234" s="53">
        <v>1.5</v>
      </c>
      <c r="F234" s="54">
        <f t="shared" si="8"/>
        <v>342</v>
      </c>
      <c r="G234" s="122" t="str">
        <f t="shared" si="7"/>
        <v/>
      </c>
    </row>
    <row r="235" spans="1:7" ht="20.100000000000001" customHeight="1">
      <c r="A235" s="96">
        <v>8711030</v>
      </c>
      <c r="B235" s="169">
        <v>235</v>
      </c>
      <c r="C235" s="98"/>
      <c r="D235" s="52">
        <v>229</v>
      </c>
      <c r="E235" s="53">
        <v>1.5</v>
      </c>
      <c r="F235" s="54">
        <f t="shared" si="8"/>
        <v>343.5</v>
      </c>
      <c r="G235" s="122" t="str">
        <f t="shared" si="7"/>
        <v/>
      </c>
    </row>
    <row r="236" spans="1:7" ht="20.100000000000001" customHeight="1">
      <c r="A236" s="96">
        <v>8711034</v>
      </c>
      <c r="B236" s="169">
        <v>236</v>
      </c>
      <c r="C236" s="98"/>
      <c r="D236" s="56">
        <v>230</v>
      </c>
      <c r="E236" s="53">
        <v>1.5</v>
      </c>
      <c r="F236" s="54">
        <f t="shared" si="8"/>
        <v>345</v>
      </c>
      <c r="G236" s="122" t="str">
        <f t="shared" si="7"/>
        <v/>
      </c>
    </row>
    <row r="237" spans="1:7" ht="20.100000000000001" customHeight="1">
      <c r="A237" s="96">
        <v>8711035</v>
      </c>
      <c r="B237" s="169">
        <v>237</v>
      </c>
      <c r="C237" s="98"/>
      <c r="D237" s="52">
        <v>231</v>
      </c>
      <c r="E237" s="53">
        <v>1.5</v>
      </c>
      <c r="F237" s="54">
        <f t="shared" si="8"/>
        <v>346.5</v>
      </c>
      <c r="G237" s="122" t="str">
        <f t="shared" si="7"/>
        <v/>
      </c>
    </row>
    <row r="238" spans="1:7" ht="20.100000000000001" customHeight="1">
      <c r="A238" s="96">
        <v>8711043</v>
      </c>
      <c r="B238" s="169">
        <v>238</v>
      </c>
      <c r="C238" s="98"/>
      <c r="D238" s="56">
        <v>232</v>
      </c>
      <c r="E238" s="53">
        <v>1.5</v>
      </c>
      <c r="F238" s="54">
        <f t="shared" si="8"/>
        <v>348</v>
      </c>
      <c r="G238" s="122" t="str">
        <f t="shared" si="7"/>
        <v/>
      </c>
    </row>
    <row r="239" spans="1:7" ht="20.100000000000001" customHeight="1">
      <c r="A239" s="96">
        <v>8711044</v>
      </c>
      <c r="B239" s="169">
        <v>239</v>
      </c>
      <c r="C239" s="98"/>
      <c r="D239" s="52">
        <v>233</v>
      </c>
      <c r="E239" s="53">
        <v>1.5</v>
      </c>
      <c r="F239" s="54">
        <f t="shared" si="8"/>
        <v>349.5</v>
      </c>
      <c r="G239" s="122" t="str">
        <f t="shared" si="7"/>
        <v/>
      </c>
    </row>
    <row r="240" spans="1:7" ht="20.100000000000001" customHeight="1">
      <c r="A240" s="96">
        <v>8711045</v>
      </c>
      <c r="B240" s="169">
        <v>240</v>
      </c>
      <c r="C240" s="98"/>
      <c r="D240" s="56">
        <v>234</v>
      </c>
      <c r="E240" s="53">
        <v>1.5</v>
      </c>
      <c r="F240" s="54">
        <f t="shared" si="8"/>
        <v>351</v>
      </c>
      <c r="G240" s="122" t="str">
        <f t="shared" si="7"/>
        <v/>
      </c>
    </row>
    <row r="241" spans="1:7" ht="20.100000000000001" customHeight="1">
      <c r="A241" s="96">
        <v>8711046</v>
      </c>
      <c r="B241" s="169">
        <v>241</v>
      </c>
      <c r="C241" s="98"/>
      <c r="D241" s="52">
        <v>235</v>
      </c>
      <c r="E241" s="53">
        <v>1.5</v>
      </c>
      <c r="F241" s="54">
        <f t="shared" si="8"/>
        <v>352.5</v>
      </c>
      <c r="G241" s="122" t="str">
        <f t="shared" si="7"/>
        <v/>
      </c>
    </row>
    <row r="242" spans="1:7" ht="20.100000000000001" customHeight="1">
      <c r="A242" s="96">
        <v>8711047</v>
      </c>
      <c r="B242" s="169">
        <v>242</v>
      </c>
      <c r="C242" s="98"/>
      <c r="D242" s="56">
        <v>236</v>
      </c>
      <c r="E242" s="53">
        <v>1.5</v>
      </c>
      <c r="F242" s="54">
        <f t="shared" si="8"/>
        <v>354</v>
      </c>
      <c r="G242" s="122" t="str">
        <f t="shared" si="7"/>
        <v/>
      </c>
    </row>
    <row r="243" spans="1:7" ht="20.100000000000001" customHeight="1">
      <c r="A243" s="96">
        <v>8726001</v>
      </c>
      <c r="B243" s="169">
        <v>243</v>
      </c>
      <c r="C243" s="98"/>
      <c r="D243" s="52">
        <v>237</v>
      </c>
      <c r="E243" s="53">
        <v>1.5</v>
      </c>
      <c r="F243" s="54">
        <f t="shared" si="8"/>
        <v>355.5</v>
      </c>
      <c r="G243" s="122" t="str">
        <f t="shared" si="7"/>
        <v/>
      </c>
    </row>
    <row r="244" spans="1:7" ht="20.100000000000001" customHeight="1">
      <c r="A244" s="96">
        <v>8726054</v>
      </c>
      <c r="B244" s="169">
        <v>244</v>
      </c>
      <c r="C244" s="98"/>
      <c r="D244" s="56">
        <v>238</v>
      </c>
      <c r="E244" s="53">
        <v>1.5</v>
      </c>
      <c r="F244" s="54">
        <f t="shared" si="8"/>
        <v>357</v>
      </c>
      <c r="G244" s="122" t="str">
        <f t="shared" si="7"/>
        <v/>
      </c>
    </row>
    <row r="245" spans="1:7" ht="20.100000000000001" customHeight="1">
      <c r="A245" s="96">
        <v>8726055</v>
      </c>
      <c r="B245" s="169">
        <v>245</v>
      </c>
      <c r="C245" s="98"/>
      <c r="D245" s="52">
        <v>239</v>
      </c>
      <c r="E245" s="53">
        <v>1.5</v>
      </c>
      <c r="F245" s="54">
        <f t="shared" si="8"/>
        <v>358.5</v>
      </c>
      <c r="G245" s="122" t="str">
        <f t="shared" si="7"/>
        <v/>
      </c>
    </row>
    <row r="246" spans="1:7" ht="20.100000000000001" customHeight="1">
      <c r="A246" s="96">
        <v>9004080</v>
      </c>
      <c r="B246" s="169">
        <v>246</v>
      </c>
      <c r="C246" s="98"/>
      <c r="D246" s="56">
        <v>240</v>
      </c>
      <c r="E246" s="53">
        <v>1.5</v>
      </c>
      <c r="F246" s="54">
        <f t="shared" si="8"/>
        <v>360</v>
      </c>
      <c r="G246" s="122" t="str">
        <f t="shared" si="7"/>
        <v/>
      </c>
    </row>
    <row r="247" spans="1:7" ht="20.100000000000001" customHeight="1">
      <c r="A247" s="96">
        <v>9012074</v>
      </c>
      <c r="B247" s="169">
        <v>247</v>
      </c>
      <c r="C247" s="98"/>
      <c r="D247" s="52">
        <v>241</v>
      </c>
      <c r="E247" s="53">
        <v>1.5</v>
      </c>
      <c r="F247" s="54">
        <f t="shared" si="8"/>
        <v>361.5</v>
      </c>
      <c r="G247" s="122" t="str">
        <f t="shared" si="7"/>
        <v/>
      </c>
    </row>
    <row r="248" spans="1:7" ht="20.100000000000001" customHeight="1">
      <c r="A248" s="96">
        <v>9100393</v>
      </c>
      <c r="B248" s="169">
        <v>248</v>
      </c>
      <c r="C248" s="98"/>
      <c r="D248" s="56">
        <v>242</v>
      </c>
      <c r="E248" s="53">
        <v>1.5</v>
      </c>
      <c r="F248" s="54">
        <f t="shared" si="8"/>
        <v>363</v>
      </c>
      <c r="G248" s="122" t="str">
        <f t="shared" si="7"/>
        <v/>
      </c>
    </row>
    <row r="249" spans="1:7" ht="20.100000000000001" customHeight="1">
      <c r="A249" s="96">
        <v>9101351</v>
      </c>
      <c r="B249" s="169">
        <v>249</v>
      </c>
      <c r="C249" s="98"/>
      <c r="D249" s="52">
        <v>243</v>
      </c>
      <c r="E249" s="53">
        <v>1.5</v>
      </c>
      <c r="F249" s="54">
        <f t="shared" si="8"/>
        <v>364.5</v>
      </c>
      <c r="G249" s="122" t="str">
        <f t="shared" si="7"/>
        <v/>
      </c>
    </row>
    <row r="250" spans="1:7" ht="20.100000000000001" customHeight="1">
      <c r="A250" s="96">
        <v>9104306</v>
      </c>
      <c r="B250" s="169">
        <v>250</v>
      </c>
      <c r="C250" s="98"/>
      <c r="D250" s="56">
        <v>244</v>
      </c>
      <c r="E250" s="53">
        <v>1.5</v>
      </c>
      <c r="F250" s="54">
        <f t="shared" si="8"/>
        <v>366</v>
      </c>
      <c r="G250" s="122" t="str">
        <f t="shared" si="7"/>
        <v/>
      </c>
    </row>
    <row r="251" spans="1:7" ht="20.100000000000001" customHeight="1">
      <c r="A251" s="96">
        <v>9117924</v>
      </c>
      <c r="B251" s="169">
        <v>251</v>
      </c>
      <c r="C251" s="98"/>
      <c r="D251" s="52">
        <v>245</v>
      </c>
      <c r="E251" s="53">
        <v>1.5</v>
      </c>
      <c r="F251" s="54">
        <f t="shared" si="8"/>
        <v>367.5</v>
      </c>
      <c r="G251" s="122" t="str">
        <f t="shared" si="7"/>
        <v/>
      </c>
    </row>
    <row r="252" spans="1:7" ht="20.100000000000001" customHeight="1">
      <c r="A252" s="96">
        <v>9121040</v>
      </c>
      <c r="B252" s="169">
        <v>252</v>
      </c>
      <c r="C252" s="98"/>
      <c r="D252" s="56">
        <v>246</v>
      </c>
      <c r="E252" s="53">
        <v>1.5</v>
      </c>
      <c r="F252" s="54">
        <f t="shared" si="8"/>
        <v>369</v>
      </c>
      <c r="G252" s="122" t="str">
        <f t="shared" si="7"/>
        <v/>
      </c>
    </row>
    <row r="253" spans="1:7" ht="20.100000000000001" customHeight="1">
      <c r="A253" s="96">
        <v>9121084</v>
      </c>
      <c r="B253" s="169">
        <v>253</v>
      </c>
      <c r="C253" s="98"/>
      <c r="D253" s="52">
        <v>247</v>
      </c>
      <c r="E253" s="53">
        <v>1.5</v>
      </c>
      <c r="F253" s="54">
        <f t="shared" si="8"/>
        <v>370.5</v>
      </c>
      <c r="G253" s="122" t="str">
        <f t="shared" si="7"/>
        <v/>
      </c>
    </row>
    <row r="254" spans="1:7" ht="20.100000000000001" customHeight="1">
      <c r="A254" s="96">
        <v>9121086</v>
      </c>
      <c r="B254" s="169">
        <v>254</v>
      </c>
      <c r="C254" s="98"/>
      <c r="D254" s="56">
        <v>248</v>
      </c>
      <c r="E254" s="53">
        <v>1.5</v>
      </c>
      <c r="F254" s="54">
        <f t="shared" si="8"/>
        <v>372</v>
      </c>
      <c r="G254" s="122" t="str">
        <f t="shared" si="7"/>
        <v/>
      </c>
    </row>
    <row r="255" spans="1:7" ht="20.100000000000001" customHeight="1">
      <c r="A255" s="96">
        <v>9122243</v>
      </c>
      <c r="B255" s="169">
        <v>255</v>
      </c>
      <c r="C255" s="98"/>
      <c r="D255" s="52">
        <v>249</v>
      </c>
      <c r="E255" s="53">
        <v>1.5</v>
      </c>
      <c r="F255" s="54">
        <f t="shared" si="8"/>
        <v>373.5</v>
      </c>
      <c r="G255" s="122" t="str">
        <f t="shared" si="7"/>
        <v/>
      </c>
    </row>
    <row r="256" spans="1:7" ht="20.100000000000001" customHeight="1">
      <c r="A256" s="96">
        <v>9122270</v>
      </c>
      <c r="B256" s="169">
        <v>256</v>
      </c>
      <c r="C256" s="98"/>
      <c r="D256" s="56">
        <v>250</v>
      </c>
      <c r="E256" s="53">
        <v>1.5</v>
      </c>
      <c r="F256" s="54">
        <f t="shared" si="8"/>
        <v>375</v>
      </c>
      <c r="G256" s="122" t="str">
        <f t="shared" si="7"/>
        <v/>
      </c>
    </row>
    <row r="257" spans="1:7" ht="20.100000000000001" customHeight="1">
      <c r="A257" s="96">
        <v>9122275</v>
      </c>
      <c r="B257" s="169">
        <v>257</v>
      </c>
      <c r="C257" s="98"/>
      <c r="D257" s="52">
        <v>251</v>
      </c>
      <c r="E257" s="53">
        <v>1.5</v>
      </c>
      <c r="F257" s="54">
        <f t="shared" si="8"/>
        <v>376.5</v>
      </c>
      <c r="G257" s="122" t="str">
        <f t="shared" si="7"/>
        <v/>
      </c>
    </row>
    <row r="258" spans="1:7" ht="20.100000000000001" customHeight="1">
      <c r="A258" s="96">
        <v>9122282</v>
      </c>
      <c r="B258" s="170">
        <v>258</v>
      </c>
      <c r="C258" s="98"/>
      <c r="D258" s="56">
        <v>252</v>
      </c>
      <c r="E258" s="53">
        <v>1.5</v>
      </c>
      <c r="F258" s="54">
        <f t="shared" si="8"/>
        <v>378</v>
      </c>
      <c r="G258" s="122" t="str">
        <f t="shared" si="7"/>
        <v/>
      </c>
    </row>
    <row r="259" spans="1:7" ht="20.100000000000001" customHeight="1">
      <c r="A259" s="96">
        <v>9122299</v>
      </c>
      <c r="B259" s="170">
        <v>259</v>
      </c>
      <c r="C259" s="98"/>
      <c r="D259" s="52">
        <v>253</v>
      </c>
      <c r="E259" s="53">
        <v>1.5</v>
      </c>
      <c r="F259" s="54">
        <f t="shared" si="8"/>
        <v>379.5</v>
      </c>
      <c r="G259" s="122" t="str">
        <f t="shared" si="7"/>
        <v/>
      </c>
    </row>
    <row r="260" spans="1:7" ht="20.100000000000001" customHeight="1">
      <c r="A260" s="96">
        <v>9122309</v>
      </c>
      <c r="B260" s="55">
        <v>260</v>
      </c>
      <c r="C260" s="98"/>
      <c r="D260" s="56">
        <v>254</v>
      </c>
      <c r="E260" s="53">
        <v>1.5</v>
      </c>
      <c r="F260" s="54">
        <f t="shared" si="8"/>
        <v>381</v>
      </c>
      <c r="G260" s="122" t="str">
        <f t="shared" si="7"/>
        <v/>
      </c>
    </row>
    <row r="261" spans="1:7" ht="20.100000000000001" customHeight="1">
      <c r="A261" s="96">
        <v>9123369</v>
      </c>
      <c r="B261" s="55">
        <v>261</v>
      </c>
      <c r="C261" s="98"/>
      <c r="D261" s="52">
        <v>255</v>
      </c>
      <c r="E261" s="53">
        <v>1.5</v>
      </c>
      <c r="F261" s="54">
        <f t="shared" si="8"/>
        <v>382.5</v>
      </c>
      <c r="G261" s="122" t="str">
        <f t="shared" si="7"/>
        <v/>
      </c>
    </row>
    <row r="262" spans="1:7" ht="20.100000000000001" customHeight="1">
      <c r="A262" s="96">
        <v>9123601</v>
      </c>
      <c r="B262" s="55">
        <v>262</v>
      </c>
      <c r="C262" s="98"/>
      <c r="D262" s="56">
        <v>256</v>
      </c>
      <c r="E262" s="53">
        <v>1.5</v>
      </c>
      <c r="F262" s="54">
        <f t="shared" si="8"/>
        <v>384</v>
      </c>
      <c r="G262" s="122" t="str">
        <f t="shared" si="7"/>
        <v/>
      </c>
    </row>
    <row r="263" spans="1:7" ht="20.100000000000001" customHeight="1">
      <c r="A263" s="96">
        <v>9123602</v>
      </c>
      <c r="B263" s="170">
        <v>263</v>
      </c>
      <c r="C263" s="98"/>
      <c r="D263" s="52">
        <v>257</v>
      </c>
      <c r="E263" s="53">
        <v>1.5</v>
      </c>
      <c r="F263" s="54">
        <f t="shared" si="8"/>
        <v>385.5</v>
      </c>
      <c r="G263" s="122" t="str">
        <f t="shared" si="7"/>
        <v/>
      </c>
    </row>
    <row r="264" spans="1:7" ht="20.100000000000001" customHeight="1">
      <c r="A264" s="96">
        <v>9123608</v>
      </c>
      <c r="B264" s="55">
        <v>264</v>
      </c>
      <c r="C264" s="98"/>
      <c r="D264" s="56">
        <v>258</v>
      </c>
      <c r="E264" s="53">
        <v>1.5</v>
      </c>
      <c r="F264" s="54">
        <f t="shared" si="8"/>
        <v>387</v>
      </c>
      <c r="G264" s="122" t="str">
        <f t="shared" ref="G264:G327" si="9">IF(COUNTIF($A$1:$A$5000,A264)&gt;1,"Doublon","")</f>
        <v/>
      </c>
    </row>
    <row r="265" spans="1:7" ht="20.100000000000001" customHeight="1">
      <c r="A265" s="96">
        <v>9123609</v>
      </c>
      <c r="B265" s="169">
        <v>265</v>
      </c>
      <c r="C265" s="98"/>
      <c r="D265" s="52">
        <v>259</v>
      </c>
      <c r="E265" s="53">
        <v>1.5</v>
      </c>
      <c r="F265" s="54">
        <f t="shared" si="8"/>
        <v>388.5</v>
      </c>
      <c r="G265" s="122" t="str">
        <f t="shared" si="9"/>
        <v/>
      </c>
    </row>
    <row r="266" spans="1:7" ht="20.100000000000001" customHeight="1">
      <c r="A266" s="96">
        <v>9123622</v>
      </c>
      <c r="B266" s="169">
        <v>266</v>
      </c>
      <c r="C266" s="98"/>
      <c r="D266" s="56">
        <v>260</v>
      </c>
      <c r="E266" s="53">
        <v>1.5</v>
      </c>
      <c r="F266" s="54">
        <f t="shared" si="8"/>
        <v>390</v>
      </c>
      <c r="G266" s="122" t="str">
        <f t="shared" si="9"/>
        <v/>
      </c>
    </row>
    <row r="267" spans="1:7" ht="20.100000000000001" customHeight="1">
      <c r="A267" s="96">
        <v>9123623</v>
      </c>
      <c r="B267" s="169">
        <v>267</v>
      </c>
      <c r="C267" s="98"/>
      <c r="D267" s="52">
        <v>261</v>
      </c>
      <c r="E267" s="53">
        <v>1.5</v>
      </c>
      <c r="F267" s="54">
        <f t="shared" si="8"/>
        <v>391.5</v>
      </c>
      <c r="G267" s="122" t="str">
        <f t="shared" si="9"/>
        <v/>
      </c>
    </row>
    <row r="268" spans="1:7" ht="20.100000000000001" customHeight="1">
      <c r="A268" s="96">
        <v>9123648</v>
      </c>
      <c r="B268" s="169">
        <v>268</v>
      </c>
      <c r="C268" s="98"/>
      <c r="D268" s="56">
        <v>262</v>
      </c>
      <c r="E268" s="53">
        <v>1.5</v>
      </c>
      <c r="F268" s="54">
        <f t="shared" si="8"/>
        <v>393</v>
      </c>
      <c r="G268" s="122" t="str">
        <f t="shared" si="9"/>
        <v/>
      </c>
    </row>
    <row r="269" spans="1:7" ht="20.100000000000001" customHeight="1">
      <c r="A269" s="96">
        <v>9123650</v>
      </c>
      <c r="B269" s="169">
        <v>269</v>
      </c>
      <c r="C269" s="98"/>
      <c r="D269" s="52">
        <v>263</v>
      </c>
      <c r="E269" s="53">
        <v>1.5</v>
      </c>
      <c r="F269" s="54">
        <f t="shared" si="8"/>
        <v>394.5</v>
      </c>
      <c r="G269" s="122" t="str">
        <f t="shared" si="9"/>
        <v/>
      </c>
    </row>
    <row r="270" spans="1:7" ht="20.100000000000001" customHeight="1">
      <c r="A270" s="96">
        <v>9123653</v>
      </c>
      <c r="B270" s="169">
        <v>270</v>
      </c>
      <c r="C270" s="98"/>
      <c r="D270" s="56">
        <v>264</v>
      </c>
      <c r="E270" s="53">
        <v>1.5</v>
      </c>
      <c r="F270" s="54">
        <f t="shared" si="8"/>
        <v>396</v>
      </c>
      <c r="G270" s="122" t="str">
        <f t="shared" si="9"/>
        <v/>
      </c>
    </row>
    <row r="271" spans="1:7" ht="20.100000000000001" customHeight="1">
      <c r="A271" s="96">
        <v>9123662</v>
      </c>
      <c r="B271" s="169">
        <v>271</v>
      </c>
      <c r="C271" s="98"/>
      <c r="D271" s="52">
        <v>265</v>
      </c>
      <c r="E271" s="53">
        <v>1.5</v>
      </c>
      <c r="F271" s="54">
        <f t="shared" si="8"/>
        <v>397.5</v>
      </c>
      <c r="G271" s="122" t="str">
        <f t="shared" si="9"/>
        <v/>
      </c>
    </row>
    <row r="272" spans="1:7" ht="20.100000000000001" customHeight="1">
      <c r="A272" s="96">
        <v>9123684</v>
      </c>
      <c r="B272" s="169">
        <v>272</v>
      </c>
      <c r="C272" s="98"/>
      <c r="D272" s="56">
        <v>266</v>
      </c>
      <c r="E272" s="53">
        <v>1.5</v>
      </c>
      <c r="F272" s="54">
        <f t="shared" si="8"/>
        <v>399</v>
      </c>
      <c r="G272" s="122" t="str">
        <f t="shared" si="9"/>
        <v/>
      </c>
    </row>
    <row r="273" spans="1:7" ht="20.100000000000001" customHeight="1">
      <c r="A273" s="96">
        <v>9123685</v>
      </c>
      <c r="B273" s="169">
        <v>273</v>
      </c>
      <c r="C273" s="98"/>
      <c r="D273" s="52">
        <v>267</v>
      </c>
      <c r="E273" s="53">
        <v>1.5</v>
      </c>
      <c r="F273" s="54">
        <f t="shared" si="8"/>
        <v>400.5</v>
      </c>
      <c r="G273" s="122" t="str">
        <f t="shared" si="9"/>
        <v/>
      </c>
    </row>
    <row r="274" spans="1:7" ht="20.100000000000001" customHeight="1">
      <c r="A274" s="96">
        <v>9123694</v>
      </c>
      <c r="B274" s="169">
        <v>274</v>
      </c>
      <c r="C274" s="98"/>
      <c r="D274" s="56">
        <v>268</v>
      </c>
      <c r="E274" s="53">
        <v>1.5</v>
      </c>
      <c r="F274" s="54">
        <f t="shared" si="8"/>
        <v>402</v>
      </c>
      <c r="G274" s="122" t="str">
        <f t="shared" si="9"/>
        <v/>
      </c>
    </row>
    <row r="275" spans="1:7" ht="20.100000000000001" customHeight="1">
      <c r="A275" s="96">
        <v>9123716</v>
      </c>
      <c r="B275" s="169">
        <v>275</v>
      </c>
      <c r="C275" s="98"/>
      <c r="D275" s="52">
        <v>269</v>
      </c>
      <c r="E275" s="53">
        <v>1.5</v>
      </c>
      <c r="F275" s="54">
        <f t="shared" si="8"/>
        <v>403.5</v>
      </c>
      <c r="G275" s="122" t="str">
        <f t="shared" si="9"/>
        <v/>
      </c>
    </row>
    <row r="276" spans="1:7" ht="20.100000000000001" customHeight="1">
      <c r="A276" s="96">
        <v>9123718</v>
      </c>
      <c r="B276" s="169">
        <v>276</v>
      </c>
      <c r="C276" s="98"/>
      <c r="D276" s="56">
        <v>270</v>
      </c>
      <c r="E276" s="53">
        <v>1.5</v>
      </c>
      <c r="F276" s="54">
        <f t="shared" si="8"/>
        <v>405</v>
      </c>
      <c r="G276" s="122" t="str">
        <f t="shared" si="9"/>
        <v/>
      </c>
    </row>
    <row r="277" spans="1:7" ht="20.100000000000001" customHeight="1">
      <c r="A277" s="96">
        <v>9123720</v>
      </c>
      <c r="B277" s="169">
        <v>277</v>
      </c>
      <c r="C277" s="98"/>
      <c r="D277" s="52">
        <v>271</v>
      </c>
      <c r="E277" s="53">
        <v>1.5</v>
      </c>
      <c r="F277" s="54">
        <f t="shared" si="8"/>
        <v>406.5</v>
      </c>
      <c r="G277" s="122" t="str">
        <f t="shared" si="9"/>
        <v/>
      </c>
    </row>
    <row r="278" spans="1:7" ht="20.100000000000001" customHeight="1">
      <c r="A278" s="96">
        <v>9123726</v>
      </c>
      <c r="B278" s="169">
        <v>278</v>
      </c>
      <c r="C278" s="98"/>
      <c r="D278" s="56">
        <v>272</v>
      </c>
      <c r="E278" s="53">
        <v>1.5</v>
      </c>
      <c r="F278" s="54">
        <f t="shared" si="8"/>
        <v>408</v>
      </c>
      <c r="G278" s="122" t="str">
        <f t="shared" si="9"/>
        <v/>
      </c>
    </row>
    <row r="279" spans="1:7" ht="20.100000000000001" customHeight="1">
      <c r="A279" s="96">
        <v>9123728</v>
      </c>
      <c r="B279" s="169">
        <v>279</v>
      </c>
      <c r="C279" s="98"/>
      <c r="D279" s="52">
        <v>273</v>
      </c>
      <c r="E279" s="53">
        <v>1.5</v>
      </c>
      <c r="F279" s="54">
        <f t="shared" si="8"/>
        <v>409.5</v>
      </c>
      <c r="G279" s="122" t="str">
        <f t="shared" si="9"/>
        <v/>
      </c>
    </row>
    <row r="280" spans="1:7" ht="20.100000000000001" customHeight="1">
      <c r="A280" s="96">
        <v>9123739</v>
      </c>
      <c r="B280" s="169">
        <v>280</v>
      </c>
      <c r="C280" s="98"/>
      <c r="D280" s="56">
        <v>274</v>
      </c>
      <c r="E280" s="53">
        <v>1.5</v>
      </c>
      <c r="F280" s="54">
        <f t="shared" si="8"/>
        <v>411</v>
      </c>
      <c r="G280" s="122" t="str">
        <f t="shared" si="9"/>
        <v/>
      </c>
    </row>
    <row r="281" spans="1:7" ht="20.100000000000001" customHeight="1">
      <c r="A281" s="96">
        <v>9123753</v>
      </c>
      <c r="B281" s="169">
        <v>281</v>
      </c>
      <c r="C281" s="98"/>
      <c r="D281" s="52">
        <v>275</v>
      </c>
      <c r="E281" s="53">
        <v>1.5</v>
      </c>
      <c r="F281" s="54">
        <f t="shared" si="8"/>
        <v>412.5</v>
      </c>
      <c r="G281" s="122" t="str">
        <f t="shared" si="9"/>
        <v/>
      </c>
    </row>
    <row r="282" spans="1:7" ht="20.100000000000001" customHeight="1">
      <c r="A282" s="96">
        <v>9123759</v>
      </c>
      <c r="B282" s="169">
        <v>282</v>
      </c>
      <c r="C282" s="98"/>
      <c r="D282" s="56">
        <v>276</v>
      </c>
      <c r="E282" s="53">
        <v>1.5</v>
      </c>
      <c r="F282" s="54">
        <f t="shared" si="8"/>
        <v>414</v>
      </c>
      <c r="G282" s="122" t="str">
        <f t="shared" si="9"/>
        <v/>
      </c>
    </row>
    <row r="283" spans="1:7" ht="20.100000000000001" customHeight="1">
      <c r="A283" s="96">
        <v>9123760</v>
      </c>
      <c r="B283" s="169">
        <v>283</v>
      </c>
      <c r="C283" s="98"/>
      <c r="D283" s="52">
        <v>277</v>
      </c>
      <c r="E283" s="53">
        <v>1.5</v>
      </c>
      <c r="F283" s="54">
        <f t="shared" si="8"/>
        <v>415.5</v>
      </c>
      <c r="G283" s="122" t="str">
        <f t="shared" si="9"/>
        <v/>
      </c>
    </row>
    <row r="284" spans="1:7" ht="20.100000000000001" customHeight="1">
      <c r="A284" s="96">
        <v>9123762</v>
      </c>
      <c r="B284" s="169">
        <v>284</v>
      </c>
      <c r="C284" s="98"/>
      <c r="D284" s="56">
        <v>278</v>
      </c>
      <c r="E284" s="53">
        <v>1.5</v>
      </c>
      <c r="F284" s="54">
        <f t="shared" si="8"/>
        <v>417</v>
      </c>
      <c r="G284" s="122" t="str">
        <f t="shared" si="9"/>
        <v/>
      </c>
    </row>
    <row r="285" spans="1:7" ht="20.100000000000001" customHeight="1">
      <c r="A285" s="96">
        <v>9123767</v>
      </c>
      <c r="B285" s="169">
        <v>285</v>
      </c>
      <c r="C285" s="98"/>
      <c r="D285" s="52">
        <v>279</v>
      </c>
      <c r="E285" s="53">
        <v>1.5</v>
      </c>
      <c r="F285" s="54">
        <f t="shared" si="8"/>
        <v>418.5</v>
      </c>
      <c r="G285" s="122" t="str">
        <f t="shared" si="9"/>
        <v/>
      </c>
    </row>
    <row r="286" spans="1:7" ht="20.100000000000001" customHeight="1">
      <c r="A286" s="96">
        <v>9123779</v>
      </c>
      <c r="B286" s="169">
        <v>286</v>
      </c>
      <c r="C286" s="98"/>
      <c r="D286" s="56">
        <v>280</v>
      </c>
      <c r="E286" s="53">
        <v>1.5</v>
      </c>
      <c r="F286" s="54">
        <f t="shared" si="8"/>
        <v>420</v>
      </c>
      <c r="G286" s="122" t="str">
        <f t="shared" si="9"/>
        <v/>
      </c>
    </row>
    <row r="287" spans="1:7" ht="20.100000000000001" customHeight="1">
      <c r="A287" s="96">
        <v>9124989</v>
      </c>
      <c r="B287" s="169">
        <v>287</v>
      </c>
      <c r="C287" s="98"/>
      <c r="D287" s="52">
        <v>281</v>
      </c>
      <c r="E287" s="53">
        <v>1.5</v>
      </c>
      <c r="F287" s="54">
        <f t="shared" si="8"/>
        <v>421.5</v>
      </c>
      <c r="G287" s="122" t="str">
        <f t="shared" si="9"/>
        <v/>
      </c>
    </row>
    <row r="288" spans="1:7" ht="20.100000000000001" customHeight="1">
      <c r="A288" s="96">
        <v>9124990</v>
      </c>
      <c r="B288" s="170">
        <v>288</v>
      </c>
      <c r="C288" s="98"/>
      <c r="D288" s="56">
        <v>282</v>
      </c>
      <c r="E288" s="53">
        <v>1.5</v>
      </c>
      <c r="F288" s="54">
        <f t="shared" si="8"/>
        <v>423</v>
      </c>
      <c r="G288" s="122" t="str">
        <f t="shared" si="9"/>
        <v/>
      </c>
    </row>
    <row r="289" spans="1:7" ht="20.100000000000001" customHeight="1">
      <c r="A289" s="96">
        <v>9124994</v>
      </c>
      <c r="B289" s="170">
        <v>289</v>
      </c>
      <c r="C289" s="98"/>
      <c r="D289" s="52">
        <v>283</v>
      </c>
      <c r="E289" s="53">
        <v>1.5</v>
      </c>
      <c r="F289" s="54">
        <f t="shared" si="8"/>
        <v>424.5</v>
      </c>
      <c r="G289" s="122" t="str">
        <f t="shared" si="9"/>
        <v/>
      </c>
    </row>
    <row r="290" spans="1:7" ht="20.100000000000001" customHeight="1">
      <c r="A290" s="96">
        <v>9124998</v>
      </c>
      <c r="B290" s="55">
        <v>290</v>
      </c>
      <c r="C290" s="98"/>
      <c r="D290" s="56">
        <v>284</v>
      </c>
      <c r="E290" s="53">
        <v>1.5</v>
      </c>
      <c r="F290" s="54">
        <f t="shared" si="8"/>
        <v>426</v>
      </c>
      <c r="G290" s="122" t="str">
        <f t="shared" si="9"/>
        <v/>
      </c>
    </row>
    <row r="291" spans="1:7" ht="20.100000000000001" customHeight="1">
      <c r="A291" s="96">
        <v>9125056</v>
      </c>
      <c r="B291" s="55">
        <v>291</v>
      </c>
      <c r="C291" s="98"/>
      <c r="D291" s="52">
        <v>285</v>
      </c>
      <c r="E291" s="53">
        <v>1.5</v>
      </c>
      <c r="F291" s="54">
        <f t="shared" si="8"/>
        <v>427.5</v>
      </c>
      <c r="G291" s="122" t="str">
        <f t="shared" si="9"/>
        <v/>
      </c>
    </row>
    <row r="292" spans="1:7" ht="20.100000000000001" customHeight="1">
      <c r="A292" s="96">
        <v>9125068</v>
      </c>
      <c r="B292" s="55">
        <v>292</v>
      </c>
      <c r="C292" s="98"/>
      <c r="D292" s="56">
        <v>286</v>
      </c>
      <c r="E292" s="53">
        <v>1.5</v>
      </c>
      <c r="F292" s="54">
        <f t="shared" si="8"/>
        <v>429</v>
      </c>
      <c r="G292" s="122" t="str">
        <f t="shared" si="9"/>
        <v/>
      </c>
    </row>
    <row r="293" spans="1:7" ht="20.100000000000001" customHeight="1">
      <c r="A293" s="96">
        <v>9125069</v>
      </c>
      <c r="B293" s="170">
        <v>293</v>
      </c>
      <c r="C293" s="98"/>
      <c r="D293" s="52">
        <v>287</v>
      </c>
      <c r="E293" s="53">
        <v>1.5</v>
      </c>
      <c r="F293" s="54">
        <f t="shared" si="8"/>
        <v>430.5</v>
      </c>
      <c r="G293" s="122" t="str">
        <f t="shared" si="9"/>
        <v/>
      </c>
    </row>
    <row r="294" spans="1:7" ht="20.100000000000001" customHeight="1">
      <c r="A294" s="96">
        <v>9125082</v>
      </c>
      <c r="B294" s="55">
        <v>294</v>
      </c>
      <c r="C294" s="98"/>
      <c r="D294" s="56">
        <v>288</v>
      </c>
      <c r="E294" s="53">
        <v>1.5</v>
      </c>
      <c r="F294" s="54">
        <f t="shared" ref="F294:F332" si="10">D294*E294</f>
        <v>432</v>
      </c>
      <c r="G294" s="122" t="str">
        <f t="shared" si="9"/>
        <v/>
      </c>
    </row>
    <row r="295" spans="1:7" ht="20.100000000000001" customHeight="1">
      <c r="A295" s="96">
        <v>9125088</v>
      </c>
      <c r="B295" s="169">
        <v>295</v>
      </c>
      <c r="C295" s="98"/>
      <c r="D295" s="52">
        <v>289</v>
      </c>
      <c r="E295" s="53">
        <v>1.5</v>
      </c>
      <c r="F295" s="54">
        <f t="shared" si="10"/>
        <v>433.5</v>
      </c>
      <c r="G295" s="122" t="str">
        <f t="shared" si="9"/>
        <v/>
      </c>
    </row>
    <row r="296" spans="1:7" ht="20.100000000000001" customHeight="1">
      <c r="A296" s="96">
        <v>9125089</v>
      </c>
      <c r="B296" s="169">
        <v>296</v>
      </c>
      <c r="C296" s="98"/>
      <c r="D296" s="56">
        <v>290</v>
      </c>
      <c r="E296" s="53">
        <v>1.5</v>
      </c>
      <c r="F296" s="54">
        <f t="shared" si="10"/>
        <v>435</v>
      </c>
      <c r="G296" s="122" t="str">
        <f t="shared" si="9"/>
        <v/>
      </c>
    </row>
    <row r="297" spans="1:7" ht="20.100000000000001" customHeight="1">
      <c r="A297" s="96">
        <v>9125430</v>
      </c>
      <c r="B297" s="169">
        <v>297</v>
      </c>
      <c r="C297" s="98"/>
      <c r="D297" s="52">
        <v>291</v>
      </c>
      <c r="E297" s="53">
        <v>1.5</v>
      </c>
      <c r="F297" s="54">
        <f t="shared" si="10"/>
        <v>436.5</v>
      </c>
      <c r="G297" s="122" t="str">
        <f t="shared" si="9"/>
        <v/>
      </c>
    </row>
    <row r="298" spans="1:7" ht="20.100000000000001" customHeight="1">
      <c r="A298" s="96">
        <v>9127083</v>
      </c>
      <c r="B298" s="169">
        <v>298</v>
      </c>
      <c r="C298" s="98"/>
      <c r="D298" s="56">
        <v>292</v>
      </c>
      <c r="E298" s="53">
        <v>1.5</v>
      </c>
      <c r="F298" s="54">
        <f t="shared" si="10"/>
        <v>438</v>
      </c>
      <c r="G298" s="122" t="str">
        <f t="shared" si="9"/>
        <v/>
      </c>
    </row>
    <row r="299" spans="1:7" ht="20.100000000000001" customHeight="1">
      <c r="A299" s="96">
        <v>9127113</v>
      </c>
      <c r="B299" s="169">
        <v>299</v>
      </c>
      <c r="C299" s="98"/>
      <c r="D299" s="52">
        <v>293</v>
      </c>
      <c r="E299" s="53">
        <v>1.5</v>
      </c>
      <c r="F299" s="54">
        <f t="shared" si="10"/>
        <v>439.5</v>
      </c>
      <c r="G299" s="122" t="str">
        <f t="shared" si="9"/>
        <v/>
      </c>
    </row>
    <row r="300" spans="1:7" ht="20.100000000000001" customHeight="1">
      <c r="A300" s="96">
        <v>9127289</v>
      </c>
      <c r="B300" s="169">
        <v>300</v>
      </c>
      <c r="C300" s="98"/>
      <c r="D300" s="56">
        <v>294</v>
      </c>
      <c r="E300" s="53">
        <v>1.5</v>
      </c>
      <c r="F300" s="54">
        <f t="shared" si="10"/>
        <v>441</v>
      </c>
      <c r="G300" s="122" t="str">
        <f t="shared" si="9"/>
        <v/>
      </c>
    </row>
    <row r="301" spans="1:7" ht="20.100000000000001" customHeight="1">
      <c r="A301" s="96">
        <v>9127297</v>
      </c>
      <c r="B301" s="169">
        <v>301</v>
      </c>
      <c r="C301" s="98"/>
      <c r="D301" s="52">
        <v>295</v>
      </c>
      <c r="E301" s="53">
        <v>1.5</v>
      </c>
      <c r="F301" s="54">
        <f t="shared" si="10"/>
        <v>442.5</v>
      </c>
      <c r="G301" s="122" t="str">
        <f t="shared" si="9"/>
        <v/>
      </c>
    </row>
    <row r="302" spans="1:7" ht="20.100000000000001" customHeight="1">
      <c r="A302" s="96">
        <v>9127306</v>
      </c>
      <c r="B302" s="169">
        <v>302</v>
      </c>
      <c r="C302" s="98"/>
      <c r="D302" s="56">
        <v>296</v>
      </c>
      <c r="E302" s="53">
        <v>1.5</v>
      </c>
      <c r="F302" s="54">
        <f t="shared" si="10"/>
        <v>444</v>
      </c>
      <c r="G302" s="122" t="str">
        <f t="shared" si="9"/>
        <v/>
      </c>
    </row>
    <row r="303" spans="1:7" ht="20.100000000000001" customHeight="1">
      <c r="A303" s="96">
        <v>9127313</v>
      </c>
      <c r="B303" s="169">
        <v>303</v>
      </c>
      <c r="C303" s="98"/>
      <c r="D303" s="52">
        <v>297</v>
      </c>
      <c r="E303" s="53">
        <v>1.5</v>
      </c>
      <c r="F303" s="54">
        <f t="shared" si="10"/>
        <v>445.5</v>
      </c>
      <c r="G303" s="122" t="str">
        <f t="shared" si="9"/>
        <v/>
      </c>
    </row>
    <row r="304" spans="1:7" ht="20.100000000000001" customHeight="1">
      <c r="A304" s="96">
        <v>9127425</v>
      </c>
      <c r="B304" s="169">
        <v>304</v>
      </c>
      <c r="C304" s="98"/>
      <c r="D304" s="56">
        <v>298</v>
      </c>
      <c r="E304" s="53">
        <v>1.5</v>
      </c>
      <c r="F304" s="54">
        <f t="shared" si="10"/>
        <v>447</v>
      </c>
      <c r="G304" s="122" t="str">
        <f t="shared" si="9"/>
        <v/>
      </c>
    </row>
    <row r="305" spans="1:7" ht="20.100000000000001" customHeight="1">
      <c r="A305" s="96">
        <v>9127950</v>
      </c>
      <c r="B305" s="169">
        <v>305</v>
      </c>
      <c r="C305" s="98"/>
      <c r="D305" s="52">
        <v>299</v>
      </c>
      <c r="E305" s="53">
        <v>1.5</v>
      </c>
      <c r="F305" s="54">
        <f t="shared" si="10"/>
        <v>448.5</v>
      </c>
      <c r="G305" s="122" t="str">
        <f t="shared" si="9"/>
        <v/>
      </c>
    </row>
    <row r="306" spans="1:7" ht="20.100000000000001" customHeight="1">
      <c r="A306" s="96">
        <v>9128025</v>
      </c>
      <c r="B306" s="169">
        <v>306</v>
      </c>
      <c r="C306" s="98"/>
      <c r="D306" s="56">
        <v>300</v>
      </c>
      <c r="E306" s="53">
        <v>1.5</v>
      </c>
      <c r="F306" s="54">
        <f t="shared" si="10"/>
        <v>450</v>
      </c>
      <c r="G306" s="122" t="str">
        <f t="shared" si="9"/>
        <v/>
      </c>
    </row>
    <row r="307" spans="1:7" ht="20.100000000000001" customHeight="1">
      <c r="A307" s="96">
        <v>9128051</v>
      </c>
      <c r="B307" s="169">
        <v>307</v>
      </c>
      <c r="C307" s="98"/>
      <c r="D307" s="52">
        <v>301</v>
      </c>
      <c r="E307" s="53">
        <v>1.5</v>
      </c>
      <c r="F307" s="54">
        <f t="shared" si="10"/>
        <v>451.5</v>
      </c>
      <c r="G307" s="122" t="str">
        <f t="shared" si="9"/>
        <v/>
      </c>
    </row>
    <row r="308" spans="1:7" ht="20.100000000000001" customHeight="1">
      <c r="A308" s="96">
        <v>9128054</v>
      </c>
      <c r="B308" s="169">
        <v>308</v>
      </c>
      <c r="C308" s="98"/>
      <c r="D308" s="56">
        <v>302</v>
      </c>
      <c r="E308" s="53">
        <v>1.5</v>
      </c>
      <c r="F308" s="54">
        <f t="shared" si="10"/>
        <v>453</v>
      </c>
      <c r="G308" s="122" t="str">
        <f t="shared" si="9"/>
        <v/>
      </c>
    </row>
    <row r="309" spans="1:7" ht="20.100000000000001" customHeight="1">
      <c r="A309" s="96">
        <v>9128057</v>
      </c>
      <c r="B309" s="169">
        <v>309</v>
      </c>
      <c r="C309" s="98"/>
      <c r="D309" s="52">
        <v>303</v>
      </c>
      <c r="E309" s="53">
        <v>1.5</v>
      </c>
      <c r="F309" s="54">
        <f t="shared" si="10"/>
        <v>454.5</v>
      </c>
      <c r="G309" s="122" t="str">
        <f t="shared" si="9"/>
        <v/>
      </c>
    </row>
    <row r="310" spans="1:7" ht="20.100000000000001" customHeight="1">
      <c r="A310" s="96">
        <v>9128059</v>
      </c>
      <c r="B310" s="169">
        <v>310</v>
      </c>
      <c r="C310" s="98"/>
      <c r="D310" s="56">
        <v>304</v>
      </c>
      <c r="E310" s="53">
        <v>1.5</v>
      </c>
      <c r="F310" s="54">
        <f t="shared" si="10"/>
        <v>456</v>
      </c>
      <c r="G310" s="122" t="str">
        <f t="shared" si="9"/>
        <v/>
      </c>
    </row>
    <row r="311" spans="1:7" ht="20.100000000000001" customHeight="1">
      <c r="A311" s="96">
        <v>9128060</v>
      </c>
      <c r="B311" s="169">
        <v>311</v>
      </c>
      <c r="C311" s="98"/>
      <c r="D311" s="52">
        <v>305</v>
      </c>
      <c r="E311" s="53">
        <v>1.5</v>
      </c>
      <c r="F311" s="54">
        <f t="shared" si="10"/>
        <v>457.5</v>
      </c>
      <c r="G311" s="122" t="str">
        <f t="shared" si="9"/>
        <v/>
      </c>
    </row>
    <row r="312" spans="1:7" ht="20.100000000000001" customHeight="1">
      <c r="A312" s="96">
        <v>9128061</v>
      </c>
      <c r="B312" s="169">
        <v>312</v>
      </c>
      <c r="C312" s="98"/>
      <c r="D312" s="56">
        <v>306</v>
      </c>
      <c r="E312" s="53">
        <v>1.5</v>
      </c>
      <c r="F312" s="54">
        <f t="shared" si="10"/>
        <v>459</v>
      </c>
      <c r="G312" s="122" t="str">
        <f t="shared" si="9"/>
        <v/>
      </c>
    </row>
    <row r="313" spans="1:7" ht="20.100000000000001" customHeight="1">
      <c r="A313" s="96">
        <v>9128064</v>
      </c>
      <c r="B313" s="169">
        <v>313</v>
      </c>
      <c r="C313" s="98"/>
      <c r="D313" s="52">
        <v>307</v>
      </c>
      <c r="E313" s="53">
        <v>1.5</v>
      </c>
      <c r="F313" s="54">
        <f t="shared" si="10"/>
        <v>460.5</v>
      </c>
      <c r="G313" s="122" t="str">
        <f t="shared" si="9"/>
        <v/>
      </c>
    </row>
    <row r="314" spans="1:7" ht="20.100000000000001" customHeight="1">
      <c r="A314" s="96">
        <v>9128065</v>
      </c>
      <c r="B314" s="169">
        <v>314</v>
      </c>
      <c r="C314" s="98"/>
      <c r="D314" s="56">
        <v>308</v>
      </c>
      <c r="E314" s="53">
        <v>1.5</v>
      </c>
      <c r="F314" s="54">
        <f t="shared" si="10"/>
        <v>462</v>
      </c>
      <c r="G314" s="122" t="str">
        <f t="shared" si="9"/>
        <v/>
      </c>
    </row>
    <row r="315" spans="1:7" ht="20.100000000000001" customHeight="1">
      <c r="A315" s="96">
        <v>9128069</v>
      </c>
      <c r="B315" s="169">
        <v>315</v>
      </c>
      <c r="C315" s="98"/>
      <c r="D315" s="52">
        <v>309</v>
      </c>
      <c r="E315" s="53">
        <v>1.5</v>
      </c>
      <c r="F315" s="54">
        <f t="shared" si="10"/>
        <v>463.5</v>
      </c>
      <c r="G315" s="122" t="str">
        <f t="shared" si="9"/>
        <v/>
      </c>
    </row>
    <row r="316" spans="1:7" ht="20.100000000000001" customHeight="1">
      <c r="A316" s="96">
        <v>9128070</v>
      </c>
      <c r="B316" s="169">
        <v>316</v>
      </c>
      <c r="C316" s="98"/>
      <c r="D316" s="56">
        <v>310</v>
      </c>
      <c r="E316" s="53">
        <v>1.5</v>
      </c>
      <c r="F316" s="54">
        <f t="shared" si="10"/>
        <v>465</v>
      </c>
      <c r="G316" s="122" t="str">
        <f t="shared" si="9"/>
        <v/>
      </c>
    </row>
    <row r="317" spans="1:7" ht="20.100000000000001" customHeight="1">
      <c r="A317" s="96">
        <v>9128074</v>
      </c>
      <c r="B317" s="169">
        <v>317</v>
      </c>
      <c r="C317" s="98"/>
      <c r="D317" s="52">
        <v>311</v>
      </c>
      <c r="E317" s="53">
        <v>1.5</v>
      </c>
      <c r="F317" s="54">
        <f t="shared" si="10"/>
        <v>466.5</v>
      </c>
      <c r="G317" s="122" t="str">
        <f t="shared" si="9"/>
        <v/>
      </c>
    </row>
    <row r="318" spans="1:7" ht="20.100000000000001" customHeight="1">
      <c r="A318" s="96">
        <v>9128076</v>
      </c>
      <c r="B318" s="170">
        <v>318</v>
      </c>
      <c r="C318" s="98"/>
      <c r="D318" s="56">
        <v>312</v>
      </c>
      <c r="E318" s="53">
        <v>1.5</v>
      </c>
      <c r="F318" s="54">
        <f t="shared" si="10"/>
        <v>468</v>
      </c>
      <c r="G318" s="122" t="str">
        <f t="shared" si="9"/>
        <v/>
      </c>
    </row>
    <row r="319" spans="1:7" ht="20.100000000000001" customHeight="1">
      <c r="A319" s="96">
        <v>9128840</v>
      </c>
      <c r="B319" s="170">
        <v>319</v>
      </c>
      <c r="C319" s="98"/>
      <c r="D319" s="52">
        <v>313</v>
      </c>
      <c r="E319" s="53">
        <v>1.5</v>
      </c>
      <c r="F319" s="54">
        <f t="shared" si="10"/>
        <v>469.5</v>
      </c>
      <c r="G319" s="122" t="str">
        <f t="shared" si="9"/>
        <v/>
      </c>
    </row>
    <row r="320" spans="1:7" ht="20.100000000000001" customHeight="1">
      <c r="A320" s="96">
        <v>9129097</v>
      </c>
      <c r="B320" s="55">
        <v>320</v>
      </c>
      <c r="C320" s="98"/>
      <c r="D320" s="56">
        <v>314</v>
      </c>
      <c r="E320" s="53">
        <v>1.5</v>
      </c>
      <c r="F320" s="54">
        <f t="shared" si="10"/>
        <v>471</v>
      </c>
      <c r="G320" s="122" t="str">
        <f t="shared" si="9"/>
        <v/>
      </c>
    </row>
    <row r="321" spans="1:7" ht="20.100000000000001" customHeight="1">
      <c r="A321" s="96">
        <v>9129400</v>
      </c>
      <c r="B321" s="55">
        <v>321</v>
      </c>
      <c r="C321" s="98"/>
      <c r="D321" s="52">
        <v>315</v>
      </c>
      <c r="E321" s="53">
        <v>1.5</v>
      </c>
      <c r="F321" s="54">
        <f t="shared" si="10"/>
        <v>472.5</v>
      </c>
      <c r="G321" s="122" t="str">
        <f t="shared" si="9"/>
        <v/>
      </c>
    </row>
    <row r="322" spans="1:7" ht="20.100000000000001" customHeight="1">
      <c r="A322" s="96">
        <v>9134169</v>
      </c>
      <c r="B322" s="55">
        <v>322</v>
      </c>
      <c r="C322" s="98"/>
      <c r="D322" s="56">
        <v>316</v>
      </c>
      <c r="E322" s="53">
        <v>1.5</v>
      </c>
      <c r="F322" s="54">
        <f t="shared" si="10"/>
        <v>474</v>
      </c>
      <c r="G322" s="122" t="str">
        <f t="shared" si="9"/>
        <v/>
      </c>
    </row>
    <row r="323" spans="1:7" ht="20.100000000000001" customHeight="1">
      <c r="A323" s="96">
        <v>9134935</v>
      </c>
      <c r="B323" s="170">
        <v>323</v>
      </c>
      <c r="C323" s="98"/>
      <c r="D323" s="52">
        <v>317</v>
      </c>
      <c r="E323" s="53">
        <v>1.5</v>
      </c>
      <c r="F323" s="54">
        <f t="shared" si="10"/>
        <v>475.5</v>
      </c>
      <c r="G323" s="122" t="str">
        <f t="shared" si="9"/>
        <v/>
      </c>
    </row>
    <row r="324" spans="1:7" ht="20.100000000000001" customHeight="1">
      <c r="A324" s="96">
        <v>9137106</v>
      </c>
      <c r="B324" s="55">
        <v>324</v>
      </c>
      <c r="C324" s="98"/>
      <c r="D324" s="56">
        <v>318</v>
      </c>
      <c r="E324" s="53">
        <v>1.5</v>
      </c>
      <c r="F324" s="54">
        <f t="shared" si="10"/>
        <v>477</v>
      </c>
      <c r="G324" s="122" t="str">
        <f t="shared" si="9"/>
        <v/>
      </c>
    </row>
    <row r="325" spans="1:7" ht="20.100000000000001" customHeight="1">
      <c r="A325" s="96">
        <v>9137387</v>
      </c>
      <c r="B325" s="169">
        <v>325</v>
      </c>
      <c r="C325" s="98"/>
      <c r="D325" s="52">
        <v>319</v>
      </c>
      <c r="E325" s="53">
        <v>1.5</v>
      </c>
      <c r="F325" s="54">
        <f t="shared" si="10"/>
        <v>478.5</v>
      </c>
      <c r="G325" s="122" t="str">
        <f t="shared" si="9"/>
        <v/>
      </c>
    </row>
    <row r="326" spans="1:7" ht="20.100000000000001" customHeight="1">
      <c r="A326" s="96">
        <v>9145994</v>
      </c>
      <c r="B326" s="169">
        <v>326</v>
      </c>
      <c r="C326" s="98"/>
      <c r="D326" s="56">
        <v>320</v>
      </c>
      <c r="E326" s="53">
        <v>1.5</v>
      </c>
      <c r="F326" s="54">
        <f t="shared" si="10"/>
        <v>480</v>
      </c>
      <c r="G326" s="122" t="str">
        <f t="shared" si="9"/>
        <v/>
      </c>
    </row>
    <row r="327" spans="1:7" ht="20.100000000000001" customHeight="1">
      <c r="A327" s="96">
        <v>9162218</v>
      </c>
      <c r="B327" s="169">
        <v>327</v>
      </c>
      <c r="C327" s="98"/>
      <c r="D327" s="52">
        <v>321</v>
      </c>
      <c r="E327" s="53">
        <v>1.5</v>
      </c>
      <c r="F327" s="54">
        <f t="shared" si="10"/>
        <v>481.5</v>
      </c>
      <c r="G327" s="122" t="str">
        <f t="shared" si="9"/>
        <v/>
      </c>
    </row>
    <row r="328" spans="1:7" ht="20.100000000000001" customHeight="1">
      <c r="A328" s="96">
        <v>9162220</v>
      </c>
      <c r="B328" s="169">
        <v>328</v>
      </c>
      <c r="C328" s="98"/>
      <c r="D328" s="56">
        <v>322</v>
      </c>
      <c r="E328" s="53">
        <v>1.5</v>
      </c>
      <c r="F328" s="54">
        <f t="shared" si="10"/>
        <v>483</v>
      </c>
      <c r="G328" s="122" t="str">
        <f t="shared" ref="G328:G332" si="11">IF(COUNTIF($A$1:$A$5000,A328)&gt;1,"Doublon","")</f>
        <v/>
      </c>
    </row>
    <row r="329" spans="1:7" ht="20.100000000000001" customHeight="1">
      <c r="A329" s="96">
        <v>9169905</v>
      </c>
      <c r="B329" s="169">
        <v>329</v>
      </c>
      <c r="C329" s="98"/>
      <c r="D329" s="52">
        <v>323</v>
      </c>
      <c r="E329" s="53">
        <v>1.5</v>
      </c>
      <c r="F329" s="54">
        <f t="shared" si="10"/>
        <v>484.5</v>
      </c>
      <c r="G329" s="122" t="str">
        <f t="shared" si="11"/>
        <v/>
      </c>
    </row>
    <row r="330" spans="1:7" ht="20.100000000000001" customHeight="1">
      <c r="A330" s="96">
        <v>9169907</v>
      </c>
      <c r="B330" s="169">
        <v>330</v>
      </c>
      <c r="C330" s="98"/>
      <c r="D330" s="56">
        <v>324</v>
      </c>
      <c r="E330" s="53">
        <v>1.5</v>
      </c>
      <c r="F330" s="54">
        <f t="shared" si="10"/>
        <v>486</v>
      </c>
      <c r="G330" s="122" t="str">
        <f t="shared" si="11"/>
        <v/>
      </c>
    </row>
    <row r="331" spans="1:7" ht="20.100000000000001" customHeight="1">
      <c r="A331" s="96">
        <v>9207602</v>
      </c>
      <c r="B331" s="169">
        <v>331</v>
      </c>
      <c r="C331" s="98"/>
      <c r="D331" s="52">
        <v>325</v>
      </c>
      <c r="E331" s="53">
        <v>1.5</v>
      </c>
      <c r="F331" s="54">
        <f t="shared" si="10"/>
        <v>487.5</v>
      </c>
      <c r="G331" s="122" t="str">
        <f t="shared" si="11"/>
        <v/>
      </c>
    </row>
    <row r="332" spans="1:7" ht="20.100000000000001" customHeight="1">
      <c r="A332" s="96">
        <v>9314006</v>
      </c>
      <c r="B332" s="169">
        <v>332</v>
      </c>
      <c r="C332" s="98"/>
      <c r="D332" s="56">
        <v>326</v>
      </c>
      <c r="E332" s="53">
        <v>1.5</v>
      </c>
      <c r="F332" s="54">
        <f t="shared" si="10"/>
        <v>489</v>
      </c>
      <c r="G332" s="122" t="str">
        <f t="shared" si="11"/>
        <v/>
      </c>
    </row>
    <row r="333" spans="1:7" ht="20.100000000000001" customHeight="1">
      <c r="A333" s="96"/>
      <c r="B333" s="97"/>
      <c r="C333" s="98"/>
      <c r="D333" s="56"/>
      <c r="E333" s="103"/>
      <c r="F333" s="57"/>
      <c r="G333" s="122" t="str">
        <f>IF(COUNTIF($A$1:A5326,A333)&gt;1,"Doublon","")</f>
        <v/>
      </c>
    </row>
    <row r="334" spans="1:7" ht="20.100000000000001" customHeight="1">
      <c r="A334" s="112"/>
      <c r="B334" s="111"/>
      <c r="C334" s="113"/>
      <c r="D334" s="114"/>
      <c r="E334" s="115"/>
      <c r="F334" s="116"/>
      <c r="G334" s="122" t="str">
        <f>IF(COUNTIF($A$1:A5327,A334)&gt;1,"Doublon","")</f>
        <v/>
      </c>
    </row>
    <row r="335" spans="1:7" ht="20.100000000000001" customHeight="1">
      <c r="A335" s="96"/>
      <c r="B335" s="97"/>
      <c r="C335" s="98"/>
      <c r="D335" s="56"/>
      <c r="E335" s="103"/>
      <c r="F335" s="57"/>
      <c r="G335" s="122" t="str">
        <f>IF(COUNTIF($A$1:A5328,A335)&gt;1,"Doublon","")</f>
        <v/>
      </c>
    </row>
    <row r="336" spans="1:7" ht="20.100000000000001" customHeight="1">
      <c r="A336" s="96"/>
      <c r="B336" s="97"/>
      <c r="C336" s="98"/>
      <c r="D336" s="56"/>
      <c r="E336" s="103"/>
      <c r="F336" s="57"/>
      <c r="G336" s="122" t="str">
        <f>IF(COUNTIF($A$1:A5329,A336)&gt;1,"Doublon","")</f>
        <v/>
      </c>
    </row>
    <row r="337" spans="1:7" ht="20.100000000000001" customHeight="1">
      <c r="A337" s="96"/>
      <c r="B337" s="97"/>
      <c r="C337" s="98"/>
      <c r="D337" s="56"/>
      <c r="E337" s="103"/>
      <c r="F337" s="57"/>
      <c r="G337" s="122" t="str">
        <f>IF(COUNTIF($A$1:A5330,A337)&gt;1,"Doublon","")</f>
        <v/>
      </c>
    </row>
    <row r="338" spans="1:7" ht="20.100000000000001" customHeight="1">
      <c r="A338" s="96"/>
      <c r="B338" s="97"/>
      <c r="C338" s="98"/>
      <c r="D338" s="56"/>
      <c r="E338" s="103"/>
      <c r="F338" s="57"/>
      <c r="G338" s="122" t="str">
        <f>IF(COUNTIF($A$1:A5331,A338)&gt;1,"Doublon","")</f>
        <v/>
      </c>
    </row>
    <row r="339" spans="1:7" ht="20.100000000000001" customHeight="1">
      <c r="A339" s="96"/>
      <c r="B339" s="97"/>
      <c r="C339" s="98"/>
      <c r="D339" s="56"/>
      <c r="E339" s="103"/>
      <c r="F339" s="57"/>
      <c r="G339" s="122" t="str">
        <f>IF(COUNTIF($A$1:A5332,A339)&gt;1,"Doublon","")</f>
        <v/>
      </c>
    </row>
    <row r="340" spans="1:7" ht="20.100000000000001" customHeight="1">
      <c r="A340" s="96"/>
      <c r="B340" s="97"/>
      <c r="C340" s="98"/>
      <c r="D340" s="56"/>
      <c r="E340" s="103"/>
      <c r="F340" s="57"/>
      <c r="G340" s="122" t="str">
        <f>IF(COUNTIF($A$1:A5333,A340)&gt;1,"Doublon","")</f>
        <v/>
      </c>
    </row>
    <row r="341" spans="1:7" ht="20.100000000000001" customHeight="1">
      <c r="A341" s="96"/>
      <c r="B341" s="97"/>
      <c r="C341" s="98"/>
      <c r="D341" s="56"/>
      <c r="E341" s="103"/>
      <c r="F341" s="57"/>
      <c r="G341" s="122" t="str">
        <f>IF(COUNTIF($A$1:A5334,A341)&gt;1,"Doublon","")</f>
        <v/>
      </c>
    </row>
    <row r="342" spans="1:7" ht="20.100000000000001" customHeight="1">
      <c r="A342" s="96"/>
      <c r="B342" s="97"/>
      <c r="C342" s="98"/>
      <c r="D342" s="56"/>
      <c r="E342" s="103"/>
      <c r="F342" s="57"/>
      <c r="G342" s="122" t="str">
        <f>IF(COUNTIF($A$1:A5335,A342)&gt;1,"Doublon","")</f>
        <v/>
      </c>
    </row>
    <row r="343" spans="1:7" ht="20.100000000000001" customHeight="1">
      <c r="A343" s="96"/>
      <c r="B343" s="97"/>
      <c r="C343" s="98"/>
      <c r="D343" s="56"/>
      <c r="E343" s="103"/>
      <c r="F343" s="57"/>
      <c r="G343" s="122" t="str">
        <f>IF(COUNTIF($A$1:A5336,A343)&gt;1,"Doublon","")</f>
        <v/>
      </c>
    </row>
    <row r="344" spans="1:7" ht="20.100000000000001" customHeight="1">
      <c r="A344" s="96"/>
      <c r="B344" s="97"/>
      <c r="C344" s="98"/>
      <c r="D344" s="56"/>
      <c r="E344" s="103"/>
      <c r="F344" s="57"/>
      <c r="G344" s="122" t="str">
        <f>IF(COUNTIF($A$1:A5337,A344)&gt;1,"Doublon","")</f>
        <v/>
      </c>
    </row>
    <row r="345" spans="1:7" ht="20.100000000000001" customHeight="1">
      <c r="A345" s="96"/>
      <c r="B345" s="97"/>
      <c r="C345" s="98"/>
      <c r="D345" s="56"/>
      <c r="E345" s="103"/>
      <c r="F345" s="57"/>
      <c r="G345" s="122" t="str">
        <f>IF(COUNTIF($A$1:A5338,A345)&gt;1,"Doublon","")</f>
        <v/>
      </c>
    </row>
    <row r="346" spans="1:7" ht="20.100000000000001" customHeight="1">
      <c r="A346" s="96"/>
      <c r="B346" s="97"/>
      <c r="C346" s="98"/>
      <c r="D346" s="56"/>
      <c r="E346" s="103"/>
      <c r="F346" s="57"/>
      <c r="G346" s="122" t="str">
        <f>IF(COUNTIF($A$1:A5339,A346)&gt;1,"Doublon","")</f>
        <v/>
      </c>
    </row>
    <row r="347" spans="1:7" ht="20.100000000000001" customHeight="1">
      <c r="A347" s="96"/>
      <c r="B347" s="97"/>
      <c r="C347" s="98"/>
      <c r="D347" s="56"/>
      <c r="E347" s="103"/>
      <c r="F347" s="57"/>
      <c r="G347" s="122" t="str">
        <f>IF(COUNTIF($A$1:A5340,A347)&gt;1,"Doublon","")</f>
        <v/>
      </c>
    </row>
    <row r="348" spans="1:7" ht="20.100000000000001" customHeight="1">
      <c r="A348" s="96"/>
      <c r="B348" s="97"/>
      <c r="C348" s="98"/>
      <c r="D348" s="56"/>
      <c r="E348" s="103"/>
      <c r="F348" s="57"/>
      <c r="G348" s="122" t="str">
        <f>IF(COUNTIF($A$1:A5341,A348)&gt;1,"Doublon","")</f>
        <v/>
      </c>
    </row>
    <row r="349" spans="1:7" ht="20.100000000000001" customHeight="1">
      <c r="A349" s="96"/>
      <c r="B349" s="97"/>
      <c r="C349" s="98"/>
      <c r="D349" s="56"/>
      <c r="E349" s="103"/>
      <c r="F349" s="57"/>
      <c r="G349" s="122" t="str">
        <f>IF(COUNTIF($A$1:A5342,A349)&gt;1,"Doublon","")</f>
        <v/>
      </c>
    </row>
    <row r="350" spans="1:7" ht="20.100000000000001" customHeight="1">
      <c r="A350" s="96"/>
      <c r="B350" s="97"/>
      <c r="C350" s="98"/>
      <c r="D350" s="56"/>
      <c r="E350" s="103"/>
      <c r="F350" s="57"/>
      <c r="G350" s="122" t="str">
        <f>IF(COUNTIF($A$1:A5343,A350)&gt;1,"Doublon","")</f>
        <v/>
      </c>
    </row>
    <row r="351" spans="1:7" ht="20.100000000000001" customHeight="1">
      <c r="A351" s="96"/>
      <c r="B351" s="97"/>
      <c r="C351" s="98"/>
      <c r="D351" s="56"/>
      <c r="E351" s="103"/>
      <c r="F351" s="57"/>
      <c r="G351" s="122" t="str">
        <f>IF(COUNTIF($A$1:A5344,A351)&gt;1,"Doublon","")</f>
        <v/>
      </c>
    </row>
    <row r="352" spans="1:7" ht="20.100000000000001" customHeight="1">
      <c r="A352" s="96"/>
      <c r="B352" s="97"/>
      <c r="C352" s="98"/>
      <c r="D352" s="56"/>
      <c r="E352" s="103"/>
      <c r="F352" s="57"/>
      <c r="G352" s="122" t="str">
        <f>IF(COUNTIF($A$1:A5345,A352)&gt;1,"Doublon","")</f>
        <v/>
      </c>
    </row>
    <row r="353" spans="1:7" ht="20.100000000000001" customHeight="1">
      <c r="A353" s="96"/>
      <c r="B353" s="97"/>
      <c r="C353" s="98"/>
      <c r="D353" s="56"/>
      <c r="E353" s="103"/>
      <c r="F353" s="57"/>
      <c r="G353" s="122" t="str">
        <f>IF(COUNTIF($A$1:A5346,A353)&gt;1,"Doublon","")</f>
        <v/>
      </c>
    </row>
    <row r="354" spans="1:7" ht="20.100000000000001" customHeight="1">
      <c r="A354" s="96"/>
      <c r="B354" s="97"/>
      <c r="C354" s="98"/>
      <c r="D354" s="56"/>
      <c r="E354" s="103"/>
      <c r="F354" s="57"/>
      <c r="G354" s="122" t="str">
        <f>IF(COUNTIF($A$1:A5347,A354)&gt;1,"Doublon","")</f>
        <v/>
      </c>
    </row>
    <row r="355" spans="1:7" ht="20.100000000000001" customHeight="1">
      <c r="A355" s="96"/>
      <c r="B355" s="97"/>
      <c r="C355" s="98"/>
      <c r="D355" s="56"/>
      <c r="E355" s="103"/>
      <c r="F355" s="57"/>
      <c r="G355" s="122" t="str">
        <f>IF(COUNTIF($A$1:A5348,A355)&gt;1,"Doublon","")</f>
        <v/>
      </c>
    </row>
    <row r="356" spans="1:7" ht="20.100000000000001" customHeight="1">
      <c r="A356" s="96"/>
      <c r="B356" s="97"/>
      <c r="C356" s="98"/>
      <c r="D356" s="56"/>
      <c r="E356" s="103"/>
      <c r="F356" s="57"/>
      <c r="G356" s="122" t="str">
        <f>IF(COUNTIF($A$1:A5349,A356)&gt;1,"Doublon","")</f>
        <v/>
      </c>
    </row>
    <row r="357" spans="1:7" ht="20.100000000000001" customHeight="1">
      <c r="A357" s="96"/>
      <c r="B357" s="97"/>
      <c r="C357" s="98"/>
      <c r="D357" s="56"/>
      <c r="E357" s="103"/>
      <c r="F357" s="57"/>
      <c r="G357" s="122" t="str">
        <f>IF(COUNTIF($A$1:A5350,A357)&gt;1,"Doublon","")</f>
        <v/>
      </c>
    </row>
    <row r="358" spans="1:7" ht="20.100000000000001" customHeight="1">
      <c r="A358" s="96"/>
      <c r="B358" s="97"/>
      <c r="C358" s="98"/>
      <c r="D358" s="56"/>
      <c r="E358" s="103"/>
      <c r="F358" s="57"/>
      <c r="G358" s="122" t="str">
        <f>IF(COUNTIF($A$1:A5351,A358)&gt;1,"Doublon","")</f>
        <v/>
      </c>
    </row>
    <row r="359" spans="1:7" ht="20.100000000000001" customHeight="1">
      <c r="A359" s="96"/>
      <c r="B359" s="97"/>
      <c r="C359" s="98"/>
      <c r="D359" s="56"/>
      <c r="E359" s="103"/>
      <c r="F359" s="57"/>
      <c r="G359" s="122" t="str">
        <f>IF(COUNTIF($A$1:A5352,A359)&gt;1,"Doublon","")</f>
        <v/>
      </c>
    </row>
    <row r="360" spans="1:7" ht="20.100000000000001" customHeight="1">
      <c r="A360" s="96"/>
      <c r="B360" s="97"/>
      <c r="C360" s="98"/>
      <c r="D360" s="56"/>
      <c r="E360" s="103"/>
      <c r="F360" s="57"/>
      <c r="G360" s="122" t="str">
        <f>IF(COUNTIF($A$1:A5353,A360)&gt;1,"Doublon","")</f>
        <v/>
      </c>
    </row>
    <row r="361" spans="1:7" ht="20.100000000000001" customHeight="1">
      <c r="A361" s="96"/>
      <c r="B361" s="97"/>
      <c r="C361" s="98"/>
      <c r="D361" s="56"/>
      <c r="E361" s="103"/>
      <c r="F361" s="57"/>
      <c r="G361" s="122" t="str">
        <f>IF(COUNTIF($A$1:A5354,A361)&gt;1,"Doublon","")</f>
        <v/>
      </c>
    </row>
    <row r="362" spans="1:7" ht="20.100000000000001" customHeight="1">
      <c r="A362" s="96"/>
      <c r="B362" s="97"/>
      <c r="C362" s="98"/>
      <c r="D362" s="56"/>
      <c r="E362" s="103"/>
      <c r="F362" s="57"/>
      <c r="G362" s="122" t="str">
        <f>IF(COUNTIF($A$1:A5355,A362)&gt;1,"Doublon","")</f>
        <v/>
      </c>
    </row>
    <row r="363" spans="1:7" ht="20.100000000000001" customHeight="1">
      <c r="A363" s="96"/>
      <c r="B363" s="97"/>
      <c r="C363" s="98"/>
      <c r="D363" s="56"/>
      <c r="E363" s="103"/>
      <c r="F363" s="57"/>
      <c r="G363" s="122" t="str">
        <f>IF(COUNTIF($A$1:A5356,A363)&gt;1,"Doublon","")</f>
        <v/>
      </c>
    </row>
    <row r="364" spans="1:7" ht="20.100000000000001" customHeight="1">
      <c r="A364" s="96"/>
      <c r="B364" s="97"/>
      <c r="C364" s="98"/>
      <c r="D364" s="56"/>
      <c r="E364" s="103"/>
      <c r="F364" s="57"/>
      <c r="G364" s="122" t="str">
        <f>IF(COUNTIF($A$1:A5357,A364)&gt;1,"Doublon","")</f>
        <v/>
      </c>
    </row>
    <row r="365" spans="1:7" ht="20.100000000000001" customHeight="1">
      <c r="A365" s="96"/>
      <c r="B365" s="97"/>
      <c r="C365" s="98"/>
      <c r="D365" s="56"/>
      <c r="E365" s="103"/>
      <c r="F365" s="57"/>
      <c r="G365" s="122" t="str">
        <f>IF(COUNTIF($A$1:A5358,A365)&gt;1,"Doublon","")</f>
        <v/>
      </c>
    </row>
    <row r="366" spans="1:7" ht="20.100000000000001" customHeight="1">
      <c r="A366" s="96"/>
      <c r="B366" s="97"/>
      <c r="C366" s="98"/>
      <c r="D366" s="56"/>
      <c r="E366" s="103"/>
      <c r="F366" s="57"/>
      <c r="G366" s="122" t="str">
        <f>IF(COUNTIF($A$1:A5359,A366)&gt;1,"Doublon","")</f>
        <v/>
      </c>
    </row>
    <row r="367" spans="1:7" ht="20.100000000000001" customHeight="1">
      <c r="A367" s="96"/>
      <c r="B367" s="97"/>
      <c r="C367" s="98"/>
      <c r="D367" s="56"/>
      <c r="E367" s="103"/>
      <c r="F367" s="57"/>
      <c r="G367" s="122" t="str">
        <f>IF(COUNTIF($A$1:A5360,A367)&gt;1,"Doublon","")</f>
        <v/>
      </c>
    </row>
    <row r="368" spans="1:7" ht="20.100000000000001" customHeight="1">
      <c r="A368" s="96"/>
      <c r="B368" s="97"/>
      <c r="C368" s="98"/>
      <c r="D368" s="56"/>
      <c r="E368" s="103"/>
      <c r="F368" s="57"/>
      <c r="G368" s="122" t="str">
        <f>IF(COUNTIF($A$1:A5361,A368)&gt;1,"Doublon","")</f>
        <v/>
      </c>
    </row>
    <row r="369" spans="1:7" ht="20.100000000000001" customHeight="1">
      <c r="A369" s="96"/>
      <c r="B369" s="97"/>
      <c r="C369" s="98"/>
      <c r="D369" s="56"/>
      <c r="E369" s="103"/>
      <c r="F369" s="57"/>
      <c r="G369" s="122" t="str">
        <f>IF(COUNTIF($A$1:A5362,A369)&gt;1,"Doublon","")</f>
        <v/>
      </c>
    </row>
    <row r="370" spans="1:7" ht="20.100000000000001" customHeight="1">
      <c r="A370" s="96"/>
      <c r="B370" s="97"/>
      <c r="C370" s="98"/>
      <c r="D370" s="56"/>
      <c r="E370" s="103"/>
      <c r="F370" s="57"/>
      <c r="G370" s="122" t="str">
        <f>IF(COUNTIF($A$1:A5363,A370)&gt;1,"Doublon","")</f>
        <v/>
      </c>
    </row>
    <row r="371" spans="1:7" ht="20.100000000000001" customHeight="1">
      <c r="A371" s="96"/>
      <c r="B371" s="97"/>
      <c r="C371" s="98"/>
      <c r="D371" s="56"/>
      <c r="E371" s="103"/>
      <c r="F371" s="57"/>
      <c r="G371" s="122" t="str">
        <f>IF(COUNTIF($A$1:A5364,A371)&gt;1,"Doublon","")</f>
        <v/>
      </c>
    </row>
    <row r="372" spans="1:7" ht="20.100000000000001" customHeight="1">
      <c r="A372" s="96"/>
      <c r="B372" s="97"/>
      <c r="C372" s="98"/>
      <c r="D372" s="56"/>
      <c r="E372" s="103"/>
      <c r="F372" s="57"/>
      <c r="G372" s="122" t="str">
        <f>IF(COUNTIF($A$1:A5365,A372)&gt;1,"Doublon","")</f>
        <v/>
      </c>
    </row>
    <row r="373" spans="1:7" ht="20.100000000000001" customHeight="1">
      <c r="A373" s="96"/>
      <c r="B373" s="97"/>
      <c r="C373" s="98"/>
      <c r="D373" s="56"/>
      <c r="E373" s="103"/>
      <c r="F373" s="57"/>
      <c r="G373" s="122" t="str">
        <f>IF(COUNTIF($A$1:A5366,A373)&gt;1,"Doublon","")</f>
        <v/>
      </c>
    </row>
    <row r="374" spans="1:7" ht="20.100000000000001" customHeight="1">
      <c r="A374" s="96"/>
      <c r="B374" s="97"/>
      <c r="C374" s="98"/>
      <c r="D374" s="56"/>
      <c r="E374" s="103"/>
      <c r="F374" s="57"/>
      <c r="G374" s="122" t="str">
        <f>IF(COUNTIF($A$1:A5367,A374)&gt;1,"Doublon","")</f>
        <v/>
      </c>
    </row>
    <row r="375" spans="1:7" ht="20.100000000000001" customHeight="1">
      <c r="A375" s="96"/>
      <c r="B375" s="97"/>
      <c r="C375" s="98"/>
      <c r="D375" s="56"/>
      <c r="E375" s="103"/>
      <c r="F375" s="57"/>
      <c r="G375" s="122" t="str">
        <f>IF(COUNTIF($A$1:A5368,A375)&gt;1,"Doublon","")</f>
        <v/>
      </c>
    </row>
    <row r="376" spans="1:7" ht="20.100000000000001" customHeight="1">
      <c r="A376" s="96"/>
      <c r="B376" s="97"/>
      <c r="C376" s="98"/>
      <c r="D376" s="56"/>
      <c r="E376" s="103"/>
      <c r="F376" s="57"/>
      <c r="G376" s="122" t="str">
        <f>IF(COUNTIF($A$1:A5369,A376)&gt;1,"Doublon","")</f>
        <v/>
      </c>
    </row>
    <row r="377" spans="1:7" ht="20.100000000000001" customHeight="1">
      <c r="A377" s="96"/>
      <c r="B377" s="97"/>
      <c r="C377" s="98"/>
      <c r="D377" s="56"/>
      <c r="E377" s="103"/>
      <c r="F377" s="57"/>
      <c r="G377" s="122" t="str">
        <f>IF(COUNTIF($A$1:A5370,A377)&gt;1,"Doublon","")</f>
        <v/>
      </c>
    </row>
    <row r="378" spans="1:7" ht="20.100000000000001" customHeight="1">
      <c r="A378" s="96"/>
      <c r="B378" s="97"/>
      <c r="C378" s="98"/>
      <c r="D378" s="56"/>
      <c r="E378" s="103"/>
      <c r="F378" s="57"/>
      <c r="G378" s="122" t="str">
        <f>IF(COUNTIF($A$1:A5371,A378)&gt;1,"Doublon","")</f>
        <v/>
      </c>
    </row>
    <row r="379" spans="1:7" ht="20.100000000000001" customHeight="1">
      <c r="A379" s="96"/>
      <c r="B379" s="97"/>
      <c r="C379" s="98"/>
      <c r="D379" s="56"/>
      <c r="E379" s="103"/>
      <c r="F379" s="57"/>
      <c r="G379" s="122" t="str">
        <f>IF(COUNTIF($A$1:A5372,A379)&gt;1,"Doublon","")</f>
        <v/>
      </c>
    </row>
    <row r="380" spans="1:7" ht="20.100000000000001" customHeight="1">
      <c r="A380" s="96"/>
      <c r="B380" s="97"/>
      <c r="C380" s="98"/>
      <c r="D380" s="56"/>
      <c r="E380" s="103"/>
      <c r="F380" s="57"/>
      <c r="G380" s="122" t="str">
        <f>IF(COUNTIF($A$1:A5373,A380)&gt;1,"Doublon","")</f>
        <v/>
      </c>
    </row>
    <row r="381" spans="1:7" ht="20.100000000000001" customHeight="1">
      <c r="A381" s="96"/>
      <c r="B381" s="97"/>
      <c r="C381" s="98"/>
      <c r="D381" s="56"/>
      <c r="E381" s="103"/>
      <c r="F381" s="57"/>
      <c r="G381" s="122" t="str">
        <f>IF(COUNTIF($A$1:A5374,A381)&gt;1,"Doublon","")</f>
        <v/>
      </c>
    </row>
    <row r="382" spans="1:7" ht="20.100000000000001" customHeight="1">
      <c r="A382" s="96"/>
      <c r="B382" s="97"/>
      <c r="C382" s="98"/>
      <c r="D382" s="56"/>
      <c r="E382" s="103"/>
      <c r="F382" s="57"/>
      <c r="G382" s="122" t="str">
        <f>IF(COUNTIF($A$1:A5375,A382)&gt;1,"Doublon","")</f>
        <v/>
      </c>
    </row>
    <row r="383" spans="1:7" ht="20.100000000000001" customHeight="1">
      <c r="A383" s="96"/>
      <c r="B383" s="97"/>
      <c r="C383" s="98"/>
      <c r="D383" s="56"/>
      <c r="E383" s="103"/>
      <c r="F383" s="57"/>
      <c r="G383" s="122" t="str">
        <f>IF(COUNTIF($A$1:A5376,A383)&gt;1,"Doublon","")</f>
        <v/>
      </c>
    </row>
    <row r="384" spans="1:7" ht="20.100000000000001" customHeight="1">
      <c r="A384" s="96"/>
      <c r="B384" s="97"/>
      <c r="C384" s="98"/>
      <c r="D384" s="56"/>
      <c r="E384" s="103"/>
      <c r="F384" s="57"/>
      <c r="G384" s="122" t="str">
        <f>IF(COUNTIF($A$1:A5377,A384)&gt;1,"Doublon","")</f>
        <v/>
      </c>
    </row>
    <row r="385" spans="1:7" ht="20.100000000000001" customHeight="1">
      <c r="A385" s="96"/>
      <c r="B385" s="97"/>
      <c r="C385" s="98"/>
      <c r="D385" s="56"/>
      <c r="E385" s="103"/>
      <c r="F385" s="57"/>
      <c r="G385" s="122" t="str">
        <f>IF(COUNTIF($A$1:A5378,A385)&gt;1,"Doublon","")</f>
        <v/>
      </c>
    </row>
    <row r="386" spans="1:7" ht="20.100000000000001" customHeight="1">
      <c r="A386" s="96"/>
      <c r="B386" s="97"/>
      <c r="C386" s="98"/>
      <c r="D386" s="56"/>
      <c r="E386" s="103"/>
      <c r="F386" s="57"/>
      <c r="G386" s="122" t="str">
        <f>IF(COUNTIF($A$1:A5379,A386)&gt;1,"Doublon","")</f>
        <v/>
      </c>
    </row>
    <row r="387" spans="1:7" ht="20.100000000000001" customHeight="1">
      <c r="A387" s="96"/>
      <c r="B387" s="97"/>
      <c r="C387" s="98"/>
      <c r="D387" s="56"/>
      <c r="E387" s="103"/>
      <c r="F387" s="57"/>
      <c r="G387" s="122" t="str">
        <f>IF(COUNTIF($A$1:A5380,A387)&gt;1,"Doublon","")</f>
        <v/>
      </c>
    </row>
    <row r="388" spans="1:7" ht="20.100000000000001" customHeight="1">
      <c r="A388" s="96"/>
      <c r="B388" s="97"/>
      <c r="C388" s="98"/>
      <c r="D388" s="56"/>
      <c r="E388" s="103"/>
      <c r="F388" s="57"/>
      <c r="G388" s="122" t="str">
        <f>IF(COUNTIF($A$1:A5381,A388)&gt;1,"Doublon","")</f>
        <v/>
      </c>
    </row>
    <row r="389" spans="1:7" ht="20.100000000000001" customHeight="1">
      <c r="A389" s="96"/>
      <c r="B389" s="97"/>
      <c r="C389" s="98"/>
      <c r="D389" s="56"/>
      <c r="E389" s="103"/>
      <c r="F389" s="57"/>
      <c r="G389" s="122" t="str">
        <f>IF(COUNTIF($A$1:A5382,A389)&gt;1,"Doublon","")</f>
        <v/>
      </c>
    </row>
    <row r="390" spans="1:7" ht="20.100000000000001" customHeight="1">
      <c r="A390" s="96"/>
      <c r="B390" s="97"/>
      <c r="C390" s="98"/>
      <c r="D390" s="56"/>
      <c r="E390" s="103"/>
      <c r="F390" s="57"/>
      <c r="G390" s="122" t="str">
        <f>IF(COUNTIF($A$1:A5383,A390)&gt;1,"Doublon","")</f>
        <v/>
      </c>
    </row>
    <row r="391" spans="1:7" ht="20.100000000000001" customHeight="1">
      <c r="A391" s="96"/>
      <c r="B391" s="97"/>
      <c r="C391" s="98"/>
      <c r="D391" s="56"/>
      <c r="E391" s="103"/>
      <c r="F391" s="57"/>
      <c r="G391" s="122" t="str">
        <f>IF(COUNTIF($A$1:A5384,A391)&gt;1,"Doublon","")</f>
        <v/>
      </c>
    </row>
    <row r="392" spans="1:7" ht="20.100000000000001" customHeight="1">
      <c r="A392" s="96"/>
      <c r="B392" s="97"/>
      <c r="C392" s="98"/>
      <c r="D392" s="56"/>
      <c r="E392" s="103"/>
      <c r="F392" s="57"/>
      <c r="G392" s="122" t="str">
        <f>IF(COUNTIF($A$1:A5385,A392)&gt;1,"Doublon","")</f>
        <v/>
      </c>
    </row>
    <row r="393" spans="1:7" ht="20.100000000000001" customHeight="1">
      <c r="A393" s="96"/>
      <c r="B393" s="97"/>
      <c r="C393" s="98"/>
      <c r="D393" s="56"/>
      <c r="E393" s="103"/>
      <c r="F393" s="57"/>
      <c r="G393" s="122" t="str">
        <f>IF(COUNTIF($A$1:A5386,A393)&gt;1,"Doublon","")</f>
        <v/>
      </c>
    </row>
    <row r="394" spans="1:7" ht="20.100000000000001" customHeight="1">
      <c r="A394" s="96"/>
      <c r="B394" s="97"/>
      <c r="C394" s="98"/>
      <c r="D394" s="56"/>
      <c r="E394" s="103"/>
      <c r="F394" s="57"/>
      <c r="G394" s="122" t="str">
        <f>IF(COUNTIF($A$1:A5387,A394)&gt;1,"Doublon","")</f>
        <v/>
      </c>
    </row>
    <row r="395" spans="1:7" ht="20.100000000000001" customHeight="1">
      <c r="A395" s="96"/>
      <c r="B395" s="97"/>
      <c r="C395" s="98"/>
      <c r="D395" s="56"/>
      <c r="E395" s="103"/>
      <c r="F395" s="57"/>
      <c r="G395" s="122" t="str">
        <f>IF(COUNTIF($A$1:A5388,A395)&gt;1,"Doublon","")</f>
        <v/>
      </c>
    </row>
    <row r="396" spans="1:7" ht="20.100000000000001" customHeight="1">
      <c r="A396" s="96"/>
      <c r="B396" s="97"/>
      <c r="C396" s="98"/>
      <c r="D396" s="56"/>
      <c r="E396" s="103"/>
      <c r="F396" s="57"/>
      <c r="G396" s="122" t="str">
        <f>IF(COUNTIF($A$1:A5389,A396)&gt;1,"Doublon","")</f>
        <v/>
      </c>
    </row>
    <row r="397" spans="1:7" ht="20.100000000000001" customHeight="1">
      <c r="A397" s="96"/>
      <c r="B397" s="97"/>
      <c r="C397" s="98"/>
      <c r="D397" s="56"/>
      <c r="E397" s="103"/>
      <c r="F397" s="57"/>
      <c r="G397" s="122" t="str">
        <f>IF(COUNTIF($A$1:A5390,A397)&gt;1,"Doublon","")</f>
        <v/>
      </c>
    </row>
    <row r="398" spans="1:7" ht="20.100000000000001" customHeight="1">
      <c r="A398" s="96"/>
      <c r="B398" s="97"/>
      <c r="C398" s="98"/>
      <c r="D398" s="56"/>
      <c r="E398" s="103"/>
      <c r="F398" s="57"/>
      <c r="G398" s="122" t="str">
        <f>IF(COUNTIF($A$1:A5391,A398)&gt;1,"Doublon","")</f>
        <v/>
      </c>
    </row>
    <row r="399" spans="1:7" ht="20.100000000000001" customHeight="1">
      <c r="A399" s="96"/>
      <c r="B399" s="97"/>
      <c r="C399" s="98"/>
      <c r="D399" s="56"/>
      <c r="E399" s="103"/>
      <c r="F399" s="57"/>
      <c r="G399" s="122" t="str">
        <f>IF(COUNTIF($A$1:A5392,A399)&gt;1,"Doublon","")</f>
        <v/>
      </c>
    </row>
    <row r="400" spans="1:7" ht="20.100000000000001" customHeight="1">
      <c r="A400" s="96"/>
      <c r="B400" s="97"/>
      <c r="C400" s="98"/>
      <c r="D400" s="56"/>
      <c r="E400" s="103"/>
      <c r="F400" s="57"/>
      <c r="G400" s="122" t="str">
        <f>IF(COUNTIF($A$1:A5393,A400)&gt;1,"Doublon","")</f>
        <v/>
      </c>
    </row>
    <row r="401" spans="1:7" ht="20.100000000000001" customHeight="1">
      <c r="A401" s="96"/>
      <c r="B401" s="97"/>
      <c r="C401" s="98"/>
      <c r="D401" s="56"/>
      <c r="E401" s="103"/>
      <c r="F401" s="57"/>
      <c r="G401" s="122" t="str">
        <f>IF(COUNTIF($A$1:A5394,A401)&gt;1,"Doublon","")</f>
        <v/>
      </c>
    </row>
    <row r="402" spans="1:7" ht="20.100000000000001" customHeight="1">
      <c r="A402" s="96"/>
      <c r="B402" s="97"/>
      <c r="C402" s="98"/>
      <c r="D402" s="56"/>
      <c r="E402" s="103"/>
      <c r="F402" s="57"/>
      <c r="G402" s="122" t="str">
        <f>IF(COUNTIF($A$1:A5395,A402)&gt;1,"Doublon","")</f>
        <v/>
      </c>
    </row>
    <row r="403" spans="1:7" ht="20.100000000000001" customHeight="1">
      <c r="A403" s="96"/>
      <c r="B403" s="97"/>
      <c r="C403" s="98"/>
      <c r="D403" s="56"/>
      <c r="E403" s="103"/>
      <c r="F403" s="57"/>
      <c r="G403" s="122" t="str">
        <f>IF(COUNTIF($A$1:A5396,A403)&gt;1,"Doublon","")</f>
        <v/>
      </c>
    </row>
    <row r="404" spans="1:7" ht="20.100000000000001" customHeight="1">
      <c r="A404" s="96"/>
      <c r="B404" s="97"/>
      <c r="C404" s="98"/>
      <c r="D404" s="56"/>
      <c r="E404" s="103"/>
      <c r="F404" s="57"/>
      <c r="G404" s="122" t="str">
        <f>IF(COUNTIF($A$1:A5397,A404)&gt;1,"Doublon","")</f>
        <v/>
      </c>
    </row>
    <row r="405" spans="1:7" ht="20.100000000000001" customHeight="1">
      <c r="A405" s="96"/>
      <c r="B405" s="97"/>
      <c r="C405" s="98"/>
      <c r="D405" s="56"/>
      <c r="E405" s="103"/>
      <c r="F405" s="57"/>
      <c r="G405" s="122" t="str">
        <f>IF(COUNTIF($A$1:A5398,A405)&gt;1,"Doublon","")</f>
        <v/>
      </c>
    </row>
    <row r="406" spans="1:7" ht="20.100000000000001" customHeight="1">
      <c r="A406" s="96"/>
      <c r="B406" s="97"/>
      <c r="C406" s="98"/>
      <c r="D406" s="56"/>
      <c r="E406" s="103"/>
      <c r="F406" s="57"/>
      <c r="G406" s="122" t="str">
        <f>IF(COUNTIF($A$1:A5399,A406)&gt;1,"Doublon","")</f>
        <v/>
      </c>
    </row>
    <row r="407" spans="1:7" ht="20.100000000000001" customHeight="1">
      <c r="A407" s="96"/>
      <c r="B407" s="97"/>
      <c r="C407" s="98"/>
      <c r="D407" s="56"/>
      <c r="E407" s="103"/>
      <c r="F407" s="57"/>
      <c r="G407" s="122" t="str">
        <f>IF(COUNTIF($A$1:A5400,A407)&gt;1,"Doublon","")</f>
        <v/>
      </c>
    </row>
    <row r="408" spans="1:7" ht="20.100000000000001" customHeight="1">
      <c r="A408" s="96"/>
      <c r="B408" s="97"/>
      <c r="C408" s="98"/>
      <c r="D408" s="56"/>
      <c r="E408" s="103"/>
      <c r="F408" s="57"/>
      <c r="G408" s="122" t="str">
        <f>IF(COUNTIF($A$1:A5401,A408)&gt;1,"Doublon","")</f>
        <v/>
      </c>
    </row>
    <row r="409" spans="1:7" ht="20.100000000000001" customHeight="1">
      <c r="A409" s="96"/>
      <c r="B409" s="97"/>
      <c r="C409" s="98"/>
      <c r="D409" s="56"/>
      <c r="E409" s="103"/>
      <c r="F409" s="57"/>
      <c r="G409" s="122" t="str">
        <f>IF(COUNTIF($A$1:A5402,A409)&gt;1,"Doublon","")</f>
        <v/>
      </c>
    </row>
    <row r="410" spans="1:7" ht="20.100000000000001" customHeight="1">
      <c r="A410" s="96"/>
      <c r="B410" s="97"/>
      <c r="C410" s="98"/>
      <c r="D410" s="56"/>
      <c r="E410" s="103"/>
      <c r="F410" s="57"/>
      <c r="G410" s="122" t="str">
        <f>IF(COUNTIF($A$1:A5403,A410)&gt;1,"Doublon","")</f>
        <v/>
      </c>
    </row>
    <row r="411" spans="1:7" ht="20.100000000000001" customHeight="1">
      <c r="A411" s="96"/>
      <c r="B411" s="97"/>
      <c r="C411" s="98"/>
      <c r="D411" s="56"/>
      <c r="E411" s="103"/>
      <c r="F411" s="57"/>
      <c r="G411" s="122" t="str">
        <f>IF(COUNTIF($A$1:A5404,A411)&gt;1,"Doublon","")</f>
        <v/>
      </c>
    </row>
    <row r="412" spans="1:7" ht="20.100000000000001" customHeight="1">
      <c r="A412" s="96"/>
      <c r="B412" s="97"/>
      <c r="C412" s="98"/>
      <c r="D412" s="56"/>
      <c r="E412" s="103"/>
      <c r="F412" s="57"/>
      <c r="G412" s="122" t="str">
        <f>IF(COUNTIF($A$1:A5405,A412)&gt;1,"Doublon","")</f>
        <v/>
      </c>
    </row>
    <row r="413" spans="1:7" ht="20.100000000000001" customHeight="1">
      <c r="A413" s="96"/>
      <c r="B413" s="97"/>
      <c r="C413" s="98"/>
      <c r="D413" s="56"/>
      <c r="E413" s="103"/>
      <c r="F413" s="57"/>
      <c r="G413" s="122" t="str">
        <f>IF(COUNTIF($A$1:A5406,A413)&gt;1,"Doublon","")</f>
        <v/>
      </c>
    </row>
    <row r="414" spans="1:7" ht="20.100000000000001" customHeight="1">
      <c r="A414" s="96"/>
      <c r="B414" s="97"/>
      <c r="C414" s="98"/>
      <c r="D414" s="56"/>
      <c r="E414" s="103"/>
      <c r="F414" s="57"/>
      <c r="G414" s="122" t="str">
        <f>IF(COUNTIF($A$1:A5407,A414)&gt;1,"Doublon","")</f>
        <v/>
      </c>
    </row>
    <row r="415" spans="1:7" ht="20.100000000000001" customHeight="1">
      <c r="A415" s="96"/>
      <c r="B415" s="97"/>
      <c r="C415" s="98"/>
      <c r="D415" s="56"/>
      <c r="E415" s="103"/>
      <c r="F415" s="57"/>
      <c r="G415" s="122" t="str">
        <f>IF(COUNTIF($A$1:A5408,A415)&gt;1,"Doublon","")</f>
        <v/>
      </c>
    </row>
    <row r="416" spans="1:7" ht="20.100000000000001" customHeight="1">
      <c r="A416" s="96"/>
      <c r="B416" s="97"/>
      <c r="C416" s="98"/>
      <c r="D416" s="56"/>
      <c r="E416" s="103"/>
      <c r="F416" s="57"/>
      <c r="G416" s="122" t="str">
        <f>IF(COUNTIF($A$1:A5409,A416)&gt;1,"Doublon","")</f>
        <v/>
      </c>
    </row>
    <row r="417" spans="1:7" ht="20.100000000000001" customHeight="1">
      <c r="A417" s="96"/>
      <c r="B417" s="97"/>
      <c r="C417" s="98"/>
      <c r="D417" s="56"/>
      <c r="E417" s="103"/>
      <c r="F417" s="57"/>
      <c r="G417" s="122" t="str">
        <f>IF(COUNTIF($A$1:A5410,A417)&gt;1,"Doublon","")</f>
        <v/>
      </c>
    </row>
    <row r="418" spans="1:7" ht="20.100000000000001" customHeight="1">
      <c r="A418" s="96"/>
      <c r="B418" s="97"/>
      <c r="C418" s="98"/>
      <c r="D418" s="56"/>
      <c r="E418" s="103"/>
      <c r="F418" s="57"/>
      <c r="G418" s="122" t="str">
        <f>IF(COUNTIF($A$1:A5411,A418)&gt;1,"Doublon","")</f>
        <v/>
      </c>
    </row>
    <row r="419" spans="1:7" ht="20.100000000000001" customHeight="1">
      <c r="A419" s="96"/>
      <c r="B419" s="97"/>
      <c r="C419" s="98"/>
      <c r="D419" s="56"/>
      <c r="E419" s="103"/>
      <c r="F419" s="57"/>
      <c r="G419" s="122" t="str">
        <f>IF(COUNTIF($A$1:A5412,A419)&gt;1,"Doublon","")</f>
        <v/>
      </c>
    </row>
    <row r="420" spans="1:7" ht="20.100000000000001" customHeight="1">
      <c r="A420" s="96"/>
      <c r="B420" s="97"/>
      <c r="C420" s="98"/>
      <c r="D420" s="56"/>
      <c r="E420" s="103"/>
      <c r="F420" s="57"/>
      <c r="G420" s="122" t="str">
        <f>IF(COUNTIF($A$1:A5413,A420)&gt;1,"Doublon","")</f>
        <v/>
      </c>
    </row>
    <row r="421" spans="1:7" ht="20.100000000000001" customHeight="1">
      <c r="A421" s="96"/>
      <c r="B421" s="97"/>
      <c r="C421" s="98"/>
      <c r="D421" s="56"/>
      <c r="E421" s="103"/>
      <c r="F421" s="57"/>
      <c r="G421" s="122" t="str">
        <f>IF(COUNTIF($A$1:A5414,A421)&gt;1,"Doublon","")</f>
        <v/>
      </c>
    </row>
    <row r="422" spans="1:7" ht="20.100000000000001" customHeight="1">
      <c r="A422" s="96"/>
      <c r="B422" s="97"/>
      <c r="C422" s="98"/>
      <c r="D422" s="56"/>
      <c r="E422" s="103"/>
      <c r="F422" s="57"/>
      <c r="G422" s="122" t="str">
        <f>IF(COUNTIF($A$1:A5415,A422)&gt;1,"Doublon","")</f>
        <v/>
      </c>
    </row>
    <row r="423" spans="1:7" ht="20.100000000000001" customHeight="1">
      <c r="A423" s="96"/>
      <c r="B423" s="97"/>
      <c r="C423" s="98"/>
      <c r="D423" s="56"/>
      <c r="E423" s="103"/>
      <c r="F423" s="57"/>
      <c r="G423" s="122" t="str">
        <f>IF(COUNTIF($A$1:A5416,A423)&gt;1,"Doublon","")</f>
        <v/>
      </c>
    </row>
    <row r="424" spans="1:7" ht="20.100000000000001" customHeight="1">
      <c r="A424" s="96"/>
      <c r="B424" s="97"/>
      <c r="C424" s="98"/>
      <c r="D424" s="56"/>
      <c r="E424" s="103"/>
      <c r="F424" s="57"/>
      <c r="G424" s="122" t="str">
        <f>IF(COUNTIF($A$1:A5417,A424)&gt;1,"Doublon","")</f>
        <v/>
      </c>
    </row>
    <row r="425" spans="1:7" ht="20.100000000000001" customHeight="1">
      <c r="A425" s="96"/>
      <c r="B425" s="97"/>
      <c r="C425" s="98"/>
      <c r="D425" s="56"/>
      <c r="E425" s="103"/>
      <c r="F425" s="57"/>
      <c r="G425" s="122" t="str">
        <f>IF(COUNTIF($A$1:A5418,A425)&gt;1,"Doublon","")</f>
        <v/>
      </c>
    </row>
    <row r="426" spans="1:7" ht="20.100000000000001" customHeight="1">
      <c r="A426" s="96"/>
      <c r="B426" s="97"/>
      <c r="C426" s="98"/>
      <c r="D426" s="56"/>
      <c r="E426" s="103"/>
      <c r="F426" s="57"/>
      <c r="G426" s="122" t="str">
        <f>IF(COUNTIF($A$1:A5419,A426)&gt;1,"Doublon","")</f>
        <v/>
      </c>
    </row>
    <row r="427" spans="1:7" ht="20.100000000000001" customHeight="1">
      <c r="A427" s="96"/>
      <c r="B427" s="97"/>
      <c r="C427" s="98"/>
      <c r="D427" s="56"/>
      <c r="E427" s="103"/>
      <c r="F427" s="57"/>
      <c r="G427" s="122" t="str">
        <f>IF(COUNTIF($A$1:A5420,A427)&gt;1,"Doublon","")</f>
        <v/>
      </c>
    </row>
    <row r="428" spans="1:7" ht="20.100000000000001" customHeight="1">
      <c r="A428" s="96"/>
      <c r="B428" s="97"/>
      <c r="C428" s="98"/>
      <c r="D428" s="56"/>
      <c r="E428" s="103"/>
      <c r="F428" s="57"/>
      <c r="G428" s="122" t="str">
        <f>IF(COUNTIF($A$1:A5421,A428)&gt;1,"Doublon","")</f>
        <v/>
      </c>
    </row>
    <row r="429" spans="1:7" ht="20.100000000000001" customHeight="1">
      <c r="A429" s="96"/>
      <c r="B429" s="97"/>
      <c r="C429" s="98"/>
      <c r="D429" s="56"/>
      <c r="E429" s="103"/>
      <c r="F429" s="57"/>
      <c r="G429" s="122" t="str">
        <f>IF(COUNTIF($A$1:A5422,A429)&gt;1,"Doublon","")</f>
        <v/>
      </c>
    </row>
    <row r="430" spans="1:7" ht="20.100000000000001" customHeight="1">
      <c r="A430" s="96"/>
      <c r="B430" s="97"/>
      <c r="C430" s="98"/>
      <c r="D430" s="56"/>
      <c r="E430" s="103"/>
      <c r="F430" s="57"/>
      <c r="G430" s="122" t="str">
        <f>IF(COUNTIF($A$1:A5423,A430)&gt;1,"Doublon","")</f>
        <v/>
      </c>
    </row>
    <row r="431" spans="1:7" ht="20.100000000000001" customHeight="1">
      <c r="A431" s="96"/>
      <c r="B431" s="97"/>
      <c r="C431" s="98"/>
      <c r="D431" s="56"/>
      <c r="E431" s="103"/>
      <c r="F431" s="57"/>
      <c r="G431" s="122" t="str">
        <f>IF(COUNTIF($A$1:A5424,A431)&gt;1,"Doublon","")</f>
        <v/>
      </c>
    </row>
    <row r="432" spans="1:7" ht="20.100000000000001" customHeight="1">
      <c r="A432" s="96"/>
      <c r="B432" s="97"/>
      <c r="C432" s="98"/>
      <c r="D432" s="56"/>
      <c r="E432" s="103"/>
      <c r="F432" s="57"/>
      <c r="G432" s="122" t="str">
        <f>IF(COUNTIF($A$1:A5425,A432)&gt;1,"Doublon","")</f>
        <v/>
      </c>
    </row>
    <row r="433" spans="1:7" ht="20.100000000000001" customHeight="1">
      <c r="A433" s="96"/>
      <c r="B433" s="97"/>
      <c r="C433" s="98"/>
      <c r="D433" s="56"/>
      <c r="E433" s="103"/>
      <c r="F433" s="57"/>
      <c r="G433" s="122" t="str">
        <f>IF(COUNTIF($A$1:A5426,A433)&gt;1,"Doublon","")</f>
        <v/>
      </c>
    </row>
    <row r="434" spans="1:7" ht="20.100000000000001" customHeight="1">
      <c r="A434" s="96"/>
      <c r="B434" s="97"/>
      <c r="C434" s="98"/>
      <c r="D434" s="56"/>
      <c r="E434" s="103"/>
      <c r="F434" s="57"/>
      <c r="G434" s="122" t="str">
        <f>IF(COUNTIF($A$1:A5427,A434)&gt;1,"Doublon","")</f>
        <v/>
      </c>
    </row>
    <row r="435" spans="1:7" ht="20.100000000000001" customHeight="1">
      <c r="A435" s="96"/>
      <c r="B435" s="97"/>
      <c r="C435" s="98"/>
      <c r="D435" s="56"/>
      <c r="E435" s="103"/>
      <c r="F435" s="57"/>
      <c r="G435" s="122" t="str">
        <f>IF(COUNTIF($A$1:A5428,A435)&gt;1,"Doublon","")</f>
        <v/>
      </c>
    </row>
    <row r="436" spans="1:7" ht="20.100000000000001" customHeight="1">
      <c r="A436" s="96"/>
      <c r="B436" s="97"/>
      <c r="C436" s="98"/>
      <c r="D436" s="56"/>
      <c r="E436" s="103"/>
      <c r="F436" s="57"/>
      <c r="G436" s="122" t="str">
        <f>IF(COUNTIF($A$1:A5429,A436)&gt;1,"Doublon","")</f>
        <v/>
      </c>
    </row>
    <row r="437" spans="1:7" ht="20.100000000000001" customHeight="1">
      <c r="A437" s="96"/>
      <c r="B437" s="97"/>
      <c r="C437" s="98"/>
      <c r="D437" s="56"/>
      <c r="E437" s="103"/>
      <c r="F437" s="57"/>
      <c r="G437" s="122" t="str">
        <f>IF(COUNTIF($A$1:A5430,A437)&gt;1,"Doublon","")</f>
        <v/>
      </c>
    </row>
    <row r="438" spans="1:7" ht="20.100000000000001" customHeight="1">
      <c r="A438" s="96"/>
      <c r="B438" s="97"/>
      <c r="C438" s="98"/>
      <c r="D438" s="56"/>
      <c r="E438" s="103"/>
      <c r="F438" s="57"/>
      <c r="G438" s="122" t="str">
        <f>IF(COUNTIF($A$1:A5431,A438)&gt;1,"Doublon","")</f>
        <v/>
      </c>
    </row>
    <row r="439" spans="1:7" ht="20.100000000000001" customHeight="1">
      <c r="A439" s="96"/>
      <c r="B439" s="97"/>
      <c r="C439" s="98"/>
      <c r="D439" s="56"/>
      <c r="E439" s="103"/>
      <c r="F439" s="57"/>
      <c r="G439" s="122" t="str">
        <f>IF(COUNTIF($A$1:A5432,A439)&gt;1,"Doublon","")</f>
        <v/>
      </c>
    </row>
    <row r="440" spans="1:7" ht="20.100000000000001" customHeight="1">
      <c r="A440" s="96"/>
      <c r="B440" s="97"/>
      <c r="C440" s="98"/>
      <c r="D440" s="56"/>
      <c r="E440" s="103"/>
      <c r="F440" s="57"/>
      <c r="G440" s="122" t="str">
        <f>IF(COUNTIF($A$1:A5433,A440)&gt;1,"Doublon","")</f>
        <v/>
      </c>
    </row>
    <row r="441" spans="1:7" ht="20.100000000000001" customHeight="1">
      <c r="A441" s="96"/>
      <c r="B441" s="97"/>
      <c r="C441" s="98"/>
      <c r="D441" s="56"/>
      <c r="E441" s="103"/>
      <c r="F441" s="57"/>
      <c r="G441" s="122" t="str">
        <f>IF(COUNTIF($A$1:A5434,A441)&gt;1,"Doublon","")</f>
        <v/>
      </c>
    </row>
    <row r="442" spans="1:7" ht="20.100000000000001" customHeight="1">
      <c r="A442" s="96"/>
      <c r="B442" s="97"/>
      <c r="C442" s="98"/>
      <c r="D442" s="56"/>
      <c r="E442" s="103"/>
      <c r="F442" s="57"/>
      <c r="G442" s="122" t="str">
        <f>IF(COUNTIF($A$1:A5435,A442)&gt;1,"Doublon","")</f>
        <v/>
      </c>
    </row>
    <row r="443" spans="1:7" ht="20.100000000000001" customHeight="1">
      <c r="A443" s="96"/>
      <c r="B443" s="97"/>
      <c r="C443" s="98"/>
      <c r="D443" s="56"/>
      <c r="E443" s="103"/>
      <c r="F443" s="57"/>
      <c r="G443" s="122" t="str">
        <f>IF(COUNTIF($A$1:A5436,A443)&gt;1,"Doublon","")</f>
        <v/>
      </c>
    </row>
    <row r="444" spans="1:7" ht="20.100000000000001" customHeight="1">
      <c r="A444" s="96"/>
      <c r="B444" s="97"/>
      <c r="C444" s="98"/>
      <c r="D444" s="56"/>
      <c r="E444" s="103"/>
      <c r="F444" s="57"/>
      <c r="G444" s="122" t="str">
        <f>IF(COUNTIF($A$1:A5437,A444)&gt;1,"Doublon","")</f>
        <v/>
      </c>
    </row>
    <row r="445" spans="1:7" ht="20.100000000000001" customHeight="1">
      <c r="A445" s="96"/>
      <c r="B445" s="97"/>
      <c r="C445" s="98"/>
      <c r="D445" s="56"/>
      <c r="E445" s="103"/>
      <c r="F445" s="57"/>
      <c r="G445" s="122" t="str">
        <f>IF(COUNTIF($A$1:A5438,A445)&gt;1,"Doublon","")</f>
        <v/>
      </c>
    </row>
    <row r="446" spans="1:7" ht="20.100000000000001" customHeight="1">
      <c r="A446" s="96"/>
      <c r="B446" s="97"/>
      <c r="C446" s="98"/>
      <c r="D446" s="56"/>
      <c r="E446" s="103"/>
      <c r="F446" s="57"/>
      <c r="G446" s="122" t="str">
        <f>IF(COUNTIF($A$1:A5439,A446)&gt;1,"Doublon","")</f>
        <v/>
      </c>
    </row>
    <row r="447" spans="1:7" ht="20.100000000000001" customHeight="1">
      <c r="A447" s="96"/>
      <c r="B447" s="97"/>
      <c r="C447" s="98"/>
      <c r="D447" s="56"/>
      <c r="E447" s="103"/>
      <c r="F447" s="57"/>
      <c r="G447" s="122" t="str">
        <f>IF(COUNTIF($A$1:A5440,A447)&gt;1,"Doublon","")</f>
        <v/>
      </c>
    </row>
    <row r="448" spans="1:7" ht="20.100000000000001" customHeight="1">
      <c r="A448" s="96"/>
      <c r="B448" s="97"/>
      <c r="C448" s="98"/>
      <c r="D448" s="56"/>
      <c r="E448" s="103"/>
      <c r="F448" s="57"/>
      <c r="G448" s="122" t="str">
        <f>IF(COUNTIF($A$1:A5441,A448)&gt;1,"Doublon","")</f>
        <v/>
      </c>
    </row>
    <row r="449" spans="1:7" ht="20.100000000000001" customHeight="1">
      <c r="A449" s="96"/>
      <c r="B449" s="97"/>
      <c r="C449" s="98"/>
      <c r="D449" s="56"/>
      <c r="E449" s="103"/>
      <c r="F449" s="57"/>
      <c r="G449" s="122" t="str">
        <f>IF(COUNTIF($A$1:A5442,A449)&gt;1,"Doublon","")</f>
        <v/>
      </c>
    </row>
    <row r="450" spans="1:7" ht="20.100000000000001" customHeight="1">
      <c r="A450" s="96"/>
      <c r="B450" s="97"/>
      <c r="C450" s="98"/>
      <c r="D450" s="56"/>
      <c r="E450" s="103"/>
      <c r="F450" s="57"/>
      <c r="G450" s="122" t="str">
        <f>IF(COUNTIF($A$1:A5443,A450)&gt;1,"Doublon","")</f>
        <v/>
      </c>
    </row>
    <row r="451" spans="1:7" ht="20.100000000000001" customHeight="1">
      <c r="A451" s="96"/>
      <c r="B451" s="97"/>
      <c r="C451" s="98"/>
      <c r="D451" s="56"/>
      <c r="E451" s="103"/>
      <c r="F451" s="57"/>
      <c r="G451" s="122" t="str">
        <f>IF(COUNTIF($A$1:A5444,A451)&gt;1,"Doublon","")</f>
        <v/>
      </c>
    </row>
    <row r="452" spans="1:7" ht="20.100000000000001" customHeight="1">
      <c r="A452" s="96"/>
      <c r="B452" s="97"/>
      <c r="C452" s="98"/>
      <c r="D452" s="56"/>
      <c r="E452" s="103"/>
      <c r="F452" s="57"/>
      <c r="G452" s="122" t="str">
        <f>IF(COUNTIF($A$1:A5445,A452)&gt;1,"Doublon","")</f>
        <v/>
      </c>
    </row>
    <row r="453" spans="1:7" ht="20.100000000000001" customHeight="1">
      <c r="A453" s="96"/>
      <c r="B453" s="97"/>
      <c r="C453" s="98"/>
      <c r="D453" s="56"/>
      <c r="E453" s="103"/>
      <c r="F453" s="57"/>
      <c r="G453" s="122" t="str">
        <f>IF(COUNTIF($A$1:A5446,A453)&gt;1,"Doublon","")</f>
        <v/>
      </c>
    </row>
    <row r="454" spans="1:7" ht="20.100000000000001" customHeight="1">
      <c r="A454" s="96"/>
      <c r="B454" s="97"/>
      <c r="C454" s="98"/>
      <c r="D454" s="56"/>
      <c r="E454" s="103"/>
      <c r="F454" s="57"/>
      <c r="G454" s="122" t="str">
        <f>IF(COUNTIF($A$1:A5447,A454)&gt;1,"Doublon","")</f>
        <v/>
      </c>
    </row>
    <row r="455" spans="1:7" ht="20.100000000000001" customHeight="1">
      <c r="A455" s="96"/>
      <c r="B455" s="97"/>
      <c r="C455" s="98"/>
      <c r="D455" s="56"/>
      <c r="E455" s="103"/>
      <c r="F455" s="57"/>
      <c r="G455" s="122" t="str">
        <f>IF(COUNTIF($A$1:A5448,A455)&gt;1,"Doublon","")</f>
        <v/>
      </c>
    </row>
    <row r="456" spans="1:7" ht="20.100000000000001" customHeight="1">
      <c r="A456" s="96"/>
      <c r="B456" s="97"/>
      <c r="C456" s="98"/>
      <c r="D456" s="56"/>
      <c r="E456" s="103"/>
      <c r="F456" s="57"/>
      <c r="G456" s="122" t="str">
        <f>IF(COUNTIF($A$1:A5449,A456)&gt;1,"Doublon","")</f>
        <v/>
      </c>
    </row>
    <row r="457" spans="1:7" ht="20.100000000000001" customHeight="1">
      <c r="A457" s="96"/>
      <c r="B457" s="97"/>
      <c r="C457" s="98"/>
      <c r="D457" s="56"/>
      <c r="E457" s="103"/>
      <c r="F457" s="57"/>
      <c r="G457" s="122" t="str">
        <f>IF(COUNTIF($A$1:A5450,A457)&gt;1,"Doublon","")</f>
        <v/>
      </c>
    </row>
    <row r="458" spans="1:7" ht="20.100000000000001" customHeight="1">
      <c r="A458" s="96"/>
      <c r="B458" s="97"/>
      <c r="C458" s="98"/>
      <c r="D458" s="56"/>
      <c r="E458" s="103"/>
      <c r="F458" s="57"/>
      <c r="G458" s="122" t="str">
        <f>IF(COUNTIF($A$1:A5451,A458)&gt;1,"Doublon","")</f>
        <v/>
      </c>
    </row>
    <row r="459" spans="1:7" ht="20.100000000000001" customHeight="1">
      <c r="A459" s="96"/>
      <c r="B459" s="97"/>
      <c r="C459" s="98"/>
      <c r="D459" s="56"/>
      <c r="E459" s="103"/>
      <c r="F459" s="57"/>
      <c r="G459" s="122" t="str">
        <f>IF(COUNTIF($A$1:A5452,A459)&gt;1,"Doublon","")</f>
        <v/>
      </c>
    </row>
    <row r="460" spans="1:7" ht="20.100000000000001" customHeight="1">
      <c r="A460" s="96"/>
      <c r="B460" s="97"/>
      <c r="C460" s="98"/>
      <c r="D460" s="56"/>
      <c r="E460" s="103"/>
      <c r="F460" s="57"/>
      <c r="G460" s="122" t="str">
        <f>IF(COUNTIF($A$1:A5453,A460)&gt;1,"Doublon","")</f>
        <v/>
      </c>
    </row>
    <row r="461" spans="1:7" ht="20.100000000000001" customHeight="1">
      <c r="A461" s="96"/>
      <c r="B461" s="97"/>
      <c r="C461" s="98"/>
      <c r="D461" s="56"/>
      <c r="E461" s="103"/>
      <c r="F461" s="57"/>
      <c r="G461" s="122" t="str">
        <f>IF(COUNTIF($A$1:A5454,A461)&gt;1,"Doublon","")</f>
        <v/>
      </c>
    </row>
    <row r="462" spans="1:7" ht="20.100000000000001" customHeight="1">
      <c r="A462" s="96"/>
      <c r="B462" s="97"/>
      <c r="C462" s="98"/>
      <c r="D462" s="56"/>
      <c r="E462" s="103"/>
      <c r="F462" s="57"/>
      <c r="G462" s="122" t="str">
        <f>IF(COUNTIF($A$1:A5455,A462)&gt;1,"Doublon","")</f>
        <v/>
      </c>
    </row>
    <row r="463" spans="1:7" ht="20.100000000000001" customHeight="1">
      <c r="A463" s="96"/>
      <c r="B463" s="97"/>
      <c r="C463" s="98"/>
      <c r="D463" s="56"/>
      <c r="E463" s="103"/>
      <c r="F463" s="57"/>
      <c r="G463" s="122" t="str">
        <f>IF(COUNTIF($A$1:A5456,A463)&gt;1,"Doublon","")</f>
        <v/>
      </c>
    </row>
    <row r="464" spans="1:7" ht="20.100000000000001" customHeight="1">
      <c r="A464" s="96"/>
      <c r="B464" s="97"/>
      <c r="C464" s="98"/>
      <c r="D464" s="56"/>
      <c r="E464" s="103"/>
      <c r="F464" s="57"/>
      <c r="G464" s="122" t="str">
        <f>IF(COUNTIF($A$1:A5457,A464)&gt;1,"Doublon","")</f>
        <v/>
      </c>
    </row>
    <row r="465" spans="1:7" ht="20.100000000000001" customHeight="1">
      <c r="A465" s="96"/>
      <c r="B465" s="97"/>
      <c r="C465" s="98"/>
      <c r="D465" s="56"/>
      <c r="E465" s="103"/>
      <c r="F465" s="57"/>
      <c r="G465" s="122" t="str">
        <f>IF(COUNTIF($A$1:A5458,A465)&gt;1,"Doublon","")</f>
        <v/>
      </c>
    </row>
    <row r="466" spans="1:7" ht="20.100000000000001" customHeight="1">
      <c r="A466" s="96"/>
      <c r="B466" s="97"/>
      <c r="C466" s="98"/>
      <c r="D466" s="56"/>
      <c r="E466" s="103"/>
      <c r="F466" s="57"/>
      <c r="G466" s="122" t="str">
        <f>IF(COUNTIF($A$1:A5459,A466)&gt;1,"Doublon","")</f>
        <v/>
      </c>
    </row>
    <row r="467" spans="1:7" ht="20.100000000000001" customHeight="1">
      <c r="A467" s="96"/>
      <c r="B467" s="97"/>
      <c r="C467" s="98"/>
      <c r="D467" s="56"/>
      <c r="E467" s="103"/>
      <c r="F467" s="57"/>
      <c r="G467" s="122" t="str">
        <f>IF(COUNTIF($A$1:A5460,A467)&gt;1,"Doublon","")</f>
        <v/>
      </c>
    </row>
    <row r="468" spans="1:7" ht="20.100000000000001" customHeight="1">
      <c r="A468" s="96"/>
      <c r="B468" s="97"/>
      <c r="C468" s="98"/>
      <c r="D468" s="56"/>
      <c r="E468" s="103"/>
      <c r="F468" s="57"/>
      <c r="G468" s="122" t="str">
        <f>IF(COUNTIF($A$1:A5461,A468)&gt;1,"Doublon","")</f>
        <v/>
      </c>
    </row>
    <row r="469" spans="1:7" ht="20.100000000000001" customHeight="1">
      <c r="A469" s="96"/>
      <c r="B469" s="97"/>
      <c r="C469" s="98"/>
      <c r="D469" s="56"/>
      <c r="E469" s="103"/>
      <c r="F469" s="57"/>
      <c r="G469" s="122" t="str">
        <f>IF(COUNTIF($A$1:A5462,A469)&gt;1,"Doublon","")</f>
        <v/>
      </c>
    </row>
    <row r="470" spans="1:7" ht="20.100000000000001" customHeight="1">
      <c r="A470" s="96"/>
      <c r="B470" s="97"/>
      <c r="C470" s="98"/>
      <c r="D470" s="56"/>
      <c r="E470" s="103"/>
      <c r="F470" s="57"/>
      <c r="G470" s="122" t="str">
        <f>IF(COUNTIF($A$1:A5463,A470)&gt;1,"Doublon","")</f>
        <v/>
      </c>
    </row>
    <row r="471" spans="1:7" ht="20.100000000000001" customHeight="1">
      <c r="A471" s="96"/>
      <c r="B471" s="97"/>
      <c r="C471" s="98"/>
      <c r="D471" s="56"/>
      <c r="E471" s="103"/>
      <c r="F471" s="57"/>
      <c r="G471" s="122" t="str">
        <f>IF(COUNTIF($A$1:A5464,A471)&gt;1,"Doublon","")</f>
        <v/>
      </c>
    </row>
    <row r="472" spans="1:7" ht="20.100000000000001" customHeight="1">
      <c r="A472" s="96"/>
      <c r="B472" s="97"/>
      <c r="C472" s="98"/>
      <c r="D472" s="56"/>
      <c r="E472" s="103"/>
      <c r="F472" s="57"/>
      <c r="G472" s="122" t="str">
        <f>IF(COUNTIF($A$1:A5465,A472)&gt;1,"Doublon","")</f>
        <v/>
      </c>
    </row>
    <row r="473" spans="1:7" ht="20.100000000000001" customHeight="1">
      <c r="A473" s="96"/>
      <c r="B473" s="97"/>
      <c r="C473" s="98"/>
      <c r="D473" s="56"/>
      <c r="E473" s="103"/>
      <c r="F473" s="57"/>
      <c r="G473" s="122" t="str">
        <f>IF(COUNTIF($A$1:A5466,A473)&gt;1,"Doublon","")</f>
        <v/>
      </c>
    </row>
    <row r="474" spans="1:7" ht="20.100000000000001" customHeight="1">
      <c r="A474" s="96"/>
      <c r="B474" s="97"/>
      <c r="C474" s="98"/>
      <c r="D474" s="56"/>
      <c r="E474" s="103"/>
      <c r="F474" s="57"/>
      <c r="G474" s="122" t="str">
        <f>IF(COUNTIF($A$1:A5467,A474)&gt;1,"Doublon","")</f>
        <v/>
      </c>
    </row>
    <row r="475" spans="1:7" ht="20.100000000000001" customHeight="1">
      <c r="A475" s="96"/>
      <c r="B475" s="97"/>
      <c r="C475" s="98"/>
      <c r="D475" s="56"/>
      <c r="E475" s="103"/>
      <c r="F475" s="57"/>
      <c r="G475" s="122" t="str">
        <f>IF(COUNTIF($A$1:A5468,A475)&gt;1,"Doublon","")</f>
        <v/>
      </c>
    </row>
    <row r="476" spans="1:7" ht="20.100000000000001" customHeight="1">
      <c r="A476" s="96"/>
      <c r="B476" s="97"/>
      <c r="C476" s="98"/>
      <c r="D476" s="56"/>
      <c r="E476" s="103"/>
      <c r="F476" s="57"/>
      <c r="G476" s="122" t="str">
        <f>IF(COUNTIF($A$1:A5469,A476)&gt;1,"Doublon","")</f>
        <v/>
      </c>
    </row>
    <row r="477" spans="1:7" ht="20.100000000000001" customHeight="1">
      <c r="A477" s="96"/>
      <c r="B477" s="97"/>
      <c r="C477" s="98"/>
      <c r="D477" s="56"/>
      <c r="E477" s="103"/>
      <c r="F477" s="57"/>
      <c r="G477" s="122" t="str">
        <f>IF(COUNTIF($A$1:A5470,A477)&gt;1,"Doublon","")</f>
        <v/>
      </c>
    </row>
  </sheetData>
  <mergeCells count="1">
    <mergeCell ref="A1:F1"/>
  </mergeCells>
  <phoneticPr fontId="17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DEVIS</vt:lpstr>
      <vt:lpstr>Commande</vt:lpstr>
      <vt:lpstr>PARAMETRAGE</vt:lpstr>
      <vt:lpstr>TARIFS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AMS</cp:lastModifiedBy>
  <cp:lastPrinted>2010-12-07T17:05:02Z</cp:lastPrinted>
  <dcterms:created xsi:type="dcterms:W3CDTF">2010-12-07T14:48:28Z</dcterms:created>
  <dcterms:modified xsi:type="dcterms:W3CDTF">2010-12-09T14:51:39Z</dcterms:modified>
</cp:coreProperties>
</file>