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EXPERTISES JUDICIAIRES\AI - VBA EXCEL\"/>
    </mc:Choice>
  </mc:AlternateContent>
  <xr:revisionPtr revIDLastSave="0" documentId="13_ncr:1_{D5FAE628-C222-4745-A838-FA1E69DD795D}" xr6:coauthVersionLast="47" xr6:coauthVersionMax="47" xr10:uidLastSave="{00000000-0000-0000-0000-000000000000}"/>
  <bookViews>
    <workbookView xWindow="-120" yWindow="-120" windowWidth="24240" windowHeight="13020" xr2:uid="{690EC5EA-498B-4A2A-9A43-2EA237A3FF24}"/>
  </bookViews>
  <sheets>
    <sheet name="Projection Pluie" sheetId="1" r:id="rId1"/>
    <sheet name="EXPORT-PdF" sheetId="3" r:id="rId2"/>
    <sheet name="PHOTO 3 ECRAN" sheetId="6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3" l="1"/>
  <c r="C21" i="1" l="1"/>
  <c r="C20" i="1"/>
  <c r="C19" i="1"/>
  <c r="C18" i="1"/>
  <c r="C23" i="1" s="1"/>
  <c r="C22" i="1" l="1"/>
</calcChain>
</file>

<file path=xl/sharedStrings.xml><?xml version="1.0" encoding="utf-8"?>
<sst xmlns="http://schemas.openxmlformats.org/spreadsheetml/2006/main" count="90" uniqueCount="73">
  <si>
    <t xml:space="preserve">Distance entre Bâtiments  : </t>
  </si>
  <si>
    <t xml:space="preserve">Intensité de la Pluie : </t>
  </si>
  <si>
    <t>m</t>
  </si>
  <si>
    <t xml:space="preserve">hauteur Gouttière : </t>
  </si>
  <si>
    <t xml:space="preserve">inclinaison Toiture : </t>
  </si>
  <si>
    <t>°</t>
  </si>
  <si>
    <t xml:space="preserve">Longueur Toiture  : </t>
  </si>
  <si>
    <t xml:space="preserve">Hauteur Faitère  : </t>
  </si>
  <si>
    <t xml:space="preserve">Rugosité Toiture : </t>
  </si>
  <si>
    <t>SD</t>
  </si>
  <si>
    <t>m/s</t>
  </si>
  <si>
    <t>mm</t>
  </si>
  <si>
    <t>J/kg</t>
  </si>
  <si>
    <t>CAPE</t>
  </si>
  <si>
    <t>CIN</t>
  </si>
  <si>
    <t>PWAT</t>
  </si>
  <si>
    <t xml:space="preserve">Température Surface </t>
  </si>
  <si>
    <t>°C</t>
  </si>
  <si>
    <t xml:space="preserve">Température moy Saison </t>
  </si>
  <si>
    <t>Humidité Relative Moy</t>
  </si>
  <si>
    <t>%</t>
  </si>
  <si>
    <t>Estim CAPE (local)</t>
  </si>
  <si>
    <t xml:space="preserve">Coefficient "k" : </t>
  </si>
  <si>
    <t xml:space="preserve">Vrafale </t>
  </si>
  <si>
    <t>Vmax</t>
  </si>
  <si>
    <t>Vvent</t>
  </si>
  <si>
    <t>Indices atmosphériques calculés</t>
  </si>
  <si>
    <t>Coefficient "vorticité"</t>
  </si>
  <si>
    <t>dm3/m²/s=mm</t>
  </si>
  <si>
    <t>Exemple de modélisation simplifiée par zone</t>
  </si>
  <si>
    <t>Zone en Normandie</t>
  </si>
  <si>
    <t>CAPE (été)</t>
  </si>
  <si>
    <t>CIN (été)</t>
  </si>
  <si>
    <t>PWAT (été)</t>
  </si>
  <si>
    <t>Risque orageux</t>
  </si>
  <si>
    <t>Cotentin (Manche Ouest)</t>
  </si>
  <si>
    <t>400–800 J/kg</t>
  </si>
  <si>
    <t>50–150 J/kg</t>
  </si>
  <si>
    <t>25–35 mm</t>
  </si>
  <si>
    <t>Faible à modéré</t>
  </si>
  <si>
    <t>Pays de Caux (Seine-Maritime)</t>
  </si>
  <si>
    <t>1000–1800 J/kg</t>
  </si>
  <si>
    <t>0–80 J/kg</t>
  </si>
  <si>
    <t>30–45 mm</t>
  </si>
  <si>
    <t>Modéré à fort</t>
  </si>
  <si>
    <t>Bocage Normand (Calvados)</t>
  </si>
  <si>
    <t>800–1500 J/kg</t>
  </si>
  <si>
    <t>30–100 J/kg</t>
  </si>
  <si>
    <t>35–50 mm</t>
  </si>
  <si>
    <t>Fort</t>
  </si>
  <si>
    <t>Eure (Est Normandie)</t>
  </si>
  <si>
    <t>1500–2500 J/kg</t>
  </si>
  <si>
    <t>0–50 J/kg</t>
  </si>
  <si>
    <t>40–55 mm</t>
  </si>
  <si>
    <t>Très fort</t>
  </si>
  <si>
    <r>
      <t xml:space="preserve">Ces valeurs sont des </t>
    </r>
    <r>
      <rPr>
        <b/>
        <sz val="12"/>
        <color theme="1"/>
        <rFont val="Arial"/>
        <family val="2"/>
      </rPr>
      <t>estimations saisonnières typiques</t>
    </r>
    <r>
      <rPr>
        <sz val="12"/>
        <color theme="1"/>
        <rFont val="Arial"/>
        <family val="2"/>
      </rPr>
      <t>, basées sur les profils atmosphériques moyens et les scénarios du GIEC.</t>
    </r>
  </si>
  <si>
    <t>CAPE (été)moyen</t>
  </si>
  <si>
    <t xml:space="preserve">CIN (été) Moyen </t>
  </si>
  <si>
    <t xml:space="preserve">PWAT (été) Moyen </t>
  </si>
  <si>
    <t>Règle opérationnelle (heuristique) pour classer la “force”</t>
  </si>
  <si>
    <t>Utiliser les maxima récents sur 10–15 minutes:</t>
  </si>
  <si>
    <r>
      <t>Faible</t>
    </r>
    <r>
      <rPr>
        <sz val="12"/>
        <color theme="1"/>
        <rFont val="Arial"/>
        <family val="2"/>
      </rPr>
      <t>: pluie &lt; 20 mm/h ET rafales &lt; 15 m/s (~Beaufort ≤ 7)</t>
    </r>
  </si>
  <si>
    <r>
      <t>Modérée</t>
    </r>
    <r>
      <rPr>
        <sz val="12"/>
        <color theme="1"/>
        <rFont val="Arial"/>
        <family val="2"/>
      </rPr>
      <t>: pluie 20–50 mm/h OU rafales 15–20 m/s (B7–B8)</t>
    </r>
  </si>
  <si>
    <r>
      <t>Forte (sévère)</t>
    </r>
    <r>
      <rPr>
        <sz val="12"/>
        <color theme="1"/>
        <rFont val="Arial"/>
        <family val="2"/>
      </rPr>
      <t>: pluie 50–100 mm/h OU rafales 20–25 m/s (≈B9)</t>
    </r>
  </si>
  <si>
    <r>
      <t>Très forte (violente)</t>
    </r>
    <r>
      <rPr>
        <sz val="12"/>
        <color theme="1"/>
        <rFont val="Arial"/>
        <family val="2"/>
      </rPr>
      <t>: pluie &gt; 100 mm/h OU rafales &gt; 25 m/s (≥B10)</t>
    </r>
  </si>
  <si>
    <t>Orne (bocage Normand)</t>
  </si>
  <si>
    <t>Orne (Bocage Normand)</t>
  </si>
  <si>
    <t>1500-2100 J/kg</t>
  </si>
  <si>
    <t>20-80 J/kg</t>
  </si>
  <si>
    <t>40-50</t>
  </si>
  <si>
    <t xml:space="preserve">Je n'utiliserais que les valeurs moyennées du CAPE en fonction du Département </t>
  </si>
  <si>
    <t>Départements en Normandie</t>
  </si>
  <si>
    <t>mm/h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</si>
</sst>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3.5"/>
      <color theme="1"/>
      <name val="Arial"/>
      <family val="2"/>
    </font>
    <font>
      <b/>
      <sz val="18"/>
      <color theme="1"/>
      <name val="Arial"/>
      <family val="2"/>
    </font>
    <font>
      <b/>
      <sz val="12"/>
      <color rgb="FFFF0000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2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6" fillId="0" borderId="0" xfId="0" applyFont="1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390525</xdr:rowOff>
        </xdr:from>
        <xdr:to>
          <xdr:col>8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PROJECTION PLUIE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9525</xdr:rowOff>
        </xdr:from>
        <xdr:to>
          <xdr:col>8</xdr:col>
          <xdr:colOff>9525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en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379095</xdr:colOff>
      <xdr:row>44</xdr:row>
      <xdr:rowOff>189428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20089FC-8232-AFFA-7132-E14346D1B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38095" cy="8571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D855E-07E1-4E06-873E-FB3A007815EB}">
  <sheetPr codeName="Feuil1"/>
  <dimension ref="A2:M58"/>
  <sheetViews>
    <sheetView tabSelected="1" topLeftCell="B7" workbookViewId="0">
      <selection activeCell="M25" sqref="M25"/>
    </sheetView>
  </sheetViews>
  <sheetFormatPr baseColWidth="10" defaultRowHeight="15" x14ac:dyDescent="0.2"/>
  <cols>
    <col min="1" max="1" width="5" customWidth="1"/>
    <col min="2" max="2" width="23.33203125" customWidth="1"/>
    <col min="3" max="3" width="15.21875" style="1" customWidth="1"/>
    <col min="4" max="4" width="11.5546875" style="1"/>
    <col min="5" max="5" width="4.5546875" customWidth="1"/>
    <col min="6" max="6" width="25.88671875" customWidth="1"/>
    <col min="7" max="7" width="17.21875" customWidth="1"/>
    <col min="8" max="8" width="3.5546875" customWidth="1"/>
    <col min="9" max="9" width="10" customWidth="1"/>
    <col min="10" max="10" width="22.44140625" customWidth="1"/>
    <col min="11" max="11" width="17.77734375" style="1" customWidth="1"/>
    <col min="12" max="12" width="8" style="7" customWidth="1"/>
    <col min="13" max="13" width="6.88671875" style="1" customWidth="1"/>
  </cols>
  <sheetData>
    <row r="2" spans="2:13" x14ac:dyDescent="0.2">
      <c r="B2" t="s">
        <v>0</v>
      </c>
      <c r="D2" s="1" t="s">
        <v>2</v>
      </c>
    </row>
    <row r="3" spans="2:13" ht="20.25" customHeight="1" x14ac:dyDescent="0.2">
      <c r="B3" t="s">
        <v>1</v>
      </c>
      <c r="D3" s="1" t="s">
        <v>28</v>
      </c>
    </row>
    <row r="4" spans="2:13" x14ac:dyDescent="0.2">
      <c r="B4" t="s">
        <v>3</v>
      </c>
      <c r="D4" s="1" t="s">
        <v>2</v>
      </c>
    </row>
    <row r="5" spans="2:13" x14ac:dyDescent="0.2">
      <c r="B5" t="s">
        <v>4</v>
      </c>
      <c r="D5" s="1" t="s">
        <v>5</v>
      </c>
    </row>
    <row r="6" spans="2:13" x14ac:dyDescent="0.2">
      <c r="B6" t="s">
        <v>6</v>
      </c>
      <c r="D6" s="1" t="s">
        <v>2</v>
      </c>
    </row>
    <row r="7" spans="2:13" x14ac:dyDescent="0.2">
      <c r="B7" t="s">
        <v>7</v>
      </c>
      <c r="D7" s="1" t="s">
        <v>2</v>
      </c>
    </row>
    <row r="8" spans="2:13" x14ac:dyDescent="0.2">
      <c r="B8" t="s">
        <v>8</v>
      </c>
      <c r="D8" s="1" t="s">
        <v>9</v>
      </c>
    </row>
    <row r="10" spans="2:13" ht="17.25" x14ac:dyDescent="0.2">
      <c r="B10" s="2" t="s">
        <v>26</v>
      </c>
    </row>
    <row r="11" spans="2:13" x14ac:dyDescent="0.2">
      <c r="B11" t="s">
        <v>21</v>
      </c>
      <c r="C11" s="1">
        <v>1500</v>
      </c>
      <c r="D11" s="1" t="s">
        <v>12</v>
      </c>
    </row>
    <row r="12" spans="2:13" x14ac:dyDescent="0.2">
      <c r="B12" t="s">
        <v>16</v>
      </c>
      <c r="C12" s="1">
        <v>28</v>
      </c>
      <c r="D12" s="1" t="s">
        <v>17</v>
      </c>
    </row>
    <row r="13" spans="2:13" ht="30.75" customHeight="1" x14ac:dyDescent="0.2">
      <c r="B13" t="s">
        <v>18</v>
      </c>
      <c r="C13" s="1">
        <v>21.5</v>
      </c>
      <c r="D13" s="1" t="s">
        <v>17</v>
      </c>
      <c r="F13" s="16" t="s">
        <v>30</v>
      </c>
      <c r="G13" s="16" t="s">
        <v>56</v>
      </c>
      <c r="I13" s="18" t="s">
        <v>59</v>
      </c>
    </row>
    <row r="14" spans="2:13" ht="15.75" x14ac:dyDescent="0.2">
      <c r="B14" t="s">
        <v>19</v>
      </c>
      <c r="C14" s="1">
        <v>75</v>
      </c>
      <c r="D14" s="1" t="s">
        <v>20</v>
      </c>
      <c r="F14" s="17" t="s">
        <v>35</v>
      </c>
      <c r="G14" s="15">
        <v>600</v>
      </c>
    </row>
    <row r="15" spans="2:13" ht="20.25" customHeight="1" x14ac:dyDescent="0.2">
      <c r="B15" t="s">
        <v>22</v>
      </c>
      <c r="C15" s="1">
        <v>0.2</v>
      </c>
      <c r="D15" s="1" t="s">
        <v>9</v>
      </c>
      <c r="F15" s="17" t="s">
        <v>40</v>
      </c>
      <c r="G15" s="15">
        <v>1400</v>
      </c>
      <c r="I15" t="s">
        <v>60</v>
      </c>
      <c r="L15" s="7" t="s">
        <v>72</v>
      </c>
      <c r="M15" s="1" t="s">
        <v>10</v>
      </c>
    </row>
    <row r="16" spans="2:13" ht="15.75" x14ac:dyDescent="0.2">
      <c r="B16" t="s">
        <v>27</v>
      </c>
      <c r="C16" s="1">
        <v>0.6</v>
      </c>
      <c r="D16" s="1" t="s">
        <v>9</v>
      </c>
      <c r="F16" s="17" t="s">
        <v>45</v>
      </c>
      <c r="G16" s="15">
        <v>1175</v>
      </c>
      <c r="I16" s="9"/>
    </row>
    <row r="17" spans="2:13" ht="15.75" x14ac:dyDescent="0.2">
      <c r="F17" s="17" t="s">
        <v>50</v>
      </c>
      <c r="G17" s="15">
        <v>2000</v>
      </c>
      <c r="I17" s="10" t="s">
        <v>61</v>
      </c>
      <c r="L17" s="7">
        <v>17.5</v>
      </c>
      <c r="M17" s="1">
        <v>12.5</v>
      </c>
    </row>
    <row r="18" spans="2:13" ht="15.75" x14ac:dyDescent="0.2">
      <c r="B18" t="s">
        <v>13</v>
      </c>
      <c r="C18" s="1">
        <f>1500+50*(C12-C13)</f>
        <v>1825</v>
      </c>
      <c r="D18" s="1" t="s">
        <v>12</v>
      </c>
      <c r="F18" s="17" t="s">
        <v>65</v>
      </c>
      <c r="G18" s="15">
        <v>1800</v>
      </c>
      <c r="I18" s="9"/>
    </row>
    <row r="19" spans="2:13" ht="23.25" x14ac:dyDescent="0.2">
      <c r="B19" t="s">
        <v>14</v>
      </c>
      <c r="C19" s="1">
        <f>100-2*(C14-60)</f>
        <v>70</v>
      </c>
      <c r="D19" s="1" t="s">
        <v>12</v>
      </c>
      <c r="G19" s="8"/>
      <c r="I19" s="10" t="s">
        <v>62</v>
      </c>
      <c r="L19" s="7">
        <v>35</v>
      </c>
      <c r="M19" s="1">
        <v>17.5</v>
      </c>
    </row>
    <row r="20" spans="2:13" ht="23.25" x14ac:dyDescent="0.2">
      <c r="B20" t="s">
        <v>15</v>
      </c>
      <c r="C20" s="1">
        <f>0.2*C14*3</f>
        <v>45</v>
      </c>
      <c r="D20" s="1" t="s">
        <v>11</v>
      </c>
      <c r="G20" s="8"/>
      <c r="I20" s="9"/>
    </row>
    <row r="21" spans="2:13" ht="23.25" x14ac:dyDescent="0.2">
      <c r="B21" t="s">
        <v>23</v>
      </c>
      <c r="C21" s="11">
        <f>0.5*SQRT(2*C18)</f>
        <v>30.207614933986431</v>
      </c>
      <c r="D21" s="1" t="s">
        <v>10</v>
      </c>
      <c r="G21" s="8"/>
      <c r="I21" s="10" t="s">
        <v>63</v>
      </c>
      <c r="L21" s="7">
        <v>75</v>
      </c>
      <c r="M21" s="1">
        <v>22.5</v>
      </c>
    </row>
    <row r="22" spans="2:13" ht="23.25" x14ac:dyDescent="0.2">
      <c r="B22" t="s">
        <v>24</v>
      </c>
      <c r="C22" s="11">
        <f>SQRT(2*C18)</f>
        <v>60.415229867972862</v>
      </c>
      <c r="D22" s="1" t="s">
        <v>10</v>
      </c>
      <c r="G22" s="8"/>
      <c r="I22" s="9"/>
    </row>
    <row r="23" spans="2:13" ht="15.75" x14ac:dyDescent="0.2">
      <c r="B23" t="s">
        <v>25</v>
      </c>
      <c r="C23" s="11">
        <f>C15*SQRT(2*C18)</f>
        <v>12.083045973594572</v>
      </c>
      <c r="D23" s="1" t="s">
        <v>10</v>
      </c>
      <c r="I23" s="10" t="s">
        <v>64</v>
      </c>
      <c r="L23" s="7">
        <v>125</v>
      </c>
      <c r="M23" s="1">
        <v>27.5</v>
      </c>
    </row>
    <row r="24" spans="2:13" x14ac:dyDescent="0.2">
      <c r="D24"/>
    </row>
    <row r="25" spans="2:13" x14ac:dyDescent="0.2">
      <c r="D25"/>
    </row>
    <row r="26" spans="2:13" ht="15.75" x14ac:dyDescent="0.2">
      <c r="B26" s="4"/>
      <c r="C26" s="4"/>
      <c r="D26" s="4"/>
    </row>
    <row r="27" spans="2:13" ht="15.75" x14ac:dyDescent="0.2">
      <c r="B27" s="6"/>
      <c r="C27" s="3"/>
      <c r="D27" s="5"/>
    </row>
    <row r="28" spans="2:13" ht="15.75" x14ac:dyDescent="0.2">
      <c r="B28" s="6"/>
      <c r="C28" s="3"/>
      <c r="D28" s="5"/>
    </row>
    <row r="29" spans="2:13" ht="15.75" x14ac:dyDescent="0.2">
      <c r="B29" s="6"/>
      <c r="C29" s="3"/>
      <c r="D29" s="5"/>
    </row>
    <row r="30" spans="2:13" ht="15.75" x14ac:dyDescent="0.2">
      <c r="B30" s="6"/>
      <c r="C30" s="3"/>
      <c r="D30" s="5"/>
    </row>
    <row r="31" spans="2:13" ht="15.75" x14ac:dyDescent="0.2">
      <c r="B31" s="6"/>
      <c r="C31" s="3"/>
      <c r="D31" s="5"/>
    </row>
    <row r="38" spans="1:3" ht="17.25" x14ac:dyDescent="0.2">
      <c r="A38" s="2"/>
      <c r="C38"/>
    </row>
    <row r="39" spans="1:3" x14ac:dyDescent="0.2">
      <c r="A39" s="9"/>
      <c r="C39"/>
    </row>
    <row r="40" spans="1:3" ht="15.75" x14ac:dyDescent="0.2">
      <c r="A40" s="10"/>
      <c r="C40"/>
    </row>
    <row r="41" spans="1:3" x14ac:dyDescent="0.2">
      <c r="C41"/>
    </row>
    <row r="42" spans="1:3" x14ac:dyDescent="0.2">
      <c r="C42"/>
    </row>
    <row r="43" spans="1:3" x14ac:dyDescent="0.2">
      <c r="A43" s="9"/>
      <c r="C43"/>
    </row>
    <row r="44" spans="1:3" x14ac:dyDescent="0.2">
      <c r="A44" s="9"/>
      <c r="C44"/>
    </row>
    <row r="45" spans="1:3" x14ac:dyDescent="0.2">
      <c r="A45" s="9"/>
      <c r="C45"/>
    </row>
    <row r="46" spans="1:3" ht="15.75" x14ac:dyDescent="0.2">
      <c r="A46" s="10"/>
      <c r="C46"/>
    </row>
    <row r="47" spans="1:3" x14ac:dyDescent="0.2">
      <c r="C47"/>
    </row>
    <row r="48" spans="1:3" x14ac:dyDescent="0.2">
      <c r="C48"/>
    </row>
    <row r="49" spans="1:3" x14ac:dyDescent="0.2">
      <c r="A49" s="9"/>
      <c r="C49"/>
    </row>
    <row r="50" spans="1:3" x14ac:dyDescent="0.2">
      <c r="A50" s="9"/>
      <c r="C50"/>
    </row>
    <row r="51" spans="1:3" x14ac:dyDescent="0.2">
      <c r="A51" s="9"/>
      <c r="C51"/>
    </row>
    <row r="52" spans="1:3" ht="15.75" x14ac:dyDescent="0.2">
      <c r="A52" s="10"/>
      <c r="C52"/>
    </row>
    <row r="53" spans="1:3" x14ac:dyDescent="0.2">
      <c r="C53"/>
    </row>
    <row r="54" spans="1:3" x14ac:dyDescent="0.2">
      <c r="C54"/>
    </row>
    <row r="55" spans="1:3" x14ac:dyDescent="0.2">
      <c r="A55" s="9"/>
      <c r="C55"/>
    </row>
    <row r="56" spans="1:3" x14ac:dyDescent="0.2">
      <c r="A56" s="9"/>
      <c r="C56"/>
    </row>
    <row r="57" spans="1:3" x14ac:dyDescent="0.2">
      <c r="C57"/>
    </row>
    <row r="58" spans="1:3" x14ac:dyDescent="0.2">
      <c r="C5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Formulaire">
                <anchor moveWithCells="1" sizeWithCells="1">
                  <from>
                    <xdr:col>6</xdr:col>
                    <xdr:colOff>0</xdr:colOff>
                    <xdr:row>1</xdr:row>
                    <xdr:rowOff>390525</xdr:rowOff>
                  </from>
                  <to>
                    <xdr:col>8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Formulaire">
                <anchor moveWithCells="1" sizeWithCells="1">
                  <from>
                    <xdr:col>6</xdr:col>
                    <xdr:colOff>0</xdr:colOff>
                    <xdr:row>4</xdr:row>
                    <xdr:rowOff>9525</xdr:rowOff>
                  </from>
                  <to>
                    <xdr:col>8</xdr:col>
                    <xdr:colOff>9525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3D4EB-B721-444C-AFF7-A034CF6C1676}">
  <sheetPr codeName="Feuil3"/>
  <dimension ref="C3:K13"/>
  <sheetViews>
    <sheetView workbookViewId="0">
      <selection activeCell="E16" sqref="E16"/>
    </sheetView>
  </sheetViews>
  <sheetFormatPr baseColWidth="10" defaultRowHeight="15.75" x14ac:dyDescent="0.2"/>
  <cols>
    <col min="3" max="3" width="22.33203125" customWidth="1"/>
    <col min="9" max="11" width="11.5546875" style="12"/>
  </cols>
  <sheetData>
    <row r="3" spans="3:11" ht="23.25" x14ac:dyDescent="0.2">
      <c r="C3" s="8" t="s">
        <v>29</v>
      </c>
    </row>
    <row r="5" spans="3:11" ht="31.5" x14ac:dyDescent="0.2">
      <c r="C5" s="16" t="s">
        <v>71</v>
      </c>
      <c r="D5" s="4" t="s">
        <v>31</v>
      </c>
      <c r="E5" s="4" t="s">
        <v>32</v>
      </c>
      <c r="F5" s="4" t="s">
        <v>33</v>
      </c>
      <c r="G5" s="4" t="s">
        <v>34</v>
      </c>
      <c r="I5" s="16" t="s">
        <v>56</v>
      </c>
      <c r="J5" s="4" t="s">
        <v>57</v>
      </c>
      <c r="K5" s="4" t="s">
        <v>58</v>
      </c>
    </row>
    <row r="6" spans="3:11" ht="45" x14ac:dyDescent="0.2">
      <c r="C6" s="17" t="s">
        <v>35</v>
      </c>
      <c r="D6" s="5" t="s">
        <v>36</v>
      </c>
      <c r="E6" s="5" t="s">
        <v>37</v>
      </c>
      <c r="F6" s="5" t="s">
        <v>38</v>
      </c>
      <c r="G6" s="5" t="s">
        <v>39</v>
      </c>
      <c r="I6" s="15">
        <v>600</v>
      </c>
      <c r="J6" s="12">
        <v>100</v>
      </c>
      <c r="K6" s="12">
        <v>30</v>
      </c>
    </row>
    <row r="7" spans="3:11" ht="45" x14ac:dyDescent="0.2">
      <c r="C7" s="17" t="s">
        <v>40</v>
      </c>
      <c r="D7" s="5" t="s">
        <v>41</v>
      </c>
      <c r="E7" s="5" t="s">
        <v>42</v>
      </c>
      <c r="F7" s="5" t="s">
        <v>43</v>
      </c>
      <c r="G7" s="5" t="s">
        <v>44</v>
      </c>
      <c r="I7" s="15">
        <v>1400</v>
      </c>
      <c r="J7" s="12">
        <v>40</v>
      </c>
      <c r="K7" s="12">
        <v>37.5</v>
      </c>
    </row>
    <row r="8" spans="3:11" ht="45" x14ac:dyDescent="0.2">
      <c r="C8" s="17" t="s">
        <v>45</v>
      </c>
      <c r="D8" s="5" t="s">
        <v>46</v>
      </c>
      <c r="E8" s="5" t="s">
        <v>47</v>
      </c>
      <c r="F8" s="5" t="s">
        <v>48</v>
      </c>
      <c r="G8" s="5" t="s">
        <v>49</v>
      </c>
      <c r="I8" s="15">
        <v>1175</v>
      </c>
      <c r="J8" s="12">
        <v>65</v>
      </c>
      <c r="K8" s="12">
        <v>42.5</v>
      </c>
    </row>
    <row r="9" spans="3:11" ht="30" x14ac:dyDescent="0.2">
      <c r="C9" s="17" t="s">
        <v>50</v>
      </c>
      <c r="D9" s="5" t="s">
        <v>51</v>
      </c>
      <c r="E9" s="5" t="s">
        <v>52</v>
      </c>
      <c r="F9" s="5" t="s">
        <v>53</v>
      </c>
      <c r="G9" s="5" t="s">
        <v>54</v>
      </c>
      <c r="I9" s="15">
        <v>2000</v>
      </c>
      <c r="J9" s="12">
        <v>25</v>
      </c>
      <c r="K9" s="12">
        <v>47.5</v>
      </c>
    </row>
    <row r="10" spans="3:11" ht="30" x14ac:dyDescent="0.2">
      <c r="C10" s="19" t="s">
        <v>66</v>
      </c>
      <c r="D10" s="5" t="s">
        <v>67</v>
      </c>
      <c r="E10" s="5" t="s">
        <v>68</v>
      </c>
      <c r="F10" s="5" t="s">
        <v>69</v>
      </c>
      <c r="G10" s="5" t="s">
        <v>54</v>
      </c>
      <c r="I10" s="15">
        <f>1800</f>
        <v>1800</v>
      </c>
      <c r="J10" s="12">
        <v>50</v>
      </c>
      <c r="K10" s="12">
        <v>45</v>
      </c>
    </row>
    <row r="11" spans="3:11" x14ac:dyDescent="0.2">
      <c r="C11" s="9" t="s">
        <v>55</v>
      </c>
    </row>
    <row r="13" spans="3:11" x14ac:dyDescent="0.25">
      <c r="E13" s="13" t="s">
        <v>70</v>
      </c>
      <c r="F13" s="14"/>
      <c r="G13" s="14"/>
      <c r="H13" s="14"/>
      <c r="I13" s="15"/>
      <c r="J13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3224-EF67-4BC6-91EA-688AB1F3E4C6}">
  <sheetPr codeName="Feuil5"/>
  <dimension ref="A1"/>
  <sheetViews>
    <sheetView topLeftCell="A7" workbookViewId="0"/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Projection Pluie</vt:lpstr>
      <vt:lpstr>EXPORT-PdF</vt:lpstr>
      <vt:lpstr>PHOTO 3 ECRAN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Pascal SERRE</dc:creator>
  <cp:lastModifiedBy>Jean Pascal SERRE</cp:lastModifiedBy>
  <dcterms:created xsi:type="dcterms:W3CDTF">2025-08-12T14:42:59Z</dcterms:created>
  <dcterms:modified xsi:type="dcterms:W3CDTF">2025-08-15T13:15:14Z</dcterms:modified>
</cp:coreProperties>
</file>