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daba266c095cd52/Bureau/"/>
    </mc:Choice>
  </mc:AlternateContent>
  <xr:revisionPtr revIDLastSave="0" documentId="8_{D2F2211A-C8F9-415A-92AB-3F74630B7227}" xr6:coauthVersionLast="47" xr6:coauthVersionMax="47" xr10:uidLastSave="{00000000-0000-0000-0000-000000000000}"/>
  <bookViews>
    <workbookView xWindow="-120" yWindow="-120" windowWidth="24240" windowHeight="13140" xr2:uid="{0B761E7E-0DE9-40A7-BA22-5AD829ECD7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9" i="1" l="1"/>
  <c r="L18" i="1"/>
  <c r="L17" i="1"/>
  <c r="L16" i="1"/>
  <c r="L15" i="1"/>
  <c r="L14" i="1"/>
  <c r="L13" i="1"/>
  <c r="L12" i="1"/>
  <c r="L11" i="1"/>
  <c r="L10" i="1"/>
  <c r="L9" i="1"/>
  <c r="L8" i="1"/>
  <c r="H8" i="1"/>
  <c r="F9" i="1"/>
  <c r="H9" i="1" s="1"/>
  <c r="F10" i="1"/>
  <c r="F11" i="1"/>
  <c r="F12" i="1"/>
  <c r="H12" i="1" s="1"/>
  <c r="F13" i="1"/>
  <c r="H13" i="1" s="1"/>
  <c r="F14" i="1"/>
  <c r="F15" i="1"/>
  <c r="F16" i="1"/>
  <c r="H16" i="1" s="1"/>
  <c r="F17" i="1"/>
  <c r="H17" i="1" s="1"/>
  <c r="F18" i="1"/>
  <c r="F19" i="1"/>
  <c r="F8" i="1"/>
  <c r="H11" i="1" l="1"/>
  <c r="H19" i="1"/>
  <c r="H15" i="1"/>
  <c r="H18" i="1"/>
  <c r="H14" i="1"/>
  <c r="H10" i="1"/>
</calcChain>
</file>

<file path=xl/sharedStrings.xml><?xml version="1.0" encoding="utf-8"?>
<sst xmlns="http://schemas.openxmlformats.org/spreadsheetml/2006/main" count="13" uniqueCount="13">
  <si>
    <t>Nom</t>
  </si>
  <si>
    <t>prénom</t>
  </si>
  <si>
    <t>Ancienneté calculée (an)</t>
  </si>
  <si>
    <t>Taux (SI) ancienneté</t>
  </si>
  <si>
    <t>Grade</t>
  </si>
  <si>
    <t>Taux (rech) ancienneté</t>
  </si>
  <si>
    <t>Tranche années</t>
  </si>
  <si>
    <t xml:space="preserve">12ème année </t>
  </si>
  <si>
    <t>13ème année</t>
  </si>
  <si>
    <t>14ème année</t>
  </si>
  <si>
    <t>Date fin semestre</t>
  </si>
  <si>
    <t>montant semestre</t>
  </si>
  <si>
    <t xml:space="preserve">Date entrée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</si>
</sst>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2" fontId="0" fillId="0" borderId="1" xfId="0" applyNumberFormat="1" applyBorder="1"/>
    <xf numFmtId="14" fontId="1" fillId="0" borderId="1" xfId="0" applyNumberFormat="1" applyFont="1" applyBorder="1"/>
    <xf numFmtId="2" fontId="1" fillId="0" borderId="1" xfId="0" applyNumberFormat="1" applyFont="1" applyBorder="1"/>
    <xf numFmtId="0" fontId="1" fillId="0" borderId="1" xfId="0" applyFont="1" applyBorder="1"/>
    <xf numFmtId="0" fontId="2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2210A-75E1-4E85-A98A-029BD6590BB8}">
  <dimension ref="A1:N22"/>
  <sheetViews>
    <sheetView tabSelected="1" workbookViewId="0">
      <selection activeCell="E3" sqref="E3"/>
    </sheetView>
  </sheetViews>
  <sheetFormatPr baseColWidth="10" defaultRowHeight="15" x14ac:dyDescent="0.25"/>
  <cols>
    <col min="5" max="5" width="15.85546875" customWidth="1"/>
    <col min="6" max="6" width="16.85546875" customWidth="1"/>
    <col min="8" max="8" width="12.85546875" customWidth="1"/>
    <col min="11" max="11" width="14.85546875" bestFit="1" customWidth="1"/>
    <col min="12" max="12" width="17.42578125" bestFit="1" customWidth="1"/>
    <col min="13" max="13" width="13.42578125" bestFit="1" customWidth="1"/>
  </cols>
  <sheetData>
    <row r="1" spans="1:12" x14ac:dyDescent="0.25">
      <c r="C1" s="2"/>
    </row>
    <row r="2" spans="1:12" x14ac:dyDescent="0.25">
      <c r="A2" s="2"/>
    </row>
    <row r="3" spans="1:12" ht="30" x14ac:dyDescent="0.25">
      <c r="B3" s="7" t="s">
        <v>10</v>
      </c>
    </row>
    <row r="4" spans="1:12" x14ac:dyDescent="0.25">
      <c r="B4" s="9">
        <v>45291</v>
      </c>
    </row>
    <row r="6" spans="1:12" x14ac:dyDescent="0.25">
      <c r="K6" s="3" t="s">
        <v>6</v>
      </c>
      <c r="L6" s="3" t="s">
        <v>11</v>
      </c>
    </row>
    <row r="7" spans="1:12" ht="30" x14ac:dyDescent="0.25">
      <c r="B7" s="5" t="s">
        <v>0</v>
      </c>
      <c r="C7" s="5" t="s">
        <v>1</v>
      </c>
      <c r="D7" s="5" t="s">
        <v>4</v>
      </c>
      <c r="E7" s="6" t="s">
        <v>12</v>
      </c>
      <c r="F7" s="6" t="s">
        <v>2</v>
      </c>
      <c r="G7" s="6" t="s">
        <v>3</v>
      </c>
      <c r="H7" s="7" t="s">
        <v>5</v>
      </c>
      <c r="K7" s="4">
        <v>0</v>
      </c>
      <c r="L7" s="4">
        <v>0</v>
      </c>
    </row>
    <row r="8" spans="1:12" x14ac:dyDescent="0.25">
      <c r="B8" s="1"/>
      <c r="C8" s="1"/>
      <c r="D8" s="1"/>
      <c r="E8" s="8">
        <v>40179</v>
      </c>
      <c r="F8" s="10">
        <f>DATEDIF(E8,$B$4,"m")/12</f>
        <v>13.916666666666666</v>
      </c>
      <c r="G8" s="1"/>
      <c r="H8" s="1">
        <f ca="1">VLOOKUP(F8,OFFSET($K:$L,5,0,COUNTA($K:$L)),2,TRUE)</f>
        <v>1202.5</v>
      </c>
      <c r="K8" s="4">
        <v>3</v>
      </c>
      <c r="L8" s="4">
        <f>202/2</f>
        <v>101</v>
      </c>
    </row>
    <row r="9" spans="1:12" x14ac:dyDescent="0.25">
      <c r="B9" s="1"/>
      <c r="C9" s="1"/>
      <c r="D9" s="1"/>
      <c r="E9" s="11">
        <v>43709</v>
      </c>
      <c r="F9" s="12">
        <f t="shared" ref="F9:F19" si="0">DATEDIF(E9,$B$4,"m")/12</f>
        <v>4.25</v>
      </c>
      <c r="G9" s="13"/>
      <c r="H9" s="13">
        <f t="shared" ref="H9:H19" ca="1" si="1">VLOOKUP(F9,OFFSET($K:$L,5,0,COUNTA($K:$L)),2,TRUE)</f>
        <v>201.5</v>
      </c>
      <c r="K9" s="4">
        <v>4</v>
      </c>
      <c r="L9" s="4">
        <f>403/2</f>
        <v>201.5</v>
      </c>
    </row>
    <row r="10" spans="1:12" x14ac:dyDescent="0.25">
      <c r="B10" s="1"/>
      <c r="C10" s="1"/>
      <c r="D10" s="1"/>
      <c r="E10" s="8">
        <v>44958</v>
      </c>
      <c r="F10" s="10">
        <f t="shared" si="0"/>
        <v>0.83333333333333337</v>
      </c>
      <c r="G10" s="1"/>
      <c r="H10" s="1">
        <f t="shared" ca="1" si="1"/>
        <v>0</v>
      </c>
      <c r="K10" s="4">
        <v>5</v>
      </c>
      <c r="L10" s="4">
        <f>604/2</f>
        <v>302</v>
      </c>
    </row>
    <row r="11" spans="1:12" x14ac:dyDescent="0.25">
      <c r="B11" s="1"/>
      <c r="C11" s="1"/>
      <c r="D11" s="1"/>
      <c r="E11" s="8">
        <v>36342</v>
      </c>
      <c r="F11" s="10">
        <f t="shared" si="0"/>
        <v>24.416666666666668</v>
      </c>
      <c r="G11" s="1"/>
      <c r="H11" s="1">
        <f t="shared" ca="1" si="1"/>
        <v>1352.5</v>
      </c>
      <c r="K11" s="4">
        <v>6</v>
      </c>
      <c r="L11" s="4">
        <f>805/2</f>
        <v>402.5</v>
      </c>
    </row>
    <row r="12" spans="1:12" x14ac:dyDescent="0.25">
      <c r="B12" s="1"/>
      <c r="C12" s="1"/>
      <c r="D12" s="1"/>
      <c r="E12" s="8">
        <v>45047</v>
      </c>
      <c r="F12" s="10">
        <f t="shared" si="0"/>
        <v>0.58333333333333337</v>
      </c>
      <c r="G12" s="1"/>
      <c r="H12" s="1">
        <f t="shared" ca="1" si="1"/>
        <v>0</v>
      </c>
      <c r="K12" s="4">
        <v>7</v>
      </c>
      <c r="L12" s="4">
        <f>1005/2</f>
        <v>502.5</v>
      </c>
    </row>
    <row r="13" spans="1:12" x14ac:dyDescent="0.25">
      <c r="B13" s="1"/>
      <c r="C13" s="1"/>
      <c r="D13" s="1"/>
      <c r="E13" s="8">
        <v>44105</v>
      </c>
      <c r="F13" s="10">
        <f t="shared" si="0"/>
        <v>3.1666666666666665</v>
      </c>
      <c r="G13" s="1"/>
      <c r="H13" s="1">
        <f t="shared" ca="1" si="1"/>
        <v>101</v>
      </c>
      <c r="K13" s="4">
        <v>8</v>
      </c>
      <c r="L13" s="4">
        <f>1205/2</f>
        <v>602.5</v>
      </c>
    </row>
    <row r="14" spans="1:12" x14ac:dyDescent="0.25">
      <c r="B14" s="1"/>
      <c r="C14" s="1"/>
      <c r="D14" s="1"/>
      <c r="E14" s="8">
        <v>38718</v>
      </c>
      <c r="F14" s="10">
        <f t="shared" si="0"/>
        <v>17.916666666666668</v>
      </c>
      <c r="G14" s="1"/>
      <c r="H14" s="1">
        <f t="shared" ca="1" si="1"/>
        <v>1352.5</v>
      </c>
      <c r="K14" s="4">
        <v>9</v>
      </c>
      <c r="L14" s="4">
        <f>1405/2</f>
        <v>702.5</v>
      </c>
    </row>
    <row r="15" spans="1:12" x14ac:dyDescent="0.25">
      <c r="B15" s="1"/>
      <c r="C15" s="1"/>
      <c r="D15" s="1"/>
      <c r="E15" s="8">
        <v>42522</v>
      </c>
      <c r="F15" s="10">
        <f t="shared" si="0"/>
        <v>7.5</v>
      </c>
      <c r="G15" s="1"/>
      <c r="H15" s="1">
        <f t="shared" ca="1" si="1"/>
        <v>502.5</v>
      </c>
      <c r="K15" s="4">
        <v>10</v>
      </c>
      <c r="L15" s="4">
        <f>1605/2</f>
        <v>802.5</v>
      </c>
    </row>
    <row r="16" spans="1:12" x14ac:dyDescent="0.25">
      <c r="B16" s="1"/>
      <c r="C16" s="1"/>
      <c r="D16" s="1"/>
      <c r="E16" s="8">
        <v>41713</v>
      </c>
      <c r="F16" s="10">
        <f t="shared" si="0"/>
        <v>9.75</v>
      </c>
      <c r="G16" s="1"/>
      <c r="H16" s="1">
        <f t="shared" ca="1" si="1"/>
        <v>702.5</v>
      </c>
      <c r="K16" s="4">
        <v>11</v>
      </c>
      <c r="L16" s="4">
        <f>1805/2</f>
        <v>902.5</v>
      </c>
    </row>
    <row r="17" spans="2:14" x14ac:dyDescent="0.25">
      <c r="B17" s="1"/>
      <c r="C17" s="1"/>
      <c r="D17" s="1"/>
      <c r="E17" s="8">
        <v>40535</v>
      </c>
      <c r="F17" s="10">
        <f t="shared" si="0"/>
        <v>13</v>
      </c>
      <c r="G17" s="1"/>
      <c r="H17" s="1">
        <f t="shared" ca="1" si="1"/>
        <v>1202.5</v>
      </c>
      <c r="K17" s="4">
        <v>12</v>
      </c>
      <c r="L17" s="4">
        <f>2105/2</f>
        <v>1052.5</v>
      </c>
      <c r="M17" t="s">
        <v>7</v>
      </c>
      <c r="N17" s="2">
        <v>45108</v>
      </c>
    </row>
    <row r="18" spans="2:14" x14ac:dyDescent="0.25">
      <c r="B18" s="1"/>
      <c r="C18" s="1"/>
      <c r="D18" s="1"/>
      <c r="E18" s="8">
        <v>37622</v>
      </c>
      <c r="F18" s="10">
        <f t="shared" si="0"/>
        <v>20.916666666666668</v>
      </c>
      <c r="G18" s="1"/>
      <c r="H18" s="1">
        <f t="shared" ca="1" si="1"/>
        <v>1352.5</v>
      </c>
      <c r="K18" s="4">
        <v>13</v>
      </c>
      <c r="L18" s="4">
        <f>2405/2</f>
        <v>1202.5</v>
      </c>
      <c r="M18" t="s">
        <v>8</v>
      </c>
      <c r="N18" s="2">
        <v>45839</v>
      </c>
    </row>
    <row r="19" spans="2:14" x14ac:dyDescent="0.25">
      <c r="B19" s="1"/>
      <c r="C19" s="1"/>
      <c r="D19" s="1"/>
      <c r="E19" s="8">
        <v>39417</v>
      </c>
      <c r="F19" s="10">
        <f t="shared" si="0"/>
        <v>16</v>
      </c>
      <c r="G19" s="1"/>
      <c r="H19" s="1">
        <f t="shared" ca="1" si="1"/>
        <v>1352.5</v>
      </c>
      <c r="K19" s="4">
        <v>14</v>
      </c>
      <c r="L19" s="4">
        <f>2705/2</f>
        <v>1352.5</v>
      </c>
      <c r="M19" t="s">
        <v>9</v>
      </c>
      <c r="N19" s="2">
        <v>46569</v>
      </c>
    </row>
    <row r="22" spans="2:14" x14ac:dyDescent="0.25">
      <c r="D22" s="14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MYLENE PAILLET</dc:creator>
  <cp:lastModifiedBy>MYLENE PAILLET</cp:lastModifiedBy>
  <dcterms:created xsi:type="dcterms:W3CDTF">2023-10-14T08:10:07Z</dcterms:created>
  <dcterms:modified xsi:type="dcterms:W3CDTF">2023-10-14T17:41:26Z</dcterms:modified>
</cp:coreProperties>
</file>