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erveur02\CORBA_COMMUN\9900-ANCIEN SERVEUR CORBA\Valentin\Divers\"/>
    </mc:Choice>
  </mc:AlternateContent>
  <xr:revisionPtr revIDLastSave="0" documentId="13_ncr:1_{659A0966-942B-46FC-9B9A-CCC9ADE03176}" xr6:coauthVersionLast="47" xr6:coauthVersionMax="47" xr10:uidLastSave="{00000000-0000-0000-0000-000000000000}"/>
  <bookViews>
    <workbookView xWindow="-23148" yWindow="-108" windowWidth="23256" windowHeight="12576" xr2:uid="{6E30796E-D076-4383-A4C3-93C54FDAA6BC}"/>
  </bookViews>
  <sheets>
    <sheet name="Feuil1" sheetId="9" r:id="rId1"/>
  </sheets>
  <definedNames>
    <definedName name="_xlnm._FilterDatabase" localSheetId="0" hidden="1">Feuil1!$A$2:$H$2</definedName>
    <definedName name="ActiveRow">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8" i="9" l="1"/>
  <c r="G27" i="9"/>
  <c r="H1" i="9"/>
  <c r="G24" i="9" l="1"/>
  <c r="G25" i="9"/>
  <c r="G26" i="9"/>
  <c r="G23" i="9"/>
  <c r="G22" i="9"/>
  <c r="G21" i="9"/>
  <c r="G20" i="9"/>
  <c r="G19" i="9"/>
  <c r="G18" i="9"/>
  <c r="G17" i="9"/>
  <c r="G15" i="9"/>
  <c r="G16" i="9"/>
  <c r="G14" i="9"/>
  <c r="H4" i="9"/>
  <c r="H5" i="9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3" i="9"/>
  <c r="G12" i="9" l="1"/>
  <c r="G11" i="9"/>
  <c r="G7" i="9"/>
  <c r="G8" i="9"/>
  <c r="G9" i="9"/>
  <c r="G10" i="9"/>
  <c r="G6" i="9"/>
</calcChain>
</file>

<file path=xl/sharedStrings.xml><?xml version="1.0" encoding="utf-8"?>
<sst xmlns="http://schemas.openxmlformats.org/spreadsheetml/2006/main" count="100" uniqueCount="74">
  <si>
    <t>Rep.</t>
  </si>
  <si>
    <t>Référence</t>
  </si>
  <si>
    <t>DESCRIPTION</t>
  </si>
  <si>
    <t>Config.</t>
  </si>
  <si>
    <t>QTE</t>
  </si>
  <si>
    <t xml:space="preserve">Nomenclature </t>
  </si>
  <si>
    <t>Ecrou H M8</t>
  </si>
  <si>
    <t>Rondelle élastique cônique M8</t>
  </si>
  <si>
    <t>2082-CDBM-12-00</t>
  </si>
  <si>
    <t>Pied complet</t>
  </si>
  <si>
    <t>Défaut</t>
  </si>
  <si>
    <t>Vis H M8x55</t>
  </si>
  <si>
    <t>Ecrou H M20</t>
  </si>
  <si>
    <t>Pied rotulé Ø125, tige filetée M20 + spit fix</t>
  </si>
  <si>
    <t>7.5.1</t>
  </si>
  <si>
    <t>Pieds FATH 098K125KBZ + 098KM20150M</t>
  </si>
  <si>
    <t>7.5.2</t>
  </si>
  <si>
    <t>Spit Fix</t>
  </si>
  <si>
    <t>Spit Fix Ø10 x 120</t>
  </si>
  <si>
    <t>Défaut&lt;Brut d'usinage&gt;</t>
  </si>
  <si>
    <t>2082-CDBM-13-00</t>
  </si>
  <si>
    <t>conv a bande asm 3500x400</t>
  </si>
  <si>
    <t>Cellule Sick RAY26P (ref 1 221 950)</t>
  </si>
  <si>
    <t>Support multi-cellules (SICK BEF-KHS-N04)</t>
  </si>
  <si>
    <t>90°</t>
  </si>
  <si>
    <t>Vis BHC M6x10</t>
  </si>
  <si>
    <t>Ensemble convoyeur soude</t>
  </si>
  <si>
    <t>8.21.1</t>
  </si>
  <si>
    <t>Bati demi conv 3500x400</t>
  </si>
  <si>
    <t>flanc conv</t>
  </si>
  <si>
    <t>lg.490</t>
  </si>
  <si>
    <t>8.21.2</t>
  </si>
  <si>
    <t>Bati demi conv 3500</t>
  </si>
  <si>
    <t>Plot de tension</t>
  </si>
  <si>
    <t>8.21.3</t>
  </si>
  <si>
    <t>Axe moteur conv</t>
  </si>
  <si>
    <t>Axe rouleau moteur</t>
  </si>
  <si>
    <t>7.1</t>
  </si>
  <si>
    <t>7.2</t>
  </si>
  <si>
    <t>7.3</t>
  </si>
  <si>
    <t>7.4</t>
  </si>
  <si>
    <t>7.5</t>
  </si>
  <si>
    <t>8.1</t>
  </si>
  <si>
    <t>8.2</t>
  </si>
  <si>
    <t>8.3</t>
  </si>
  <si>
    <t>8.21</t>
  </si>
  <si>
    <t>8.22</t>
  </si>
  <si>
    <t>9000-ACCS-99-00</t>
  </si>
  <si>
    <t>9000-ACCS-00-02</t>
  </si>
  <si>
    <t>0000-CAML-00-30</t>
  </si>
  <si>
    <t>9000-ELEC-01-28</t>
  </si>
  <si>
    <t>9000-ELEC-00-87</t>
  </si>
  <si>
    <t>2082-CDBM-14-00</t>
  </si>
  <si>
    <t>2082-CDBM-15-00</t>
  </si>
  <si>
    <t>1875-CDBM-35-02</t>
  </si>
  <si>
    <t>2082-CDBM-16-00</t>
  </si>
  <si>
    <t>1875-CDBM-36-01</t>
  </si>
  <si>
    <t>1875-CDBM-36-02</t>
  </si>
  <si>
    <t>0530-CEXT-01-05</t>
  </si>
  <si>
    <t>2082-CDBM-13-02</t>
  </si>
  <si>
    <t>Caramel 37x25x5 2xM6 ea20 (bride BEF RMC D12)</t>
  </si>
  <si>
    <t>8.21.1.1</t>
  </si>
  <si>
    <t>8.21.1.2</t>
  </si>
  <si>
    <t>Tube carré 35x35x3</t>
  </si>
  <si>
    <t>8.21.2.1</t>
  </si>
  <si>
    <t>8.21.2.2</t>
  </si>
  <si>
    <t>8.21.2.3</t>
  </si>
  <si>
    <t>8.21.2.4</t>
  </si>
  <si>
    <t>Tube passage cable</t>
  </si>
  <si>
    <t>0000-PROF-30-15</t>
  </si>
  <si>
    <t>1368-CDES-06-02</t>
  </si>
  <si>
    <t>8.20</t>
  </si>
  <si>
    <t>QTE Totale Vrai</t>
  </si>
  <si>
    <t>Calcul QTE 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</si>
</sst>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Century Gothic"/>
      <family val="2"/>
    </font>
    <font>
      <sz val="13"/>
      <color theme="1"/>
      <name val="Century Gothic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entury Gothic"/>
      <family val="2"/>
    </font>
    <font>
      <sz val="13"/>
      <color rgb="FFFF0000"/>
      <name val="Century Gothic"/>
      <family val="2"/>
    </font>
    <font>
      <b/>
      <sz val="13"/>
      <color theme="1"/>
      <name val="Century Gothic"/>
      <family val="2"/>
    </font>
    <font>
      <b/>
      <sz val="14"/>
      <color rgb="FF00B050"/>
      <name val="Calibri"/>
      <family val="2"/>
      <scheme val="minor"/>
    </font>
    <font>
      <b/>
      <sz val="14"/>
      <color rgb="FF00B050"/>
      <name val="Century Gothic"/>
      <family val="2"/>
    </font>
    <font>
      <b/>
      <sz val="13"/>
      <color rgb="FF00B050"/>
      <name val="Century Gothic"/>
      <family val="2"/>
    </font>
    <font>
      <b/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3" borderId="6" xfId="0" applyFont="1" applyFill="1" applyBorder="1"/>
    <xf numFmtId="0" fontId="1" fillId="3" borderId="4" xfId="0" applyFont="1" applyFill="1" applyBorder="1" applyAlignment="1">
      <alignment horizontal="center"/>
    </xf>
    <xf numFmtId="0" fontId="1" fillId="3" borderId="4" xfId="0" applyFont="1" applyFill="1" applyBorder="1"/>
    <xf numFmtId="14" fontId="1" fillId="3" borderId="4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/>
    <xf numFmtId="0" fontId="8" fillId="0" borderId="0" xfId="0" applyFont="1" applyAlignment="1">
      <alignment horizontal="center" vertical="center" wrapText="1"/>
    </xf>
    <xf numFmtId="0" fontId="5" fillId="0" borderId="0" xfId="0" applyFont="1"/>
    <xf numFmtId="14" fontId="9" fillId="3" borderId="1" xfId="0" applyNumberFormat="1" applyFont="1" applyFill="1" applyBorder="1" applyAlignment="1">
      <alignment horizontal="center"/>
    </xf>
    <xf numFmtId="0" fontId="10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/>
    <xf numFmtId="1" fontId="1" fillId="3" borderId="7" xfId="0" applyNumberFormat="1" applyFont="1" applyFill="1" applyBorder="1" applyAlignment="1">
      <alignment horizontal="center"/>
    </xf>
    <xf numFmtId="0" fontId="7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CF068-70A9-4157-B320-918A67C47E5C}">
  <dimension ref="A1:H28"/>
  <sheetViews>
    <sheetView tabSelected="1" zoomScale="70" zoomScaleNormal="70" workbookViewId="0">
      <selection activeCell="M15" sqref="M15"/>
    </sheetView>
  </sheetViews>
  <sheetFormatPr baseColWidth="10" defaultRowHeight="14.4" x14ac:dyDescent="0.3"/>
  <cols>
    <col min="1" max="1" width="4" bestFit="1" customWidth="1"/>
    <col min="2" max="2" width="11.109375" bestFit="1" customWidth="1"/>
    <col min="3" max="3" width="27.77734375" bestFit="1" customWidth="1"/>
    <col min="4" max="4" width="52.44140625" bestFit="1" customWidth="1"/>
    <col min="5" max="5" width="35.88671875" bestFit="1" customWidth="1"/>
    <col min="6" max="6" width="13.88671875" style="13" bestFit="1" customWidth="1"/>
    <col min="7" max="7" width="20.5546875" style="17" customWidth="1"/>
    <col min="8" max="8" width="22.6640625" style="11" customWidth="1"/>
  </cols>
  <sheetData>
    <row r="1" spans="1:8" ht="18.600000000000001" thickBot="1" x14ac:dyDescent="0.4">
      <c r="B1" s="4"/>
      <c r="C1" s="5"/>
      <c r="D1" s="6" t="s">
        <v>5</v>
      </c>
      <c r="E1" s="7"/>
      <c r="F1" s="18">
        <v>1</v>
      </c>
      <c r="G1" s="14"/>
      <c r="H1" s="10">
        <f>F1*(IF(LEN(B1)-LEN(SUBSTITUTE(B1,".",""))=0,$F$1,IF(LEN(LEFT(B1,FIND("^^",SUBSTITUTE(B1,".","^^",LEN(B1)-LEN(SUBSTITUTE(B1,".",""))))-1))&gt;2,VLOOKUP(LEFT(B1,FIND("^^",SUBSTITUTE(B1,".","^^",LEN(B1)-LEN(SUBSTITUTE(B1,".",""))))-1),B:F,5,FALSE),VLOOKUP(VALUE(LEFT(B1,FIND("^^",SUBSTITUTE(B1,".","^^",LEN(B1)-LEN(SUBSTITUTE(B1,".",""))))-1)),B:F,5,FALSE))))</f>
        <v>1</v>
      </c>
    </row>
    <row r="2" spans="1:8" ht="35.4" thickBot="1" x14ac:dyDescent="0.35">
      <c r="B2" s="3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5" t="s">
        <v>72</v>
      </c>
      <c r="H2" s="9" t="s">
        <v>73</v>
      </c>
    </row>
    <row r="3" spans="1:8" ht="16.8" x14ac:dyDescent="0.3">
      <c r="A3" s="2">
        <v>1</v>
      </c>
      <c r="B3" s="8">
        <v>1</v>
      </c>
      <c r="C3" s="8" t="s">
        <v>6</v>
      </c>
      <c r="D3" s="8"/>
      <c r="E3" s="8" t="s">
        <v>6</v>
      </c>
      <c r="F3" s="12">
        <v>9</v>
      </c>
      <c r="G3" s="16">
        <v>9</v>
      </c>
      <c r="H3" s="10">
        <f t="shared" ref="H3:H28" si="0">F3*(IF(LEN(B3)-LEN(SUBSTITUTE(B3,".",""))=0,$F$1,IF(LEN(LEFT(B3,FIND("^^",SUBSTITUTE(B3,".","^^",LEN(B3)-LEN(SUBSTITUTE(B3,".",""))))-1))&gt;2,VLOOKUP(LEFT(B3,FIND("^^",SUBSTITUTE(B3,".","^^",LEN(B3)-LEN(SUBSTITUTE(B3,".",""))))-1),B:F,5,FALSE),VLOOKUP(VALUE(LEFT(B3,FIND("^^",SUBSTITUTE(B3,".","^^",LEN(B3)-LEN(SUBSTITUTE(B3,".",""))))-1)),B:F,5,FALSE))))</f>
        <v>9</v>
      </c>
    </row>
    <row r="4" spans="1:8" ht="32.4" x14ac:dyDescent="0.3">
      <c r="A4" s="2">
        <v>2</v>
      </c>
      <c r="B4" s="8">
        <v>2</v>
      </c>
      <c r="C4" s="8" t="s">
        <v>7</v>
      </c>
      <c r="D4" s="8"/>
      <c r="E4" s="8" t="s">
        <v>7</v>
      </c>
      <c r="F4" s="12">
        <v>20</v>
      </c>
      <c r="G4" s="16">
        <v>20</v>
      </c>
      <c r="H4" s="10">
        <f t="shared" si="0"/>
        <v>20</v>
      </c>
    </row>
    <row r="5" spans="1:8" ht="16.8" x14ac:dyDescent="0.3">
      <c r="A5" s="2">
        <v>7</v>
      </c>
      <c r="B5" s="8">
        <v>7</v>
      </c>
      <c r="C5" s="8" t="s">
        <v>8</v>
      </c>
      <c r="D5" s="8" t="s">
        <v>9</v>
      </c>
      <c r="E5" s="8" t="s">
        <v>10</v>
      </c>
      <c r="F5" s="12">
        <v>3</v>
      </c>
      <c r="G5" s="16">
        <v>3</v>
      </c>
      <c r="H5" s="10">
        <f t="shared" si="0"/>
        <v>3</v>
      </c>
    </row>
    <row r="6" spans="1:8" ht="32.4" x14ac:dyDescent="0.3">
      <c r="A6" s="2">
        <v>8</v>
      </c>
      <c r="B6" s="8" t="s">
        <v>37</v>
      </c>
      <c r="C6" s="8" t="s">
        <v>7</v>
      </c>
      <c r="D6" s="8"/>
      <c r="E6" s="8" t="s">
        <v>7</v>
      </c>
      <c r="F6" s="12">
        <v>20</v>
      </c>
      <c r="G6" s="16">
        <f>3*F6</f>
        <v>60</v>
      </c>
      <c r="H6" s="10">
        <f t="shared" si="0"/>
        <v>60</v>
      </c>
    </row>
    <row r="7" spans="1:8" ht="16.8" x14ac:dyDescent="0.3">
      <c r="A7" s="2">
        <v>9</v>
      </c>
      <c r="B7" s="8" t="s">
        <v>38</v>
      </c>
      <c r="C7" s="8" t="s">
        <v>6</v>
      </c>
      <c r="D7" s="8"/>
      <c r="E7" s="8" t="s">
        <v>6</v>
      </c>
      <c r="F7" s="12">
        <v>11</v>
      </c>
      <c r="G7" s="16">
        <f t="shared" ref="G7:G10" si="1">3*F7</f>
        <v>33</v>
      </c>
      <c r="H7" s="10">
        <f t="shared" si="0"/>
        <v>33</v>
      </c>
    </row>
    <row r="8" spans="1:8" ht="16.8" x14ac:dyDescent="0.3">
      <c r="A8" s="2">
        <v>10</v>
      </c>
      <c r="B8" s="8" t="s">
        <v>39</v>
      </c>
      <c r="C8" s="8" t="s">
        <v>11</v>
      </c>
      <c r="D8" s="8"/>
      <c r="E8" s="8" t="s">
        <v>11</v>
      </c>
      <c r="F8" s="12">
        <v>2</v>
      </c>
      <c r="G8" s="16">
        <f t="shared" si="1"/>
        <v>6</v>
      </c>
      <c r="H8" s="10">
        <f t="shared" si="0"/>
        <v>6</v>
      </c>
    </row>
    <row r="9" spans="1:8" ht="16.8" x14ac:dyDescent="0.3">
      <c r="A9" s="2">
        <v>11</v>
      </c>
      <c r="B9" s="8" t="s">
        <v>40</v>
      </c>
      <c r="C9" s="8" t="s">
        <v>12</v>
      </c>
      <c r="D9" s="8"/>
      <c r="E9" s="8" t="s">
        <v>12</v>
      </c>
      <c r="F9" s="12">
        <v>2</v>
      </c>
      <c r="G9" s="16">
        <f t="shared" si="1"/>
        <v>6</v>
      </c>
      <c r="H9" s="10">
        <f t="shared" si="0"/>
        <v>6</v>
      </c>
    </row>
    <row r="10" spans="1:8" ht="16.8" x14ac:dyDescent="0.3">
      <c r="A10" s="2">
        <v>12</v>
      </c>
      <c r="B10" s="8" t="s">
        <v>41</v>
      </c>
      <c r="C10" s="8" t="s">
        <v>47</v>
      </c>
      <c r="D10" s="8" t="s">
        <v>13</v>
      </c>
      <c r="E10" s="8" t="s">
        <v>10</v>
      </c>
      <c r="F10" s="12">
        <v>2</v>
      </c>
      <c r="G10" s="16">
        <f t="shared" si="1"/>
        <v>6</v>
      </c>
      <c r="H10" s="10">
        <f t="shared" si="0"/>
        <v>6</v>
      </c>
    </row>
    <row r="11" spans="1:8" ht="16.8" x14ac:dyDescent="0.3">
      <c r="A11" s="2">
        <v>13</v>
      </c>
      <c r="B11" s="8" t="s">
        <v>14</v>
      </c>
      <c r="C11" s="8" t="s">
        <v>48</v>
      </c>
      <c r="D11" s="8" t="s">
        <v>15</v>
      </c>
      <c r="E11" s="8" t="s">
        <v>10</v>
      </c>
      <c r="F11" s="12">
        <v>1</v>
      </c>
      <c r="G11" s="16">
        <f>6*F11</f>
        <v>6</v>
      </c>
      <c r="H11" s="19">
        <f t="shared" si="0"/>
        <v>2</v>
      </c>
    </row>
    <row r="12" spans="1:8" ht="16.8" x14ac:dyDescent="0.3">
      <c r="A12" s="2">
        <v>14</v>
      </c>
      <c r="B12" s="8" t="s">
        <v>16</v>
      </c>
      <c r="C12" s="8" t="s">
        <v>17</v>
      </c>
      <c r="D12" s="8" t="s">
        <v>17</v>
      </c>
      <c r="E12" s="8" t="s">
        <v>18</v>
      </c>
      <c r="F12" s="12">
        <v>1</v>
      </c>
      <c r="G12" s="16">
        <f>6*F12</f>
        <v>6</v>
      </c>
      <c r="H12" s="19">
        <f t="shared" si="0"/>
        <v>2</v>
      </c>
    </row>
    <row r="13" spans="1:8" ht="16.8" x14ac:dyDescent="0.3">
      <c r="A13" s="2">
        <v>33</v>
      </c>
      <c r="B13" s="8">
        <v>8</v>
      </c>
      <c r="C13" s="8" t="s">
        <v>20</v>
      </c>
      <c r="D13" s="8" t="s">
        <v>21</v>
      </c>
      <c r="E13" s="8" t="s">
        <v>10</v>
      </c>
      <c r="F13" s="12">
        <v>2</v>
      </c>
      <c r="G13" s="16">
        <v>2</v>
      </c>
      <c r="H13" s="10">
        <f t="shared" si="0"/>
        <v>2</v>
      </c>
    </row>
    <row r="14" spans="1:8" ht="32.4" x14ac:dyDescent="0.3">
      <c r="A14" s="2">
        <v>34</v>
      </c>
      <c r="B14" s="8" t="s">
        <v>42</v>
      </c>
      <c r="C14" s="8" t="s">
        <v>49</v>
      </c>
      <c r="D14" s="8" t="s">
        <v>60</v>
      </c>
      <c r="E14" s="8" t="s">
        <v>10</v>
      </c>
      <c r="F14" s="12">
        <v>1</v>
      </c>
      <c r="G14" s="16">
        <f>2*F14</f>
        <v>2</v>
      </c>
      <c r="H14" s="10">
        <f t="shared" si="0"/>
        <v>2</v>
      </c>
    </row>
    <row r="15" spans="1:8" ht="16.8" x14ac:dyDescent="0.3">
      <c r="A15" s="2">
        <v>35</v>
      </c>
      <c r="B15" s="8" t="s">
        <v>43</v>
      </c>
      <c r="C15" s="8" t="s">
        <v>50</v>
      </c>
      <c r="D15" s="8" t="s">
        <v>22</v>
      </c>
      <c r="E15" s="8">
        <v>500</v>
      </c>
      <c r="F15" s="12">
        <v>1</v>
      </c>
      <c r="G15" s="16">
        <f t="shared" ref="G15:G18" si="2">2*F15</f>
        <v>2</v>
      </c>
      <c r="H15" s="10">
        <f t="shared" si="0"/>
        <v>2</v>
      </c>
    </row>
    <row r="16" spans="1:8" ht="16.8" x14ac:dyDescent="0.3">
      <c r="A16" s="2">
        <v>36</v>
      </c>
      <c r="B16" s="8" t="s">
        <v>44</v>
      </c>
      <c r="C16" s="8" t="s">
        <v>51</v>
      </c>
      <c r="D16" s="8" t="s">
        <v>23</v>
      </c>
      <c r="E16" s="8" t="s">
        <v>24</v>
      </c>
      <c r="F16" s="12">
        <v>1</v>
      </c>
      <c r="G16" s="16">
        <f t="shared" si="2"/>
        <v>2</v>
      </c>
      <c r="H16" s="10">
        <f t="shared" si="0"/>
        <v>2</v>
      </c>
    </row>
    <row r="17" spans="1:8" ht="16.8" x14ac:dyDescent="0.3">
      <c r="A17" s="2">
        <v>53</v>
      </c>
      <c r="B17" s="8" t="s">
        <v>71</v>
      </c>
      <c r="C17" s="8" t="s">
        <v>25</v>
      </c>
      <c r="D17" s="8"/>
      <c r="E17" s="8" t="s">
        <v>25</v>
      </c>
      <c r="F17" s="12">
        <v>1</v>
      </c>
      <c r="G17" s="16">
        <f t="shared" si="2"/>
        <v>2</v>
      </c>
      <c r="H17" s="10">
        <f t="shared" si="0"/>
        <v>2</v>
      </c>
    </row>
    <row r="18" spans="1:8" ht="16.8" x14ac:dyDescent="0.3">
      <c r="A18" s="2">
        <v>54</v>
      </c>
      <c r="B18" s="8" t="s">
        <v>45</v>
      </c>
      <c r="C18" s="8" t="s">
        <v>52</v>
      </c>
      <c r="D18" s="8" t="s">
        <v>26</v>
      </c>
      <c r="E18" s="8" t="s">
        <v>10</v>
      </c>
      <c r="F18" s="12">
        <v>5</v>
      </c>
      <c r="G18" s="16">
        <f t="shared" si="2"/>
        <v>10</v>
      </c>
      <c r="H18" s="10">
        <f t="shared" si="0"/>
        <v>10</v>
      </c>
    </row>
    <row r="19" spans="1:8" ht="16.8" x14ac:dyDescent="0.3">
      <c r="A19" s="2">
        <v>55</v>
      </c>
      <c r="B19" s="8" t="s">
        <v>27</v>
      </c>
      <c r="C19" s="8" t="s">
        <v>53</v>
      </c>
      <c r="D19" s="8" t="s">
        <v>28</v>
      </c>
      <c r="E19" s="8" t="s">
        <v>10</v>
      </c>
      <c r="F19" s="12">
        <v>4</v>
      </c>
      <c r="G19" s="16">
        <f>10*F19</f>
        <v>40</v>
      </c>
      <c r="H19" s="10">
        <f t="shared" si="0"/>
        <v>20</v>
      </c>
    </row>
    <row r="20" spans="1:8" ht="16.8" x14ac:dyDescent="0.3">
      <c r="A20" s="2">
        <v>56</v>
      </c>
      <c r="B20" s="8" t="s">
        <v>61</v>
      </c>
      <c r="C20" s="8" t="s">
        <v>54</v>
      </c>
      <c r="D20" s="8" t="s">
        <v>29</v>
      </c>
      <c r="E20" s="8" t="s">
        <v>10</v>
      </c>
      <c r="F20" s="12">
        <v>1</v>
      </c>
      <c r="G20" s="16">
        <f>40*F20</f>
        <v>40</v>
      </c>
      <c r="H20" s="10">
        <f t="shared" si="0"/>
        <v>4</v>
      </c>
    </row>
    <row r="21" spans="1:8" ht="16.8" x14ac:dyDescent="0.3">
      <c r="A21" s="2">
        <v>57</v>
      </c>
      <c r="B21" s="8" t="s">
        <v>62</v>
      </c>
      <c r="C21" s="8" t="s">
        <v>69</v>
      </c>
      <c r="D21" s="8" t="s">
        <v>63</v>
      </c>
      <c r="E21" s="8" t="s">
        <v>30</v>
      </c>
      <c r="F21" s="12">
        <v>4</v>
      </c>
      <c r="G21" s="16">
        <f t="shared" ref="G21" si="3">40*F21</f>
        <v>160</v>
      </c>
      <c r="H21" s="10">
        <f t="shared" si="0"/>
        <v>16</v>
      </c>
    </row>
    <row r="22" spans="1:8" ht="16.8" x14ac:dyDescent="0.3">
      <c r="A22" s="2">
        <v>61</v>
      </c>
      <c r="B22" s="8" t="s">
        <v>31</v>
      </c>
      <c r="C22" s="8" t="s">
        <v>55</v>
      </c>
      <c r="D22" s="8" t="s">
        <v>32</v>
      </c>
      <c r="E22" s="8" t="s">
        <v>10</v>
      </c>
      <c r="F22" s="12">
        <v>3</v>
      </c>
      <c r="G22" s="16">
        <f>10*F22</f>
        <v>30</v>
      </c>
      <c r="H22" s="10">
        <f t="shared" si="0"/>
        <v>15</v>
      </c>
    </row>
    <row r="23" spans="1:8" ht="16.8" x14ac:dyDescent="0.3">
      <c r="A23" s="2">
        <v>62</v>
      </c>
      <c r="B23" s="8" t="s">
        <v>64</v>
      </c>
      <c r="C23" s="8" t="s">
        <v>56</v>
      </c>
      <c r="D23" s="8" t="s">
        <v>29</v>
      </c>
      <c r="E23" s="8" t="s">
        <v>10</v>
      </c>
      <c r="F23" s="12">
        <v>1</v>
      </c>
      <c r="G23" s="16">
        <f>30*F23</f>
        <v>30</v>
      </c>
      <c r="H23" s="10">
        <f t="shared" si="0"/>
        <v>3</v>
      </c>
    </row>
    <row r="24" spans="1:8" ht="16.8" x14ac:dyDescent="0.3">
      <c r="A24" s="2">
        <v>63</v>
      </c>
      <c r="B24" s="8" t="s">
        <v>65</v>
      </c>
      <c r="C24" s="8" t="s">
        <v>69</v>
      </c>
      <c r="D24" s="8" t="s">
        <v>63</v>
      </c>
      <c r="E24" s="8" t="s">
        <v>30</v>
      </c>
      <c r="F24" s="12">
        <v>4</v>
      </c>
      <c r="G24" s="16">
        <f t="shared" ref="G24:G26" si="4">30*F24</f>
        <v>120</v>
      </c>
      <c r="H24" s="10">
        <f t="shared" si="0"/>
        <v>12</v>
      </c>
    </row>
    <row r="25" spans="1:8" ht="16.8" x14ac:dyDescent="0.3">
      <c r="A25" s="2">
        <v>64</v>
      </c>
      <c r="B25" s="8" t="s">
        <v>66</v>
      </c>
      <c r="C25" s="8" t="s">
        <v>57</v>
      </c>
      <c r="D25" s="8" t="s">
        <v>29</v>
      </c>
      <c r="E25" s="8" t="s">
        <v>10</v>
      </c>
      <c r="F25" s="12">
        <v>1</v>
      </c>
      <c r="G25" s="16">
        <f t="shared" si="4"/>
        <v>30</v>
      </c>
      <c r="H25" s="10">
        <f t="shared" si="0"/>
        <v>3</v>
      </c>
    </row>
    <row r="26" spans="1:8" ht="16.8" x14ac:dyDescent="0.3">
      <c r="A26" s="2">
        <v>65</v>
      </c>
      <c r="B26" s="8" t="s">
        <v>67</v>
      </c>
      <c r="C26" s="8" t="s">
        <v>58</v>
      </c>
      <c r="D26" s="8" t="s">
        <v>33</v>
      </c>
      <c r="E26" s="8" t="s">
        <v>10</v>
      </c>
      <c r="F26" s="12">
        <v>2</v>
      </c>
      <c r="G26" s="16">
        <f t="shared" si="4"/>
        <v>60</v>
      </c>
      <c r="H26" s="10">
        <f t="shared" si="0"/>
        <v>6</v>
      </c>
    </row>
    <row r="27" spans="1:8" ht="16.8" x14ac:dyDescent="0.3">
      <c r="A27" s="2">
        <v>66</v>
      </c>
      <c r="B27" s="8" t="s">
        <v>34</v>
      </c>
      <c r="C27" s="8" t="s">
        <v>70</v>
      </c>
      <c r="D27" s="8" t="s">
        <v>68</v>
      </c>
      <c r="E27" s="8" t="s">
        <v>19</v>
      </c>
      <c r="F27" s="12">
        <v>2</v>
      </c>
      <c r="G27" s="16">
        <f>10*F27</f>
        <v>20</v>
      </c>
      <c r="H27" s="10">
        <f t="shared" si="0"/>
        <v>10</v>
      </c>
    </row>
    <row r="28" spans="1:8" ht="16.8" x14ac:dyDescent="0.3">
      <c r="A28" s="2">
        <v>67</v>
      </c>
      <c r="B28" s="8" t="s">
        <v>46</v>
      </c>
      <c r="C28" s="8" t="s">
        <v>59</v>
      </c>
      <c r="D28" s="8" t="s">
        <v>35</v>
      </c>
      <c r="E28" s="8" t="s">
        <v>36</v>
      </c>
      <c r="F28" s="12">
        <v>1</v>
      </c>
      <c r="G28" s="16">
        <f>2*F28</f>
        <v>2</v>
      </c>
      <c r="H28" s="10">
        <f t="shared" si="0"/>
        <v>2</v>
      </c>
    </row>
  </sheetData>
  <autoFilter ref="A2:H2" xr:uid="{8986875C-25BB-42BA-AFB8-7384A0504F3A}">
    <sortState xmlns:xlrd2="http://schemas.microsoft.com/office/spreadsheetml/2017/richdata2" ref="A3:H108">
      <sortCondition ref="A2"/>
    </sortState>
  </autoFilter>
  <conditionalFormatting sqref="A3:XFD915">
    <cfRule type="expression" dxfId="1" priority="2">
      <formula>ROW(A3)=ActiveRow</formula>
    </cfRule>
  </conditionalFormatting>
  <conditionalFormatting sqref="H1">
    <cfRule type="expression" dxfId="0" priority="1">
      <formula>ROW(H1)=ActiveRow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Joubert</dc:creator>
  <cp:lastModifiedBy>Valentin Joubert</cp:lastModifiedBy>
  <dcterms:created xsi:type="dcterms:W3CDTF">2022-06-22T08:18:20Z</dcterms:created>
  <dcterms:modified xsi:type="dcterms:W3CDTF">2023-10-12T08:40:57Z</dcterms:modified>
</cp:coreProperties>
</file>