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goua\Downloads\"/>
    </mc:Choice>
  </mc:AlternateContent>
  <xr:revisionPtr revIDLastSave="0" documentId="13_ncr:1_{28894392-490C-4F84-AC23-F6317A49DDC4}" xr6:coauthVersionLast="47" xr6:coauthVersionMax="47" xr10:uidLastSave="{00000000-0000-0000-0000-000000000000}"/>
  <bookViews>
    <workbookView xWindow="-108" yWindow="-108" windowWidth="23256" windowHeight="12456" tabRatio="768" firstSheet="1" activeTab="2" xr2:uid="{00000000-000D-0000-FFFF-FFFF00000000}"/>
  </bookViews>
  <sheets>
    <sheet name="Cognos_Office_Connection_Cache" sheetId="93" state="veryHidden" r:id="rId1"/>
    <sheet name="DataBase" sheetId="94" r:id="rId2"/>
    <sheet name="Output" sheetId="89" r:id="rId3"/>
  </sheets>
  <definedNames>
    <definedName name="_xlnm._FilterDatabase" localSheetId="1" hidden="1">DataBase!$A$1:$I$64</definedName>
    <definedName name="EssLatest" localSheetId="2">"JAN"</definedName>
    <definedName name="EssOptions" localSheetId="2">"A1000001100110000000001100020_010010"</definedName>
    <definedName name="EssSamplingValue" localSheetId="2">100</definedName>
    <definedName name="ID" localSheetId="0" hidden="1">"6650f402-3d16-4a40-8826-ba28b8a44ac1"</definedName>
    <definedName name="ID" localSheetId="2" hidden="1">"5e6eb740-4232-4ea0-b790-78ecfd792d06"</definedName>
    <definedName name="Lancer_la_requête_à_partir_de_D01_xp_eu" localSheetId="2">Output!#REF!</definedName>
    <definedName name="_xlnm.Print_Area" localSheetId="2">Output!$B$9:$D$13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89" l="1"/>
  <c r="E14" i="89" a="1"/>
  <c r="E14" i="89" s="1"/>
  <c r="E15" i="89" a="1"/>
  <c r="E15" i="89" s="1"/>
  <c r="E16" i="89" a="1"/>
  <c r="E16" i="89" s="1"/>
  <c r="E17" i="89" a="1"/>
  <c r="E17" i="89" s="1"/>
  <c r="E18" i="89" a="1"/>
  <c r="E18" i="89" s="1"/>
  <c r="E19" i="89" a="1"/>
  <c r="E19" i="89" s="1"/>
  <c r="E20" i="89" a="1"/>
  <c r="E20" i="89" s="1"/>
  <c r="E21" i="89" a="1"/>
  <c r="E21" i="89" s="1"/>
  <c r="E22" i="89" a="1"/>
  <c r="E22" i="89" s="1"/>
  <c r="E23" i="89" a="1"/>
  <c r="E23" i="89" s="1"/>
  <c r="E24" i="89" a="1"/>
  <c r="E24" i="89" s="1"/>
  <c r="E25" i="89" a="1"/>
  <c r="E25" i="89" s="1"/>
  <c r="E26" i="89" a="1"/>
  <c r="E26" i="89" s="1"/>
  <c r="I3" i="94"/>
  <c r="I4" i="94"/>
  <c r="I5" i="94"/>
  <c r="I6" i="94"/>
  <c r="I7" i="94"/>
  <c r="I8" i="94"/>
  <c r="I9" i="94"/>
  <c r="I10" i="94"/>
  <c r="I11" i="94"/>
  <c r="I12" i="94"/>
  <c r="I13" i="94"/>
  <c r="I14" i="94"/>
  <c r="I15" i="94"/>
  <c r="I16" i="94"/>
  <c r="I17" i="94"/>
  <c r="I18" i="94"/>
  <c r="I19" i="94"/>
  <c r="I20" i="94"/>
  <c r="I21" i="94"/>
  <c r="I22" i="94"/>
  <c r="I23" i="94"/>
  <c r="I24" i="94"/>
  <c r="I25" i="94"/>
  <c r="I26" i="94"/>
  <c r="I27" i="94"/>
  <c r="I28" i="94"/>
  <c r="I29" i="94"/>
  <c r="I30" i="94"/>
  <c r="I31" i="94"/>
  <c r="I32" i="94"/>
  <c r="I33" i="94"/>
  <c r="I34" i="94"/>
  <c r="I35" i="94"/>
  <c r="I36" i="94"/>
  <c r="I37" i="94"/>
  <c r="I38" i="94"/>
  <c r="I39" i="94"/>
  <c r="I40" i="94"/>
  <c r="I41" i="94"/>
  <c r="I42" i="94"/>
  <c r="I43" i="94"/>
  <c r="I44" i="94"/>
  <c r="I45" i="94"/>
  <c r="I46" i="94"/>
  <c r="I47" i="94"/>
  <c r="I48" i="94"/>
  <c r="I49" i="94"/>
  <c r="I50" i="94"/>
  <c r="I51" i="94"/>
  <c r="I52" i="94"/>
  <c r="I53" i="94"/>
  <c r="I54" i="94"/>
  <c r="I55" i="94"/>
  <c r="I56" i="94"/>
  <c r="I57" i="94"/>
  <c r="I58" i="94"/>
  <c r="I59" i="94"/>
  <c r="I60" i="94"/>
  <c r="I61" i="94"/>
  <c r="I62" i="94"/>
  <c r="I63" i="94"/>
  <c r="I64" i="94"/>
  <c r="I2" i="94"/>
  <c r="H3" i="94"/>
  <c r="H4" i="94"/>
  <c r="H5" i="94"/>
  <c r="H6" i="94"/>
  <c r="H7" i="94"/>
  <c r="H8" i="94"/>
  <c r="H9" i="94"/>
  <c r="H10" i="94"/>
  <c r="H11" i="94"/>
  <c r="H12" i="94"/>
  <c r="H13" i="94"/>
  <c r="H14" i="94"/>
  <c r="H15" i="94"/>
  <c r="H16" i="94"/>
  <c r="H17" i="94"/>
  <c r="H18" i="94"/>
  <c r="H19" i="94"/>
  <c r="H20" i="94"/>
  <c r="H21" i="94"/>
  <c r="H22" i="94"/>
  <c r="H23" i="94"/>
  <c r="H24" i="94"/>
  <c r="H25" i="94"/>
  <c r="H26" i="94"/>
  <c r="H27" i="94"/>
  <c r="H28" i="94"/>
  <c r="H29" i="94"/>
  <c r="H30" i="94"/>
  <c r="H31" i="94"/>
  <c r="H32" i="94"/>
  <c r="H33" i="94"/>
  <c r="H34" i="94"/>
  <c r="H35" i="94"/>
  <c r="H36" i="94"/>
  <c r="H37" i="94"/>
  <c r="H38" i="94"/>
  <c r="H39" i="94"/>
  <c r="H40" i="94"/>
  <c r="H41" i="94"/>
  <c r="H42" i="94"/>
  <c r="H43" i="94"/>
  <c r="H44" i="94"/>
  <c r="H45" i="94"/>
  <c r="H46" i="94"/>
  <c r="H47" i="94"/>
  <c r="H48" i="94"/>
  <c r="H49" i="94"/>
  <c r="H50" i="94"/>
  <c r="H51" i="94"/>
  <c r="H52" i="94"/>
  <c r="H53" i="94"/>
  <c r="H54" i="94"/>
  <c r="H55" i="94"/>
  <c r="H56" i="94"/>
  <c r="H57" i="94"/>
  <c r="H58" i="94"/>
  <c r="H59" i="94"/>
  <c r="H60" i="94"/>
  <c r="H61" i="94"/>
  <c r="H62" i="94"/>
  <c r="H63" i="94"/>
  <c r="H64" i="94"/>
  <c r="H2" i="94"/>
  <c r="AC24" i="89" l="1"/>
  <c r="AD24" i="89"/>
  <c r="AE24" i="89"/>
  <c r="AF24" i="89"/>
  <c r="AF52" i="89" l="1"/>
  <c r="AF54" i="89" s="1"/>
  <c r="AE52" i="89"/>
  <c r="AE54" i="89" s="1"/>
  <c r="AD52" i="89"/>
  <c r="AD54" i="89" s="1"/>
  <c r="AC52" i="89"/>
  <c r="AC54" i="89" s="1"/>
  <c r="AC48" i="89"/>
  <c r="AD48" i="89"/>
  <c r="AE48" i="89"/>
  <c r="AF48" i="89"/>
  <c r="AF47" i="89"/>
  <c r="AE47" i="89"/>
  <c r="AD47" i="89"/>
  <c r="AC47" i="89"/>
  <c r="AF46" i="89"/>
  <c r="AE46" i="89"/>
  <c r="AD46" i="89"/>
  <c r="AC46" i="89"/>
  <c r="AF45" i="89"/>
  <c r="AE45" i="89"/>
  <c r="AD45" i="89"/>
  <c r="AC45" i="89"/>
  <c r="AF41" i="89"/>
  <c r="AE41" i="89"/>
  <c r="AD41" i="89"/>
  <c r="AC41" i="89"/>
  <c r="AF40" i="89"/>
  <c r="AE40" i="89"/>
  <c r="AD40" i="89"/>
  <c r="AC40" i="89"/>
  <c r="AF39" i="89"/>
  <c r="AE39" i="89"/>
  <c r="AD39" i="89"/>
  <c r="AC39" i="89"/>
  <c r="AC38" i="89"/>
  <c r="AD38" i="89"/>
  <c r="AE38" i="89"/>
  <c r="AF38" i="89"/>
  <c r="AC33" i="89"/>
  <c r="AD33" i="89"/>
  <c r="AE33" i="89"/>
  <c r="AF33" i="89"/>
  <c r="AF32" i="89"/>
  <c r="AE32" i="89"/>
  <c r="AD32" i="89"/>
  <c r="AC32" i="89"/>
  <c r="AF37" i="89"/>
  <c r="AE37" i="89"/>
  <c r="AD37" i="89"/>
  <c r="AC37" i="89"/>
  <c r="AF31" i="89"/>
  <c r="AE31" i="89"/>
  <c r="AD31" i="89"/>
  <c r="AC31" i="89"/>
  <c r="AF30" i="89"/>
  <c r="AE30" i="89"/>
  <c r="AD30" i="89"/>
  <c r="AC30" i="89"/>
  <c r="AF26" i="89"/>
  <c r="AE26" i="89"/>
  <c r="AD26" i="89"/>
  <c r="AC26" i="89"/>
  <c r="AF25" i="89"/>
  <c r="AE25" i="89"/>
  <c r="AD25" i="89"/>
  <c r="AC25" i="89"/>
  <c r="AF23" i="89"/>
  <c r="AE23" i="89"/>
  <c r="AD23" i="89"/>
  <c r="AC23" i="89"/>
  <c r="AF22" i="89"/>
  <c r="AE22" i="89"/>
  <c r="AD22" i="89"/>
  <c r="AC22" i="89"/>
  <c r="AF21" i="89"/>
  <c r="AE21" i="89"/>
  <c r="AD21" i="89"/>
  <c r="AC21" i="89"/>
  <c r="AF20" i="89"/>
  <c r="AE20" i="89"/>
  <c r="AD20" i="89"/>
  <c r="AC20" i="89"/>
  <c r="AF19" i="89"/>
  <c r="AE19" i="89"/>
  <c r="AD19" i="89"/>
  <c r="AC19" i="89"/>
  <c r="AF18" i="89"/>
  <c r="AE18" i="89"/>
  <c r="AD18" i="89"/>
  <c r="AC18" i="89"/>
  <c r="AF17" i="89"/>
  <c r="AE17" i="89"/>
  <c r="AD17" i="89"/>
  <c r="AC17" i="89"/>
  <c r="AF16" i="89"/>
  <c r="AE16" i="89"/>
  <c r="AD16" i="89"/>
  <c r="AC16" i="89"/>
  <c r="AF15" i="89"/>
  <c r="AE15" i="89"/>
  <c r="AD15" i="89"/>
  <c r="AC15" i="89"/>
  <c r="AF50" i="89" l="1"/>
  <c r="AC50" i="89"/>
  <c r="AD50" i="89"/>
  <c r="AE50" i="89"/>
  <c r="AF43" i="89"/>
  <c r="AF35" i="89"/>
  <c r="AC35" i="89"/>
  <c r="AC43" i="89"/>
  <c r="AD35" i="89"/>
  <c r="AD43" i="89"/>
  <c r="AE35" i="89"/>
  <c r="AE43" i="89"/>
  <c r="AF14" i="89"/>
  <c r="AF28" i="89" s="1"/>
  <c r="AE14" i="89"/>
  <c r="AE28" i="89" s="1"/>
  <c r="AD14" i="89"/>
  <c r="AD28" i="89" s="1"/>
  <c r="AC14" i="89"/>
  <c r="AC28" i="89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1" refreshedVersion="0" savePassword="1" saveData="1">
    <dbPr connection="DSN=D01 xp_eu;Description=PARH01-RELD01\CD xp_eu;UID=sa;PWD=reluxfg;APP=Microsoft® Query;WSID=RELSVR;DATABASE=xp_eu;Network=DBMSSOCN" command="exec DIOR_Dep_SplitBoutique '21,22,24','20060331'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<sst xmlns="http://schemas.openxmlformats.org/spreadsheetml/2006/main" count="371" uniqueCount="119">
  <si>
    <t>Family Sales</t>
  </si>
  <si>
    <t>k  LCY</t>
  </si>
  <si>
    <t>FS &amp; Outlet P&amp;L - k LCY</t>
  </si>
  <si>
    <t>Outlet</t>
  </si>
  <si>
    <t>Baby Outlet</t>
  </si>
  <si>
    <t>Repricing</t>
  </si>
  <si>
    <t>Code CEGID</t>
  </si>
  <si>
    <t>Stock Amount</t>
  </si>
  <si>
    <t>COGS Loss</t>
  </si>
  <si>
    <t>Dep Reversal</t>
  </si>
  <si>
    <t>Stocks Tranferts by Boutique</t>
  </si>
  <si>
    <t>Depreciated Credit Granted</t>
  </si>
  <si>
    <t>End Of Life</t>
  </si>
  <si>
    <t>Braderie
(FR Family Sales)</t>
  </si>
  <si>
    <t>AE006 - AE Abu Dhabi Marina Mall</t>
  </si>
  <si>
    <t>AE004 - AE Dubai Mall of Emirates</t>
  </si>
  <si>
    <t>AE002 - AE Dubai Mall Baby</t>
  </si>
  <si>
    <t>AE009 - AE Dubai Galeries Lafayette</t>
  </si>
  <si>
    <t>AE003 - AE Dubai Mall Shoes</t>
  </si>
  <si>
    <t>AE005 - AE Dubai Mall Of Emirates Men</t>
  </si>
  <si>
    <t>AE007 - AE Abu Dhabi Sowwah</t>
  </si>
  <si>
    <t>AE008 - AE Dubai Pop Up</t>
  </si>
  <si>
    <t>AE001 - AE Dubai Mall</t>
  </si>
  <si>
    <t>AE101 - AE Family Sales</t>
  </si>
  <si>
    <t>AE071 - AE Dubai Airport TA</t>
  </si>
  <si>
    <t>AE072 - AE Dubai Airport TB</t>
  </si>
  <si>
    <t>KW003 - KW Kuwait Salhiya</t>
  </si>
  <si>
    <t>KW001 - KW Kuwait Avenues</t>
  </si>
  <si>
    <t>KW002 - KW Kuwait Avenues Baby</t>
  </si>
  <si>
    <t>KW800 - KW Family Sales</t>
  </si>
  <si>
    <t>SA001 - SA Riyadh Kingdom Center</t>
  </si>
  <si>
    <t>SA011 - SA Jeddah El Khayyat</t>
  </si>
  <si>
    <t>SA002 - SA Riyadh Centria Mall</t>
  </si>
  <si>
    <t>SA003 - SA Saudi pop-up</t>
  </si>
  <si>
    <t>SA102 - SA Family Sales</t>
  </si>
  <si>
    <t>QA001 - QA Doha Villagio Mall</t>
  </si>
  <si>
    <t>QA002 - QA Doha Villagio Mall Baby</t>
  </si>
  <si>
    <t>QA003 - QA Qatar pop-up</t>
  </si>
  <si>
    <t>QA101 - QA Family Sales</t>
  </si>
  <si>
    <t>BH001 - BH Manama Moda Mall</t>
  </si>
  <si>
    <t>AE201-AE Ecommerce Middle East</t>
  </si>
  <si>
    <t>E-commerce</t>
  </si>
  <si>
    <t>Report</t>
  </si>
  <si>
    <t>Category</t>
  </si>
  <si>
    <t>Store</t>
  </si>
  <si>
    <t>Transfers Out</t>
  </si>
  <si>
    <t>EOL</t>
  </si>
  <si>
    <t>AE001-AE Dubai Mall</t>
  </si>
  <si>
    <t>AE002-AE Dubai Mall Baby</t>
  </si>
  <si>
    <t>AE003-AE Dubai Mall Shoes</t>
  </si>
  <si>
    <t>AE004-AE Dubai Mall of Emirates</t>
  </si>
  <si>
    <t>AE005-AE Dubai Mall Of Emirates Men</t>
  </si>
  <si>
    <t>AE006-AE Abu Dhabi Marina Mall</t>
  </si>
  <si>
    <t>AE007-AE Abu Dhabi Sowwah</t>
  </si>
  <si>
    <t>AE009-AE Dubai Galeries Lafayette</t>
  </si>
  <si>
    <t>KW001-KW Kuwait Avenues</t>
  </si>
  <si>
    <t>QA001-QA Doha Villagio Mall</t>
  </si>
  <si>
    <t>QA002-QA Doha Villagio Mall Baby</t>
  </si>
  <si>
    <t>KW002-KW Kuwait Avenues Baby</t>
  </si>
  <si>
    <t>KW003-KW Kuwait Salhiya</t>
  </si>
  <si>
    <t>BH001-BH Manama Moda Mall</t>
  </si>
  <si>
    <t>SA002-SA Riyadh Centria Mall</t>
  </si>
  <si>
    <t>AE071-AE Dubai Airport TA</t>
  </si>
  <si>
    <t>AE072-AE Dubai Airport TB</t>
  </si>
  <si>
    <t>EOL File</t>
  </si>
  <si>
    <t>Stock Transfer By Btq</t>
  </si>
  <si>
    <t>Local Warehouse</t>
  </si>
  <si>
    <t>Dubai Mall</t>
  </si>
  <si>
    <t>FR Family Sales</t>
  </si>
  <si>
    <t>Dubai Mall Baby</t>
  </si>
  <si>
    <t>Dubai Mall Level Shoe District</t>
  </si>
  <si>
    <t>Baby</t>
  </si>
  <si>
    <t>Dubai Mall of the Emirates Women</t>
  </si>
  <si>
    <t>Dubai Mall of the Emirates Men</t>
  </si>
  <si>
    <t>DCG</t>
  </si>
  <si>
    <t>Abu Dhabi Marina Mall</t>
  </si>
  <si>
    <t>Abu Dhabi Sowwah Island</t>
  </si>
  <si>
    <t>Dubai Mall Galeries Lafayette</t>
  </si>
  <si>
    <t>Kuwait Avenues</t>
  </si>
  <si>
    <t>Doha Villagio</t>
  </si>
  <si>
    <t>Doha Villagio Baby</t>
  </si>
  <si>
    <t>Kuwait Avenues Baby</t>
  </si>
  <si>
    <t>Kuwait Salhiya</t>
  </si>
  <si>
    <t>Bahrain Moda Mall</t>
  </si>
  <si>
    <t>SA011-SA Jeddah El Khayyat</t>
  </si>
  <si>
    <t>Riyadh Centria</t>
  </si>
  <si>
    <t>Dubai Airport Terminal A</t>
  </si>
  <si>
    <t>SA001-SA Riyadh Kingdom Center</t>
  </si>
  <si>
    <t>Dubai Airport Terminal B</t>
  </si>
  <si>
    <t>Jeddah Al Khayyat</t>
  </si>
  <si>
    <t>Riyadh Kingdom Center</t>
  </si>
  <si>
    <t>AE008-AE Dubai Pop Up</t>
  </si>
  <si>
    <t>Dubai Pop-up</t>
  </si>
  <si>
    <t>SA003-SA Saudi pop-up</t>
  </si>
  <si>
    <t>Saudi Arabia Pop-Up</t>
  </si>
  <si>
    <t>AE101-AE Family Sales</t>
  </si>
  <si>
    <t>UAE Family Sales</t>
  </si>
  <si>
    <t>SA102-SA Family Sales</t>
  </si>
  <si>
    <t>Saudi Arabia Family Sales</t>
  </si>
  <si>
    <t>QA101-QA Family Sales</t>
  </si>
  <si>
    <t>Qatar Family Sales</t>
  </si>
  <si>
    <t>Stock Adj.</t>
  </si>
  <si>
    <t>Btq name</t>
  </si>
  <si>
    <t>Category Name</t>
  </si>
  <si>
    <t>Kuwait Family Sales</t>
  </si>
  <si>
    <t>Qatar Pop-up</t>
  </si>
  <si>
    <t>Total UAE</t>
  </si>
  <si>
    <t>AED</t>
  </si>
  <si>
    <t>KWD</t>
  </si>
  <si>
    <t>Total Kuwait</t>
  </si>
  <si>
    <t>Total Saudi</t>
  </si>
  <si>
    <t>SAR</t>
  </si>
  <si>
    <t>QAR</t>
  </si>
  <si>
    <t>BHD</t>
  </si>
  <si>
    <t>Total Qatar</t>
  </si>
  <si>
    <t>Total Bahrain</t>
  </si>
  <si>
    <t>Objectif : Automatiser la feuille "Output" en la remplissant automatiquement à partir de l'onglet Database.</t>
  </si>
  <si>
    <t>Il faudrait calculer les montants totaux des Stock Amount, Repricing, COGS Loss et Dep Reversal, en fonction des boutiques (colonne C) et des catégories (ligne 11).</t>
  </si>
  <si>
    <t>A noter que je ne peux pas utiliser de TCD…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</si>
</sst>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-* #,##0.00\ _F_-;\-* #,##0.00\ _F_-;_-* &quot;-&quot;??\ _F_-;_-@_-"/>
    <numFmt numFmtId="166" formatCode="#,##0;\(#,##0\);\-"/>
    <numFmt numFmtId="167" formatCode="_-* #,##0.000\ _F_-;\-* #,##0.000\ _F_-;_-* &quot;-&quot;??\ _F_-;_-@_-"/>
    <numFmt numFmtId="168" formatCode="dd/mm/yy;@"/>
    <numFmt numFmtId="169" formatCode="_-* #,##0\ _F_-;\-* #,##0\ _F_-;_-* &quot;-&quot;??\ _F_-;_-@_-"/>
    <numFmt numFmtId="170" formatCode="_(* #,##0_);_(* \(#,##0\);_(* &quot;-&quot;??_);_(@_)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4659260841701"/>
      <name val="Calibri"/>
      <family val="2"/>
    </font>
    <font>
      <b/>
      <sz val="10.5"/>
      <color theme="3" tint="0.39994506668294322"/>
      <name val="Calibri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3"/>
      <name val="Calibri"/>
      <family val="2"/>
      <charset val="204"/>
    </font>
    <font>
      <b/>
      <sz val="13"/>
      <color indexed="63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3"/>
      <name val="Cambria"/>
      <family val="2"/>
      <charset val="204"/>
    </font>
    <font>
      <sz val="11"/>
      <color indexed="23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ＭＳ Ｐゴシック"/>
      <family val="3"/>
      <charset val="128"/>
    </font>
    <font>
      <b/>
      <sz val="10"/>
      <name val="Century Gothic"/>
      <family val="2"/>
    </font>
    <font>
      <b/>
      <sz val="10"/>
      <color theme="0"/>
      <name val="Century Gothic"/>
      <family val="2"/>
    </font>
    <font>
      <sz val="10"/>
      <name val="Century Gothic"/>
      <family val="2"/>
    </font>
    <font>
      <sz val="11"/>
      <color theme="1"/>
      <name val="Century Gothic"/>
      <family val="2"/>
    </font>
    <font>
      <b/>
      <sz val="10"/>
      <color rgb="FFFF0000"/>
      <name val="Century Gothic"/>
      <family val="2"/>
    </font>
    <font>
      <b/>
      <sz val="10"/>
      <color theme="1"/>
      <name val="Century Gothic"/>
      <family val="2"/>
    </font>
    <font>
      <sz val="10"/>
      <color theme="8" tint="-0.249977111117893"/>
      <name val="Century Gothic"/>
      <family val="2"/>
    </font>
    <font>
      <b/>
      <sz val="10"/>
      <color rgb="FF0070C0"/>
      <name val="Century Gothic"/>
      <family val="2"/>
    </font>
    <font>
      <b/>
      <sz val="10"/>
      <color rgb="FF00B050"/>
      <name val="Century Gothic"/>
      <family val="2"/>
    </font>
    <font>
      <sz val="10"/>
      <color theme="1"/>
      <name val="Century Gothic"/>
      <family val="2"/>
    </font>
    <font>
      <b/>
      <sz val="10"/>
      <color indexed="10"/>
      <name val="Century Gothic"/>
      <family val="2"/>
    </font>
    <font>
      <i/>
      <sz val="10"/>
      <name val="Century Gothic"/>
      <family val="2"/>
    </font>
    <font>
      <sz val="10"/>
      <color indexed="10"/>
      <name val="Century Gothic"/>
      <family val="2"/>
    </font>
    <font>
      <b/>
      <sz val="10"/>
      <color theme="3"/>
      <name val="Century Gothic"/>
      <family val="2"/>
    </font>
    <font>
      <b/>
      <sz val="12"/>
      <color rgb="FFFF0000"/>
      <name val="Century Gothic"/>
      <family val="2"/>
    </font>
  </fonts>
  <fills count="5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ED7A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61"/>
      </patternFill>
    </fill>
    <fill>
      <patternFill patternType="solid">
        <fgColor indexed="6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/>
      <right style="thin">
        <color theme="8"/>
      </right>
      <top style="thin">
        <color theme="8" tint="0.79998168889431442"/>
      </top>
      <bottom style="thin">
        <color theme="8" tint="0.79998168889431442"/>
      </bottom>
      <diagonal/>
    </border>
    <border>
      <left/>
      <right/>
      <top style="thin">
        <color theme="8" tint="0.79998168889431442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</borders>
  <cellStyleXfs count="143">
    <xf numFmtId="0" fontId="0" fillId="0" borderId="0"/>
    <xf numFmtId="165" fontId="2" fillId="0" borderId="0" applyFont="0" applyFill="0" applyBorder="0" applyAlignment="0" applyProtection="0"/>
    <xf numFmtId="0" fontId="1" fillId="0" borderId="0"/>
    <xf numFmtId="0" fontId="3" fillId="0" borderId="15" applyNumberFormat="0" applyFill="0" applyProtection="0">
      <alignment horizontal="center" vertical="center"/>
    </xf>
    <xf numFmtId="0" fontId="4" fillId="0" borderId="16" applyFont="0" applyFill="0" applyAlignment="0" applyProtection="0"/>
    <xf numFmtId="0" fontId="4" fillId="0" borderId="16" applyFont="0" applyFill="0" applyAlignment="0" applyProtection="0"/>
    <xf numFmtId="0" fontId="4" fillId="0" borderId="16" applyFont="0" applyFill="0" applyAlignment="0" applyProtection="0"/>
    <xf numFmtId="0" fontId="4" fillId="0" borderId="16" applyFont="0" applyFill="0" applyAlignment="0" applyProtection="0"/>
    <xf numFmtId="0" fontId="4" fillId="0" borderId="16" applyFont="0" applyFill="0" applyAlignment="0" applyProtection="0"/>
    <xf numFmtId="0" fontId="4" fillId="0" borderId="16" applyFont="0" applyFill="0" applyAlignment="0" applyProtection="0"/>
    <xf numFmtId="0" fontId="4" fillId="0" borderId="16" applyFont="0" applyFill="0" applyAlignment="0" applyProtection="0"/>
    <xf numFmtId="0" fontId="4" fillId="0" borderId="16" applyFon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16" applyNumberFormat="0" applyBorder="0" applyAlignment="0" applyProtection="0"/>
    <xf numFmtId="0" fontId="4" fillId="0" borderId="16" applyNumberFormat="0" applyBorder="0" applyAlignment="0" applyProtection="0"/>
    <xf numFmtId="0" fontId="4" fillId="0" borderId="16" applyNumberFormat="0" applyBorder="0" applyAlignment="0" applyProtection="0"/>
    <xf numFmtId="0" fontId="4" fillId="0" borderId="16" applyNumberFormat="0" applyFill="0" applyAlignment="0" applyProtection="0"/>
    <xf numFmtId="0" fontId="4" fillId="0" borderId="16" applyNumberFormat="0" applyFill="0" applyAlignment="0" applyProtection="0"/>
    <xf numFmtId="0" fontId="4" fillId="0" borderId="16">
      <alignment horizontal="right" vertical="center"/>
    </xf>
    <xf numFmtId="0" fontId="4" fillId="6" borderId="16">
      <alignment horizontal="center" vertical="center"/>
    </xf>
    <xf numFmtId="0" fontId="4" fillId="6" borderId="16">
      <alignment horizontal="right" vertical="center"/>
    </xf>
    <xf numFmtId="0" fontId="3" fillId="0" borderId="17">
      <alignment horizontal="left" vertical="center"/>
    </xf>
    <xf numFmtId="0" fontId="3" fillId="0" borderId="18">
      <alignment horizontal="center" vertical="center"/>
    </xf>
    <xf numFmtId="0" fontId="5" fillId="0" borderId="19">
      <alignment horizontal="center" vertical="center"/>
    </xf>
    <xf numFmtId="0" fontId="4" fillId="7" borderId="16"/>
    <xf numFmtId="0" fontId="6" fillId="0" borderId="16"/>
    <xf numFmtId="0" fontId="7" fillId="0" borderId="16"/>
    <xf numFmtId="0" fontId="3" fillId="0" borderId="18">
      <alignment horizontal="left" vertical="top"/>
    </xf>
    <xf numFmtId="0" fontId="8" fillId="0" borderId="16"/>
    <xf numFmtId="0" fontId="3" fillId="0" borderId="18">
      <alignment horizontal="left" vertical="center"/>
    </xf>
    <xf numFmtId="0" fontId="4" fillId="6" borderId="20"/>
    <xf numFmtId="0" fontId="4" fillId="0" borderId="16">
      <alignment horizontal="right" vertical="center"/>
    </xf>
    <xf numFmtId="0" fontId="3" fillId="0" borderId="18">
      <alignment horizontal="right" vertical="center"/>
    </xf>
    <xf numFmtId="0" fontId="4" fillId="0" borderId="19">
      <alignment horizontal="center" vertical="center"/>
    </xf>
    <xf numFmtId="0" fontId="4" fillId="0" borderId="16"/>
    <xf numFmtId="0" fontId="4" fillId="0" borderId="16"/>
    <xf numFmtId="0" fontId="4" fillId="0" borderId="19">
      <alignment horizontal="center" vertical="center" wrapText="1"/>
    </xf>
    <xf numFmtId="0" fontId="9" fillId="0" borderId="19">
      <alignment horizontal="left" vertical="center" indent="1"/>
    </xf>
    <xf numFmtId="0" fontId="10" fillId="0" borderId="16"/>
    <xf numFmtId="0" fontId="3" fillId="0" borderId="17">
      <alignment horizontal="left" vertical="center"/>
    </xf>
    <xf numFmtId="0" fontId="4" fillId="0" borderId="16">
      <alignment horizontal="center" vertical="center"/>
    </xf>
    <xf numFmtId="0" fontId="3" fillId="0" borderId="18">
      <alignment horizontal="center" vertical="center"/>
    </xf>
    <xf numFmtId="0" fontId="3" fillId="0" borderId="18">
      <alignment horizontal="center" vertical="center"/>
    </xf>
    <xf numFmtId="0" fontId="3" fillId="0" borderId="17">
      <alignment horizontal="left" vertical="center"/>
    </xf>
    <xf numFmtId="0" fontId="3" fillId="0" borderId="17">
      <alignment horizontal="left" vertical="center"/>
    </xf>
    <xf numFmtId="0" fontId="11" fillId="0" borderId="16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12" borderId="24" applyNumberFormat="0" applyAlignment="0" applyProtection="0"/>
    <xf numFmtId="0" fontId="22" fillId="0" borderId="26" applyNumberFormat="0" applyFill="0" applyAlignment="0" applyProtection="0"/>
    <xf numFmtId="0" fontId="19" fillId="11" borderId="24" applyNumberFormat="0" applyAlignment="0" applyProtection="0"/>
    <xf numFmtId="0" fontId="17" fillId="9" borderId="0" applyNumberFormat="0" applyBorder="0" applyAlignment="0" applyProtection="0"/>
    <xf numFmtId="0" fontId="18" fillId="10" borderId="0" applyNumberFormat="0" applyBorder="0" applyAlignment="0" applyProtection="0"/>
    <xf numFmtId="0" fontId="16" fillId="8" borderId="0" applyNumberFormat="0" applyBorder="0" applyAlignment="0" applyProtection="0"/>
    <xf numFmtId="0" fontId="20" fillId="12" borderId="25" applyNumberFormat="0" applyAlignment="0" applyProtection="0"/>
    <xf numFmtId="0" fontId="2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1" applyNumberFormat="0" applyFill="0" applyAlignment="0" applyProtection="0"/>
    <xf numFmtId="0" fontId="14" fillId="0" borderId="22" applyNumberFormat="0" applyFill="0" applyAlignment="0" applyProtection="0"/>
    <xf numFmtId="0" fontId="15" fillId="0" borderId="23" applyNumberFormat="0" applyFill="0" applyAlignment="0" applyProtection="0"/>
    <xf numFmtId="0" fontId="15" fillId="0" borderId="0" applyNumberFormat="0" applyFill="0" applyBorder="0" applyAlignment="0" applyProtection="0"/>
    <xf numFmtId="0" fontId="23" fillId="13" borderId="27" applyNumberFormat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6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9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9" borderId="0" applyNumberFormat="0" applyBorder="0" applyAlignment="0" applyProtection="0"/>
    <xf numFmtId="0" fontId="26" fillId="38" borderId="0" applyNumberFormat="0" applyBorder="0" applyAlignment="0" applyProtection="0"/>
    <xf numFmtId="0" fontId="26" fillId="35" borderId="0" applyNumberFormat="0" applyBorder="0" applyAlignment="0" applyProtection="0"/>
    <xf numFmtId="0" fontId="27" fillId="40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35" borderId="0" applyNumberFormat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8" fillId="0" borderId="0"/>
    <xf numFmtId="0" fontId="29" fillId="0" borderId="0" applyNumberFormat="0" applyFill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47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30" fillId="35" borderId="31" applyNumberFormat="0" applyAlignment="0" applyProtection="0"/>
    <xf numFmtId="0" fontId="31" fillId="48" borderId="32" applyNumberFormat="0" applyAlignment="0" applyProtection="0"/>
    <xf numFmtId="0" fontId="32" fillId="48" borderId="31" applyNumberFormat="0" applyAlignment="0" applyProtection="0"/>
    <xf numFmtId="0" fontId="33" fillId="0" borderId="33" applyNumberFormat="0" applyFill="0" applyAlignment="0" applyProtection="0"/>
    <xf numFmtId="0" fontId="34" fillId="0" borderId="30" applyNumberFormat="0" applyFill="0" applyAlignment="0" applyProtection="0"/>
    <xf numFmtId="0" fontId="35" fillId="0" borderId="34" applyNumberFormat="0" applyFill="0" applyAlignment="0" applyProtection="0"/>
    <xf numFmtId="0" fontId="35" fillId="0" borderId="0" applyNumberFormat="0" applyFill="0" applyBorder="0" applyAlignment="0" applyProtection="0"/>
    <xf numFmtId="0" fontId="31" fillId="0" borderId="35" applyNumberFormat="0" applyFill="0" applyAlignment="0" applyProtection="0"/>
    <xf numFmtId="0" fontId="36" fillId="46" borderId="36" applyNumberFormat="0" applyAlignment="0" applyProtection="0"/>
    <xf numFmtId="0" fontId="37" fillId="0" borderId="0" applyNumberFormat="0" applyFill="0" applyBorder="0" applyAlignment="0" applyProtection="0"/>
    <xf numFmtId="0" fontId="38" fillId="44" borderId="0" applyNumberFormat="0" applyBorder="0" applyAlignment="0" applyProtection="0"/>
    <xf numFmtId="0" fontId="39" fillId="32" borderId="0" applyNumberFormat="0" applyBorder="0" applyAlignment="0" applyProtection="0"/>
    <xf numFmtId="0" fontId="40" fillId="0" borderId="0" applyNumberFormat="0" applyFill="0" applyBorder="0" applyAlignment="0" applyProtection="0"/>
    <xf numFmtId="0" fontId="41" fillId="45" borderId="29" applyNumberFormat="0" applyFont="0" applyAlignment="0" applyProtection="0"/>
    <xf numFmtId="0" fontId="42" fillId="0" borderId="28" applyNumberFormat="0" applyFill="0" applyAlignment="0" applyProtection="0"/>
    <xf numFmtId="0" fontId="43" fillId="0" borderId="0" applyNumberFormat="0" applyFill="0" applyBorder="0" applyAlignment="0" applyProtection="0"/>
    <xf numFmtId="0" fontId="44" fillId="33" borderId="0" applyNumberFormat="0" applyBorder="0" applyAlignment="0" applyProtection="0"/>
    <xf numFmtId="0" fontId="45" fillId="0" borderId="0"/>
    <xf numFmtId="164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5">
    <xf numFmtId="0" fontId="0" fillId="0" borderId="0" xfId="0"/>
    <xf numFmtId="170" fontId="46" fillId="50" borderId="0" xfId="141" applyNumberFormat="1" applyFont="1" applyFill="1" applyBorder="1" applyAlignment="1">
      <alignment horizontal="center"/>
    </xf>
    <xf numFmtId="0" fontId="47" fillId="51" borderId="0" xfId="109" applyFont="1" applyFill="1"/>
    <xf numFmtId="170" fontId="47" fillId="51" borderId="0" xfId="141" applyNumberFormat="1" applyFont="1" applyFill="1" applyBorder="1" applyAlignment="1">
      <alignment horizontal="right"/>
    </xf>
    <xf numFmtId="0" fontId="48" fillId="0" borderId="0" xfId="109" applyFont="1"/>
    <xf numFmtId="0" fontId="49" fillId="0" borderId="0" xfId="0" applyFont="1"/>
    <xf numFmtId="0" fontId="50" fillId="0" borderId="0" xfId="109" applyFont="1"/>
    <xf numFmtId="0" fontId="51" fillId="52" borderId="41" xfId="0" applyFont="1" applyFill="1" applyBorder="1"/>
    <xf numFmtId="0" fontId="52" fillId="0" borderId="42" xfId="0" applyFont="1" applyBorder="1"/>
    <xf numFmtId="170" fontId="52" fillId="0" borderId="41" xfId="0" applyNumberFormat="1" applyFont="1" applyBorder="1"/>
    <xf numFmtId="0" fontId="48" fillId="0" borderId="42" xfId="109" applyFont="1" applyBorder="1"/>
    <xf numFmtId="0" fontId="53" fillId="0" borderId="0" xfId="109" applyFont="1"/>
    <xf numFmtId="0" fontId="51" fillId="52" borderId="43" xfId="0" applyFont="1" applyFill="1" applyBorder="1"/>
    <xf numFmtId="0" fontId="54" fillId="5" borderId="0" xfId="0" applyFont="1" applyFill="1" applyAlignment="1">
      <alignment horizontal="center" vertical="center"/>
    </xf>
    <xf numFmtId="0" fontId="46" fillId="5" borderId="0" xfId="0" applyFont="1" applyFill="1"/>
    <xf numFmtId="0" fontId="53" fillId="0" borderId="0" xfId="0" applyFont="1"/>
    <xf numFmtId="0" fontId="48" fillId="0" borderId="0" xfId="0" applyFont="1"/>
    <xf numFmtId="0" fontId="55" fillId="0" borderId="0" xfId="0" applyFont="1"/>
    <xf numFmtId="0" fontId="46" fillId="0" borderId="0" xfId="0" applyFont="1"/>
    <xf numFmtId="0" fontId="46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54" fillId="0" borderId="0" xfId="0" applyFont="1" applyAlignment="1">
      <alignment horizontal="center" vertical="center"/>
    </xf>
    <xf numFmtId="0" fontId="48" fillId="2" borderId="0" xfId="0" applyFont="1" applyFill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168" fontId="47" fillId="0" borderId="5" xfId="0" applyNumberFormat="1" applyFont="1" applyBorder="1" applyAlignment="1">
      <alignment horizontal="center" vertical="center" wrapText="1"/>
    </xf>
    <xf numFmtId="168" fontId="46" fillId="0" borderId="5" xfId="0" applyNumberFormat="1" applyFont="1" applyBorder="1" applyAlignment="1">
      <alignment horizontal="center" vertical="center" wrapText="1"/>
    </xf>
    <xf numFmtId="0" fontId="48" fillId="2" borderId="0" xfId="0" applyFont="1" applyFill="1" applyAlignment="1">
      <alignment vertical="center"/>
    </xf>
    <xf numFmtId="0" fontId="46" fillId="2" borderId="0" xfId="0" applyFont="1" applyFill="1" applyAlignment="1">
      <alignment vertical="center"/>
    </xf>
    <xf numFmtId="0" fontId="46" fillId="0" borderId="0" xfId="0" applyFont="1" applyAlignment="1">
      <alignment horizontal="center" vertical="center"/>
    </xf>
    <xf numFmtId="0" fontId="57" fillId="2" borderId="0" xfId="0" applyFont="1" applyFill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48" fillId="2" borderId="9" xfId="0" applyFont="1" applyFill="1" applyBorder="1" applyAlignment="1">
      <alignment horizontal="center" vertical="center" wrapText="1"/>
    </xf>
    <xf numFmtId="0" fontId="48" fillId="2" borderId="10" xfId="0" applyFont="1" applyFill="1" applyBorder="1" applyAlignment="1">
      <alignment horizontal="center" vertical="center" wrapText="1"/>
    </xf>
    <xf numFmtId="0" fontId="48" fillId="2" borderId="11" xfId="0" applyFont="1" applyFill="1" applyBorder="1" applyAlignment="1">
      <alignment horizontal="center" vertical="center" wrapText="1"/>
    </xf>
    <xf numFmtId="0" fontId="48" fillId="2" borderId="6" xfId="0" applyFont="1" applyFill="1" applyBorder="1" applyAlignment="1">
      <alignment horizontal="center" vertical="center" wrapText="1"/>
    </xf>
    <xf numFmtId="0" fontId="48" fillId="2" borderId="7" xfId="0" applyFont="1" applyFill="1" applyBorder="1" applyAlignment="1">
      <alignment horizontal="center" vertical="center" wrapText="1"/>
    </xf>
    <xf numFmtId="0" fontId="48" fillId="2" borderId="8" xfId="0" applyFont="1" applyFill="1" applyBorder="1" applyAlignment="1">
      <alignment horizontal="center" vertical="center" wrapText="1"/>
    </xf>
    <xf numFmtId="0" fontId="48" fillId="0" borderId="9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6" fillId="2" borderId="0" xfId="0" applyFont="1" applyFill="1" applyAlignment="1">
      <alignment horizontal="center"/>
    </xf>
    <xf numFmtId="167" fontId="55" fillId="0" borderId="0" xfId="1" applyNumberFormat="1" applyFont="1" applyFill="1" applyBorder="1" applyAlignment="1">
      <alignment horizontal="center"/>
    </xf>
    <xf numFmtId="0" fontId="55" fillId="0" borderId="0" xfId="1" applyNumberFormat="1" applyFont="1" applyFill="1" applyBorder="1" applyAlignment="1">
      <alignment horizontal="center"/>
    </xf>
    <xf numFmtId="0" fontId="48" fillId="0" borderId="12" xfId="0" applyFont="1" applyBorder="1"/>
    <xf numFmtId="166" fontId="48" fillId="49" borderId="1" xfId="0" applyNumberFormat="1" applyFont="1" applyFill="1" applyBorder="1" applyAlignment="1">
      <alignment horizontal="center"/>
    </xf>
    <xf numFmtId="166" fontId="48" fillId="49" borderId="5" xfId="0" applyNumberFormat="1" applyFont="1" applyFill="1" applyBorder="1" applyAlignment="1">
      <alignment horizontal="center"/>
    </xf>
    <xf numFmtId="166" fontId="58" fillId="49" borderId="5" xfId="0" applyNumberFormat="1" applyFont="1" applyFill="1" applyBorder="1" applyAlignment="1">
      <alignment horizontal="center"/>
    </xf>
    <xf numFmtId="166" fontId="48" fillId="49" borderId="2" xfId="0" applyNumberFormat="1" applyFont="1" applyFill="1" applyBorder="1" applyAlignment="1">
      <alignment horizontal="center"/>
    </xf>
    <xf numFmtId="169" fontId="48" fillId="0" borderId="1" xfId="1" applyNumberFormat="1" applyFont="1" applyFill="1" applyBorder="1" applyAlignment="1">
      <alignment horizontal="center"/>
    </xf>
    <xf numFmtId="169" fontId="48" fillId="0" borderId="5" xfId="1" applyNumberFormat="1" applyFont="1" applyFill="1" applyBorder="1" applyAlignment="1">
      <alignment horizontal="center"/>
    </xf>
    <xf numFmtId="169" fontId="48" fillId="0" borderId="2" xfId="1" applyNumberFormat="1" applyFont="1" applyFill="1" applyBorder="1" applyAlignment="1">
      <alignment horizontal="center"/>
    </xf>
    <xf numFmtId="0" fontId="48" fillId="0" borderId="13" xfId="0" applyFont="1" applyBorder="1"/>
    <xf numFmtId="0" fontId="46" fillId="5" borderId="0" xfId="0" applyFont="1" applyFill="1" applyAlignment="1">
      <alignment horizontal="center"/>
    </xf>
    <xf numFmtId="166" fontId="48" fillId="49" borderId="4" xfId="0" applyNumberFormat="1" applyFont="1" applyFill="1" applyBorder="1" applyAlignment="1">
      <alignment horizontal="center"/>
    </xf>
    <xf numFmtId="166" fontId="48" fillId="49" borderId="0" xfId="0" applyNumberFormat="1" applyFont="1" applyFill="1" applyAlignment="1">
      <alignment horizontal="center"/>
    </xf>
    <xf numFmtId="166" fontId="58" fillId="49" borderId="0" xfId="0" applyNumberFormat="1" applyFont="1" applyFill="1" applyAlignment="1">
      <alignment horizontal="center"/>
    </xf>
    <xf numFmtId="166" fontId="48" fillId="49" borderId="3" xfId="0" applyNumberFormat="1" applyFont="1" applyFill="1" applyBorder="1" applyAlignment="1">
      <alignment horizontal="center"/>
    </xf>
    <xf numFmtId="169" fontId="48" fillId="0" borderId="4" xfId="1" applyNumberFormat="1" applyFont="1" applyFill="1" applyBorder="1" applyAlignment="1">
      <alignment horizontal="center"/>
    </xf>
    <xf numFmtId="169" fontId="48" fillId="0" borderId="0" xfId="1" applyNumberFormat="1" applyFont="1" applyFill="1" applyBorder="1" applyAlignment="1">
      <alignment horizontal="center"/>
    </xf>
    <xf numFmtId="169" fontId="48" fillId="0" borderId="3" xfId="1" applyNumberFormat="1" applyFont="1" applyFill="1" applyBorder="1" applyAlignment="1">
      <alignment horizontal="center"/>
    </xf>
    <xf numFmtId="0" fontId="55" fillId="0" borderId="44" xfId="0" applyFont="1" applyBorder="1" applyAlignment="1">
      <alignment horizontal="left"/>
    </xf>
    <xf numFmtId="0" fontId="46" fillId="5" borderId="13" xfId="0" applyFont="1" applyFill="1" applyBorder="1"/>
    <xf numFmtId="166" fontId="48" fillId="2" borderId="4" xfId="0" applyNumberFormat="1" applyFont="1" applyFill="1" applyBorder="1" applyAlignment="1">
      <alignment horizontal="center"/>
    </xf>
    <xf numFmtId="166" fontId="48" fillId="2" borderId="0" xfId="0" applyNumberFormat="1" applyFont="1" applyFill="1" applyAlignment="1">
      <alignment horizontal="center"/>
    </xf>
    <xf numFmtId="166" fontId="58" fillId="2" borderId="0" xfId="0" applyNumberFormat="1" applyFont="1" applyFill="1" applyAlignment="1">
      <alignment horizontal="center"/>
    </xf>
    <xf numFmtId="166" fontId="48" fillId="2" borderId="3" xfId="0" applyNumberFormat="1" applyFont="1" applyFill="1" applyBorder="1" applyAlignment="1">
      <alignment horizontal="center"/>
    </xf>
    <xf numFmtId="166" fontId="46" fillId="5" borderId="0" xfId="0" applyNumberFormat="1" applyFont="1" applyFill="1" applyAlignment="1">
      <alignment horizontal="center"/>
    </xf>
    <xf numFmtId="0" fontId="46" fillId="4" borderId="13" xfId="0" applyFont="1" applyFill="1" applyBorder="1"/>
    <xf numFmtId="0" fontId="48" fillId="3" borderId="13" xfId="0" applyFont="1" applyFill="1" applyBorder="1"/>
    <xf numFmtId="166" fontId="46" fillId="3" borderId="4" xfId="0" applyNumberFormat="1" applyFont="1" applyFill="1" applyBorder="1" applyAlignment="1">
      <alignment horizontal="center"/>
    </xf>
    <xf numFmtId="166" fontId="46" fillId="3" borderId="0" xfId="0" applyNumberFormat="1" applyFont="1" applyFill="1" applyAlignment="1">
      <alignment horizontal="center"/>
    </xf>
    <xf numFmtId="166" fontId="56" fillId="3" borderId="0" xfId="0" applyNumberFormat="1" applyFont="1" applyFill="1" applyAlignment="1">
      <alignment horizontal="center"/>
    </xf>
    <xf numFmtId="166" fontId="46" fillId="3" borderId="3" xfId="0" applyNumberFormat="1" applyFont="1" applyFill="1" applyBorder="1" applyAlignment="1">
      <alignment horizontal="center"/>
    </xf>
    <xf numFmtId="169" fontId="46" fillId="4" borderId="4" xfId="1" applyNumberFormat="1" applyFont="1" applyFill="1" applyBorder="1" applyAlignment="1">
      <alignment horizontal="center"/>
    </xf>
    <xf numFmtId="169" fontId="46" fillId="4" borderId="0" xfId="1" applyNumberFormat="1" applyFont="1" applyFill="1" applyBorder="1" applyAlignment="1">
      <alignment horizontal="center"/>
    </xf>
    <xf numFmtId="169" fontId="46" fillId="4" borderId="3" xfId="1" applyNumberFormat="1" applyFont="1" applyFill="1" applyBorder="1" applyAlignment="1">
      <alignment horizontal="center"/>
    </xf>
    <xf numFmtId="0" fontId="48" fillId="2" borderId="13" xfId="0" applyFont="1" applyFill="1" applyBorder="1"/>
    <xf numFmtId="0" fontId="46" fillId="2" borderId="13" xfId="0" applyFont="1" applyFill="1" applyBorder="1"/>
    <xf numFmtId="0" fontId="46" fillId="5" borderId="40" xfId="0" applyFont="1" applyFill="1" applyBorder="1"/>
    <xf numFmtId="0" fontId="46" fillId="4" borderId="40" xfId="0" applyFont="1" applyFill="1" applyBorder="1"/>
    <xf numFmtId="0" fontId="48" fillId="2" borderId="14" xfId="0" applyFont="1" applyFill="1" applyBorder="1"/>
    <xf numFmtId="166" fontId="48" fillId="2" borderId="6" xfId="0" applyNumberFormat="1" applyFont="1" applyFill="1" applyBorder="1" applyAlignment="1">
      <alignment horizontal="center"/>
    </xf>
    <xf numFmtId="166" fontId="48" fillId="2" borderId="7" xfId="0" applyNumberFormat="1" applyFont="1" applyFill="1" applyBorder="1" applyAlignment="1">
      <alignment horizontal="center"/>
    </xf>
    <xf numFmtId="166" fontId="58" fillId="2" borderId="7" xfId="0" applyNumberFormat="1" applyFont="1" applyFill="1" applyBorder="1" applyAlignment="1">
      <alignment horizontal="center"/>
    </xf>
    <xf numFmtId="166" fontId="48" fillId="2" borderId="8" xfId="0" applyNumberFormat="1" applyFont="1" applyFill="1" applyBorder="1" applyAlignment="1">
      <alignment horizontal="center"/>
    </xf>
    <xf numFmtId="169" fontId="48" fillId="0" borderId="6" xfId="1" applyNumberFormat="1" applyFont="1" applyFill="1" applyBorder="1" applyAlignment="1">
      <alignment horizontal="center"/>
    </xf>
    <xf numFmtId="169" fontId="48" fillId="0" borderId="7" xfId="1" applyNumberFormat="1" applyFont="1" applyFill="1" applyBorder="1" applyAlignment="1">
      <alignment horizontal="center"/>
    </xf>
    <xf numFmtId="169" fontId="48" fillId="0" borderId="8" xfId="1" applyNumberFormat="1" applyFont="1" applyFill="1" applyBorder="1" applyAlignment="1">
      <alignment horizontal="center"/>
    </xf>
    <xf numFmtId="168" fontId="46" fillId="7" borderId="38" xfId="0" applyNumberFormat="1" applyFont="1" applyFill="1" applyBorder="1" applyAlignment="1">
      <alignment horizontal="center" vertical="center" wrapText="1"/>
    </xf>
    <xf numFmtId="168" fontId="46" fillId="7" borderId="37" xfId="0" applyNumberFormat="1" applyFont="1" applyFill="1" applyBorder="1" applyAlignment="1">
      <alignment horizontal="center" vertical="center" wrapText="1"/>
    </xf>
    <xf numFmtId="168" fontId="46" fillId="7" borderId="39" xfId="0" applyNumberFormat="1" applyFont="1" applyFill="1" applyBorder="1" applyAlignment="1">
      <alignment horizontal="center" vertical="center" wrapText="1"/>
    </xf>
    <xf numFmtId="0" fontId="59" fillId="50" borderId="9" xfId="0" applyFont="1" applyFill="1" applyBorder="1" applyAlignment="1">
      <alignment horizontal="center" vertical="center"/>
    </xf>
    <xf numFmtId="0" fontId="59" fillId="50" borderId="10" xfId="0" applyFont="1" applyFill="1" applyBorder="1" applyAlignment="1">
      <alignment horizontal="center" vertical="center"/>
    </xf>
    <xf numFmtId="0" fontId="46" fillId="0" borderId="9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59" fillId="50" borderId="9" xfId="0" applyFont="1" applyFill="1" applyBorder="1" applyAlignment="1">
      <alignment horizontal="center" vertical="center" wrapText="1"/>
    </xf>
    <xf numFmtId="0" fontId="59" fillId="50" borderId="11" xfId="0" applyFont="1" applyFill="1" applyBorder="1" applyAlignment="1">
      <alignment horizontal="center" vertical="center"/>
    </xf>
    <xf numFmtId="0" fontId="48" fillId="49" borderId="1" xfId="142" applyNumberFormat="1" applyFont="1" applyFill="1" applyBorder="1" applyAlignment="1">
      <alignment horizontal="center"/>
    </xf>
    <xf numFmtId="0" fontId="48" fillId="49" borderId="4" xfId="142" applyNumberFormat="1" applyFont="1" applyFill="1" applyBorder="1" applyAlignment="1">
      <alignment horizontal="center"/>
    </xf>
    <xf numFmtId="14" fontId="48" fillId="49" borderId="0" xfId="142" applyNumberFormat="1" applyFont="1" applyFill="1" applyAlignment="1">
      <alignment horizontal="center"/>
    </xf>
    <xf numFmtId="170" fontId="52" fillId="53" borderId="41" xfId="0" applyNumberFormat="1" applyFont="1" applyFill="1" applyBorder="1"/>
    <xf numFmtId="0" fontId="60" fillId="0" borderId="0" xfId="0" applyFont="1"/>
  </cellXfs>
  <cellStyles count="143">
    <cellStyle name="20 % - Accent1" xfId="58" xr:uid="{995A5E74-B291-440E-AF74-665C558B3291}"/>
    <cellStyle name="20 % - Accent2" xfId="59" xr:uid="{0996CA18-5B1E-465D-883E-DDCFAC84912F}"/>
    <cellStyle name="20 % - Accent3" xfId="60" xr:uid="{D3B6A215-8991-4BFF-A044-245C44BBC405}"/>
    <cellStyle name="20 % - Accent4" xfId="61" xr:uid="{78CC31AD-0614-43D6-9142-DEFD99D75F0C}"/>
    <cellStyle name="20 % - Accent5" xfId="62" xr:uid="{A4E5A80F-9242-4E26-92C1-450458D3B8DE}"/>
    <cellStyle name="20 % - Accent6" xfId="63" xr:uid="{13581523-9ADD-4D32-915C-3A3660305E6A}"/>
    <cellStyle name="20% - Акцент1" xfId="91" xr:uid="{E41F3354-962E-42D7-8435-C82893A8FD76}"/>
    <cellStyle name="20% - Акцент2" xfId="92" xr:uid="{D876D1F0-BF07-4C51-B0AE-EB231647EAAE}"/>
    <cellStyle name="20% - Акцент3" xfId="93" xr:uid="{E8C4859E-81EA-4221-B9B0-4BBC13AEF408}"/>
    <cellStyle name="20% - Акцент4" xfId="94" xr:uid="{52DBCEC0-2C44-4CB9-ACA8-0E8DF8EA5041}"/>
    <cellStyle name="20% - Акцент5" xfId="95" xr:uid="{B1C6AE68-F36B-4CD8-B150-A3CCB0C40A0A}"/>
    <cellStyle name="20% - Акцент6" xfId="96" xr:uid="{259ADB2F-4393-4325-BB6F-2C5C719081CF}"/>
    <cellStyle name="40 % - Accent1" xfId="64" xr:uid="{13E98F0F-B048-4538-8A7B-5E30C632DF71}"/>
    <cellStyle name="40 % - Accent2" xfId="65" xr:uid="{4BA7AFEC-0ADD-46E7-865D-959C9F69E5AA}"/>
    <cellStyle name="40 % - Accent3" xfId="66" xr:uid="{B527FD6C-CD83-45B5-9D75-B81B9E6F69F4}"/>
    <cellStyle name="40 % - Accent4" xfId="67" xr:uid="{BE739EB6-2DCB-40E5-B260-4EA2C37660DF}"/>
    <cellStyle name="40 % - Accent5" xfId="68" xr:uid="{763856D8-0A6F-420D-AD8A-92EC80D6AE33}"/>
    <cellStyle name="40 % - Accent6" xfId="69" xr:uid="{44E8B818-0E78-4FD2-AEFB-1DF3B56F4ACE}"/>
    <cellStyle name="40% - Акцент1" xfId="97" xr:uid="{3653D3C6-9430-4E5E-97FF-6564204B4382}"/>
    <cellStyle name="40% - Акцент2" xfId="98" xr:uid="{FE2C8394-C2EC-483B-AB48-4F28426EA6AC}"/>
    <cellStyle name="40% - Акцент3" xfId="99" xr:uid="{BCA31664-C069-4CDE-8939-D23DD0700A2E}"/>
    <cellStyle name="40% - Акцент4" xfId="100" xr:uid="{197DFFCC-D909-4022-8799-159ED39F0212}"/>
    <cellStyle name="40% - Акцент5" xfId="101" xr:uid="{DCCD869E-6CDC-42C3-9F39-E4A81FB21A76}"/>
    <cellStyle name="40% - Акцент6" xfId="102" xr:uid="{F6471AFE-CFE8-4948-9DFB-7B7F4CE98B55}"/>
    <cellStyle name="60 % - Accent1" xfId="70" xr:uid="{B3F6CE0F-1B42-4B86-AECE-DDA7FD7CA350}"/>
    <cellStyle name="60 % - Accent2" xfId="71" xr:uid="{F5E1DE08-17CC-417E-9890-169138E71A52}"/>
    <cellStyle name="60 % - Accent3" xfId="72" xr:uid="{4AAC6972-A562-4D72-8838-57DD6600EED9}"/>
    <cellStyle name="60 % - Accent4" xfId="73" xr:uid="{64648E3A-729E-4432-B17C-8710E2B431A8}"/>
    <cellStyle name="60 % - Accent5" xfId="74" xr:uid="{FD3714C4-E4E1-4C82-AE47-7927682899A0}"/>
    <cellStyle name="60 % - Accent6" xfId="75" xr:uid="{3960C2CA-EECF-452F-AD7F-2BB95CE75B44}"/>
    <cellStyle name="60% - Акцент1" xfId="103" xr:uid="{DF1A9835-F636-40F4-A157-7B3F2F76A3E3}"/>
    <cellStyle name="60% - Акцент2" xfId="104" xr:uid="{3152621E-13CE-49B8-BE61-3C89B291F069}"/>
    <cellStyle name="60% - Акцент3" xfId="105" xr:uid="{1732426A-9B80-4894-92F8-0403BB4EB512}"/>
    <cellStyle name="60% - Акцент4" xfId="106" xr:uid="{13135AF4-17C0-4208-8903-39FE8276BB9B}"/>
    <cellStyle name="60% - Акцент5" xfId="107" xr:uid="{F288E6E7-969F-4564-8100-367EF0911A9A}"/>
    <cellStyle name="60% - Акцент6" xfId="108" xr:uid="{4B088363-27CF-4564-A095-E6606E8D70C4}"/>
    <cellStyle name="AF Column - IBM Cognos" xfId="3" xr:uid="{48299E3F-A8C9-43C0-BFF1-CA64FE74A3BB}"/>
    <cellStyle name="AF Data - IBM Cognos" xfId="4" xr:uid="{5E33F977-0217-47BF-960D-D67CAF07D09E}"/>
    <cellStyle name="AF Data 0 - IBM Cognos" xfId="5" xr:uid="{DFAD4730-7526-4210-878D-0D60AF0AEF25}"/>
    <cellStyle name="AF Data 1 - IBM Cognos" xfId="6" xr:uid="{3E567F90-A55D-4CB6-9DBE-54BFCD4723FF}"/>
    <cellStyle name="AF Data 2 - IBM Cognos" xfId="7" xr:uid="{FCD1DC3B-BF3A-4538-A2AA-D819C7B1D827}"/>
    <cellStyle name="AF Data 3 - IBM Cognos" xfId="8" xr:uid="{543F71F8-4FE0-41C2-982D-5D769B442ADC}"/>
    <cellStyle name="AF Data 4 - IBM Cognos" xfId="9" xr:uid="{37E8BCEA-A8D5-46F0-B33D-A4CF25B7365A}"/>
    <cellStyle name="AF Data 5 - IBM Cognos" xfId="10" xr:uid="{E26AB71D-CFB8-4A7D-B71D-02B52E642C57}"/>
    <cellStyle name="AF Data Leaf - IBM Cognos" xfId="11" xr:uid="{EADCDF55-A7AF-4527-B54E-B757B74FA2CB}"/>
    <cellStyle name="AF Header - IBM Cognos" xfId="12" xr:uid="{44B431D9-9516-433A-97DD-1EA749A062BD}"/>
    <cellStyle name="AF Header 0 - IBM Cognos" xfId="13" xr:uid="{B064B4E5-00C6-42F0-A9C9-38849FF73A8C}"/>
    <cellStyle name="AF Header 1 - IBM Cognos" xfId="14" xr:uid="{DB70F91A-3375-40AD-B9BE-132FDEFD6574}"/>
    <cellStyle name="AF Header 2 - IBM Cognos" xfId="15" xr:uid="{93373828-B48A-4F3B-894D-9824F66B6801}"/>
    <cellStyle name="AF Header 3 - IBM Cognos" xfId="16" xr:uid="{55454B0F-21ED-4F02-A250-25118388D389}"/>
    <cellStyle name="AF Header 4 - IBM Cognos" xfId="17" xr:uid="{5B466765-B251-493F-8712-3D85AA1CAE8E}"/>
    <cellStyle name="AF Header 5 - IBM Cognos" xfId="18" xr:uid="{4F45ECF3-33D6-461D-B907-7389A4D4D9CA}"/>
    <cellStyle name="AF Header Leaf - IBM Cognos" xfId="19" xr:uid="{A5ACC85E-942C-4D76-BCC5-2AFB8197957B}"/>
    <cellStyle name="AF Row - IBM Cognos" xfId="20" xr:uid="{C96D5ABD-9CBB-4316-9E92-923E1629ECC4}"/>
    <cellStyle name="AF Row 0 - IBM Cognos" xfId="21" xr:uid="{405003D8-B096-4562-83DA-1C14283EF380}"/>
    <cellStyle name="AF Row 1 - IBM Cognos" xfId="22" xr:uid="{A366F246-DE88-4E5A-B62F-34015AD117D1}"/>
    <cellStyle name="AF Row 2 - IBM Cognos" xfId="23" xr:uid="{F9F7BC7F-696D-4BDB-946F-6AA0DE3F567B}"/>
    <cellStyle name="AF Row 3 - IBM Cognos" xfId="24" xr:uid="{F2FEB9F9-916B-423C-8E4F-5F4ECFBD3564}"/>
    <cellStyle name="AF Row 4 - IBM Cognos" xfId="25" xr:uid="{B1CADD03-89FB-4C0D-9B7B-64A1EEF1731A}"/>
    <cellStyle name="AF Row 5 - IBM Cognos" xfId="26" xr:uid="{8ACE53F3-FA22-4296-9784-C60F6F8BD035}"/>
    <cellStyle name="AF Row Leaf - IBM Cognos" xfId="27" xr:uid="{C5C1AAB0-6AEE-41BA-B741-16A3A1E14521}"/>
    <cellStyle name="AF Subnm - IBM Cognos" xfId="28" xr:uid="{C8C1AB9A-261C-4EA1-B3D0-5912D931BE7D}"/>
    <cellStyle name="AF Title - IBM Cognos" xfId="29" xr:uid="{B94E0B60-A3E8-4C1F-8C4D-196048F73B92}"/>
    <cellStyle name="Avertissement" xfId="76" xr:uid="{415B8C44-45E9-4AF0-A0F8-C3F3E31BFE9E}"/>
    <cellStyle name="Calcul" xfId="77" xr:uid="{37353A52-5F09-45D5-9586-00724C320EC9}"/>
    <cellStyle name="Calculated Column - IBM Cognos" xfId="30" xr:uid="{5270D0F6-0083-4784-8C22-79F0A2EE055B}"/>
    <cellStyle name="Calculated Column Name - IBM Cognos" xfId="31" xr:uid="{DEB812D1-62BB-47E6-BC4C-36B786ECA10F}"/>
    <cellStyle name="Calculated Row - IBM Cognos" xfId="32" xr:uid="{F18F1014-B072-49AD-A795-C1EB32825DC6}"/>
    <cellStyle name="Calculated Row Name - IBM Cognos" xfId="33" xr:uid="{75E4C039-9A73-4CF1-B505-CAA13E6835C4}"/>
    <cellStyle name="Cellule liée" xfId="78" xr:uid="{AF034873-2670-41DA-92E0-53546451EC53}"/>
    <cellStyle name="Column Name - IBM Cognos" xfId="34" xr:uid="{18ACA073-EE48-4A08-8D71-D56B63429CA6}"/>
    <cellStyle name="Column Template - IBM Cognos" xfId="35" xr:uid="{12866855-EEB1-4930-8F58-9D0252856184}"/>
    <cellStyle name="Differs From Base - IBM Cognos" xfId="36" xr:uid="{171F3882-B5D6-43F2-83AD-553101E6A1B1}"/>
    <cellStyle name="Edit - IBM Cognos" xfId="37" xr:uid="{666D62F0-F995-41AB-A09C-AF6B7F1483DC}"/>
    <cellStyle name="Entrée" xfId="79" xr:uid="{FBEE1BBE-1B09-4720-A0E3-B0902A7D6F3E}"/>
    <cellStyle name="Formula - IBM Cognos" xfId="38" xr:uid="{790DCDE8-0781-4E09-B1FC-A4E51A483F63}"/>
    <cellStyle name="Group Name - IBM Cognos" xfId="39" xr:uid="{71FCCD63-FC84-464E-8274-4FD38785D8E1}"/>
    <cellStyle name="Hold Values - IBM Cognos" xfId="40" xr:uid="{5ACC01D5-8025-49FC-823F-32F9D0C08220}"/>
    <cellStyle name="Insatisfaisant" xfId="80" xr:uid="{E4D4586C-B1EA-4EFE-A188-2B490D5CB0D8}"/>
    <cellStyle name="List Name - IBM Cognos" xfId="41" xr:uid="{21FF5D10-5866-480F-B0A4-24175B3F44AB}"/>
    <cellStyle name="Locked - IBM Cognos" xfId="42" xr:uid="{B0674426-863C-4027-A24A-FE56DAAE8E3D}"/>
    <cellStyle name="Measure - IBM Cognos" xfId="43" xr:uid="{1527AD26-72CA-42AE-8207-CFE7C14A71C6}"/>
    <cellStyle name="Measure Header - IBM Cognos" xfId="44" xr:uid="{79898B53-4952-402C-9A17-83C006902C5A}"/>
    <cellStyle name="Measure Name - IBM Cognos" xfId="45" xr:uid="{FE99F8B5-2DA3-491E-A3C6-515273AAF8D1}"/>
    <cellStyle name="Measure Summary - IBM Cognos" xfId="46" xr:uid="{9EECF927-A3CF-4CF9-B9E3-B091E1C5FC9E}"/>
    <cellStyle name="Measure Summary TM1 - IBM Cognos" xfId="47" xr:uid="{51529D1E-A9B8-4E32-9857-1CD11791CCC0}"/>
    <cellStyle name="Measure Template - IBM Cognos" xfId="48" xr:uid="{A0AAF772-E941-4B1E-AA62-10548DF2244B}"/>
    <cellStyle name="Milliers" xfId="1" builtinId="3"/>
    <cellStyle name="Milliers 3" xfId="141" xr:uid="{FA14CDB0-2D33-4403-9C8C-75285B4A1C71}"/>
    <cellStyle name="More - IBM Cognos" xfId="49" xr:uid="{612950AE-D2C2-409F-83DA-B336F1035F48}"/>
    <cellStyle name="Neutre" xfId="81" xr:uid="{283258B0-5072-4255-BBFF-5506AEC31DF2}"/>
    <cellStyle name="Normal" xfId="0" builtinId="0" customBuiltin="1"/>
    <cellStyle name="Normal 2" xfId="2" xr:uid="{EE1F952B-ACF5-49BF-BA47-F7570111D04D}"/>
    <cellStyle name="Normal 3" xfId="109" xr:uid="{E0BCD687-D8E5-46C7-860E-5B77E9A8FEFE}"/>
    <cellStyle name="Normal 4" xfId="110" xr:uid="{AF0D58BD-B92D-4F0A-95FB-93ABDDDC9D15}"/>
    <cellStyle name="Normal 5" xfId="111" xr:uid="{50B4E36C-A699-485A-B058-EBC86C109FA9}"/>
    <cellStyle name="Normal 6" xfId="112" xr:uid="{ED171F1F-E994-414B-BDD3-5B938EE574BC}"/>
    <cellStyle name="Normale 2" xfId="113" xr:uid="{B29C6CAA-62A2-44E3-8976-B129F1A52BD3}"/>
    <cellStyle name="Normale 2 2" xfId="114" xr:uid="{A3C0CA6F-C554-410D-BA61-0848E4FCD029}"/>
    <cellStyle name="Normale_ARM-EMP Sole" xfId="115" xr:uid="{6CE3352F-F82C-49C6-986E-8EC5EC1E7396}"/>
    <cellStyle name="Pending Change - IBM Cognos" xfId="50" xr:uid="{5C2B71D4-66B3-4B36-8F5A-1F71BBD484AC}"/>
    <cellStyle name="Pourcentage" xfId="142" builtinId="5"/>
    <cellStyle name="Row Name - IBM Cognos" xfId="51" xr:uid="{AAC7E581-BFA8-4853-882D-41AAB66F9897}"/>
    <cellStyle name="Row Template - IBM Cognos" xfId="52" xr:uid="{CC7B9B47-C96A-41E9-B745-8A60AEB27F1D}"/>
    <cellStyle name="Satisfaisant" xfId="82" xr:uid="{CE78D2EF-1C2D-43CF-B848-A897A47EBBA0}"/>
    <cellStyle name="Sortie" xfId="83" xr:uid="{B99F36BB-E567-4D49-B330-334A0448C1A5}"/>
    <cellStyle name="Summary Column Name - IBM Cognos" xfId="53" xr:uid="{48F2516D-C3D2-49F1-8415-3F6E17FCACE1}"/>
    <cellStyle name="Summary Column Name TM1 - IBM Cognos" xfId="54" xr:uid="{9B3AC937-30BA-4598-A94E-2C5D56E362EB}"/>
    <cellStyle name="Summary Row Name - IBM Cognos" xfId="55" xr:uid="{18A47774-6456-414E-B3F7-46A3AFF458C0}"/>
    <cellStyle name="Summary Row Name TM1 - IBM Cognos" xfId="56" xr:uid="{C8E9FD78-6A54-4A10-8EF7-F1951D6DD122}"/>
    <cellStyle name="Texte explicatif" xfId="84" xr:uid="{58EB69FE-516C-42BD-9230-C3C4990A9276}"/>
    <cellStyle name="Titre" xfId="85" xr:uid="{CA5492AE-9B25-4396-8755-38A5D25A189B}"/>
    <cellStyle name="Titre 1" xfId="86" xr:uid="{9AF4CAE0-84D4-4580-B297-9573C695FBA1}"/>
    <cellStyle name="Titre 2" xfId="87" xr:uid="{415D7B2C-EC06-48B9-AF02-BF5F5F21790B}"/>
    <cellStyle name="Titre 3" xfId="88" xr:uid="{1BC7C515-54EC-4B08-8A88-6EC2D85D4320}"/>
    <cellStyle name="Titre 4" xfId="89" xr:uid="{DBE107FC-B0D6-4430-82BF-D6C001F4C639}"/>
    <cellStyle name="Titre_Rapports XEIS&amp;CEGID_CDG" xfId="116" xr:uid="{47061C62-FCD9-443F-A26A-0A1706DC3E48}"/>
    <cellStyle name="Unsaved Change - IBM Cognos" xfId="57" xr:uid="{9BBC82F3-8BF5-4367-8709-5A934B94F61D}"/>
    <cellStyle name="Vérification" xfId="90" xr:uid="{318CE454-6106-4D00-9202-14E56F0B4C67}"/>
    <cellStyle name="Акцент1" xfId="117" xr:uid="{F2AFCD91-9D9E-4B22-A1E0-6ECAB6B00AEC}"/>
    <cellStyle name="Акцент2" xfId="118" xr:uid="{C7CC8127-785D-468E-B869-74639C533833}"/>
    <cellStyle name="Акцент3" xfId="119" xr:uid="{293F40EC-D652-44F3-A089-AD2F86D99C6C}"/>
    <cellStyle name="Акцент4" xfId="120" xr:uid="{8D863B3E-704A-42BF-822F-A991FAF917C1}"/>
    <cellStyle name="Акцент5" xfId="121" xr:uid="{45B4F65E-0D85-4DDF-9608-5DA78719B9C6}"/>
    <cellStyle name="Акцент6" xfId="122" xr:uid="{B0C77D57-416B-4630-BFBD-7BA5E885AA12}"/>
    <cellStyle name="Ввод " xfId="123" xr:uid="{44A43F84-77E3-47D3-8D18-D5DB6E7A3FA5}"/>
    <cellStyle name="Вывод" xfId="124" xr:uid="{286C314B-0895-4147-A627-8E8D5E1F6825}"/>
    <cellStyle name="Вычисление" xfId="125" xr:uid="{9E0D6E43-A759-44EE-AE92-1CE5462AD339}"/>
    <cellStyle name="Заголовок 1" xfId="126" xr:uid="{48260E02-053E-45DA-82E0-D7A900110666}"/>
    <cellStyle name="Заголовок 2" xfId="127" xr:uid="{DA619E61-A8C5-4C79-953B-99DFB58F263D}"/>
    <cellStyle name="Заголовок 3" xfId="128" xr:uid="{A4FD7162-E0DC-4FCF-9443-92108AA904EB}"/>
    <cellStyle name="Заголовок 4" xfId="129" xr:uid="{EAFE4167-54F3-423B-B458-98F362F5F96F}"/>
    <cellStyle name="Итог" xfId="130" xr:uid="{8830CA82-C846-4EAE-A764-FF6742A1F6A4}"/>
    <cellStyle name="Контрольная ячейка" xfId="131" xr:uid="{D786F0E3-143D-4EC4-B2BB-6545CDB5CC37}"/>
    <cellStyle name="Название" xfId="132" xr:uid="{1CA22496-4FB5-45B1-AEFC-562E610BA420}"/>
    <cellStyle name="Нейтральный" xfId="133" xr:uid="{4857D6BB-6C86-4FB8-BBC5-61B5EB0E8C50}"/>
    <cellStyle name="Плохой" xfId="134" xr:uid="{033260C5-9176-49DA-8018-AA825472E268}"/>
    <cellStyle name="Пояснение" xfId="135" xr:uid="{DFD8BC7F-37DB-4D35-BE4A-CA359838F180}"/>
    <cellStyle name="Примечание" xfId="136" xr:uid="{A46CB9DE-3BB0-4162-9408-BB525B34E87A}"/>
    <cellStyle name="Связанная ячейка" xfId="137" xr:uid="{550A138D-2BBD-4042-9F05-3EB00915A578}"/>
    <cellStyle name="Текст предупреждения" xfId="138" xr:uid="{3FB2176C-F899-4793-A6DC-81960B5EEA8F}"/>
    <cellStyle name="Хороший" xfId="139" xr:uid="{D16B25D7-DD28-4DFE-BFF9-799BEC855F42}"/>
    <cellStyle name="標準_Sheet1" xfId="140" xr:uid="{E74031BA-26C5-4655-8F45-79D0FD424957}"/>
  </cellStyles>
  <dxfs count="0"/>
  <tableStyles count="0" defaultTableStyle="TableStyleMedium2" defaultPivotStyle="PivotStyleLight16"/>
  <colors>
    <mruColors>
      <color rgb="FFFFFFCC"/>
      <color rgb="FFFFFF66"/>
      <color rgb="FFFFFFE7"/>
      <color rgb="FFCCECFF"/>
      <color rgb="FFCCCCFF"/>
      <color rgb="FFCC99FF"/>
      <color rgb="FFFFCC99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alcChain" Target="calcChain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152400</xdr:colOff>
          <xdr:row>0</xdr:row>
          <xdr:rowOff>0</xdr:rowOff>
        </xdr:to>
        <xdr:sp macro="" textlink="">
          <xdr:nvSpPr>
            <xdr:cNvPr id="2049" name="CustomMemberDispatchertb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419100</xdr:colOff>
          <xdr:row>0</xdr:row>
          <xdr:rowOff>0</xdr:rowOff>
        </xdr:to>
        <xdr:sp macro="" textlink="">
          <xdr:nvSpPr>
            <xdr:cNvPr id="4097" name="CustomMemberDispatchertb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4098" name="FPMExcelClientSheetOptionstb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251460</xdr:colOff>
      <xdr:row>15</xdr:row>
      <xdr:rowOff>121920</xdr:rowOff>
    </xdr:from>
    <xdr:to>
      <xdr:col>10</xdr:col>
      <xdr:colOff>601980</xdr:colOff>
      <xdr:row>27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8CDC8DA-AEA1-1F63-CFA3-31C611828BF3}"/>
            </a:ext>
          </a:extLst>
        </xdr:cNvPr>
        <xdr:cNvSpPr txBox="1"/>
      </xdr:nvSpPr>
      <xdr:spPr>
        <a:xfrm>
          <a:off x="6134100" y="3291840"/>
          <a:ext cx="3665220" cy="1882140"/>
        </a:xfrm>
        <a:prstGeom prst="rect">
          <a:avLst/>
        </a:prstGeom>
        <a:solidFill>
          <a:schemeClr val="bg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13322</a:t>
          </a:r>
          <a:r>
            <a:rPr lang="fr-FR" sz="1100" baseline="0"/>
            <a:t> : on a bien 133 226 dans la DataBase pour le code AE006 (cellule D7, onglet DataBase) mais </a:t>
          </a:r>
          <a:r>
            <a:rPr lang="fr-FR" sz="1100" b="1" baseline="0"/>
            <a:t>il manque les 341 736 qu'on a en cellule D25 (onglet DataBase).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J'ai tenté un SOMME.SI.ENS en cellule F11, sans grand succès.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=&gt; 1. Pour chaque code, pourriez-vous m'aider à calculer le montant total des Stock Amount, Repricing, COGS Loss et Dep Reversal s'il vous plaît ? 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556260</xdr:colOff>
      <xdr:row>13</xdr:row>
      <xdr:rowOff>106680</xdr:rowOff>
    </xdr:from>
    <xdr:to>
      <xdr:col>5</xdr:col>
      <xdr:colOff>472440</xdr:colOff>
      <xdr:row>15</xdr:row>
      <xdr:rowOff>114300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74DC8B54-FB6C-3C3B-9E0A-1B5C9B003A4A}"/>
            </a:ext>
          </a:extLst>
        </xdr:cNvPr>
        <xdr:cNvCxnSpPr/>
      </xdr:nvCxnSpPr>
      <xdr:spPr bwMode="auto">
        <a:xfrm flipH="1" flipV="1">
          <a:off x="5775960" y="2941320"/>
          <a:ext cx="579120" cy="34290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76200</xdr:colOff>
      <xdr:row>16</xdr:row>
      <xdr:rowOff>45720</xdr:rowOff>
    </xdr:from>
    <xdr:to>
      <xdr:col>17</xdr:col>
      <xdr:colOff>586740</xdr:colOff>
      <xdr:row>22</xdr:row>
      <xdr:rowOff>30480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DAE5CC09-68FC-48DA-9EFB-10D5E70130A3}"/>
            </a:ext>
          </a:extLst>
        </xdr:cNvPr>
        <xdr:cNvSpPr txBox="1"/>
      </xdr:nvSpPr>
      <xdr:spPr>
        <a:xfrm>
          <a:off x="9936480" y="3383280"/>
          <a:ext cx="4488180" cy="990600"/>
        </a:xfrm>
        <a:prstGeom prst="rect">
          <a:avLst/>
        </a:prstGeom>
        <a:solidFill>
          <a:schemeClr val="bg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=&gt; 2. Il faudrait aussi dissocier les montants </a:t>
          </a:r>
          <a:r>
            <a:rPr lang="fr-FR" sz="1100" b="1" baseline="0"/>
            <a:t>en fonction de la Category</a:t>
          </a:r>
          <a:r>
            <a:rPr lang="fr-FR" sz="1100" baseline="0"/>
            <a:t> (colonnes B et I en DataBase), à savoir Braderie, Outlet, Baby Outlet, etc.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J'ai pensé à un RECHERCHEV avec deux critères (critère 1 : le code (AE006, etc.) et critère 2 : la Category).</a:t>
          </a:r>
        </a:p>
        <a:p>
          <a:endParaRPr lang="fr-FR" sz="1100"/>
        </a:p>
      </xdr:txBody>
    </xdr:sp>
    <xdr:clientData/>
  </xdr:twoCellAnchor>
  <xdr:twoCellAnchor>
    <xdr:from>
      <xdr:col>10</xdr:col>
      <xdr:colOff>289560</xdr:colOff>
      <xdr:row>10</xdr:row>
      <xdr:rowOff>358140</xdr:rowOff>
    </xdr:from>
    <xdr:to>
      <xdr:col>11</xdr:col>
      <xdr:colOff>327660</xdr:colOff>
      <xdr:row>16</xdr:row>
      <xdr:rowOff>45720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F927B200-3087-4AFC-81AD-922DE67F1E85}"/>
            </a:ext>
          </a:extLst>
        </xdr:cNvPr>
        <xdr:cNvCxnSpPr/>
      </xdr:nvCxnSpPr>
      <xdr:spPr bwMode="auto">
        <a:xfrm flipH="1" flipV="1">
          <a:off x="9486900" y="2004060"/>
          <a:ext cx="701040" cy="137922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83820</xdr:colOff>
      <xdr:row>23</xdr:row>
      <xdr:rowOff>7620</xdr:rowOff>
    </xdr:from>
    <xdr:to>
      <xdr:col>17</xdr:col>
      <xdr:colOff>586740</xdr:colOff>
      <xdr:row>32</xdr:row>
      <xdr:rowOff>137160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739E805F-AA00-4D0E-BE93-E53A3C60FCB7}"/>
            </a:ext>
          </a:extLst>
        </xdr:cNvPr>
        <xdr:cNvSpPr txBox="1"/>
      </xdr:nvSpPr>
      <xdr:spPr>
        <a:xfrm>
          <a:off x="9944100" y="5090160"/>
          <a:ext cx="4480560" cy="1508760"/>
        </a:xfrm>
        <a:prstGeom prst="rect">
          <a:avLst/>
        </a:prstGeom>
        <a:solidFill>
          <a:schemeClr val="bg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=&gt; 3. De plus, il faudrait faire en sorte de </a:t>
          </a:r>
          <a:r>
            <a:rPr lang="fr-FR" sz="1100" b="1" baseline="0"/>
            <a:t>ne pas ajouter de colonne supplémentaire </a:t>
          </a:r>
          <a:r>
            <a:rPr lang="fr-FR" sz="1100" baseline="0"/>
            <a:t>(par exemple pour séparer le code de la boutique, ou pour concaténer la boutique et la catégorie...), et de </a:t>
          </a:r>
          <a:r>
            <a:rPr lang="fr-FR" sz="1100" b="1" baseline="0"/>
            <a:t>ne pas supprimer les espaces dans la colonne C</a:t>
          </a:r>
          <a:r>
            <a:rPr lang="fr-FR" sz="1100" baseline="0"/>
            <a:t> (d'où mon essai avec la fonction GAUCHE).</a:t>
          </a:r>
        </a:p>
        <a:p>
          <a:endParaRPr lang="fr-FR" sz="1100" baseline="0"/>
        </a:p>
        <a:p>
          <a:r>
            <a:rPr lang="fr-FR" sz="1100" baseline="0"/>
            <a:t>=&gt; 4. Enfin, je ne parviens pas à </a:t>
          </a:r>
          <a:r>
            <a:rPr lang="fr-FR" sz="1100" b="1" baseline="0"/>
            <a:t>modifier le format des cellules </a:t>
          </a:r>
          <a:r>
            <a:rPr lang="fr-FR" sz="1100" baseline="0"/>
            <a:t>(13322 au lieu de 133 226, des virgules à la fin des nombres...). Pourriez-vous améliorer cela s'il vous plaît ?</a:t>
          </a:r>
        </a:p>
        <a:p>
          <a:endParaRPr lang="fr-FR" sz="1100"/>
        </a:p>
      </xdr:txBody>
    </xdr:sp>
    <xdr:clientData/>
  </xdr:twoCellAnchor>
  <xdr:twoCellAnchor>
    <xdr:from>
      <xdr:col>2</xdr:col>
      <xdr:colOff>1409700</xdr:colOff>
      <xdr:row>5</xdr:row>
      <xdr:rowOff>38100</xdr:rowOff>
    </xdr:from>
    <xdr:to>
      <xdr:col>9</xdr:col>
      <xdr:colOff>350520</xdr:colOff>
      <xdr:row>11</xdr:row>
      <xdr:rowOff>464820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6DA16BBA-2B82-4D4A-B012-D6E89BE623A4}"/>
            </a:ext>
          </a:extLst>
        </xdr:cNvPr>
        <xdr:cNvCxnSpPr/>
      </xdr:nvCxnSpPr>
      <xdr:spPr bwMode="auto">
        <a:xfrm flipH="1">
          <a:off x="3985260" y="944880"/>
          <a:ext cx="4899660" cy="221742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320040</xdr:colOff>
      <xdr:row>5</xdr:row>
      <xdr:rowOff>53340</xdr:rowOff>
    </xdr:from>
    <xdr:to>
      <xdr:col>13</xdr:col>
      <xdr:colOff>144780</xdr:colOff>
      <xdr:row>10</xdr:row>
      <xdr:rowOff>205740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7FBE890D-1771-47F8-9861-87CBBEFF0F82}"/>
            </a:ext>
          </a:extLst>
        </xdr:cNvPr>
        <xdr:cNvCxnSpPr/>
      </xdr:nvCxnSpPr>
      <xdr:spPr bwMode="auto">
        <a:xfrm flipH="1">
          <a:off x="6865620" y="960120"/>
          <a:ext cx="4465320" cy="144018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customProperty" Target="../customProperty4.bin"/><Relationship Id="rId7" Type="http://schemas.openxmlformats.org/officeDocument/2006/relationships/control" Target="../activeX/activeX2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10" Type="http://schemas.openxmlformats.org/officeDocument/2006/relationships/image" Target="../media/image3.emf"/><Relationship Id="rId4" Type="http://schemas.openxmlformats.org/officeDocument/2006/relationships/customProperty" Target="../customProperty5.bin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67497-7EB9-458F-BF4C-E100245F1FF0}">
  <sheetPr codeName="Sheet2"/>
  <dimension ref="A1"/>
  <sheetViews>
    <sheetView workbookViewId="0"/>
  </sheetViews>
  <sheetFormatPr baseColWidth="10" defaultColWidth="11.44140625" defaultRowHeight="14.4"/>
  <sheetData/>
  <pageMargins left="0.7" right="0.7" top="0.75" bottom="0.75" header="0.3" footer="0.3"/>
  <customProperties>
    <customPr name="CafeStyleVersion" r:id="rId1"/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2049" r:id="rId5" name="CustomMemberDispatchertb1">
          <controlPr defaultSize="0" autoLine="0" autoPict="0" r:id="rId6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152400</xdr:colOff>
                <xdr:row>0</xdr:row>
                <xdr:rowOff>0</xdr:rowOff>
              </to>
            </anchor>
          </controlPr>
        </control>
      </mc:Choice>
      <mc:Fallback>
        <control shapeId="2049" r:id="rId5" name="CustomMemberDispatchertb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07823-C6C6-4CAF-AFB1-A916D2AC58B1}">
  <dimension ref="A1:P158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4" sqref="D4"/>
    </sheetView>
  </sheetViews>
  <sheetFormatPr baseColWidth="10" defaultColWidth="9.109375" defaultRowHeight="13.8" outlineLevelCol="1"/>
  <cols>
    <col min="1" max="1" width="13.109375" style="5" bestFit="1" customWidth="1"/>
    <col min="2" max="2" width="17" style="5" bestFit="1" customWidth="1"/>
    <col min="3" max="3" width="35.88671875" style="5" bestFit="1" customWidth="1"/>
    <col min="4" max="4" width="14.88671875" style="5" bestFit="1" customWidth="1"/>
    <col min="5" max="5" width="11.33203125" style="5" bestFit="1" customWidth="1"/>
    <col min="6" max="6" width="11.109375" style="5" bestFit="1" customWidth="1"/>
    <col min="7" max="7" width="14.33203125" style="5" bestFit="1" customWidth="1"/>
    <col min="8" max="8" width="33.88671875" style="5" bestFit="1" customWidth="1"/>
    <col min="9" max="9" width="27.6640625" style="5" bestFit="1" customWidth="1"/>
    <col min="10" max="11" width="9.109375" style="5"/>
    <col min="12" max="12" width="35.88671875" style="5" customWidth="1" outlineLevel="1"/>
    <col min="13" max="13" width="33.88671875" style="5" customWidth="1" outlineLevel="1"/>
    <col min="14" max="14" width="17" style="5" customWidth="1" outlineLevel="1"/>
    <col min="15" max="15" width="27.6640625" style="5" customWidth="1" outlineLevel="1"/>
    <col min="16" max="16384" width="9.109375" style="5"/>
  </cols>
  <sheetData>
    <row r="1" spans="1:16">
      <c r="A1" s="1" t="s">
        <v>42</v>
      </c>
      <c r="B1" s="1" t="s">
        <v>43</v>
      </c>
      <c r="C1" s="2" t="s">
        <v>44</v>
      </c>
      <c r="D1" s="3" t="s">
        <v>7</v>
      </c>
      <c r="E1" s="3" t="s">
        <v>5</v>
      </c>
      <c r="F1" s="3" t="s">
        <v>8</v>
      </c>
      <c r="G1" s="3" t="s">
        <v>9</v>
      </c>
      <c r="H1" s="4" t="s">
        <v>102</v>
      </c>
      <c r="I1" s="4" t="s">
        <v>103</v>
      </c>
      <c r="J1" s="4"/>
      <c r="K1" s="4"/>
      <c r="L1" s="4"/>
      <c r="M1" s="4"/>
      <c r="N1" s="4"/>
      <c r="O1" s="4"/>
      <c r="P1" s="4"/>
    </row>
    <row r="2" spans="1:16">
      <c r="A2" s="6" t="s">
        <v>45</v>
      </c>
      <c r="B2" s="7" t="s">
        <v>46</v>
      </c>
      <c r="C2" s="8" t="s">
        <v>47</v>
      </c>
      <c r="D2" s="9">
        <v>1839799.9925000023</v>
      </c>
      <c r="E2" s="9">
        <v>275969.99887500022</v>
      </c>
      <c r="F2" s="9">
        <v>-1563829.9936250024</v>
      </c>
      <c r="G2" s="9">
        <v>895953.60301999911</v>
      </c>
      <c r="H2" s="4" t="str">
        <f>VLOOKUP(C2,$L$20:$M$44,2,FALSE)</f>
        <v>Dubai Mall</v>
      </c>
      <c r="I2" s="4" t="str">
        <f>VLOOKUP(B2,$N$20:$O$25,2,FALSE)</f>
        <v>End Of Life</v>
      </c>
      <c r="J2" s="4"/>
      <c r="K2" s="4"/>
      <c r="L2" s="4"/>
      <c r="M2" s="4"/>
      <c r="N2" s="4"/>
      <c r="O2" s="4"/>
      <c r="P2" s="4"/>
    </row>
    <row r="3" spans="1:16">
      <c r="A3" s="6" t="s">
        <v>45</v>
      </c>
      <c r="B3" s="7" t="s">
        <v>46</v>
      </c>
      <c r="C3" s="8" t="s">
        <v>48</v>
      </c>
      <c r="D3" s="9">
        <v>330584.39759999979</v>
      </c>
      <c r="E3" s="9">
        <v>49587.659639999976</v>
      </c>
      <c r="F3" s="9">
        <v>-280996.73796000029</v>
      </c>
      <c r="G3" s="9">
        <v>113978.89330999993</v>
      </c>
      <c r="H3" s="4" t="str">
        <f t="shared" ref="H3:H64" si="0">VLOOKUP(C3,$L$20:$M$44,2,FALSE)</f>
        <v>Dubai Mall Baby</v>
      </c>
      <c r="I3" s="4" t="str">
        <f t="shared" ref="I3:I64" si="1">VLOOKUP(B3,$N$20:$O$25,2,FALSE)</f>
        <v>End Of Life</v>
      </c>
      <c r="J3" s="4"/>
      <c r="K3" s="4"/>
      <c r="L3" s="4"/>
      <c r="M3" s="4"/>
      <c r="N3" s="4"/>
      <c r="O3" s="4"/>
      <c r="P3" s="4"/>
    </row>
    <row r="4" spans="1:16">
      <c r="A4" s="6" t="s">
        <v>45</v>
      </c>
      <c r="B4" s="7" t="s">
        <v>46</v>
      </c>
      <c r="C4" s="8" t="s">
        <v>49</v>
      </c>
      <c r="D4" s="9">
        <v>268837.26929999993</v>
      </c>
      <c r="E4" s="9">
        <v>40325.590394999992</v>
      </c>
      <c r="F4" s="9">
        <v>-228511.67890500015</v>
      </c>
      <c r="G4" s="9">
        <v>174667.72986000002</v>
      </c>
      <c r="H4" s="4" t="str">
        <f t="shared" si="0"/>
        <v>Dubai Mall Level Shoe District</v>
      </c>
      <c r="I4" s="4" t="str">
        <f t="shared" si="1"/>
        <v>End Of Life</v>
      </c>
      <c r="J4" s="4"/>
      <c r="K4" s="4"/>
      <c r="L4" s="4"/>
      <c r="M4" s="4"/>
      <c r="N4" s="4"/>
      <c r="O4" s="4"/>
      <c r="P4" s="4"/>
    </row>
    <row r="5" spans="1:16">
      <c r="A5" s="6" t="s">
        <v>45</v>
      </c>
      <c r="B5" s="7" t="s">
        <v>46</v>
      </c>
      <c r="C5" s="8" t="s">
        <v>50</v>
      </c>
      <c r="D5" s="9">
        <v>457543.3286000003</v>
      </c>
      <c r="E5" s="9">
        <v>68631.499289999978</v>
      </c>
      <c r="F5" s="9">
        <v>-388911.82931000029</v>
      </c>
      <c r="G5" s="9">
        <v>224241.34818000006</v>
      </c>
      <c r="H5" s="4" t="str">
        <f t="shared" si="0"/>
        <v>Dubai Mall of the Emirates Women</v>
      </c>
      <c r="I5" s="4" t="str">
        <f t="shared" si="1"/>
        <v>End Of Life</v>
      </c>
      <c r="J5" s="4"/>
      <c r="K5" s="4"/>
      <c r="L5" s="4"/>
      <c r="M5" s="4"/>
      <c r="N5" s="4"/>
      <c r="O5" s="4"/>
      <c r="P5" s="4"/>
    </row>
    <row r="6" spans="1:16">
      <c r="A6" s="6" t="s">
        <v>45</v>
      </c>
      <c r="B6" s="7" t="s">
        <v>46</v>
      </c>
      <c r="C6" s="8" t="s">
        <v>51</v>
      </c>
      <c r="D6" s="9">
        <v>673164.50179999834</v>
      </c>
      <c r="E6" s="9">
        <v>100974.67526999992</v>
      </c>
      <c r="F6" s="9">
        <v>-572189.82653000089</v>
      </c>
      <c r="G6" s="9">
        <v>250354.59213499961</v>
      </c>
      <c r="H6" s="4" t="str">
        <f t="shared" si="0"/>
        <v>Dubai Mall of the Emirates Men</v>
      </c>
      <c r="I6" s="4" t="str">
        <f t="shared" si="1"/>
        <v>End Of Life</v>
      </c>
      <c r="J6" s="4"/>
      <c r="K6" s="4"/>
      <c r="L6" s="4"/>
      <c r="M6" s="4"/>
      <c r="N6" s="4"/>
      <c r="O6" s="4"/>
      <c r="P6" s="4"/>
    </row>
    <row r="7" spans="1:16">
      <c r="A7" s="6" t="s">
        <v>45</v>
      </c>
      <c r="B7" s="7" t="s">
        <v>46</v>
      </c>
      <c r="C7" s="8" t="s">
        <v>52</v>
      </c>
      <c r="D7" s="103">
        <v>133225.5411</v>
      </c>
      <c r="E7" s="9">
        <v>19983.831164999992</v>
      </c>
      <c r="F7" s="9">
        <v>-113241.70993499999</v>
      </c>
      <c r="G7" s="9">
        <v>95660.717279999983</v>
      </c>
      <c r="H7" s="4" t="str">
        <f t="shared" si="0"/>
        <v>Abu Dhabi Marina Mall</v>
      </c>
      <c r="I7" s="4" t="str">
        <f t="shared" si="1"/>
        <v>End Of Life</v>
      </c>
      <c r="J7" s="4"/>
      <c r="K7" s="4"/>
      <c r="L7" s="4"/>
      <c r="M7" s="4"/>
      <c r="N7" s="4"/>
      <c r="O7" s="4"/>
      <c r="P7" s="4"/>
    </row>
    <row r="8" spans="1:16">
      <c r="A8" s="6" t="s">
        <v>45</v>
      </c>
      <c r="B8" s="7" t="s">
        <v>46</v>
      </c>
      <c r="C8" s="8" t="s">
        <v>53</v>
      </c>
      <c r="D8" s="9">
        <v>776526.3181000005</v>
      </c>
      <c r="E8" s="9">
        <v>116478.94771500016</v>
      </c>
      <c r="F8" s="9">
        <v>-660047.37038500013</v>
      </c>
      <c r="G8" s="9">
        <v>362888.18609000003</v>
      </c>
      <c r="H8" s="4" t="str">
        <f t="shared" si="0"/>
        <v>Abu Dhabi Sowwah Island</v>
      </c>
      <c r="I8" s="4" t="str">
        <f t="shared" si="1"/>
        <v>End Of Life</v>
      </c>
      <c r="J8" s="4"/>
      <c r="K8" s="4"/>
      <c r="L8" s="4"/>
      <c r="M8" s="4"/>
      <c r="N8" s="4"/>
      <c r="O8" s="4"/>
      <c r="P8" s="4"/>
    </row>
    <row r="9" spans="1:16">
      <c r="A9" s="6" t="s">
        <v>45</v>
      </c>
      <c r="B9" s="7" t="s">
        <v>46</v>
      </c>
      <c r="C9" s="8" t="s">
        <v>54</v>
      </c>
      <c r="D9" s="9">
        <v>119458.39589999999</v>
      </c>
      <c r="E9" s="9">
        <v>17918.759384999998</v>
      </c>
      <c r="F9" s="9">
        <v>-101539.63651499999</v>
      </c>
      <c r="G9" s="9">
        <v>97809.38539999997</v>
      </c>
      <c r="H9" s="4" t="str">
        <f t="shared" si="0"/>
        <v>Dubai Mall Galeries Lafayette</v>
      </c>
      <c r="I9" s="4" t="str">
        <f t="shared" si="1"/>
        <v>End Of Life</v>
      </c>
      <c r="J9" s="4"/>
      <c r="K9" s="4"/>
      <c r="L9" s="4"/>
      <c r="M9" s="4"/>
      <c r="N9" s="4"/>
      <c r="O9" s="4"/>
      <c r="P9" s="4"/>
    </row>
    <row r="10" spans="1:16">
      <c r="A10" s="6" t="s">
        <v>45</v>
      </c>
      <c r="B10" s="7" t="s">
        <v>46</v>
      </c>
      <c r="C10" s="8" t="s">
        <v>40</v>
      </c>
      <c r="D10" s="9">
        <v>1608.8999999999999</v>
      </c>
      <c r="E10" s="9">
        <v>241.33499999999998</v>
      </c>
      <c r="F10" s="9">
        <v>-1367.5649999999998</v>
      </c>
      <c r="G10" s="9">
        <v>643.55999999999995</v>
      </c>
      <c r="H10" s="4" t="str">
        <f t="shared" si="0"/>
        <v>E-commerce</v>
      </c>
      <c r="I10" s="4" t="str">
        <f t="shared" si="1"/>
        <v>End Of Life</v>
      </c>
      <c r="J10" s="4"/>
      <c r="K10" s="4"/>
      <c r="L10" s="4"/>
      <c r="M10" s="4"/>
      <c r="N10" s="4"/>
      <c r="O10" s="4"/>
      <c r="P10" s="4"/>
    </row>
    <row r="11" spans="1:16">
      <c r="A11" s="6" t="s">
        <v>45</v>
      </c>
      <c r="B11" s="7" t="s">
        <v>46</v>
      </c>
      <c r="C11" s="8" t="s">
        <v>55</v>
      </c>
      <c r="D11" s="9">
        <v>81642.527099999905</v>
      </c>
      <c r="E11" s="9">
        <v>12246.379065000021</v>
      </c>
      <c r="F11" s="9">
        <v>-69396.148034999991</v>
      </c>
      <c r="G11" s="9">
        <v>42570.654380000014</v>
      </c>
      <c r="H11" s="4" t="str">
        <f t="shared" si="0"/>
        <v>Kuwait Avenues</v>
      </c>
      <c r="I11" s="4" t="str">
        <f t="shared" si="1"/>
        <v>End Of Life</v>
      </c>
      <c r="J11" s="4"/>
      <c r="K11" s="4"/>
      <c r="L11" s="4"/>
      <c r="M11" s="4"/>
      <c r="N11" s="4"/>
      <c r="O11" s="4"/>
      <c r="P11" s="4"/>
    </row>
    <row r="12" spans="1:16">
      <c r="A12" s="6" t="s">
        <v>45</v>
      </c>
      <c r="B12" s="7" t="s">
        <v>46</v>
      </c>
      <c r="C12" s="8" t="s">
        <v>56</v>
      </c>
      <c r="D12" s="9">
        <v>916281.74919999798</v>
      </c>
      <c r="E12" s="9">
        <v>137442.26237999997</v>
      </c>
      <c r="F12" s="9">
        <v>-778839.48682000011</v>
      </c>
      <c r="G12" s="9">
        <v>527579.05142500007</v>
      </c>
      <c r="H12" s="4" t="str">
        <f t="shared" si="0"/>
        <v>Doha Villagio</v>
      </c>
      <c r="I12" s="4" t="str">
        <f t="shared" si="1"/>
        <v>End Of Life</v>
      </c>
      <c r="J12" s="4"/>
      <c r="K12" s="4"/>
      <c r="L12" s="4"/>
      <c r="M12" s="4"/>
      <c r="N12" s="4"/>
      <c r="O12" s="4"/>
      <c r="P12" s="4"/>
    </row>
    <row r="13" spans="1:16">
      <c r="A13" s="6" t="s">
        <v>45</v>
      </c>
      <c r="B13" s="7" t="s">
        <v>46</v>
      </c>
      <c r="C13" s="8" t="s">
        <v>57</v>
      </c>
      <c r="D13" s="9">
        <v>389944.0618000002</v>
      </c>
      <c r="E13" s="9">
        <v>58491.609270000037</v>
      </c>
      <c r="F13" s="9">
        <v>-331452.45253000007</v>
      </c>
      <c r="G13" s="9">
        <v>126049.21810500004</v>
      </c>
      <c r="H13" s="4" t="str">
        <f t="shared" si="0"/>
        <v>Doha Villagio Baby</v>
      </c>
      <c r="I13" s="4" t="str">
        <f t="shared" si="1"/>
        <v>End Of Life</v>
      </c>
      <c r="J13" s="4"/>
      <c r="K13" s="4"/>
      <c r="L13" s="4"/>
      <c r="M13" s="4"/>
      <c r="N13" s="4"/>
      <c r="O13" s="4"/>
      <c r="P13" s="4"/>
    </row>
    <row r="14" spans="1:16">
      <c r="A14" s="6" t="s">
        <v>45</v>
      </c>
      <c r="B14" s="7" t="s">
        <v>46</v>
      </c>
      <c r="C14" s="8" t="s">
        <v>58</v>
      </c>
      <c r="D14" s="9">
        <v>21625.863399999977</v>
      </c>
      <c r="E14" s="9">
        <v>3243.8795100000029</v>
      </c>
      <c r="F14" s="9">
        <v>-18381.983889999992</v>
      </c>
      <c r="G14" s="9">
        <v>6835.7736000000004</v>
      </c>
      <c r="H14" s="4" t="str">
        <f t="shared" si="0"/>
        <v>Kuwait Avenues Baby</v>
      </c>
      <c r="I14" s="4" t="str">
        <f t="shared" si="1"/>
        <v>End Of Life</v>
      </c>
      <c r="J14" s="4"/>
      <c r="K14" s="4"/>
      <c r="L14" s="4"/>
      <c r="M14" s="4"/>
      <c r="N14" s="4"/>
      <c r="O14" s="4"/>
      <c r="P14" s="4"/>
    </row>
    <row r="15" spans="1:16">
      <c r="A15" s="6" t="s">
        <v>45</v>
      </c>
      <c r="B15" s="7" t="s">
        <v>46</v>
      </c>
      <c r="C15" s="8" t="s">
        <v>59</v>
      </c>
      <c r="D15" s="9">
        <v>20367.688700000017</v>
      </c>
      <c r="E15" s="9">
        <v>3055.1533049999962</v>
      </c>
      <c r="F15" s="9">
        <v>-17312.535394999995</v>
      </c>
      <c r="G15" s="9">
        <v>11410.570649999998</v>
      </c>
      <c r="H15" s="4" t="str">
        <f t="shared" si="0"/>
        <v>Kuwait Salhiya</v>
      </c>
      <c r="I15" s="4" t="str">
        <f t="shared" si="1"/>
        <v>End Of Life</v>
      </c>
      <c r="J15" s="4"/>
      <c r="K15" s="4"/>
      <c r="L15" s="4"/>
      <c r="M15" s="4"/>
      <c r="N15" s="4"/>
      <c r="O15" s="4"/>
      <c r="P15" s="4"/>
    </row>
    <row r="16" spans="1:16">
      <c r="A16" s="6" t="s">
        <v>45</v>
      </c>
      <c r="B16" s="7" t="s">
        <v>46</v>
      </c>
      <c r="C16" s="8" t="s">
        <v>60</v>
      </c>
      <c r="D16" s="9">
        <v>11905.657099999991</v>
      </c>
      <c r="E16" s="9">
        <v>1785.8485650000002</v>
      </c>
      <c r="F16" s="9">
        <v>-10119.808534999996</v>
      </c>
      <c r="G16" s="9">
        <v>9929.9551599999977</v>
      </c>
      <c r="H16" s="4" t="str">
        <f t="shared" si="0"/>
        <v>Bahrain Moda Mall</v>
      </c>
      <c r="I16" s="4" t="str">
        <f t="shared" si="1"/>
        <v>End Of Life</v>
      </c>
      <c r="J16" s="4"/>
      <c r="K16" s="4"/>
      <c r="L16" s="4"/>
      <c r="M16" s="4"/>
      <c r="N16" s="4"/>
      <c r="O16" s="4"/>
      <c r="P16" s="4"/>
    </row>
    <row r="17" spans="1:16">
      <c r="A17" s="6" t="s">
        <v>45</v>
      </c>
      <c r="B17" s="7" t="s">
        <v>46</v>
      </c>
      <c r="C17" s="8" t="s">
        <v>61</v>
      </c>
      <c r="D17" s="9">
        <v>694631.2284999995</v>
      </c>
      <c r="E17" s="9">
        <v>104194.6842750002</v>
      </c>
      <c r="F17" s="9">
        <v>-590436.54422500031</v>
      </c>
      <c r="G17" s="9">
        <v>375693.10794500035</v>
      </c>
      <c r="H17" s="4" t="str">
        <f t="shared" si="0"/>
        <v>Riyadh Centria</v>
      </c>
      <c r="I17" s="4" t="str">
        <f t="shared" si="1"/>
        <v>End Of Life</v>
      </c>
      <c r="J17" s="4"/>
      <c r="K17" s="4"/>
      <c r="L17" s="4"/>
      <c r="M17" s="4"/>
      <c r="N17" s="4"/>
      <c r="O17" s="4"/>
      <c r="P17" s="4"/>
    </row>
    <row r="18" spans="1:16">
      <c r="A18" s="6" t="s">
        <v>45</v>
      </c>
      <c r="B18" s="7" t="s">
        <v>46</v>
      </c>
      <c r="C18" s="8" t="s">
        <v>62</v>
      </c>
      <c r="D18" s="9">
        <v>9186.14</v>
      </c>
      <c r="E18" s="9">
        <v>1377.9209999999998</v>
      </c>
      <c r="F18" s="9">
        <v>-7808.2189999999991</v>
      </c>
      <c r="G18" s="9">
        <v>6889.6049999999996</v>
      </c>
      <c r="H18" s="4" t="str">
        <f t="shared" si="0"/>
        <v>Dubai Airport Terminal A</v>
      </c>
      <c r="I18" s="4" t="str">
        <f t="shared" si="1"/>
        <v>End Of Life</v>
      </c>
      <c r="J18" s="4"/>
      <c r="K18" s="4"/>
      <c r="L18" s="4"/>
      <c r="M18" s="4"/>
      <c r="N18" s="4"/>
      <c r="O18" s="4"/>
      <c r="P18" s="4"/>
    </row>
    <row r="19" spans="1:16">
      <c r="A19" s="6" t="s">
        <v>45</v>
      </c>
      <c r="B19" s="7" t="s">
        <v>46</v>
      </c>
      <c r="C19" s="8" t="s">
        <v>63</v>
      </c>
      <c r="D19" s="9">
        <v>19982.149999999998</v>
      </c>
      <c r="E19" s="9">
        <v>2997.3224999999998</v>
      </c>
      <c r="F19" s="9">
        <v>-16984.827499999999</v>
      </c>
      <c r="G19" s="9">
        <v>4995.5374999999995</v>
      </c>
      <c r="H19" s="4" t="str">
        <f t="shared" si="0"/>
        <v>Dubai Airport Terminal B</v>
      </c>
      <c r="I19" s="4" t="str">
        <f t="shared" si="1"/>
        <v>End Of Life</v>
      </c>
      <c r="J19" s="4"/>
      <c r="K19" s="4"/>
      <c r="L19" s="4" t="s">
        <v>64</v>
      </c>
      <c r="M19" s="4" t="s">
        <v>65</v>
      </c>
      <c r="N19" s="4" t="s">
        <v>64</v>
      </c>
      <c r="O19" s="4" t="s">
        <v>65</v>
      </c>
      <c r="P19" s="4"/>
    </row>
    <row r="20" spans="1:16">
      <c r="A20" s="6" t="s">
        <v>45</v>
      </c>
      <c r="B20" s="7" t="s">
        <v>66</v>
      </c>
      <c r="C20" s="8" t="s">
        <v>47</v>
      </c>
      <c r="D20" s="9">
        <v>2491457.0058000013</v>
      </c>
      <c r="E20" s="9">
        <v>373718.55087000027</v>
      </c>
      <c r="F20" s="9">
        <v>-2117738.4549299958</v>
      </c>
      <c r="G20" s="9">
        <v>1457154.25664</v>
      </c>
      <c r="H20" s="4" t="str">
        <f t="shared" si="0"/>
        <v>Dubai Mall</v>
      </c>
      <c r="I20" s="4" t="str">
        <f t="shared" si="1"/>
        <v>Family Sales</v>
      </c>
      <c r="J20" s="4"/>
      <c r="K20" s="4"/>
      <c r="L20" s="8" t="s">
        <v>47</v>
      </c>
      <c r="M20" s="4" t="s">
        <v>67</v>
      </c>
      <c r="N20" s="4" t="s">
        <v>68</v>
      </c>
      <c r="O20" s="4" t="s">
        <v>13</v>
      </c>
      <c r="P20" s="4"/>
    </row>
    <row r="21" spans="1:16">
      <c r="A21" s="6" t="s">
        <v>45</v>
      </c>
      <c r="B21" s="7" t="s">
        <v>66</v>
      </c>
      <c r="C21" s="8" t="s">
        <v>48</v>
      </c>
      <c r="D21" s="9">
        <v>66429.612899999993</v>
      </c>
      <c r="E21" s="9">
        <v>9964.4419349999989</v>
      </c>
      <c r="F21" s="9">
        <v>-56465.170965000012</v>
      </c>
      <c r="G21" s="9">
        <v>25941.505825</v>
      </c>
      <c r="H21" s="4" t="str">
        <f t="shared" si="0"/>
        <v>Dubai Mall Baby</v>
      </c>
      <c r="I21" s="4" t="str">
        <f t="shared" si="1"/>
        <v>Family Sales</v>
      </c>
      <c r="J21" s="4"/>
      <c r="K21" s="4"/>
      <c r="L21" s="8" t="s">
        <v>48</v>
      </c>
      <c r="M21" s="4" t="s">
        <v>69</v>
      </c>
      <c r="N21" s="4"/>
      <c r="O21" s="4" t="s">
        <v>3</v>
      </c>
      <c r="P21" s="4"/>
    </row>
    <row r="22" spans="1:16">
      <c r="A22" s="6" t="s">
        <v>45</v>
      </c>
      <c r="B22" s="7" t="s">
        <v>66</v>
      </c>
      <c r="C22" s="8" t="s">
        <v>49</v>
      </c>
      <c r="D22" s="9">
        <v>322735.85360000015</v>
      </c>
      <c r="E22" s="9">
        <v>48410.378039999981</v>
      </c>
      <c r="F22" s="9">
        <v>-274325.47555999999</v>
      </c>
      <c r="G22" s="9">
        <v>262277.04742500017</v>
      </c>
      <c r="H22" s="4" t="str">
        <f t="shared" si="0"/>
        <v>Dubai Mall Level Shoe District</v>
      </c>
      <c r="I22" s="4" t="str">
        <f t="shared" si="1"/>
        <v>Family Sales</v>
      </c>
      <c r="J22" s="4"/>
      <c r="K22" s="4"/>
      <c r="L22" s="8" t="s">
        <v>49</v>
      </c>
      <c r="M22" s="4" t="s">
        <v>70</v>
      </c>
      <c r="N22" s="4" t="s">
        <v>71</v>
      </c>
      <c r="O22" s="4" t="s">
        <v>4</v>
      </c>
      <c r="P22" s="4"/>
    </row>
    <row r="23" spans="1:16">
      <c r="A23" s="6" t="s">
        <v>45</v>
      </c>
      <c r="B23" s="7" t="s">
        <v>66</v>
      </c>
      <c r="C23" s="8" t="s">
        <v>50</v>
      </c>
      <c r="D23" s="9">
        <v>865763.61490000179</v>
      </c>
      <c r="E23" s="9">
        <v>129864.54223500002</v>
      </c>
      <c r="F23" s="9">
        <v>-735899.07266500092</v>
      </c>
      <c r="G23" s="9">
        <v>512213.71055500046</v>
      </c>
      <c r="H23" s="4" t="str">
        <f t="shared" si="0"/>
        <v>Dubai Mall of the Emirates Women</v>
      </c>
      <c r="I23" s="4" t="str">
        <f t="shared" si="1"/>
        <v>Family Sales</v>
      </c>
      <c r="J23" s="4"/>
      <c r="K23" s="4"/>
      <c r="L23" s="8" t="s">
        <v>50</v>
      </c>
      <c r="M23" s="4" t="s">
        <v>72</v>
      </c>
      <c r="N23" s="4" t="s">
        <v>46</v>
      </c>
      <c r="O23" s="4" t="s">
        <v>12</v>
      </c>
      <c r="P23" s="4"/>
    </row>
    <row r="24" spans="1:16">
      <c r="A24" s="6" t="s">
        <v>45</v>
      </c>
      <c r="B24" s="7" t="s">
        <v>66</v>
      </c>
      <c r="C24" s="8" t="s">
        <v>51</v>
      </c>
      <c r="D24" s="9">
        <v>336194.83669999964</v>
      </c>
      <c r="E24" s="9">
        <v>50429.225504999944</v>
      </c>
      <c r="F24" s="9">
        <v>-285765.61119499995</v>
      </c>
      <c r="G24" s="9">
        <v>149019.75373999999</v>
      </c>
      <c r="H24" s="4" t="str">
        <f t="shared" si="0"/>
        <v>Dubai Mall of the Emirates Men</v>
      </c>
      <c r="I24" s="4" t="str">
        <f t="shared" si="1"/>
        <v>Family Sales</v>
      </c>
      <c r="J24" s="4"/>
      <c r="K24" s="4"/>
      <c r="L24" s="8" t="s">
        <v>51</v>
      </c>
      <c r="M24" s="4" t="s">
        <v>73</v>
      </c>
      <c r="N24" s="4" t="s">
        <v>74</v>
      </c>
      <c r="O24" s="4" t="s">
        <v>11</v>
      </c>
      <c r="P24" s="4"/>
    </row>
    <row r="25" spans="1:16">
      <c r="A25" s="6" t="s">
        <v>45</v>
      </c>
      <c r="B25" s="7" t="s">
        <v>66</v>
      </c>
      <c r="C25" s="8" t="s">
        <v>52</v>
      </c>
      <c r="D25" s="103">
        <v>341735.64130000008</v>
      </c>
      <c r="E25" s="9">
        <v>51260.346194999991</v>
      </c>
      <c r="F25" s="9">
        <v>-290475.29510499991</v>
      </c>
      <c r="G25" s="9">
        <v>266205.36671000009</v>
      </c>
      <c r="H25" s="4" t="str">
        <f t="shared" si="0"/>
        <v>Abu Dhabi Marina Mall</v>
      </c>
      <c r="I25" s="4" t="str">
        <f t="shared" si="1"/>
        <v>Family Sales</v>
      </c>
      <c r="J25" s="4"/>
      <c r="K25" s="4"/>
      <c r="L25" s="8" t="s">
        <v>52</v>
      </c>
      <c r="M25" s="4" t="s">
        <v>75</v>
      </c>
      <c r="N25" s="4" t="s">
        <v>66</v>
      </c>
      <c r="O25" s="4" t="s">
        <v>0</v>
      </c>
      <c r="P25" s="4"/>
    </row>
    <row r="26" spans="1:16">
      <c r="A26" s="6" t="s">
        <v>45</v>
      </c>
      <c r="B26" s="7" t="s">
        <v>66</v>
      </c>
      <c r="C26" s="8" t="s">
        <v>53</v>
      </c>
      <c r="D26" s="9">
        <v>1041087.1831000008</v>
      </c>
      <c r="E26" s="9">
        <v>156163.07746500004</v>
      </c>
      <c r="F26" s="9">
        <v>-884924.10563499993</v>
      </c>
      <c r="G26" s="9">
        <v>629994.41570999997</v>
      </c>
      <c r="H26" s="4" t="str">
        <f t="shared" si="0"/>
        <v>Abu Dhabi Sowwah Island</v>
      </c>
      <c r="I26" s="4" t="str">
        <f t="shared" si="1"/>
        <v>Family Sales</v>
      </c>
      <c r="J26" s="4"/>
      <c r="K26" s="4"/>
      <c r="L26" s="8" t="s">
        <v>53</v>
      </c>
      <c r="M26" s="4" t="s">
        <v>76</v>
      </c>
      <c r="N26" s="4"/>
      <c r="O26" s="4"/>
      <c r="P26" s="4"/>
    </row>
    <row r="27" spans="1:16">
      <c r="A27" s="6" t="s">
        <v>45</v>
      </c>
      <c r="B27" s="7" t="s">
        <v>66</v>
      </c>
      <c r="C27" s="8" t="s">
        <v>54</v>
      </c>
      <c r="D27" s="9">
        <v>275146.23179999995</v>
      </c>
      <c r="E27" s="9">
        <v>41271.93477</v>
      </c>
      <c r="F27" s="9">
        <v>-233874.29702999996</v>
      </c>
      <c r="G27" s="9">
        <v>216636.45621999996</v>
      </c>
      <c r="H27" s="4" t="str">
        <f t="shared" si="0"/>
        <v>Dubai Mall Galeries Lafayette</v>
      </c>
      <c r="I27" s="4" t="str">
        <f t="shared" si="1"/>
        <v>Family Sales</v>
      </c>
      <c r="J27" s="4"/>
      <c r="K27" s="4"/>
      <c r="L27" s="8" t="s">
        <v>54</v>
      </c>
      <c r="M27" s="4" t="s">
        <v>77</v>
      </c>
      <c r="N27" s="4"/>
      <c r="O27" s="4"/>
      <c r="P27" s="4"/>
    </row>
    <row r="28" spans="1:16">
      <c r="A28" s="6" t="s">
        <v>45</v>
      </c>
      <c r="B28" s="7" t="s">
        <v>66</v>
      </c>
      <c r="C28" s="8" t="s">
        <v>40</v>
      </c>
      <c r="D28" s="9">
        <v>43863.778400000003</v>
      </c>
      <c r="E28" s="9">
        <v>6579.5667600000015</v>
      </c>
      <c r="F28" s="9">
        <v>-37284.211640000009</v>
      </c>
      <c r="G28" s="9">
        <v>28325.053059999995</v>
      </c>
      <c r="H28" s="4" t="str">
        <f t="shared" si="0"/>
        <v>E-commerce</v>
      </c>
      <c r="I28" s="4" t="str">
        <f t="shared" si="1"/>
        <v>Family Sales</v>
      </c>
      <c r="J28" s="4"/>
      <c r="K28" s="4"/>
      <c r="L28" s="8" t="s">
        <v>40</v>
      </c>
      <c r="M28" s="4" t="s">
        <v>41</v>
      </c>
      <c r="N28" s="4"/>
      <c r="O28" s="4"/>
      <c r="P28" s="4"/>
    </row>
    <row r="29" spans="1:16">
      <c r="A29" s="6" t="s">
        <v>45</v>
      </c>
      <c r="B29" s="7" t="s">
        <v>66</v>
      </c>
      <c r="C29" s="8" t="s">
        <v>55</v>
      </c>
      <c r="D29" s="9">
        <v>92982.203900000008</v>
      </c>
      <c r="E29" s="9">
        <v>13947.330585000003</v>
      </c>
      <c r="F29" s="9">
        <v>-79034.873314999946</v>
      </c>
      <c r="G29" s="9">
        <v>65530.389124999994</v>
      </c>
      <c r="H29" s="4" t="str">
        <f t="shared" si="0"/>
        <v>Kuwait Avenues</v>
      </c>
      <c r="I29" s="4" t="str">
        <f t="shared" si="1"/>
        <v>Family Sales</v>
      </c>
      <c r="J29" s="4"/>
      <c r="K29" s="4"/>
      <c r="L29" s="8" t="s">
        <v>55</v>
      </c>
      <c r="M29" s="4" t="s">
        <v>78</v>
      </c>
      <c r="N29" s="4"/>
      <c r="O29" s="4"/>
      <c r="P29" s="4"/>
    </row>
    <row r="30" spans="1:16">
      <c r="A30" s="6" t="s">
        <v>45</v>
      </c>
      <c r="B30" s="7" t="s">
        <v>66</v>
      </c>
      <c r="C30" s="8" t="s">
        <v>56</v>
      </c>
      <c r="D30" s="9">
        <v>1324594.8551</v>
      </c>
      <c r="E30" s="9">
        <v>198689.22826500007</v>
      </c>
      <c r="F30" s="9">
        <v>-1125905.626835</v>
      </c>
      <c r="G30" s="9">
        <v>993286.40234500123</v>
      </c>
      <c r="H30" s="4" t="str">
        <f t="shared" si="0"/>
        <v>Doha Villagio</v>
      </c>
      <c r="I30" s="4" t="str">
        <f t="shared" si="1"/>
        <v>Family Sales</v>
      </c>
      <c r="J30" s="4"/>
      <c r="K30" s="4"/>
      <c r="L30" s="8" t="s">
        <v>56</v>
      </c>
      <c r="M30" s="4" t="s">
        <v>79</v>
      </c>
      <c r="N30" s="4"/>
      <c r="O30" s="4"/>
      <c r="P30" s="4"/>
    </row>
    <row r="31" spans="1:16">
      <c r="A31" s="6" t="s">
        <v>45</v>
      </c>
      <c r="B31" s="7" t="s">
        <v>66</v>
      </c>
      <c r="C31" s="8" t="s">
        <v>57</v>
      </c>
      <c r="D31" s="9">
        <v>76558.732200000013</v>
      </c>
      <c r="E31" s="9">
        <v>11483.80983</v>
      </c>
      <c r="F31" s="9">
        <v>-65074.922370000008</v>
      </c>
      <c r="G31" s="9">
        <v>22092.409124999998</v>
      </c>
      <c r="H31" s="4" t="str">
        <f t="shared" si="0"/>
        <v>Doha Villagio Baby</v>
      </c>
      <c r="I31" s="4" t="str">
        <f t="shared" si="1"/>
        <v>Family Sales</v>
      </c>
      <c r="J31" s="4"/>
      <c r="K31" s="4"/>
      <c r="L31" s="8" t="s">
        <v>57</v>
      </c>
      <c r="M31" s="4" t="s">
        <v>80</v>
      </c>
      <c r="N31" s="4"/>
      <c r="O31" s="4"/>
      <c r="P31" s="4"/>
    </row>
    <row r="32" spans="1:16">
      <c r="A32" s="6" t="s">
        <v>45</v>
      </c>
      <c r="B32" s="7" t="s">
        <v>66</v>
      </c>
      <c r="C32" s="8" t="s">
        <v>58</v>
      </c>
      <c r="D32" s="9">
        <v>2237.4522999999999</v>
      </c>
      <c r="E32" s="9">
        <v>335.61784499999993</v>
      </c>
      <c r="F32" s="9">
        <v>-1901.8344550000004</v>
      </c>
      <c r="G32" s="9">
        <v>1120.2654249999998</v>
      </c>
      <c r="H32" s="4" t="str">
        <f t="shared" si="0"/>
        <v>Kuwait Avenues Baby</v>
      </c>
      <c r="I32" s="4" t="str">
        <f t="shared" si="1"/>
        <v>Family Sales</v>
      </c>
      <c r="J32" s="4"/>
      <c r="K32" s="4"/>
      <c r="L32" s="8" t="s">
        <v>58</v>
      </c>
      <c r="M32" s="4" t="s">
        <v>81</v>
      </c>
      <c r="N32" s="4"/>
      <c r="O32" s="4"/>
      <c r="P32" s="4"/>
    </row>
    <row r="33" spans="1:16">
      <c r="A33" s="6" t="s">
        <v>45</v>
      </c>
      <c r="B33" s="7" t="s">
        <v>66</v>
      </c>
      <c r="C33" s="8" t="s">
        <v>59</v>
      </c>
      <c r="D33" s="9">
        <v>36466.463700000037</v>
      </c>
      <c r="E33" s="9">
        <v>5469.9695549999979</v>
      </c>
      <c r="F33" s="9">
        <v>-30996.494145000015</v>
      </c>
      <c r="G33" s="9">
        <v>28287.920240000003</v>
      </c>
      <c r="H33" s="4" t="str">
        <f t="shared" si="0"/>
        <v>Kuwait Salhiya</v>
      </c>
      <c r="I33" s="4" t="str">
        <f t="shared" si="1"/>
        <v>Family Sales</v>
      </c>
      <c r="J33" s="4"/>
      <c r="K33" s="4"/>
      <c r="L33" s="8" t="s">
        <v>59</v>
      </c>
      <c r="M33" s="4" t="s">
        <v>82</v>
      </c>
      <c r="N33" s="4"/>
      <c r="O33" s="4"/>
      <c r="P33" s="4"/>
    </row>
    <row r="34" spans="1:16">
      <c r="A34" s="6" t="s">
        <v>45</v>
      </c>
      <c r="B34" s="7" t="s">
        <v>66</v>
      </c>
      <c r="C34" s="8" t="s">
        <v>60</v>
      </c>
      <c r="D34" s="9">
        <v>30674.134799999993</v>
      </c>
      <c r="E34" s="9">
        <v>4601.1202199999989</v>
      </c>
      <c r="F34" s="9">
        <v>-26073.014580000003</v>
      </c>
      <c r="G34" s="9">
        <v>23867.988379999999</v>
      </c>
      <c r="H34" s="4" t="str">
        <f t="shared" si="0"/>
        <v>Bahrain Moda Mall</v>
      </c>
      <c r="I34" s="4" t="str">
        <f t="shared" si="1"/>
        <v>Family Sales</v>
      </c>
      <c r="J34" s="4"/>
      <c r="K34" s="4"/>
      <c r="L34" s="8" t="s">
        <v>60</v>
      </c>
      <c r="M34" s="4" t="s">
        <v>83</v>
      </c>
      <c r="N34" s="4"/>
      <c r="O34" s="4"/>
      <c r="P34" s="4"/>
    </row>
    <row r="35" spans="1:16">
      <c r="A35" s="6" t="s">
        <v>45</v>
      </c>
      <c r="B35" s="7" t="s">
        <v>66</v>
      </c>
      <c r="C35" s="8" t="s">
        <v>84</v>
      </c>
      <c r="D35" s="9">
        <v>638513.82410000043</v>
      </c>
      <c r="E35" s="9">
        <v>95777.073614999987</v>
      </c>
      <c r="F35" s="9">
        <v>-542736.7504850002</v>
      </c>
      <c r="G35" s="9">
        <v>478175.92439500027</v>
      </c>
      <c r="H35" s="4" t="str">
        <f t="shared" si="0"/>
        <v>Jeddah Al Khayyat</v>
      </c>
      <c r="I35" s="4" t="str">
        <f t="shared" si="1"/>
        <v>Family Sales</v>
      </c>
      <c r="J35" s="4"/>
      <c r="K35" s="4"/>
      <c r="L35" s="8" t="s">
        <v>61</v>
      </c>
      <c r="M35" s="4" t="s">
        <v>85</v>
      </c>
      <c r="N35" s="4"/>
      <c r="O35" s="4"/>
      <c r="P35" s="4"/>
    </row>
    <row r="36" spans="1:16">
      <c r="A36" s="6" t="s">
        <v>45</v>
      </c>
      <c r="B36" s="7" t="s">
        <v>66</v>
      </c>
      <c r="C36" s="8" t="s">
        <v>61</v>
      </c>
      <c r="D36" s="9">
        <v>716063.07079999964</v>
      </c>
      <c r="E36" s="9">
        <v>107409.46061999994</v>
      </c>
      <c r="F36" s="9">
        <v>-608653.61018000031</v>
      </c>
      <c r="G36" s="9">
        <v>541836.49344000022</v>
      </c>
      <c r="H36" s="4" t="str">
        <f t="shared" si="0"/>
        <v>Riyadh Centria</v>
      </c>
      <c r="I36" s="4" t="str">
        <f t="shared" si="1"/>
        <v>Family Sales</v>
      </c>
      <c r="J36" s="4"/>
      <c r="K36" s="4"/>
      <c r="L36" s="8" t="s">
        <v>62</v>
      </c>
      <c r="M36" s="4" t="s">
        <v>86</v>
      </c>
      <c r="N36" s="4"/>
      <c r="O36" s="4"/>
      <c r="P36" s="4"/>
    </row>
    <row r="37" spans="1:16">
      <c r="A37" s="6" t="s">
        <v>45</v>
      </c>
      <c r="B37" s="7" t="s">
        <v>66</v>
      </c>
      <c r="C37" s="8" t="s">
        <v>87</v>
      </c>
      <c r="D37" s="9">
        <v>558770.27130000025</v>
      </c>
      <c r="E37" s="9">
        <v>83815.540695000003</v>
      </c>
      <c r="F37" s="9">
        <v>-474954.73060500034</v>
      </c>
      <c r="G37" s="9">
        <v>435458.40416000027</v>
      </c>
      <c r="H37" s="4" t="str">
        <f t="shared" si="0"/>
        <v>Riyadh Kingdom Center</v>
      </c>
      <c r="I37" s="4" t="str">
        <f t="shared" si="1"/>
        <v>Family Sales</v>
      </c>
      <c r="J37" s="4"/>
      <c r="K37" s="4"/>
      <c r="L37" s="8" t="s">
        <v>63</v>
      </c>
      <c r="M37" s="4" t="s">
        <v>88</v>
      </c>
      <c r="N37" s="4"/>
      <c r="O37" s="4"/>
      <c r="P37" s="4"/>
    </row>
    <row r="38" spans="1:16">
      <c r="A38" s="6" t="s">
        <v>45</v>
      </c>
      <c r="B38" s="7" t="s">
        <v>66</v>
      </c>
      <c r="C38" s="8" t="s">
        <v>62</v>
      </c>
      <c r="D38" s="9">
        <v>13779.21</v>
      </c>
      <c r="E38" s="9">
        <v>2066.8815</v>
      </c>
      <c r="F38" s="9">
        <v>-11712.3285</v>
      </c>
      <c r="G38" s="9">
        <v>13779.21</v>
      </c>
      <c r="H38" s="4" t="str">
        <f t="shared" si="0"/>
        <v>Dubai Airport Terminal A</v>
      </c>
      <c r="I38" s="4" t="str">
        <f t="shared" si="1"/>
        <v>Family Sales</v>
      </c>
      <c r="J38" s="4"/>
      <c r="K38" s="4"/>
      <c r="L38" s="8" t="s">
        <v>84</v>
      </c>
      <c r="M38" s="4" t="s">
        <v>89</v>
      </c>
      <c r="N38" s="4"/>
      <c r="O38" s="4"/>
      <c r="P38" s="4"/>
    </row>
    <row r="39" spans="1:16">
      <c r="A39" s="6" t="s">
        <v>45</v>
      </c>
      <c r="B39" s="7" t="s">
        <v>66</v>
      </c>
      <c r="C39" s="8" t="s">
        <v>63</v>
      </c>
      <c r="D39" s="9">
        <v>175563.21999999994</v>
      </c>
      <c r="E39" s="9">
        <v>26334.483000000007</v>
      </c>
      <c r="F39" s="9">
        <v>-149228.73699999999</v>
      </c>
      <c r="G39" s="9">
        <v>73833.609999999986</v>
      </c>
      <c r="H39" s="4" t="str">
        <f t="shared" si="0"/>
        <v>Dubai Airport Terminal B</v>
      </c>
      <c r="I39" s="4" t="str">
        <f t="shared" si="1"/>
        <v>Family Sales</v>
      </c>
      <c r="J39" s="4"/>
      <c r="K39" s="4"/>
      <c r="L39" s="8" t="s">
        <v>87</v>
      </c>
      <c r="M39" s="4" t="s">
        <v>90</v>
      </c>
      <c r="N39" s="4"/>
      <c r="O39" s="4"/>
      <c r="P39" s="4"/>
    </row>
    <row r="40" spans="1:16">
      <c r="A40" s="6" t="s">
        <v>45</v>
      </c>
      <c r="B40" s="7" t="s">
        <v>66</v>
      </c>
      <c r="C40" s="8" t="s">
        <v>91</v>
      </c>
      <c r="D40" s="9">
        <v>207819.41559999998</v>
      </c>
      <c r="E40" s="9">
        <v>31172.912340000003</v>
      </c>
      <c r="F40" s="9">
        <v>-176646.50326</v>
      </c>
      <c r="G40" s="9">
        <v>179744.48990000002</v>
      </c>
      <c r="H40" s="4" t="str">
        <f t="shared" si="0"/>
        <v>Dubai Pop-up</v>
      </c>
      <c r="I40" s="4" t="str">
        <f t="shared" si="1"/>
        <v>Family Sales</v>
      </c>
      <c r="J40" s="4"/>
      <c r="K40" s="4"/>
      <c r="L40" s="8" t="s">
        <v>91</v>
      </c>
      <c r="M40" s="4" t="s">
        <v>92</v>
      </c>
      <c r="N40" s="4"/>
      <c r="O40" s="4"/>
      <c r="P40" s="4"/>
    </row>
    <row r="41" spans="1:16">
      <c r="A41" s="6" t="s">
        <v>45</v>
      </c>
      <c r="B41" s="7" t="s">
        <v>66</v>
      </c>
      <c r="C41" s="8" t="s">
        <v>93</v>
      </c>
      <c r="D41" s="9">
        <v>140239.35</v>
      </c>
      <c r="E41" s="9">
        <v>21035.902499999997</v>
      </c>
      <c r="F41" s="9">
        <v>-119203.44750000001</v>
      </c>
      <c r="G41" s="9">
        <v>130200.00750000001</v>
      </c>
      <c r="H41" s="4" t="str">
        <f t="shared" si="0"/>
        <v>Saudi Arabia Pop-Up</v>
      </c>
      <c r="I41" s="4" t="str">
        <f t="shared" si="1"/>
        <v>Family Sales</v>
      </c>
      <c r="J41" s="4"/>
      <c r="K41" s="4"/>
      <c r="L41" s="8" t="s">
        <v>93</v>
      </c>
      <c r="M41" s="4" t="s">
        <v>94</v>
      </c>
      <c r="N41" s="4"/>
      <c r="O41" s="4"/>
      <c r="P41" s="4"/>
    </row>
    <row r="42" spans="1:16">
      <c r="A42" s="6" t="s">
        <v>45</v>
      </c>
      <c r="B42" s="7" t="s">
        <v>68</v>
      </c>
      <c r="C42" s="8" t="s">
        <v>57</v>
      </c>
      <c r="D42" s="9">
        <v>12277.790800000002</v>
      </c>
      <c r="E42" s="9">
        <v>1841.6686200000001</v>
      </c>
      <c r="F42" s="9">
        <v>-10436.12218</v>
      </c>
      <c r="G42" s="9">
        <v>10036.43253</v>
      </c>
      <c r="H42" s="4" t="str">
        <f t="shared" si="0"/>
        <v>Doha Villagio Baby</v>
      </c>
      <c r="I42" s="4" t="str">
        <f t="shared" si="1"/>
        <v>Braderie
(FR Family Sales)</v>
      </c>
      <c r="J42" s="4"/>
      <c r="K42" s="4"/>
      <c r="L42" s="8" t="s">
        <v>95</v>
      </c>
      <c r="M42" s="4" t="s">
        <v>96</v>
      </c>
      <c r="N42" s="4"/>
      <c r="O42" s="4"/>
      <c r="P42" s="4"/>
    </row>
    <row r="43" spans="1:16">
      <c r="A43" s="6" t="s">
        <v>45</v>
      </c>
      <c r="B43" s="7" t="s">
        <v>68</v>
      </c>
      <c r="C43" s="8" t="s">
        <v>58</v>
      </c>
      <c r="D43" s="9">
        <v>1018.6200000000001</v>
      </c>
      <c r="E43" s="9">
        <v>152.79299999999998</v>
      </c>
      <c r="F43" s="9">
        <v>-865.827</v>
      </c>
      <c r="G43" s="9">
        <v>254.65500000000003</v>
      </c>
      <c r="H43" s="4" t="str">
        <f t="shared" si="0"/>
        <v>Kuwait Avenues Baby</v>
      </c>
      <c r="I43" s="4" t="str">
        <f t="shared" si="1"/>
        <v>Braderie
(FR Family Sales)</v>
      </c>
      <c r="J43" s="4"/>
      <c r="K43" s="4"/>
      <c r="L43" s="8" t="s">
        <v>97</v>
      </c>
      <c r="M43" s="4" t="s">
        <v>98</v>
      </c>
      <c r="N43" s="4"/>
      <c r="O43" s="4"/>
      <c r="P43" s="4"/>
    </row>
    <row r="44" spans="1:16">
      <c r="A44" s="6" t="s">
        <v>45</v>
      </c>
      <c r="B44" s="7" t="s">
        <v>71</v>
      </c>
      <c r="C44" s="8" t="s">
        <v>48</v>
      </c>
      <c r="D44" s="9">
        <v>385047.6483</v>
      </c>
      <c r="E44" s="9">
        <v>57757.147244999891</v>
      </c>
      <c r="F44" s="9">
        <v>-327290.50105499977</v>
      </c>
      <c r="G44" s="9">
        <v>132020.78940499993</v>
      </c>
      <c r="H44" s="4" t="str">
        <f t="shared" si="0"/>
        <v>Dubai Mall Baby</v>
      </c>
      <c r="I44" s="4" t="str">
        <f t="shared" si="1"/>
        <v>Baby Outlet</v>
      </c>
      <c r="J44" s="4"/>
      <c r="K44" s="4"/>
      <c r="L44" s="8" t="s">
        <v>99</v>
      </c>
      <c r="M44" s="4" t="s">
        <v>100</v>
      </c>
      <c r="N44" s="4"/>
      <c r="O44" s="4"/>
      <c r="P44" s="4"/>
    </row>
    <row r="45" spans="1:16">
      <c r="A45" s="6" t="s">
        <v>45</v>
      </c>
      <c r="B45" s="7" t="s">
        <v>71</v>
      </c>
      <c r="C45" s="8" t="s">
        <v>57</v>
      </c>
      <c r="D45" s="9">
        <v>469229.85689999996</v>
      </c>
      <c r="E45" s="9">
        <v>70384.478535000031</v>
      </c>
      <c r="F45" s="9">
        <v>-398845.37836500007</v>
      </c>
      <c r="G45" s="9">
        <v>151500.33833</v>
      </c>
      <c r="H45" s="4" t="str">
        <f t="shared" si="0"/>
        <v>Doha Villagio Baby</v>
      </c>
      <c r="I45" s="4" t="str">
        <f t="shared" si="1"/>
        <v>Baby Outlet</v>
      </c>
      <c r="J45" s="4"/>
      <c r="K45" s="4"/>
      <c r="L45" s="10"/>
      <c r="M45" s="4"/>
      <c r="N45" s="4"/>
      <c r="O45" s="4"/>
      <c r="P45" s="4"/>
    </row>
    <row r="46" spans="1:16">
      <c r="A46" s="6" t="s">
        <v>45</v>
      </c>
      <c r="B46" s="7" t="s">
        <v>71</v>
      </c>
      <c r="C46" s="8" t="s">
        <v>58</v>
      </c>
      <c r="D46" s="9">
        <v>23336.9964</v>
      </c>
      <c r="E46" s="9">
        <v>3500.5494600000011</v>
      </c>
      <c r="F46" s="9">
        <v>-19836.446940000009</v>
      </c>
      <c r="G46" s="9">
        <v>7541.7165500000028</v>
      </c>
      <c r="H46" s="4" t="str">
        <f t="shared" si="0"/>
        <v>Kuwait Avenues Baby</v>
      </c>
      <c r="I46" s="4" t="str">
        <f t="shared" si="1"/>
        <v>Baby Outlet</v>
      </c>
      <c r="J46" s="4"/>
      <c r="K46" s="4"/>
      <c r="M46" s="4"/>
      <c r="N46" s="4"/>
      <c r="O46" s="4"/>
      <c r="P46" s="4"/>
    </row>
    <row r="47" spans="1:16">
      <c r="A47" s="6" t="s">
        <v>45</v>
      </c>
      <c r="B47" s="7" t="s">
        <v>71</v>
      </c>
      <c r="C47" s="8" t="s">
        <v>61</v>
      </c>
      <c r="D47" s="9">
        <v>174612.22000000009</v>
      </c>
      <c r="E47" s="9">
        <v>26191.832999999995</v>
      </c>
      <c r="F47" s="9">
        <v>-148420.38700000008</v>
      </c>
      <c r="G47" s="9">
        <v>57880.885500000026</v>
      </c>
      <c r="H47" s="4" t="str">
        <f t="shared" si="0"/>
        <v>Riyadh Centria</v>
      </c>
      <c r="I47" s="4" t="str">
        <f t="shared" si="1"/>
        <v>Baby Outlet</v>
      </c>
      <c r="J47" s="4"/>
      <c r="K47" s="4"/>
      <c r="M47" s="4"/>
      <c r="N47" s="4"/>
      <c r="O47" s="4"/>
      <c r="P47" s="4"/>
    </row>
    <row r="48" spans="1:16">
      <c r="A48" s="11" t="s">
        <v>101</v>
      </c>
      <c r="B48" s="7" t="s">
        <v>46</v>
      </c>
      <c r="C48" s="8" t="s">
        <v>47</v>
      </c>
      <c r="D48" s="9">
        <v>-18039.968400000002</v>
      </c>
      <c r="E48" s="9">
        <v>-2705.9952600000001</v>
      </c>
      <c r="F48" s="9">
        <v>15333.97314</v>
      </c>
      <c r="G48" s="9">
        <v>-13529.9763</v>
      </c>
      <c r="H48" s="4" t="str">
        <f t="shared" si="0"/>
        <v>Dubai Mall</v>
      </c>
      <c r="I48" s="4" t="str">
        <f t="shared" si="1"/>
        <v>End Of Life</v>
      </c>
      <c r="J48" s="4"/>
      <c r="K48" s="4"/>
      <c r="M48" s="4"/>
      <c r="N48" s="4"/>
      <c r="O48" s="4"/>
      <c r="P48" s="4"/>
    </row>
    <row r="49" spans="1:16">
      <c r="A49" s="11" t="s">
        <v>101</v>
      </c>
      <c r="B49" s="7" t="s">
        <v>46</v>
      </c>
      <c r="C49" s="8" t="s">
        <v>61</v>
      </c>
      <c r="D49" s="9">
        <v>-716753.21950000001</v>
      </c>
      <c r="E49" s="9">
        <v>-107512.98292500002</v>
      </c>
      <c r="F49" s="9">
        <v>609240.23657499952</v>
      </c>
      <c r="G49" s="9">
        <v>-392284.60119499994</v>
      </c>
      <c r="H49" s="4" t="str">
        <f t="shared" si="0"/>
        <v>Riyadh Centria</v>
      </c>
      <c r="I49" s="4" t="str">
        <f t="shared" si="1"/>
        <v>End Of Life</v>
      </c>
      <c r="J49" s="4"/>
      <c r="K49" s="4"/>
      <c r="M49" s="4"/>
      <c r="N49" s="4"/>
      <c r="O49" s="4"/>
      <c r="P49" s="4"/>
    </row>
    <row r="50" spans="1:16">
      <c r="A50" s="11" t="s">
        <v>101</v>
      </c>
      <c r="B50" s="7" t="s">
        <v>46</v>
      </c>
      <c r="C50" s="8" t="s">
        <v>84</v>
      </c>
      <c r="D50" s="9">
        <v>-36284.160000000003</v>
      </c>
      <c r="E50" s="9">
        <v>-5442.6240000000007</v>
      </c>
      <c r="F50" s="9">
        <v>30841.536000000004</v>
      </c>
      <c r="G50" s="9">
        <v>-27213.120000000003</v>
      </c>
      <c r="H50" s="4" t="str">
        <f t="shared" si="0"/>
        <v>Jeddah Al Khayyat</v>
      </c>
      <c r="I50" s="4" t="str">
        <f t="shared" si="1"/>
        <v>End Of Life</v>
      </c>
      <c r="J50" s="4"/>
      <c r="K50" s="4"/>
      <c r="M50" s="4"/>
      <c r="N50" s="4"/>
      <c r="O50" s="4"/>
      <c r="P50" s="4"/>
    </row>
    <row r="51" spans="1:16">
      <c r="A51" s="11" t="s">
        <v>101</v>
      </c>
      <c r="B51" s="7" t="s">
        <v>46</v>
      </c>
      <c r="C51" s="8" t="s">
        <v>56</v>
      </c>
      <c r="D51" s="9">
        <v>-9323.0108</v>
      </c>
      <c r="E51" s="9">
        <v>-1398.45162</v>
      </c>
      <c r="F51" s="9">
        <v>7924.5591800000002</v>
      </c>
      <c r="G51" s="9">
        <v>-6992.2581000000009</v>
      </c>
      <c r="H51" s="4" t="str">
        <f t="shared" si="0"/>
        <v>Doha Villagio</v>
      </c>
      <c r="I51" s="4" t="str">
        <f t="shared" si="1"/>
        <v>End Of Life</v>
      </c>
      <c r="J51" s="4"/>
      <c r="K51" s="4"/>
      <c r="M51" s="4"/>
      <c r="N51" s="4"/>
      <c r="O51" s="4"/>
      <c r="P51" s="4"/>
    </row>
    <row r="52" spans="1:16">
      <c r="A52" s="11" t="s">
        <v>101</v>
      </c>
      <c r="B52" s="7" t="s">
        <v>46</v>
      </c>
      <c r="C52" s="8" t="s">
        <v>95</v>
      </c>
      <c r="D52" s="9">
        <v>9236.1033000000007</v>
      </c>
      <c r="E52" s="9">
        <v>1385.415495</v>
      </c>
      <c r="F52" s="9">
        <v>-7850.6878050000005</v>
      </c>
      <c r="G52" s="9">
        <v>6927.077475000001</v>
      </c>
      <c r="H52" s="4" t="str">
        <f t="shared" si="0"/>
        <v>UAE Family Sales</v>
      </c>
      <c r="I52" s="4" t="str">
        <f t="shared" si="1"/>
        <v>End Of Life</v>
      </c>
      <c r="J52" s="4"/>
      <c r="K52" s="4"/>
      <c r="M52" s="4"/>
      <c r="N52" s="4"/>
      <c r="O52" s="4"/>
      <c r="P52" s="4"/>
    </row>
    <row r="53" spans="1:16">
      <c r="A53" s="11" t="s">
        <v>101</v>
      </c>
      <c r="B53" s="7" t="s">
        <v>46</v>
      </c>
      <c r="C53" s="8" t="s">
        <v>57</v>
      </c>
      <c r="D53" s="9">
        <v>-389944.06179999997</v>
      </c>
      <c r="E53" s="9">
        <v>-58491.609269999979</v>
      </c>
      <c r="F53" s="9">
        <v>331452.45253000001</v>
      </c>
      <c r="G53" s="9">
        <v>-126049.21810500002</v>
      </c>
      <c r="H53" s="4" t="str">
        <f t="shared" si="0"/>
        <v>Doha Villagio Baby</v>
      </c>
      <c r="I53" s="4" t="str">
        <f t="shared" si="1"/>
        <v>End Of Life</v>
      </c>
      <c r="J53" s="4"/>
      <c r="K53" s="4"/>
      <c r="M53" s="4"/>
      <c r="N53" s="4"/>
      <c r="O53" s="4"/>
      <c r="P53" s="4"/>
    </row>
    <row r="54" spans="1:16">
      <c r="A54" s="11" t="s">
        <v>101</v>
      </c>
      <c r="B54" s="7" t="s">
        <v>46</v>
      </c>
      <c r="C54" s="8" t="s">
        <v>48</v>
      </c>
      <c r="D54" s="9">
        <v>-330584.39759999979</v>
      </c>
      <c r="E54" s="9">
        <v>-49587.659639999969</v>
      </c>
      <c r="F54" s="9">
        <v>280996.73795999977</v>
      </c>
      <c r="G54" s="9">
        <v>-113978.89330999996</v>
      </c>
      <c r="H54" s="4" t="str">
        <f t="shared" si="0"/>
        <v>Dubai Mall Baby</v>
      </c>
      <c r="I54" s="4" t="str">
        <f t="shared" si="1"/>
        <v>End Of Life</v>
      </c>
      <c r="J54" s="4"/>
      <c r="K54" s="4"/>
      <c r="M54" s="4"/>
      <c r="N54" s="4"/>
      <c r="O54" s="4"/>
      <c r="P54" s="4"/>
    </row>
    <row r="55" spans="1:16">
      <c r="A55" s="11" t="s">
        <v>101</v>
      </c>
      <c r="B55" s="7" t="s">
        <v>46</v>
      </c>
      <c r="C55" s="8" t="s">
        <v>58</v>
      </c>
      <c r="D55" s="9">
        <v>-21616.016699999986</v>
      </c>
      <c r="E55" s="9">
        <v>-3242.4025049999977</v>
      </c>
      <c r="F55" s="9">
        <v>18373.614194999987</v>
      </c>
      <c r="G55" s="9">
        <v>-6828.3639000000003</v>
      </c>
      <c r="H55" s="4" t="str">
        <f t="shared" si="0"/>
        <v>Kuwait Avenues Baby</v>
      </c>
      <c r="I55" s="4" t="str">
        <f t="shared" si="1"/>
        <v>End Of Life</v>
      </c>
      <c r="J55" s="4"/>
      <c r="K55" s="4"/>
      <c r="M55" s="4"/>
      <c r="N55" s="4"/>
      <c r="O55" s="4"/>
      <c r="P55" s="4"/>
    </row>
    <row r="56" spans="1:16">
      <c r="A56" s="11" t="s">
        <v>101</v>
      </c>
      <c r="B56" s="7" t="s">
        <v>46</v>
      </c>
      <c r="C56" s="8" t="s">
        <v>97</v>
      </c>
      <c r="D56" s="9">
        <v>47173.919999999998</v>
      </c>
      <c r="E56" s="9">
        <v>7076.0880000000006</v>
      </c>
      <c r="F56" s="9">
        <v>-40097.832000000002</v>
      </c>
      <c r="G56" s="9">
        <v>35380.44000000001</v>
      </c>
      <c r="H56" s="4" t="str">
        <f t="shared" si="0"/>
        <v>Saudi Arabia Family Sales</v>
      </c>
      <c r="I56" s="4" t="str">
        <f t="shared" si="1"/>
        <v>End Of Life</v>
      </c>
      <c r="J56" s="4"/>
      <c r="K56" s="4"/>
      <c r="M56" s="4"/>
      <c r="N56" s="4"/>
      <c r="O56" s="4"/>
      <c r="P56" s="4"/>
    </row>
    <row r="57" spans="1:16">
      <c r="A57" s="11" t="s">
        <v>101</v>
      </c>
      <c r="B57" s="7" t="s">
        <v>46</v>
      </c>
      <c r="C57" s="8" t="s">
        <v>99</v>
      </c>
      <c r="D57" s="9">
        <v>1285.81</v>
      </c>
      <c r="E57" s="9">
        <v>192.87149999999997</v>
      </c>
      <c r="F57" s="9">
        <v>-1092.9385</v>
      </c>
      <c r="G57" s="9">
        <v>964.35750000000007</v>
      </c>
      <c r="H57" s="4" t="str">
        <f t="shared" si="0"/>
        <v>Qatar Family Sales</v>
      </c>
      <c r="I57" s="4" t="str">
        <f t="shared" si="1"/>
        <v>End Of Life</v>
      </c>
      <c r="J57" s="4"/>
      <c r="K57" s="4"/>
      <c r="M57" s="4"/>
      <c r="N57" s="4"/>
      <c r="O57" s="4"/>
      <c r="P57" s="4"/>
    </row>
    <row r="58" spans="1:16">
      <c r="A58" s="11" t="s">
        <v>101</v>
      </c>
      <c r="B58" s="12" t="s">
        <v>68</v>
      </c>
      <c r="C58" s="8" t="s">
        <v>48</v>
      </c>
      <c r="D58" s="9">
        <v>-1595.0922</v>
      </c>
      <c r="E58" s="9">
        <v>-239.26382999999998</v>
      </c>
      <c r="F58" s="9">
        <v>1355.8283699999999</v>
      </c>
      <c r="G58" s="9">
        <v>-783.46397999999999</v>
      </c>
      <c r="H58" s="4" t="str">
        <f t="shared" si="0"/>
        <v>Dubai Mall Baby</v>
      </c>
      <c r="I58" s="4" t="str">
        <f t="shared" si="1"/>
        <v>Braderie
(FR Family Sales)</v>
      </c>
      <c r="J58" s="4"/>
      <c r="K58" s="4"/>
      <c r="M58" s="4"/>
      <c r="N58" s="4"/>
      <c r="O58" s="4"/>
      <c r="P58" s="4"/>
    </row>
    <row r="59" spans="1:16">
      <c r="A59" s="6" t="s">
        <v>45</v>
      </c>
      <c r="B59" s="7" t="s">
        <v>74</v>
      </c>
      <c r="C59" s="8" t="s">
        <v>47</v>
      </c>
      <c r="D59" s="9">
        <v>495730.35999999993</v>
      </c>
      <c r="E59" s="9">
        <v>74359.553999999989</v>
      </c>
      <c r="F59" s="9">
        <v>-421370.80599999998</v>
      </c>
      <c r="G59" s="9">
        <v>371797.77</v>
      </c>
      <c r="H59" s="4" t="str">
        <f t="shared" si="0"/>
        <v>Dubai Mall</v>
      </c>
      <c r="I59" s="4" t="str">
        <f t="shared" si="1"/>
        <v>Depreciated Credit Granted</v>
      </c>
      <c r="J59" s="4"/>
      <c r="K59" s="4"/>
      <c r="M59" s="4"/>
      <c r="N59" s="4"/>
      <c r="O59" s="4"/>
      <c r="P59" s="4"/>
    </row>
    <row r="60" spans="1:16">
      <c r="A60" s="6" t="s">
        <v>45</v>
      </c>
      <c r="B60" s="7" t="s">
        <v>74</v>
      </c>
      <c r="C60" s="8" t="s">
        <v>50</v>
      </c>
      <c r="D60" s="9">
        <v>172827.81</v>
      </c>
      <c r="E60" s="9">
        <v>25924.171499999997</v>
      </c>
      <c r="F60" s="9">
        <v>-146903.6385</v>
      </c>
      <c r="G60" s="9">
        <v>129620.85749999998</v>
      </c>
      <c r="H60" s="4" t="str">
        <f t="shared" si="0"/>
        <v>Dubai Mall of the Emirates Women</v>
      </c>
      <c r="I60" s="4" t="str">
        <f t="shared" si="1"/>
        <v>Depreciated Credit Granted</v>
      </c>
      <c r="J60" s="4"/>
      <c r="K60" s="4"/>
      <c r="M60" s="4"/>
      <c r="N60" s="4"/>
      <c r="O60" s="4"/>
      <c r="P60" s="4"/>
    </row>
    <row r="61" spans="1:16">
      <c r="A61" s="6" t="s">
        <v>45</v>
      </c>
      <c r="B61" s="7" t="s">
        <v>74</v>
      </c>
      <c r="C61" s="8" t="s">
        <v>53</v>
      </c>
      <c r="D61" s="9">
        <v>224034.01</v>
      </c>
      <c r="E61" s="9">
        <v>33605.101499999997</v>
      </c>
      <c r="F61" s="9">
        <v>-190428.90849999999</v>
      </c>
      <c r="G61" s="9">
        <v>168025.50749999998</v>
      </c>
      <c r="H61" s="4" t="str">
        <f t="shared" si="0"/>
        <v>Abu Dhabi Sowwah Island</v>
      </c>
      <c r="I61" s="4" t="str">
        <f t="shared" si="1"/>
        <v>Depreciated Credit Granted</v>
      </c>
      <c r="J61" s="4"/>
      <c r="K61" s="4"/>
      <c r="M61" s="4"/>
      <c r="N61" s="4"/>
      <c r="O61" s="4"/>
      <c r="P61" s="4"/>
    </row>
    <row r="62" spans="1:16">
      <c r="A62" s="6" t="s">
        <v>45</v>
      </c>
      <c r="B62" s="7" t="s">
        <v>74</v>
      </c>
      <c r="C62" s="8" t="s">
        <v>55</v>
      </c>
      <c r="D62" s="9">
        <v>28862.809999999998</v>
      </c>
      <c r="E62" s="9">
        <v>4329.4215000000004</v>
      </c>
      <c r="F62" s="9">
        <v>-24533.388499999997</v>
      </c>
      <c r="G62" s="9">
        <v>21647.107500000006</v>
      </c>
      <c r="H62" s="4" t="str">
        <f t="shared" si="0"/>
        <v>Kuwait Avenues</v>
      </c>
      <c r="I62" s="4" t="str">
        <f t="shared" si="1"/>
        <v>Depreciated Credit Granted</v>
      </c>
      <c r="J62" s="4"/>
      <c r="K62" s="4"/>
      <c r="M62" s="4"/>
      <c r="N62" s="4"/>
      <c r="O62" s="4"/>
      <c r="P62" s="4"/>
    </row>
    <row r="63" spans="1:16">
      <c r="A63" s="6" t="s">
        <v>45</v>
      </c>
      <c r="B63" s="7" t="s">
        <v>74</v>
      </c>
      <c r="C63" s="8" t="s">
        <v>84</v>
      </c>
      <c r="D63" s="9">
        <v>76578.839999999982</v>
      </c>
      <c r="E63" s="9">
        <v>11486.825999999999</v>
      </c>
      <c r="F63" s="9">
        <v>-65092.01400000001</v>
      </c>
      <c r="G63" s="9">
        <v>73975.873999999996</v>
      </c>
      <c r="H63" s="4" t="str">
        <f t="shared" si="0"/>
        <v>Jeddah Al Khayyat</v>
      </c>
      <c r="I63" s="4" t="str">
        <f t="shared" si="1"/>
        <v>Depreciated Credit Granted</v>
      </c>
      <c r="J63" s="4"/>
      <c r="K63" s="4"/>
      <c r="M63" s="4"/>
      <c r="N63" s="4"/>
      <c r="O63" s="4"/>
      <c r="P63" s="4"/>
    </row>
    <row r="64" spans="1:16">
      <c r="A64" s="6" t="s">
        <v>45</v>
      </c>
      <c r="B64" s="7" t="s">
        <v>74</v>
      </c>
      <c r="C64" s="8" t="s">
        <v>61</v>
      </c>
      <c r="D64" s="9">
        <v>102145.2</v>
      </c>
      <c r="E64" s="9">
        <v>15321.779999999999</v>
      </c>
      <c r="F64" s="9">
        <v>-86823.420000000013</v>
      </c>
      <c r="G64" s="9">
        <v>98496.321000000011</v>
      </c>
      <c r="H64" s="4" t="str">
        <f t="shared" si="0"/>
        <v>Riyadh Centria</v>
      </c>
      <c r="I64" s="4" t="str">
        <f t="shared" si="1"/>
        <v>Depreciated Credit Granted</v>
      </c>
      <c r="J64" s="4"/>
      <c r="K64" s="4"/>
      <c r="M64" s="4"/>
      <c r="N64" s="4"/>
      <c r="O64" s="4"/>
      <c r="P64" s="4"/>
    </row>
    <row r="65" spans="1:16">
      <c r="A65" s="4"/>
      <c r="C65" s="4"/>
      <c r="D65" s="4"/>
      <c r="E65" s="4"/>
      <c r="F65" s="4"/>
      <c r="G65" s="4"/>
      <c r="H65" s="4"/>
      <c r="I65" s="4"/>
      <c r="J65" s="4"/>
      <c r="K65" s="4"/>
      <c r="M65" s="4"/>
      <c r="N65" s="4"/>
      <c r="O65" s="4"/>
      <c r="P65" s="4"/>
    </row>
    <row r="66" spans="1:16">
      <c r="A66" s="4"/>
      <c r="C66" s="4"/>
      <c r="D66" s="4"/>
      <c r="E66" s="4"/>
      <c r="F66" s="4"/>
      <c r="G66" s="4"/>
      <c r="H66" s="4"/>
      <c r="I66" s="4"/>
      <c r="J66" s="4"/>
      <c r="K66" s="4"/>
      <c r="M66" s="4"/>
      <c r="N66" s="4"/>
      <c r="O66" s="4"/>
      <c r="P66" s="4"/>
    </row>
    <row r="67" spans="1:16">
      <c r="A67" s="4"/>
      <c r="C67" s="4"/>
      <c r="D67" s="4"/>
      <c r="E67" s="4"/>
      <c r="F67" s="4"/>
      <c r="G67" s="4"/>
      <c r="H67" s="4"/>
      <c r="I67" s="4"/>
      <c r="J67" s="4"/>
      <c r="K67" s="4"/>
      <c r="M67" s="4"/>
      <c r="N67" s="4"/>
      <c r="O67" s="4"/>
      <c r="P67" s="4"/>
    </row>
    <row r="68" spans="1:16">
      <c r="A68" s="4"/>
      <c r="C68" s="4"/>
      <c r="D68" s="4"/>
      <c r="E68" s="4"/>
      <c r="F68" s="4"/>
      <c r="G68" s="4"/>
      <c r="H68" s="4"/>
      <c r="I68" s="4"/>
      <c r="J68" s="4"/>
      <c r="K68" s="4"/>
      <c r="M68" s="4"/>
      <c r="N68" s="4"/>
      <c r="O68" s="4"/>
      <c r="P68" s="4"/>
    </row>
    <row r="69" spans="1:16">
      <c r="A69" s="4"/>
      <c r="C69" s="4"/>
      <c r="D69" s="4"/>
      <c r="E69" s="4"/>
      <c r="F69" s="4"/>
      <c r="G69" s="4"/>
      <c r="H69" s="4"/>
      <c r="I69" s="4"/>
      <c r="J69" s="4"/>
      <c r="K69" s="4"/>
      <c r="M69" s="4"/>
      <c r="N69" s="4"/>
      <c r="O69" s="4"/>
      <c r="P69" s="4"/>
    </row>
    <row r="70" spans="1:16">
      <c r="A70" s="4"/>
      <c r="C70" s="4"/>
      <c r="D70" s="4"/>
      <c r="E70" s="4"/>
      <c r="F70" s="4"/>
      <c r="G70" s="4"/>
      <c r="H70" s="4"/>
      <c r="I70" s="4"/>
      <c r="J70" s="4"/>
      <c r="K70" s="4"/>
      <c r="M70" s="4"/>
      <c r="N70" s="4"/>
      <c r="O70" s="4"/>
      <c r="P70" s="4"/>
    </row>
    <row r="71" spans="1:16">
      <c r="A71" s="4"/>
      <c r="C71" s="4"/>
      <c r="D71" s="4"/>
      <c r="E71" s="4"/>
      <c r="F71" s="4"/>
      <c r="G71" s="4"/>
      <c r="H71" s="4"/>
      <c r="I71" s="4"/>
      <c r="J71" s="4"/>
      <c r="K71" s="4"/>
      <c r="M71" s="4"/>
      <c r="N71" s="4"/>
      <c r="O71" s="4"/>
      <c r="P71" s="4"/>
    </row>
    <row r="72" spans="1:16">
      <c r="A72" s="4"/>
      <c r="C72" s="4"/>
      <c r="D72" s="4"/>
      <c r="E72" s="4"/>
      <c r="F72" s="4"/>
      <c r="G72" s="4"/>
      <c r="H72" s="4"/>
      <c r="I72" s="4"/>
      <c r="J72" s="4"/>
      <c r="K72" s="4"/>
      <c r="M72" s="4"/>
      <c r="N72" s="4"/>
      <c r="O72" s="4"/>
      <c r="P72" s="4"/>
    </row>
    <row r="73" spans="1:16">
      <c r="A73" s="4"/>
      <c r="C73" s="4"/>
      <c r="D73" s="4"/>
      <c r="E73" s="4"/>
      <c r="F73" s="4"/>
      <c r="G73" s="4"/>
      <c r="H73" s="4"/>
      <c r="I73" s="4"/>
      <c r="J73" s="4"/>
      <c r="K73" s="4"/>
      <c r="M73" s="4"/>
      <c r="N73" s="4"/>
      <c r="O73" s="4"/>
      <c r="P73" s="4"/>
    </row>
    <row r="74" spans="1:16">
      <c r="A74" s="4"/>
      <c r="C74" s="4"/>
      <c r="D74" s="4"/>
      <c r="E74" s="4"/>
      <c r="F74" s="4"/>
      <c r="G74" s="4"/>
      <c r="H74" s="4"/>
      <c r="I74" s="4"/>
      <c r="J74" s="4"/>
      <c r="K74" s="4"/>
      <c r="M74" s="4"/>
      <c r="N74" s="4"/>
      <c r="O74" s="4"/>
      <c r="P74" s="4"/>
    </row>
    <row r="75" spans="1:16">
      <c r="A75" s="4"/>
      <c r="C75" s="4"/>
      <c r="D75" s="4"/>
      <c r="E75" s="4"/>
      <c r="F75" s="4"/>
      <c r="G75" s="4"/>
      <c r="H75" s="4"/>
      <c r="I75" s="4"/>
      <c r="J75" s="4"/>
      <c r="K75" s="4"/>
      <c r="M75" s="4"/>
      <c r="N75" s="4"/>
      <c r="O75" s="4"/>
      <c r="P75" s="4"/>
    </row>
    <row r="76" spans="1:16">
      <c r="A76" s="4"/>
      <c r="C76" s="4"/>
      <c r="D76" s="4"/>
      <c r="E76" s="4"/>
      <c r="F76" s="4"/>
      <c r="G76" s="4"/>
      <c r="H76" s="4"/>
      <c r="I76" s="4"/>
      <c r="J76" s="4"/>
      <c r="K76" s="4"/>
      <c r="M76" s="4"/>
      <c r="N76" s="4"/>
      <c r="O76" s="4"/>
      <c r="P76" s="4"/>
    </row>
    <row r="77" spans="1:16">
      <c r="A77" s="4"/>
      <c r="C77" s="4"/>
      <c r="D77" s="4"/>
      <c r="E77" s="4"/>
      <c r="F77" s="4"/>
      <c r="G77" s="4"/>
      <c r="H77" s="4"/>
      <c r="I77" s="4"/>
      <c r="J77" s="4"/>
      <c r="K77" s="4"/>
      <c r="M77" s="4"/>
      <c r="N77" s="4"/>
      <c r="O77" s="4"/>
      <c r="P77" s="4"/>
    </row>
    <row r="78" spans="1:16">
      <c r="A78" s="4"/>
      <c r="C78" s="4"/>
      <c r="D78" s="4"/>
      <c r="E78" s="4"/>
      <c r="F78" s="4"/>
      <c r="G78" s="4"/>
      <c r="H78" s="4"/>
      <c r="I78" s="4"/>
      <c r="J78" s="4"/>
      <c r="K78" s="4"/>
      <c r="M78" s="4"/>
      <c r="N78" s="4"/>
      <c r="O78" s="4"/>
      <c r="P78" s="4"/>
    </row>
    <row r="79" spans="1:16">
      <c r="A79" s="4"/>
      <c r="C79" s="4"/>
      <c r="D79" s="4"/>
      <c r="E79" s="4"/>
      <c r="F79" s="4"/>
      <c r="G79" s="4"/>
      <c r="H79" s="4"/>
      <c r="I79" s="4"/>
      <c r="J79" s="4"/>
      <c r="K79" s="4"/>
      <c r="M79" s="4"/>
      <c r="N79" s="4"/>
      <c r="O79" s="4"/>
      <c r="P79" s="4"/>
    </row>
    <row r="80" spans="1:16">
      <c r="A80" s="4"/>
      <c r="C80" s="4"/>
      <c r="D80" s="4"/>
      <c r="E80" s="4"/>
      <c r="F80" s="4"/>
      <c r="G80" s="4"/>
      <c r="H80" s="4"/>
      <c r="I80" s="4"/>
      <c r="J80" s="4"/>
      <c r="K80" s="4"/>
      <c r="M80" s="4"/>
      <c r="N80" s="4"/>
      <c r="O80" s="4"/>
      <c r="P80" s="4"/>
    </row>
    <row r="81" spans="1:16">
      <c r="A81" s="4"/>
      <c r="C81" s="4"/>
      <c r="D81" s="4"/>
      <c r="E81" s="4"/>
      <c r="F81" s="4"/>
      <c r="G81" s="4"/>
      <c r="H81" s="4"/>
      <c r="I81" s="4"/>
      <c r="J81" s="4"/>
      <c r="K81" s="4"/>
      <c r="M81" s="4"/>
      <c r="N81" s="4"/>
      <c r="O81" s="4"/>
      <c r="P81" s="4"/>
    </row>
    <row r="82" spans="1:16">
      <c r="A82" s="4"/>
      <c r="C82" s="4"/>
      <c r="D82" s="4"/>
      <c r="E82" s="4"/>
      <c r="F82" s="4"/>
      <c r="G82" s="4"/>
      <c r="H82" s="4"/>
      <c r="I82" s="4"/>
      <c r="J82" s="4"/>
      <c r="K82" s="4"/>
      <c r="M82" s="4"/>
      <c r="N82" s="4"/>
      <c r="O82" s="4"/>
      <c r="P82" s="4"/>
    </row>
    <row r="83" spans="1:16">
      <c r="A83" s="4"/>
      <c r="C83" s="4"/>
      <c r="D83" s="4"/>
      <c r="E83" s="4"/>
      <c r="F83" s="4"/>
      <c r="G83" s="4"/>
      <c r="H83" s="4"/>
      <c r="I83" s="4"/>
      <c r="J83" s="4"/>
      <c r="K83" s="4"/>
      <c r="M83" s="4"/>
      <c r="N83" s="4"/>
      <c r="O83" s="4"/>
      <c r="P83" s="4"/>
    </row>
    <row r="84" spans="1:16">
      <c r="A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>
      <c r="A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>
      <c r="A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>
      <c r="A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1:16">
      <c r="A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1:16">
      <c r="A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1:16">
      <c r="A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1:16">
      <c r="A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1:16">
      <c r="A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1:16">
      <c r="A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1:16">
      <c r="A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1:16">
      <c r="A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1:16">
      <c r="A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1:16">
      <c r="A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1:16">
      <c r="A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>
      <c r="A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>
      <c r="A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>
      <c r="A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1:16">
      <c r="A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6">
      <c r="A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6">
      <c r="A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>
      <c r="A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1:16">
      <c r="A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1:16">
      <c r="A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6">
      <c r="A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6">
      <c r="A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1:16">
      <c r="A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1:16">
      <c r="A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1:16">
      <c r="A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1:16">
      <c r="A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1:16">
      <c r="A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1:16">
      <c r="A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1:16">
      <c r="A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>
      <c r="A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1:16">
      <c r="A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1:16">
      <c r="A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1:16">
      <c r="A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1:16">
      <c r="A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1:16">
      <c r="A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1:16">
      <c r="A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1:16">
      <c r="A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1:16">
      <c r="A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1:16">
      <c r="A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1:16">
      <c r="A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1:16">
      <c r="A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1:16">
      <c r="A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1:16">
      <c r="A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1:16">
      <c r="A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1:16">
      <c r="A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1:16">
      <c r="A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1:16">
      <c r="A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1:16">
      <c r="A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1:16">
      <c r="A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1:16">
      <c r="A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1:16">
      <c r="A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1:16">
      <c r="A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1:16">
      <c r="A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1:16">
      <c r="A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1:16">
      <c r="A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1:16">
      <c r="A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1:16">
      <c r="A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1:16">
      <c r="A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1:16">
      <c r="A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1:16">
      <c r="A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1:16">
      <c r="A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1:16">
      <c r="A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1:16">
      <c r="A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1:16">
      <c r="A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1:16">
      <c r="A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1:16">
      <c r="A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1:16">
      <c r="A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1:16">
      <c r="A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1:16">
      <c r="A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1:16">
      <c r="A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1:16">
      <c r="A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rgb="FF00B050"/>
    <pageSetUpPr fitToPage="1"/>
  </sheetPr>
  <dimension ref="B2:AH63"/>
  <sheetViews>
    <sheetView showGridLines="0" tabSelected="1" zoomScaleNormal="100" zoomScaleSheetLayoutView="50" workbookViewId="0">
      <selection activeCell="C9" sqref="C9"/>
    </sheetView>
  </sheetViews>
  <sheetFormatPr baseColWidth="10" defaultColWidth="11.44140625" defaultRowHeight="13.2"/>
  <cols>
    <col min="1" max="1" width="3.6640625" style="17" customWidth="1"/>
    <col min="2" max="2" width="33.88671875" style="16" bestFit="1" customWidth="1"/>
    <col min="3" max="3" width="37" style="18" bestFit="1" customWidth="1"/>
    <col min="4" max="4" width="1.5546875" style="19" customWidth="1"/>
    <col min="5" max="5" width="9.6640625" style="20" customWidth="1" collapsed="1"/>
    <col min="6" max="28" width="9.6640625" style="20" customWidth="1"/>
    <col min="29" max="29" width="11.21875" style="20" bestFit="1" customWidth="1"/>
    <col min="30" max="32" width="9.6640625" style="20" customWidth="1"/>
    <col min="33" max="33" width="4.88671875" style="21" customWidth="1"/>
    <col min="34" max="16384" width="11.44140625" style="17"/>
  </cols>
  <sheetData>
    <row r="2" spans="2:33">
      <c r="E2" s="17"/>
    </row>
    <row r="3" spans="2:33" ht="15">
      <c r="B3" s="104" t="s">
        <v>116</v>
      </c>
      <c r="C3" s="17"/>
      <c r="E3" s="17"/>
    </row>
    <row r="4" spans="2:33" ht="15">
      <c r="B4" s="104"/>
      <c r="C4" s="17"/>
      <c r="E4" s="17"/>
    </row>
    <row r="5" spans="2:33" ht="15">
      <c r="B5" s="104" t="s">
        <v>117</v>
      </c>
      <c r="C5" s="17"/>
      <c r="E5" s="17"/>
    </row>
    <row r="6" spans="2:33" ht="15">
      <c r="B6" s="17"/>
      <c r="C6" s="104"/>
      <c r="E6" s="17"/>
    </row>
    <row r="7" spans="2:33" ht="15">
      <c r="B7" s="104" t="s">
        <v>118</v>
      </c>
      <c r="C7" s="15"/>
      <c r="E7" s="17"/>
    </row>
    <row r="8" spans="2:33" ht="13.8" thickBot="1">
      <c r="B8" s="17"/>
    </row>
    <row r="9" spans="2:33" ht="42.75" customHeight="1" thickBot="1">
      <c r="C9" s="22"/>
      <c r="D9" s="23"/>
      <c r="E9" s="90" t="s">
        <v>10</v>
      </c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2"/>
    </row>
    <row r="10" spans="2:33" ht="16.95" customHeight="1" thickBot="1">
      <c r="B10" s="24"/>
      <c r="C10" s="24"/>
      <c r="D10" s="23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6"/>
      <c r="AD10" s="26"/>
      <c r="AE10" s="26"/>
      <c r="AF10" s="26"/>
    </row>
    <row r="11" spans="2:33" ht="39.6" customHeight="1" thickBot="1">
      <c r="B11" s="27"/>
      <c r="C11" s="28"/>
      <c r="D11" s="29"/>
      <c r="E11" s="98" t="s">
        <v>13</v>
      </c>
      <c r="F11" s="94"/>
      <c r="G11" s="94"/>
      <c r="H11" s="99"/>
      <c r="I11" s="93" t="s">
        <v>3</v>
      </c>
      <c r="J11" s="94"/>
      <c r="K11" s="94"/>
      <c r="L11" s="94"/>
      <c r="M11" s="93" t="s">
        <v>4</v>
      </c>
      <c r="N11" s="94"/>
      <c r="O11" s="94"/>
      <c r="P11" s="94"/>
      <c r="Q11" s="93" t="s">
        <v>12</v>
      </c>
      <c r="R11" s="94"/>
      <c r="S11" s="94"/>
      <c r="T11" s="94"/>
      <c r="U11" s="93" t="s">
        <v>11</v>
      </c>
      <c r="V11" s="94"/>
      <c r="W11" s="94"/>
      <c r="X11" s="94"/>
      <c r="Y11" s="93" t="s">
        <v>0</v>
      </c>
      <c r="Z11" s="94"/>
      <c r="AA11" s="94"/>
      <c r="AB11" s="94"/>
      <c r="AC11" s="95" t="s">
        <v>2</v>
      </c>
      <c r="AD11" s="96"/>
      <c r="AE11" s="96"/>
      <c r="AF11" s="97"/>
    </row>
    <row r="12" spans="2:33" ht="40.5" customHeight="1" thickBot="1">
      <c r="B12" s="30"/>
      <c r="C12" s="31"/>
      <c r="D12" s="32"/>
      <c r="E12" s="33" t="s">
        <v>7</v>
      </c>
      <c r="F12" s="34" t="s">
        <v>5</v>
      </c>
      <c r="G12" s="34" t="s">
        <v>8</v>
      </c>
      <c r="H12" s="35" t="s">
        <v>9</v>
      </c>
      <c r="I12" s="36" t="s">
        <v>7</v>
      </c>
      <c r="J12" s="37" t="s">
        <v>5</v>
      </c>
      <c r="K12" s="37" t="s">
        <v>8</v>
      </c>
      <c r="L12" s="38" t="s">
        <v>9</v>
      </c>
      <c r="M12" s="36" t="s">
        <v>7</v>
      </c>
      <c r="N12" s="37" t="s">
        <v>5</v>
      </c>
      <c r="O12" s="37" t="s">
        <v>8</v>
      </c>
      <c r="P12" s="38" t="s">
        <v>9</v>
      </c>
      <c r="Q12" s="36" t="s">
        <v>7</v>
      </c>
      <c r="R12" s="37" t="s">
        <v>5</v>
      </c>
      <c r="S12" s="37" t="s">
        <v>8</v>
      </c>
      <c r="T12" s="37" t="s">
        <v>9</v>
      </c>
      <c r="U12" s="36" t="s">
        <v>7</v>
      </c>
      <c r="V12" s="37" t="s">
        <v>5</v>
      </c>
      <c r="W12" s="37" t="s">
        <v>8</v>
      </c>
      <c r="X12" s="37" t="s">
        <v>9</v>
      </c>
      <c r="Y12" s="36" t="s">
        <v>7</v>
      </c>
      <c r="Z12" s="37" t="s">
        <v>5</v>
      </c>
      <c r="AA12" s="37" t="s">
        <v>8</v>
      </c>
      <c r="AB12" s="37" t="s">
        <v>9</v>
      </c>
      <c r="AC12" s="39" t="s">
        <v>7</v>
      </c>
      <c r="AD12" s="40" t="s">
        <v>5</v>
      </c>
      <c r="AE12" s="40" t="s">
        <v>8</v>
      </c>
      <c r="AF12" s="41" t="s">
        <v>9</v>
      </c>
    </row>
    <row r="13" spans="2:33" ht="13.8" thickBot="1">
      <c r="B13" s="24"/>
      <c r="C13" s="42" t="s">
        <v>6</v>
      </c>
      <c r="E13" s="43"/>
      <c r="F13" s="43"/>
      <c r="G13" s="43"/>
      <c r="H13" s="43"/>
      <c r="I13" s="43"/>
      <c r="J13" s="43"/>
      <c r="K13" s="43"/>
      <c r="L13" s="43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44" t="s">
        <v>1</v>
      </c>
      <c r="AD13" s="44" t="s">
        <v>1</v>
      </c>
      <c r="AE13" s="44" t="s">
        <v>1</v>
      </c>
      <c r="AF13" s="44" t="s">
        <v>1</v>
      </c>
    </row>
    <row r="14" spans="2:33">
      <c r="B14" s="45" t="s">
        <v>75</v>
      </c>
      <c r="C14" s="45" t="s">
        <v>14</v>
      </c>
      <c r="D14" s="20"/>
      <c r="E14" s="100" t="str" cm="1">
        <f t="array" ref="E14">VLOOKUP(LEFT(C14,5),LEFT(DataBase!C:G,5),2,0)</f>
        <v>13322</v>
      </c>
      <c r="F14" s="47">
        <f>SUMIFS(DataBase!E:E,DataBase!C:C,Output!C:C)</f>
        <v>0</v>
      </c>
      <c r="G14" s="48"/>
      <c r="H14" s="49"/>
      <c r="I14" s="46"/>
      <c r="J14" s="47"/>
      <c r="K14" s="48"/>
      <c r="L14" s="49"/>
      <c r="M14" s="46"/>
      <c r="N14" s="47"/>
      <c r="O14" s="48"/>
      <c r="P14" s="49"/>
      <c r="Q14" s="46"/>
      <c r="R14" s="47"/>
      <c r="S14" s="48"/>
      <c r="T14" s="49"/>
      <c r="U14" s="46"/>
      <c r="V14" s="47"/>
      <c r="W14" s="48"/>
      <c r="X14" s="49"/>
      <c r="Y14" s="46"/>
      <c r="Z14" s="47"/>
      <c r="AA14" s="48"/>
      <c r="AB14" s="49"/>
      <c r="AC14" s="50">
        <f t="shared" ref="AC14:AF14" si="0">E14+I14+M14+Q14+U14+Y14</f>
        <v>13322</v>
      </c>
      <c r="AD14" s="51">
        <f t="shared" si="0"/>
        <v>0</v>
      </c>
      <c r="AE14" s="51">
        <f t="shared" si="0"/>
        <v>0</v>
      </c>
      <c r="AF14" s="52">
        <f t="shared" si="0"/>
        <v>0</v>
      </c>
    </row>
    <row r="15" spans="2:33" s="14" customFormat="1">
      <c r="B15" s="53" t="s">
        <v>72</v>
      </c>
      <c r="C15" s="53" t="s">
        <v>15</v>
      </c>
      <c r="D15" s="54"/>
      <c r="E15" s="101" t="str" cm="1">
        <f t="array" ref="E15">VLOOKUP(LEFT(C15,5),LEFT(DataBase!C:G,5),2,0)</f>
        <v>45754</v>
      </c>
      <c r="F15" s="56"/>
      <c r="G15" s="57"/>
      <c r="H15" s="58"/>
      <c r="I15" s="55"/>
      <c r="J15" s="56"/>
      <c r="K15" s="57"/>
      <c r="L15" s="58"/>
      <c r="M15" s="55"/>
      <c r="N15" s="56"/>
      <c r="O15" s="57"/>
      <c r="P15" s="58"/>
      <c r="Q15" s="55"/>
      <c r="R15" s="56"/>
      <c r="S15" s="57"/>
      <c r="T15" s="58"/>
      <c r="U15" s="55"/>
      <c r="V15" s="56"/>
      <c r="W15" s="57"/>
      <c r="X15" s="58"/>
      <c r="Y15" s="55"/>
      <c r="Z15" s="56"/>
      <c r="AA15" s="57"/>
      <c r="AB15" s="58"/>
      <c r="AC15" s="59">
        <f t="shared" ref="AC15:AC26" si="1">E15+I15+M15+Q15+U15+Y15</f>
        <v>45754</v>
      </c>
      <c r="AD15" s="60">
        <f t="shared" ref="AD15:AD26" si="2">F15+J15+N15+R15+V15+Z15</f>
        <v>0</v>
      </c>
      <c r="AE15" s="60">
        <f t="shared" ref="AE15:AE26" si="3">G15+K15+O15+S15+W15+AA15</f>
        <v>0</v>
      </c>
      <c r="AF15" s="61">
        <f t="shared" ref="AF15:AF26" si="4">H15+L15+P15+T15+X15+AB15</f>
        <v>0</v>
      </c>
      <c r="AG15" s="13"/>
    </row>
    <row r="16" spans="2:33">
      <c r="B16" s="53" t="s">
        <v>69</v>
      </c>
      <c r="C16" s="53" t="s">
        <v>16</v>
      </c>
      <c r="D16" s="20"/>
      <c r="E16" s="101" t="str" cm="1">
        <f t="array" ref="E16">VLOOKUP(LEFT(C16,5),LEFT(DataBase!C:G,5),2,0)</f>
        <v>33058</v>
      </c>
      <c r="F16" s="56"/>
      <c r="G16" s="57"/>
      <c r="H16" s="58"/>
      <c r="I16" s="55"/>
      <c r="J16" s="56"/>
      <c r="K16" s="57"/>
      <c r="L16" s="58"/>
      <c r="M16" s="55"/>
      <c r="N16" s="56"/>
      <c r="O16" s="57"/>
      <c r="P16" s="58"/>
      <c r="Q16" s="55"/>
      <c r="R16" s="56"/>
      <c r="S16" s="57"/>
      <c r="T16" s="58"/>
      <c r="U16" s="55"/>
      <c r="V16" s="56"/>
      <c r="W16" s="57"/>
      <c r="X16" s="58"/>
      <c r="Y16" s="55"/>
      <c r="Z16" s="56"/>
      <c r="AA16" s="57"/>
      <c r="AB16" s="58"/>
      <c r="AC16" s="59">
        <f t="shared" si="1"/>
        <v>33058</v>
      </c>
      <c r="AD16" s="60">
        <f t="shared" si="2"/>
        <v>0</v>
      </c>
      <c r="AE16" s="60">
        <f t="shared" si="3"/>
        <v>0</v>
      </c>
      <c r="AF16" s="61">
        <f t="shared" si="4"/>
        <v>0</v>
      </c>
    </row>
    <row r="17" spans="2:33">
      <c r="B17" s="53" t="s">
        <v>77</v>
      </c>
      <c r="C17" s="53" t="s">
        <v>17</v>
      </c>
      <c r="E17" s="101" t="str" cm="1">
        <f t="array" ref="E17">VLOOKUP(LEFT(C17,5),LEFT(DataBase!C:G,5),2,0)</f>
        <v>11945</v>
      </c>
      <c r="F17" s="56"/>
      <c r="G17" s="57"/>
      <c r="H17" s="58"/>
      <c r="I17" s="55"/>
      <c r="J17" s="56"/>
      <c r="K17" s="57"/>
      <c r="L17" s="58"/>
      <c r="M17" s="55"/>
      <c r="N17" s="56"/>
      <c r="O17" s="57"/>
      <c r="P17" s="58"/>
      <c r="Q17" s="55"/>
      <c r="R17" s="56"/>
      <c r="S17" s="57"/>
      <c r="T17" s="58"/>
      <c r="U17" s="55"/>
      <c r="V17" s="56"/>
      <c r="W17" s="57"/>
      <c r="X17" s="58"/>
      <c r="Y17" s="55"/>
      <c r="Z17" s="56"/>
      <c r="AA17" s="57"/>
      <c r="AB17" s="58"/>
      <c r="AC17" s="59">
        <f t="shared" si="1"/>
        <v>11945</v>
      </c>
      <c r="AD17" s="60">
        <f t="shared" si="2"/>
        <v>0</v>
      </c>
      <c r="AE17" s="60">
        <f t="shared" si="3"/>
        <v>0</v>
      </c>
      <c r="AF17" s="61">
        <f t="shared" si="4"/>
        <v>0</v>
      </c>
    </row>
    <row r="18" spans="2:33" s="14" customFormat="1">
      <c r="B18" s="53" t="s">
        <v>70</v>
      </c>
      <c r="C18" s="53" t="s">
        <v>18</v>
      </c>
      <c r="D18" s="54"/>
      <c r="E18" s="101" t="str" cm="1">
        <f t="array" ref="E18">VLOOKUP(LEFT(C18,5),LEFT(DataBase!C:G,5),2,0)</f>
        <v>26883</v>
      </c>
      <c r="F18" s="56"/>
      <c r="G18" s="57"/>
      <c r="H18" s="58"/>
      <c r="I18" s="55"/>
      <c r="J18" s="56"/>
      <c r="K18" s="57"/>
      <c r="L18" s="58"/>
      <c r="M18" s="55"/>
      <c r="N18" s="56"/>
      <c r="O18" s="57"/>
      <c r="P18" s="58"/>
      <c r="Q18" s="55"/>
      <c r="R18" s="56"/>
      <c r="S18" s="57"/>
      <c r="T18" s="58"/>
      <c r="U18" s="55"/>
      <c r="V18" s="56"/>
      <c r="W18" s="57"/>
      <c r="X18" s="58"/>
      <c r="Y18" s="55"/>
      <c r="Z18" s="56"/>
      <c r="AA18" s="57"/>
      <c r="AB18" s="58"/>
      <c r="AC18" s="59">
        <f t="shared" si="1"/>
        <v>26883</v>
      </c>
      <c r="AD18" s="60">
        <f t="shared" si="2"/>
        <v>0</v>
      </c>
      <c r="AE18" s="60">
        <f t="shared" si="3"/>
        <v>0</v>
      </c>
      <c r="AF18" s="61">
        <f t="shared" si="4"/>
        <v>0</v>
      </c>
      <c r="AG18" s="13"/>
    </row>
    <row r="19" spans="2:33" s="14" customFormat="1">
      <c r="B19" s="53" t="s">
        <v>73</v>
      </c>
      <c r="C19" s="53" t="s">
        <v>19</v>
      </c>
      <c r="D19" s="54"/>
      <c r="E19" s="101" t="str" cm="1">
        <f t="array" ref="E19">VLOOKUP(LEFT(C19,5),LEFT(DataBase!C:G,5),2,0)</f>
        <v>67316</v>
      </c>
      <c r="F19" s="56"/>
      <c r="G19" s="57"/>
      <c r="H19" s="58"/>
      <c r="I19" s="55"/>
      <c r="J19" s="56"/>
      <c r="K19" s="57"/>
      <c r="L19" s="58"/>
      <c r="M19" s="55"/>
      <c r="N19" s="56"/>
      <c r="O19" s="57"/>
      <c r="P19" s="58"/>
      <c r="Q19" s="55"/>
      <c r="R19" s="56"/>
      <c r="S19" s="57"/>
      <c r="T19" s="58"/>
      <c r="U19" s="55"/>
      <c r="V19" s="56"/>
      <c r="W19" s="57"/>
      <c r="X19" s="58"/>
      <c r="Y19" s="55"/>
      <c r="Z19" s="56"/>
      <c r="AA19" s="57"/>
      <c r="AB19" s="58"/>
      <c r="AC19" s="59">
        <f t="shared" si="1"/>
        <v>67316</v>
      </c>
      <c r="AD19" s="60">
        <f t="shared" si="2"/>
        <v>0</v>
      </c>
      <c r="AE19" s="60">
        <f t="shared" si="3"/>
        <v>0</v>
      </c>
      <c r="AF19" s="61">
        <f t="shared" si="4"/>
        <v>0</v>
      </c>
      <c r="AG19" s="13"/>
    </row>
    <row r="20" spans="2:33">
      <c r="B20" s="53" t="s">
        <v>76</v>
      </c>
      <c r="C20" s="53" t="s">
        <v>20</v>
      </c>
      <c r="D20" s="20"/>
      <c r="E20" s="101" t="str" cm="1">
        <f t="array" ref="E20">VLOOKUP(LEFT(C20,5),LEFT(DataBase!C:G,5),2,0)</f>
        <v>77652</v>
      </c>
      <c r="F20" s="56"/>
      <c r="G20" s="57"/>
      <c r="H20" s="58"/>
      <c r="I20" s="55"/>
      <c r="J20" s="56"/>
      <c r="K20" s="57"/>
      <c r="L20" s="58"/>
      <c r="M20" s="55"/>
      <c r="N20" s="56"/>
      <c r="O20" s="57"/>
      <c r="P20" s="58"/>
      <c r="Q20" s="55"/>
      <c r="R20" s="56"/>
      <c r="S20" s="57"/>
      <c r="T20" s="58"/>
      <c r="U20" s="55"/>
      <c r="V20" s="56"/>
      <c r="W20" s="57"/>
      <c r="X20" s="58"/>
      <c r="Y20" s="55"/>
      <c r="Z20" s="56"/>
      <c r="AA20" s="57"/>
      <c r="AB20" s="58"/>
      <c r="AC20" s="59">
        <f t="shared" si="1"/>
        <v>77652</v>
      </c>
      <c r="AD20" s="60">
        <f t="shared" si="2"/>
        <v>0</v>
      </c>
      <c r="AE20" s="60">
        <f t="shared" si="3"/>
        <v>0</v>
      </c>
      <c r="AF20" s="61">
        <f t="shared" si="4"/>
        <v>0</v>
      </c>
    </row>
    <row r="21" spans="2:33" s="14" customFormat="1">
      <c r="B21" s="53" t="s">
        <v>92</v>
      </c>
      <c r="C21" s="53" t="s">
        <v>21</v>
      </c>
      <c r="D21" s="54"/>
      <c r="E21" s="101" t="str" cm="1">
        <f t="array" ref="E21">VLOOKUP(LEFT(C21,5),LEFT(DataBase!C:G,5),2,0)</f>
        <v>20781</v>
      </c>
      <c r="F21" s="56"/>
      <c r="G21" s="57"/>
      <c r="H21" s="58"/>
      <c r="I21" s="55"/>
      <c r="J21" s="56"/>
      <c r="K21" s="57"/>
      <c r="L21" s="58"/>
      <c r="M21" s="55"/>
      <c r="N21" s="56"/>
      <c r="O21" s="57"/>
      <c r="P21" s="58"/>
      <c r="Q21" s="55"/>
      <c r="R21" s="56"/>
      <c r="S21" s="57"/>
      <c r="T21" s="58"/>
      <c r="U21" s="55"/>
      <c r="V21" s="56"/>
      <c r="W21" s="57"/>
      <c r="X21" s="58"/>
      <c r="Y21" s="55"/>
      <c r="Z21" s="56"/>
      <c r="AA21" s="57"/>
      <c r="AB21" s="58"/>
      <c r="AC21" s="59">
        <f t="shared" si="1"/>
        <v>20781</v>
      </c>
      <c r="AD21" s="60">
        <f t="shared" si="2"/>
        <v>0</v>
      </c>
      <c r="AE21" s="60">
        <f t="shared" si="3"/>
        <v>0</v>
      </c>
      <c r="AF21" s="61">
        <f t="shared" si="4"/>
        <v>0</v>
      </c>
      <c r="AG21" s="13"/>
    </row>
    <row r="22" spans="2:33">
      <c r="B22" s="53" t="s">
        <v>67</v>
      </c>
      <c r="C22" s="53" t="s">
        <v>22</v>
      </c>
      <c r="E22" s="101" t="str" cm="1">
        <f t="array" ref="E22">VLOOKUP(LEFT(C22,5),LEFT(DataBase!C:G,5),2,0)</f>
        <v>18397</v>
      </c>
      <c r="F22" s="56"/>
      <c r="G22" s="57"/>
      <c r="H22" s="58"/>
      <c r="I22" s="55"/>
      <c r="J22" s="56"/>
      <c r="K22" s="57"/>
      <c r="L22" s="58"/>
      <c r="M22" s="55"/>
      <c r="N22" s="56"/>
      <c r="O22" s="57"/>
      <c r="P22" s="58"/>
      <c r="Q22" s="55"/>
      <c r="R22" s="56"/>
      <c r="S22" s="57"/>
      <c r="T22" s="58"/>
      <c r="U22" s="55"/>
      <c r="V22" s="56"/>
      <c r="W22" s="57"/>
      <c r="X22" s="58"/>
      <c r="Y22" s="55"/>
      <c r="Z22" s="56"/>
      <c r="AA22" s="57"/>
      <c r="AB22" s="58"/>
      <c r="AC22" s="59">
        <f t="shared" si="1"/>
        <v>18397</v>
      </c>
      <c r="AD22" s="60">
        <f t="shared" si="2"/>
        <v>0</v>
      </c>
      <c r="AE22" s="60">
        <f t="shared" si="3"/>
        <v>0</v>
      </c>
      <c r="AF22" s="61">
        <f t="shared" si="4"/>
        <v>0</v>
      </c>
    </row>
    <row r="23" spans="2:33">
      <c r="B23" s="53" t="s">
        <v>96</v>
      </c>
      <c r="C23" s="53" t="s">
        <v>23</v>
      </c>
      <c r="E23" s="101" t="str" cm="1">
        <f t="array" ref="E23">VLOOKUP(LEFT(C23,5),LEFT(DataBase!C:G,5),2,0)</f>
        <v>9236,</v>
      </c>
      <c r="F23" s="102"/>
      <c r="G23" s="57"/>
      <c r="H23" s="58"/>
      <c r="I23" s="55"/>
      <c r="J23" s="56"/>
      <c r="K23" s="57"/>
      <c r="L23" s="58"/>
      <c r="M23" s="55"/>
      <c r="N23" s="56"/>
      <c r="O23" s="57"/>
      <c r="P23" s="58"/>
      <c r="Q23" s="55"/>
      <c r="R23" s="56"/>
      <c r="S23" s="57"/>
      <c r="T23" s="58"/>
      <c r="U23" s="55"/>
      <c r="V23" s="56"/>
      <c r="W23" s="57"/>
      <c r="X23" s="58"/>
      <c r="Y23" s="55"/>
      <c r="Z23" s="56"/>
      <c r="AA23" s="57"/>
      <c r="AB23" s="58"/>
      <c r="AC23" s="59">
        <f t="shared" si="1"/>
        <v>9236</v>
      </c>
      <c r="AD23" s="60">
        <f t="shared" si="2"/>
        <v>0</v>
      </c>
      <c r="AE23" s="60">
        <f t="shared" si="3"/>
        <v>0</v>
      </c>
      <c r="AF23" s="61">
        <f t="shared" si="4"/>
        <v>0</v>
      </c>
    </row>
    <row r="24" spans="2:33">
      <c r="B24" s="53" t="s">
        <v>41</v>
      </c>
      <c r="C24" s="62" t="s">
        <v>40</v>
      </c>
      <c r="E24" s="101" t="str" cm="1">
        <f t="array" ref="E24">VLOOKUP(LEFT(C24,5),LEFT(DataBase!C:G,5),2,0)</f>
        <v>1608,</v>
      </c>
      <c r="F24" s="56"/>
      <c r="G24" s="57"/>
      <c r="H24" s="58"/>
      <c r="I24" s="55"/>
      <c r="J24" s="56"/>
      <c r="K24" s="57"/>
      <c r="L24" s="58"/>
      <c r="M24" s="55"/>
      <c r="N24" s="56"/>
      <c r="O24" s="57"/>
      <c r="P24" s="58"/>
      <c r="Q24" s="55"/>
      <c r="R24" s="56"/>
      <c r="S24" s="57"/>
      <c r="T24" s="58"/>
      <c r="U24" s="55"/>
      <c r="V24" s="56"/>
      <c r="W24" s="57"/>
      <c r="X24" s="58"/>
      <c r="Y24" s="55"/>
      <c r="Z24" s="56"/>
      <c r="AA24" s="57"/>
      <c r="AB24" s="58"/>
      <c r="AC24" s="59">
        <f t="shared" ref="AC24" si="5">E24+I24+M24+Q24+U24+Y24</f>
        <v>1608</v>
      </c>
      <c r="AD24" s="60">
        <f t="shared" ref="AD24" si="6">F24+J24+N24+R24+V24+Z24</f>
        <v>0</v>
      </c>
      <c r="AE24" s="60">
        <f t="shared" ref="AE24" si="7">G24+K24+O24+S24+W24+AA24</f>
        <v>0</v>
      </c>
      <c r="AF24" s="61">
        <f t="shared" ref="AF24" si="8">H24+L24+P24+T24+X24+AB24</f>
        <v>0</v>
      </c>
    </row>
    <row r="25" spans="2:33">
      <c r="B25" s="53" t="s">
        <v>86</v>
      </c>
      <c r="C25" s="53" t="s">
        <v>24</v>
      </c>
      <c r="E25" s="101" t="str" cm="1">
        <f t="array" ref="E25">VLOOKUP(LEFT(C25,5),LEFT(DataBase!C:G,5),2,0)</f>
        <v>9186,</v>
      </c>
      <c r="F25" s="56"/>
      <c r="G25" s="57"/>
      <c r="H25" s="58"/>
      <c r="I25" s="55"/>
      <c r="J25" s="56"/>
      <c r="K25" s="57"/>
      <c r="L25" s="58"/>
      <c r="M25" s="55"/>
      <c r="N25" s="56"/>
      <c r="O25" s="57"/>
      <c r="P25" s="58"/>
      <c r="Q25" s="55"/>
      <c r="R25" s="56"/>
      <c r="S25" s="57"/>
      <c r="T25" s="58"/>
      <c r="U25" s="55"/>
      <c r="V25" s="56"/>
      <c r="W25" s="57"/>
      <c r="X25" s="58"/>
      <c r="Y25" s="55"/>
      <c r="Z25" s="56"/>
      <c r="AA25" s="57"/>
      <c r="AB25" s="58"/>
      <c r="AC25" s="59">
        <f t="shared" si="1"/>
        <v>9186</v>
      </c>
      <c r="AD25" s="60">
        <f t="shared" si="2"/>
        <v>0</v>
      </c>
      <c r="AE25" s="60">
        <f t="shared" si="3"/>
        <v>0</v>
      </c>
      <c r="AF25" s="61">
        <f t="shared" si="4"/>
        <v>0</v>
      </c>
    </row>
    <row r="26" spans="2:33">
      <c r="B26" s="53" t="s">
        <v>88</v>
      </c>
      <c r="C26" s="53" t="s">
        <v>25</v>
      </c>
      <c r="E26" s="101" t="str" cm="1">
        <f t="array" ref="E26">VLOOKUP(LEFT(C26,5),LEFT(DataBase!C:G,5),2,0)</f>
        <v>19982</v>
      </c>
      <c r="F26" s="56"/>
      <c r="G26" s="57"/>
      <c r="H26" s="58"/>
      <c r="I26" s="55"/>
      <c r="J26" s="56"/>
      <c r="K26" s="57"/>
      <c r="L26" s="58"/>
      <c r="M26" s="55"/>
      <c r="N26" s="56"/>
      <c r="O26" s="57"/>
      <c r="P26" s="58"/>
      <c r="Q26" s="55"/>
      <c r="R26" s="56"/>
      <c r="S26" s="57"/>
      <c r="T26" s="58"/>
      <c r="U26" s="55"/>
      <c r="V26" s="56"/>
      <c r="W26" s="57"/>
      <c r="X26" s="58"/>
      <c r="Y26" s="55"/>
      <c r="Z26" s="56"/>
      <c r="AA26" s="57"/>
      <c r="AB26" s="58"/>
      <c r="AC26" s="59">
        <f t="shared" si="1"/>
        <v>19982</v>
      </c>
      <c r="AD26" s="60">
        <f t="shared" si="2"/>
        <v>0</v>
      </c>
      <c r="AE26" s="60">
        <f t="shared" si="3"/>
        <v>0</v>
      </c>
      <c r="AF26" s="61">
        <f t="shared" si="4"/>
        <v>0</v>
      </c>
    </row>
    <row r="27" spans="2:33" s="14" customFormat="1" ht="10.5" customHeight="1">
      <c r="B27" s="63"/>
      <c r="C27" s="63"/>
      <c r="E27" s="64"/>
      <c r="F27" s="65"/>
      <c r="G27" s="66"/>
      <c r="H27" s="67"/>
      <c r="I27" s="64"/>
      <c r="J27" s="65"/>
      <c r="K27" s="66"/>
      <c r="L27" s="67"/>
      <c r="M27" s="64"/>
      <c r="N27" s="65"/>
      <c r="O27" s="66"/>
      <c r="P27" s="67"/>
      <c r="Q27" s="64"/>
      <c r="R27" s="65"/>
      <c r="S27" s="66"/>
      <c r="T27" s="67"/>
      <c r="U27" s="64"/>
      <c r="V27" s="65"/>
      <c r="W27" s="66"/>
      <c r="X27" s="67"/>
      <c r="Y27" s="64"/>
      <c r="Z27" s="65"/>
      <c r="AA27" s="66"/>
      <c r="AB27" s="67"/>
      <c r="AC27" s="59"/>
      <c r="AD27" s="60"/>
      <c r="AE27" s="60"/>
      <c r="AF27" s="61"/>
      <c r="AG27" s="68"/>
    </row>
    <row r="28" spans="2:33">
      <c r="B28" s="69" t="s">
        <v>107</v>
      </c>
      <c r="C28" s="70" t="s">
        <v>106</v>
      </c>
      <c r="E28" s="71"/>
      <c r="F28" s="72"/>
      <c r="G28" s="73"/>
      <c r="H28" s="74"/>
      <c r="I28" s="71"/>
      <c r="J28" s="72"/>
      <c r="K28" s="73"/>
      <c r="L28" s="74"/>
      <c r="M28" s="71"/>
      <c r="N28" s="72"/>
      <c r="O28" s="73"/>
      <c r="P28" s="74"/>
      <c r="Q28" s="71"/>
      <c r="R28" s="72"/>
      <c r="S28" s="73"/>
      <c r="T28" s="74"/>
      <c r="U28" s="71"/>
      <c r="V28" s="72"/>
      <c r="W28" s="73"/>
      <c r="X28" s="74"/>
      <c r="Y28" s="71"/>
      <c r="Z28" s="72"/>
      <c r="AA28" s="73"/>
      <c r="AB28" s="74"/>
      <c r="AC28" s="75">
        <f t="shared" ref="AC28:AF28" si="9">SUM(AC14:AC27)</f>
        <v>355120</v>
      </c>
      <c r="AD28" s="76">
        <f t="shared" si="9"/>
        <v>0</v>
      </c>
      <c r="AE28" s="76">
        <f t="shared" si="9"/>
        <v>0</v>
      </c>
      <c r="AF28" s="77">
        <f t="shared" si="9"/>
        <v>0</v>
      </c>
    </row>
    <row r="29" spans="2:33" ht="6" customHeight="1">
      <c r="B29" s="78"/>
      <c r="C29" s="78"/>
      <c r="D29" s="20"/>
      <c r="E29" s="64"/>
      <c r="F29" s="65"/>
      <c r="G29" s="66"/>
      <c r="H29" s="67"/>
      <c r="I29" s="64"/>
      <c r="J29" s="65"/>
      <c r="K29" s="66"/>
      <c r="L29" s="67"/>
      <c r="M29" s="64"/>
      <c r="N29" s="65"/>
      <c r="O29" s="66"/>
      <c r="P29" s="67"/>
      <c r="Q29" s="64"/>
      <c r="R29" s="65"/>
      <c r="S29" s="66"/>
      <c r="T29" s="67"/>
      <c r="U29" s="64"/>
      <c r="V29" s="65"/>
      <c r="W29" s="66"/>
      <c r="X29" s="67"/>
      <c r="Y29" s="64"/>
      <c r="Z29" s="65"/>
      <c r="AA29" s="66"/>
      <c r="AB29" s="67"/>
      <c r="AC29" s="59"/>
      <c r="AD29" s="60"/>
      <c r="AE29" s="60"/>
      <c r="AF29" s="61"/>
    </row>
    <row r="30" spans="2:33">
      <c r="B30" s="53" t="s">
        <v>82</v>
      </c>
      <c r="C30" s="53" t="s">
        <v>26</v>
      </c>
      <c r="E30" s="55"/>
      <c r="F30" s="56"/>
      <c r="G30" s="57"/>
      <c r="H30" s="58"/>
      <c r="I30" s="55"/>
      <c r="J30" s="56"/>
      <c r="K30" s="57"/>
      <c r="L30" s="58"/>
      <c r="M30" s="55"/>
      <c r="N30" s="56"/>
      <c r="O30" s="57"/>
      <c r="P30" s="58"/>
      <c r="Q30" s="55"/>
      <c r="R30" s="56"/>
      <c r="S30" s="57"/>
      <c r="T30" s="58"/>
      <c r="U30" s="55"/>
      <c r="V30" s="56"/>
      <c r="W30" s="57"/>
      <c r="X30" s="58"/>
      <c r="Y30" s="55"/>
      <c r="Z30" s="56"/>
      <c r="AA30" s="57"/>
      <c r="AB30" s="58"/>
      <c r="AC30" s="59">
        <f t="shared" ref="AC30:AC31" si="10">E30+I30+M30+Q30+U30+Y30</f>
        <v>0</v>
      </c>
      <c r="AD30" s="60">
        <f t="shared" ref="AD30:AD31" si="11">F30+J30+N30+R30+V30+Z30</f>
        <v>0</v>
      </c>
      <c r="AE30" s="60">
        <f t="shared" ref="AE30:AE31" si="12">G30+K30+O30+S30+W30+AA30</f>
        <v>0</v>
      </c>
      <c r="AF30" s="61">
        <f t="shared" ref="AF30:AF31" si="13">H30+L30+P30+T30+X30+AB30</f>
        <v>0</v>
      </c>
    </row>
    <row r="31" spans="2:33">
      <c r="B31" s="53" t="s">
        <v>78</v>
      </c>
      <c r="C31" s="53" t="s">
        <v>27</v>
      </c>
      <c r="E31" s="55"/>
      <c r="F31" s="56"/>
      <c r="G31" s="57"/>
      <c r="H31" s="58"/>
      <c r="I31" s="55"/>
      <c r="J31" s="56"/>
      <c r="K31" s="57"/>
      <c r="L31" s="58"/>
      <c r="M31" s="55"/>
      <c r="N31" s="56"/>
      <c r="O31" s="57"/>
      <c r="P31" s="58"/>
      <c r="Q31" s="55"/>
      <c r="R31" s="56"/>
      <c r="S31" s="57"/>
      <c r="T31" s="58"/>
      <c r="U31" s="55"/>
      <c r="V31" s="56"/>
      <c r="W31" s="57"/>
      <c r="X31" s="58"/>
      <c r="Y31" s="55"/>
      <c r="Z31" s="56"/>
      <c r="AA31" s="57"/>
      <c r="AB31" s="58"/>
      <c r="AC31" s="59">
        <f t="shared" si="10"/>
        <v>0</v>
      </c>
      <c r="AD31" s="60">
        <f t="shared" si="11"/>
        <v>0</v>
      </c>
      <c r="AE31" s="60">
        <f t="shared" si="12"/>
        <v>0</v>
      </c>
      <c r="AF31" s="61">
        <f t="shared" si="13"/>
        <v>0</v>
      </c>
    </row>
    <row r="32" spans="2:33">
      <c r="B32" s="53" t="s">
        <v>81</v>
      </c>
      <c r="C32" s="53" t="s">
        <v>28</v>
      </c>
      <c r="E32" s="55"/>
      <c r="F32" s="56"/>
      <c r="G32" s="57"/>
      <c r="H32" s="58"/>
      <c r="I32" s="55"/>
      <c r="J32" s="56"/>
      <c r="K32" s="57"/>
      <c r="L32" s="58"/>
      <c r="M32" s="55"/>
      <c r="N32" s="56"/>
      <c r="O32" s="57"/>
      <c r="P32" s="58"/>
      <c r="Q32" s="55"/>
      <c r="R32" s="56"/>
      <c r="S32" s="57"/>
      <c r="T32" s="58"/>
      <c r="U32" s="55"/>
      <c r="V32" s="56"/>
      <c r="W32" s="57"/>
      <c r="X32" s="58"/>
      <c r="Y32" s="55"/>
      <c r="Z32" s="56"/>
      <c r="AA32" s="57"/>
      <c r="AB32" s="58"/>
      <c r="AC32" s="59">
        <f t="shared" ref="AC32" si="14">E32+I32+M32+Q32+U32+Y32</f>
        <v>0</v>
      </c>
      <c r="AD32" s="60">
        <f t="shared" ref="AD32" si="15">F32+J32+N32+R32+V32+Z32</f>
        <v>0</v>
      </c>
      <c r="AE32" s="60">
        <f t="shared" ref="AE32" si="16">G32+K32+O32+S32+W32+AA32</f>
        <v>0</v>
      </c>
      <c r="AF32" s="61">
        <f t="shared" ref="AF32" si="17">H32+L32+P32+T32+X32+AB32</f>
        <v>0</v>
      </c>
    </row>
    <row r="33" spans="2:33" s="14" customFormat="1">
      <c r="B33" s="53" t="s">
        <v>104</v>
      </c>
      <c r="C33" s="53" t="s">
        <v>29</v>
      </c>
      <c r="E33" s="55"/>
      <c r="F33" s="56"/>
      <c r="G33" s="57"/>
      <c r="H33" s="58"/>
      <c r="I33" s="55"/>
      <c r="J33" s="56"/>
      <c r="K33" s="57"/>
      <c r="L33" s="58"/>
      <c r="M33" s="55"/>
      <c r="N33" s="56"/>
      <c r="O33" s="57"/>
      <c r="P33" s="58"/>
      <c r="Q33" s="55"/>
      <c r="R33" s="56"/>
      <c r="S33" s="57"/>
      <c r="T33" s="58"/>
      <c r="U33" s="55"/>
      <c r="V33" s="56"/>
      <c r="W33" s="57"/>
      <c r="X33" s="58"/>
      <c r="Y33" s="55"/>
      <c r="Z33" s="56"/>
      <c r="AA33" s="57"/>
      <c r="AB33" s="58"/>
      <c r="AC33" s="59">
        <f t="shared" ref="AC33" si="18">E33+I33+M33+Q33+U33+Y33</f>
        <v>0</v>
      </c>
      <c r="AD33" s="60">
        <f t="shared" ref="AD33" si="19">F33+J33+N33+R33+V33+Z33</f>
        <v>0</v>
      </c>
      <c r="AE33" s="60">
        <f t="shared" ref="AE33" si="20">G33+K33+O33+S33+W33+AA33</f>
        <v>0</v>
      </c>
      <c r="AF33" s="61">
        <f t="shared" ref="AF33" si="21">H33+L33+P33+T33+X33+AB33</f>
        <v>0</v>
      </c>
      <c r="AG33" s="68"/>
    </row>
    <row r="34" spans="2:33" s="14" customFormat="1" ht="10.5" customHeight="1">
      <c r="B34" s="63"/>
      <c r="C34" s="63"/>
      <c r="E34" s="64"/>
      <c r="F34" s="65"/>
      <c r="G34" s="66"/>
      <c r="H34" s="67"/>
      <c r="I34" s="64"/>
      <c r="J34" s="65"/>
      <c r="K34" s="66"/>
      <c r="L34" s="67"/>
      <c r="M34" s="64"/>
      <c r="N34" s="65"/>
      <c r="O34" s="66"/>
      <c r="P34" s="67"/>
      <c r="Q34" s="64"/>
      <c r="R34" s="65"/>
      <c r="S34" s="66"/>
      <c r="T34" s="67"/>
      <c r="U34" s="64"/>
      <c r="V34" s="65"/>
      <c r="W34" s="66"/>
      <c r="X34" s="67"/>
      <c r="Y34" s="64"/>
      <c r="Z34" s="65"/>
      <c r="AA34" s="66"/>
      <c r="AB34" s="67"/>
      <c r="AC34" s="59"/>
      <c r="AD34" s="60"/>
      <c r="AE34" s="60"/>
      <c r="AF34" s="61"/>
      <c r="AG34" s="68"/>
    </row>
    <row r="35" spans="2:33">
      <c r="B35" s="69" t="s">
        <v>108</v>
      </c>
      <c r="C35" s="70" t="s">
        <v>109</v>
      </c>
      <c r="E35" s="71"/>
      <c r="F35" s="72"/>
      <c r="G35" s="73"/>
      <c r="H35" s="74"/>
      <c r="I35" s="71"/>
      <c r="J35" s="72"/>
      <c r="K35" s="73"/>
      <c r="L35" s="74"/>
      <c r="M35" s="71"/>
      <c r="N35" s="72"/>
      <c r="O35" s="73"/>
      <c r="P35" s="74"/>
      <c r="Q35" s="71"/>
      <c r="R35" s="72"/>
      <c r="S35" s="73"/>
      <c r="T35" s="74"/>
      <c r="U35" s="71"/>
      <c r="V35" s="72"/>
      <c r="W35" s="73"/>
      <c r="X35" s="74"/>
      <c r="Y35" s="71"/>
      <c r="Z35" s="72"/>
      <c r="AA35" s="73"/>
      <c r="AB35" s="74"/>
      <c r="AC35" s="75">
        <f t="shared" ref="AC35:AF35" si="22">SUM(AC30:AC34)</f>
        <v>0</v>
      </c>
      <c r="AD35" s="76">
        <f t="shared" si="22"/>
        <v>0</v>
      </c>
      <c r="AE35" s="76">
        <f t="shared" si="22"/>
        <v>0</v>
      </c>
      <c r="AF35" s="77">
        <f t="shared" si="22"/>
        <v>0</v>
      </c>
    </row>
    <row r="36" spans="2:33" ht="10.5" customHeight="1">
      <c r="B36" s="78"/>
      <c r="C36" s="79"/>
      <c r="D36" s="16"/>
      <c r="E36" s="64"/>
      <c r="F36" s="65"/>
      <c r="G36" s="66"/>
      <c r="H36" s="67"/>
      <c r="I36" s="64"/>
      <c r="J36" s="65"/>
      <c r="K36" s="66"/>
      <c r="L36" s="67"/>
      <c r="M36" s="64"/>
      <c r="N36" s="65"/>
      <c r="O36" s="66"/>
      <c r="P36" s="67"/>
      <c r="Q36" s="64"/>
      <c r="R36" s="65"/>
      <c r="S36" s="66"/>
      <c r="T36" s="67"/>
      <c r="U36" s="64"/>
      <c r="V36" s="65"/>
      <c r="W36" s="66"/>
      <c r="X36" s="67"/>
      <c r="Y36" s="64"/>
      <c r="Z36" s="65"/>
      <c r="AA36" s="66"/>
      <c r="AB36" s="67"/>
      <c r="AC36" s="59"/>
      <c r="AD36" s="60"/>
      <c r="AE36" s="60"/>
      <c r="AF36" s="61"/>
      <c r="AG36" s="65"/>
    </row>
    <row r="37" spans="2:33">
      <c r="B37" s="53" t="s">
        <v>90</v>
      </c>
      <c r="C37" s="53" t="s">
        <v>30</v>
      </c>
      <c r="E37" s="55"/>
      <c r="F37" s="56"/>
      <c r="G37" s="57"/>
      <c r="H37" s="58"/>
      <c r="I37" s="55"/>
      <c r="J37" s="56"/>
      <c r="K37" s="57"/>
      <c r="L37" s="58"/>
      <c r="M37" s="55"/>
      <c r="N37" s="56"/>
      <c r="O37" s="57"/>
      <c r="P37" s="58"/>
      <c r="Q37" s="55"/>
      <c r="R37" s="56"/>
      <c r="S37" s="57"/>
      <c r="T37" s="58"/>
      <c r="U37" s="55"/>
      <c r="V37" s="56"/>
      <c r="W37" s="57"/>
      <c r="X37" s="58"/>
      <c r="Y37" s="55"/>
      <c r="Z37" s="56"/>
      <c r="AA37" s="57"/>
      <c r="AB37" s="58"/>
      <c r="AC37" s="59">
        <f t="shared" ref="AC37" si="23">E37+I37+M37+Q37+U37+Y37</f>
        <v>0</v>
      </c>
      <c r="AD37" s="60">
        <f t="shared" ref="AD37" si="24">F37+J37+N37+R37+V37+Z37</f>
        <v>0</v>
      </c>
      <c r="AE37" s="60">
        <f t="shared" ref="AE37" si="25">G37+K37+O37+S37+W37+AA37</f>
        <v>0</v>
      </c>
      <c r="AF37" s="61">
        <f t="shared" ref="AF37" si="26">H37+L37+P37+T37+X37+AB37</f>
        <v>0</v>
      </c>
    </row>
    <row r="38" spans="2:33" s="14" customFormat="1">
      <c r="B38" s="53" t="s">
        <v>89</v>
      </c>
      <c r="C38" s="53" t="s">
        <v>31</v>
      </c>
      <c r="E38" s="55"/>
      <c r="F38" s="56"/>
      <c r="G38" s="57"/>
      <c r="H38" s="58"/>
      <c r="I38" s="55"/>
      <c r="J38" s="56"/>
      <c r="K38" s="57"/>
      <c r="L38" s="58"/>
      <c r="M38" s="55"/>
      <c r="N38" s="56"/>
      <c r="O38" s="57"/>
      <c r="P38" s="58"/>
      <c r="Q38" s="55"/>
      <c r="R38" s="56"/>
      <c r="S38" s="57"/>
      <c r="T38" s="58"/>
      <c r="U38" s="55"/>
      <c r="V38" s="56"/>
      <c r="W38" s="57"/>
      <c r="X38" s="58"/>
      <c r="Y38" s="55"/>
      <c r="Z38" s="56"/>
      <c r="AA38" s="57"/>
      <c r="AB38" s="58"/>
      <c r="AC38" s="59">
        <f t="shared" ref="AC38:AC39" si="27">E38+I38+M38+Q38+U38+Y38</f>
        <v>0</v>
      </c>
      <c r="AD38" s="60">
        <f t="shared" ref="AD38:AD39" si="28">F38+J38+N38+R38+V38+Z38</f>
        <v>0</v>
      </c>
      <c r="AE38" s="60">
        <f t="shared" ref="AE38:AE39" si="29">G38+K38+O38+S38+W38+AA38</f>
        <v>0</v>
      </c>
      <c r="AF38" s="61">
        <f t="shared" ref="AF38:AF39" si="30">H38+L38+P38+T38+X38+AB38</f>
        <v>0</v>
      </c>
      <c r="AG38" s="68"/>
    </row>
    <row r="39" spans="2:33">
      <c r="B39" s="53" t="s">
        <v>85</v>
      </c>
      <c r="C39" s="53" t="s">
        <v>32</v>
      </c>
      <c r="E39" s="55"/>
      <c r="F39" s="56"/>
      <c r="G39" s="57"/>
      <c r="H39" s="58"/>
      <c r="I39" s="55"/>
      <c r="J39" s="56"/>
      <c r="K39" s="57"/>
      <c r="L39" s="58"/>
      <c r="M39" s="55"/>
      <c r="N39" s="56"/>
      <c r="O39" s="57"/>
      <c r="P39" s="58"/>
      <c r="Q39" s="55"/>
      <c r="R39" s="56"/>
      <c r="S39" s="57"/>
      <c r="T39" s="58"/>
      <c r="U39" s="55"/>
      <c r="V39" s="56"/>
      <c r="W39" s="57"/>
      <c r="X39" s="58"/>
      <c r="Y39" s="55"/>
      <c r="Z39" s="56"/>
      <c r="AA39" s="57"/>
      <c r="AB39" s="58"/>
      <c r="AC39" s="59">
        <f t="shared" si="27"/>
        <v>0</v>
      </c>
      <c r="AD39" s="60">
        <f t="shared" si="28"/>
        <v>0</v>
      </c>
      <c r="AE39" s="60">
        <f t="shared" si="29"/>
        <v>0</v>
      </c>
      <c r="AF39" s="61">
        <f t="shared" si="30"/>
        <v>0</v>
      </c>
    </row>
    <row r="40" spans="2:33">
      <c r="B40" s="53" t="s">
        <v>94</v>
      </c>
      <c r="C40" s="53" t="s">
        <v>33</v>
      </c>
      <c r="D40" s="20"/>
      <c r="E40" s="55"/>
      <c r="F40" s="56"/>
      <c r="G40" s="57"/>
      <c r="H40" s="58"/>
      <c r="I40" s="55"/>
      <c r="J40" s="56"/>
      <c r="K40" s="57"/>
      <c r="L40" s="58"/>
      <c r="M40" s="55"/>
      <c r="N40" s="56"/>
      <c r="O40" s="57"/>
      <c r="P40" s="58"/>
      <c r="Q40" s="55"/>
      <c r="R40" s="56"/>
      <c r="S40" s="57"/>
      <c r="T40" s="58"/>
      <c r="U40" s="55"/>
      <c r="V40" s="56"/>
      <c r="W40" s="57"/>
      <c r="X40" s="58"/>
      <c r="Y40" s="55"/>
      <c r="Z40" s="56"/>
      <c r="AA40" s="57"/>
      <c r="AB40" s="58"/>
      <c r="AC40" s="59">
        <f t="shared" ref="AC40" si="31">E40+I40+M40+Q40+U40+Y40</f>
        <v>0</v>
      </c>
      <c r="AD40" s="60">
        <f t="shared" ref="AD40" si="32">F40+J40+N40+R40+V40+Z40</f>
        <v>0</v>
      </c>
      <c r="AE40" s="60">
        <f t="shared" ref="AE40" si="33">G40+K40+O40+S40+W40+AA40</f>
        <v>0</v>
      </c>
      <c r="AF40" s="61">
        <f t="shared" ref="AF40" si="34">H40+L40+P40+T40+X40+AB40</f>
        <v>0</v>
      </c>
    </row>
    <row r="41" spans="2:33">
      <c r="B41" s="53" t="s">
        <v>98</v>
      </c>
      <c r="C41" s="53" t="s">
        <v>34</v>
      </c>
      <c r="E41" s="55"/>
      <c r="F41" s="56"/>
      <c r="G41" s="57"/>
      <c r="H41" s="58"/>
      <c r="I41" s="55"/>
      <c r="J41" s="56"/>
      <c r="K41" s="57"/>
      <c r="L41" s="58"/>
      <c r="M41" s="55"/>
      <c r="N41" s="56"/>
      <c r="O41" s="57"/>
      <c r="P41" s="58"/>
      <c r="Q41" s="55"/>
      <c r="R41" s="56"/>
      <c r="S41" s="57"/>
      <c r="T41" s="58"/>
      <c r="U41" s="55"/>
      <c r="V41" s="56"/>
      <c r="W41" s="57"/>
      <c r="X41" s="58"/>
      <c r="Y41" s="55"/>
      <c r="Z41" s="56"/>
      <c r="AA41" s="57"/>
      <c r="AB41" s="58"/>
      <c r="AC41" s="59">
        <f t="shared" ref="AC41" si="35">E41+I41+M41+Q41+U41+Y41</f>
        <v>0</v>
      </c>
      <c r="AD41" s="60">
        <f t="shared" ref="AD41" si="36">F41+J41+N41+R41+V41+Z41</f>
        <v>0</v>
      </c>
      <c r="AE41" s="60">
        <f t="shared" ref="AE41" si="37">G41+K41+O41+S41+W41+AA41</f>
        <v>0</v>
      </c>
      <c r="AF41" s="61">
        <f t="shared" ref="AF41" si="38">H41+L41+P41+T41+X41+AB41</f>
        <v>0</v>
      </c>
    </row>
    <row r="42" spans="2:33" s="14" customFormat="1" ht="10.5" customHeight="1">
      <c r="B42" s="63"/>
      <c r="C42" s="63"/>
      <c r="E42" s="64"/>
      <c r="F42" s="65"/>
      <c r="G42" s="66"/>
      <c r="H42" s="67"/>
      <c r="I42" s="64"/>
      <c r="J42" s="65"/>
      <c r="K42" s="66"/>
      <c r="L42" s="67"/>
      <c r="M42" s="64"/>
      <c r="N42" s="65"/>
      <c r="O42" s="66"/>
      <c r="P42" s="67"/>
      <c r="Q42" s="64"/>
      <c r="R42" s="65"/>
      <c r="S42" s="66"/>
      <c r="T42" s="67"/>
      <c r="U42" s="64"/>
      <c r="V42" s="65"/>
      <c r="W42" s="66"/>
      <c r="X42" s="67"/>
      <c r="Y42" s="64"/>
      <c r="Z42" s="65"/>
      <c r="AA42" s="66"/>
      <c r="AB42" s="67"/>
      <c r="AC42" s="59"/>
      <c r="AD42" s="60"/>
      <c r="AE42" s="60"/>
      <c r="AF42" s="61"/>
      <c r="AG42" s="68"/>
    </row>
    <row r="43" spans="2:33">
      <c r="B43" s="69" t="s">
        <v>111</v>
      </c>
      <c r="C43" s="70" t="s">
        <v>110</v>
      </c>
      <c r="E43" s="71"/>
      <c r="F43" s="72"/>
      <c r="G43" s="73"/>
      <c r="H43" s="74"/>
      <c r="I43" s="71"/>
      <c r="J43" s="72"/>
      <c r="K43" s="73"/>
      <c r="L43" s="74"/>
      <c r="M43" s="71"/>
      <c r="N43" s="72"/>
      <c r="O43" s="73"/>
      <c r="P43" s="74"/>
      <c r="Q43" s="71"/>
      <c r="R43" s="72"/>
      <c r="S43" s="73"/>
      <c r="T43" s="74"/>
      <c r="U43" s="71"/>
      <c r="V43" s="72"/>
      <c r="W43" s="73"/>
      <c r="X43" s="74"/>
      <c r="Y43" s="71"/>
      <c r="Z43" s="72"/>
      <c r="AA43" s="73"/>
      <c r="AB43" s="74"/>
      <c r="AC43" s="75">
        <f t="shared" ref="AC43:AF43" si="39">SUM(AC37:AC42)</f>
        <v>0</v>
      </c>
      <c r="AD43" s="76">
        <f t="shared" si="39"/>
        <v>0</v>
      </c>
      <c r="AE43" s="76">
        <f t="shared" si="39"/>
        <v>0</v>
      </c>
      <c r="AF43" s="77">
        <f t="shared" si="39"/>
        <v>0</v>
      </c>
    </row>
    <row r="44" spans="2:33" ht="8.6999999999999993" customHeight="1">
      <c r="B44" s="53"/>
      <c r="C44" s="53"/>
      <c r="E44" s="64"/>
      <c r="F44" s="65"/>
      <c r="G44" s="66"/>
      <c r="H44" s="67"/>
      <c r="I44" s="64"/>
      <c r="J44" s="65"/>
      <c r="K44" s="66"/>
      <c r="L44" s="67"/>
      <c r="M44" s="64"/>
      <c r="N44" s="65"/>
      <c r="O44" s="66"/>
      <c r="P44" s="67"/>
      <c r="Q44" s="64"/>
      <c r="R44" s="65"/>
      <c r="S44" s="66"/>
      <c r="T44" s="67"/>
      <c r="U44" s="64"/>
      <c r="V44" s="65"/>
      <c r="W44" s="66"/>
      <c r="X44" s="67"/>
      <c r="Y44" s="64"/>
      <c r="Z44" s="65"/>
      <c r="AA44" s="66"/>
      <c r="AB44" s="67"/>
      <c r="AC44" s="59"/>
      <c r="AD44" s="60"/>
      <c r="AE44" s="60"/>
      <c r="AF44" s="61"/>
    </row>
    <row r="45" spans="2:33">
      <c r="B45" s="53" t="s">
        <v>79</v>
      </c>
      <c r="C45" s="53" t="s">
        <v>35</v>
      </c>
      <c r="E45" s="55"/>
      <c r="F45" s="56"/>
      <c r="G45" s="57"/>
      <c r="H45" s="58"/>
      <c r="I45" s="55"/>
      <c r="J45" s="56"/>
      <c r="K45" s="57"/>
      <c r="L45" s="58"/>
      <c r="M45" s="55"/>
      <c r="N45" s="56"/>
      <c r="O45" s="57"/>
      <c r="P45" s="58"/>
      <c r="Q45" s="55"/>
      <c r="R45" s="56"/>
      <c r="S45" s="57"/>
      <c r="T45" s="58"/>
      <c r="U45" s="55"/>
      <c r="V45" s="56"/>
      <c r="W45" s="57"/>
      <c r="X45" s="58"/>
      <c r="Y45" s="55"/>
      <c r="Z45" s="56"/>
      <c r="AA45" s="57"/>
      <c r="AB45" s="58"/>
      <c r="AC45" s="59">
        <f t="shared" ref="AC45:AC47" si="40">E45+I45+M45+Q45+U45+Y45</f>
        <v>0</v>
      </c>
      <c r="AD45" s="60">
        <f t="shared" ref="AD45:AD47" si="41">F45+J45+N45+R45+V45+Z45</f>
        <v>0</v>
      </c>
      <c r="AE45" s="60">
        <f t="shared" ref="AE45:AE47" si="42">G45+K45+O45+S45+W45+AA45</f>
        <v>0</v>
      </c>
      <c r="AF45" s="61">
        <f t="shared" ref="AF45:AF47" si="43">H45+L45+P45+T45+X45+AB45</f>
        <v>0</v>
      </c>
    </row>
    <row r="46" spans="2:33">
      <c r="B46" s="53" t="s">
        <v>80</v>
      </c>
      <c r="C46" s="53" t="s">
        <v>36</v>
      </c>
      <c r="E46" s="55"/>
      <c r="F46" s="56"/>
      <c r="G46" s="57"/>
      <c r="H46" s="58"/>
      <c r="I46" s="55"/>
      <c r="J46" s="56"/>
      <c r="K46" s="57"/>
      <c r="L46" s="58"/>
      <c r="M46" s="55"/>
      <c r="N46" s="56"/>
      <c r="O46" s="57"/>
      <c r="P46" s="58"/>
      <c r="Q46" s="55"/>
      <c r="R46" s="56"/>
      <c r="S46" s="57"/>
      <c r="T46" s="58"/>
      <c r="U46" s="55"/>
      <c r="V46" s="56"/>
      <c r="W46" s="57"/>
      <c r="X46" s="58"/>
      <c r="Y46" s="55"/>
      <c r="Z46" s="56"/>
      <c r="AA46" s="57"/>
      <c r="AB46" s="58"/>
      <c r="AC46" s="59">
        <f t="shared" si="40"/>
        <v>0</v>
      </c>
      <c r="AD46" s="60">
        <f t="shared" si="41"/>
        <v>0</v>
      </c>
      <c r="AE46" s="60">
        <f t="shared" si="42"/>
        <v>0</v>
      </c>
      <c r="AF46" s="61">
        <f t="shared" si="43"/>
        <v>0</v>
      </c>
    </row>
    <row r="47" spans="2:33">
      <c r="B47" s="53" t="s">
        <v>105</v>
      </c>
      <c r="C47" s="53" t="s">
        <v>37</v>
      </c>
      <c r="E47" s="55"/>
      <c r="F47" s="56"/>
      <c r="G47" s="57"/>
      <c r="H47" s="58"/>
      <c r="I47" s="55"/>
      <c r="J47" s="56"/>
      <c r="K47" s="57"/>
      <c r="L47" s="58"/>
      <c r="M47" s="55"/>
      <c r="N47" s="56"/>
      <c r="O47" s="57"/>
      <c r="P47" s="58"/>
      <c r="Q47" s="55"/>
      <c r="R47" s="56"/>
      <c r="S47" s="57"/>
      <c r="T47" s="58"/>
      <c r="U47" s="55"/>
      <c r="V47" s="56"/>
      <c r="W47" s="57"/>
      <c r="X47" s="58"/>
      <c r="Y47" s="55"/>
      <c r="Z47" s="56"/>
      <c r="AA47" s="57"/>
      <c r="AB47" s="58"/>
      <c r="AC47" s="59">
        <f t="shared" si="40"/>
        <v>0</v>
      </c>
      <c r="AD47" s="60">
        <f t="shared" si="41"/>
        <v>0</v>
      </c>
      <c r="AE47" s="60">
        <f t="shared" si="42"/>
        <v>0</v>
      </c>
      <c r="AF47" s="61">
        <f t="shared" si="43"/>
        <v>0</v>
      </c>
    </row>
    <row r="48" spans="2:33">
      <c r="B48" s="53" t="s">
        <v>100</v>
      </c>
      <c r="C48" s="53" t="s">
        <v>38</v>
      </c>
      <c r="E48" s="55"/>
      <c r="F48" s="56"/>
      <c r="G48" s="57"/>
      <c r="H48" s="58"/>
      <c r="I48" s="55"/>
      <c r="J48" s="56"/>
      <c r="K48" s="57"/>
      <c r="L48" s="58"/>
      <c r="M48" s="55"/>
      <c r="N48" s="56"/>
      <c r="O48" s="57"/>
      <c r="P48" s="58"/>
      <c r="Q48" s="55"/>
      <c r="R48" s="56"/>
      <c r="S48" s="57"/>
      <c r="T48" s="58"/>
      <c r="U48" s="55"/>
      <c r="V48" s="56"/>
      <c r="W48" s="57"/>
      <c r="X48" s="58"/>
      <c r="Y48" s="55"/>
      <c r="Z48" s="56"/>
      <c r="AA48" s="57"/>
      <c r="AB48" s="58"/>
      <c r="AC48" s="59">
        <f t="shared" ref="AC48" si="44">E48+I48+M48+Q48+U48+Y48</f>
        <v>0</v>
      </c>
      <c r="AD48" s="60">
        <f t="shared" ref="AD48" si="45">F48+J48+N48+R48+V48+Z48</f>
        <v>0</v>
      </c>
      <c r="AE48" s="60">
        <f t="shared" ref="AE48" si="46">G48+K48+O48+S48+W48+AA48</f>
        <v>0</v>
      </c>
      <c r="AF48" s="61">
        <f t="shared" ref="AF48" si="47">H48+L48+P48+T48+X48+AB48</f>
        <v>0</v>
      </c>
    </row>
    <row r="49" spans="2:34" s="14" customFormat="1" ht="10.5" customHeight="1">
      <c r="B49" s="63"/>
      <c r="C49" s="63"/>
      <c r="E49" s="64"/>
      <c r="F49" s="65"/>
      <c r="G49" s="66"/>
      <c r="H49" s="67"/>
      <c r="I49" s="64"/>
      <c r="J49" s="65"/>
      <c r="K49" s="66"/>
      <c r="L49" s="67"/>
      <c r="M49" s="64"/>
      <c r="N49" s="65"/>
      <c r="O49" s="66"/>
      <c r="P49" s="67"/>
      <c r="Q49" s="64"/>
      <c r="R49" s="65"/>
      <c r="S49" s="66"/>
      <c r="T49" s="67"/>
      <c r="U49" s="64"/>
      <c r="V49" s="65"/>
      <c r="W49" s="66"/>
      <c r="X49" s="67"/>
      <c r="Y49" s="64"/>
      <c r="Z49" s="65"/>
      <c r="AA49" s="66"/>
      <c r="AB49" s="67"/>
      <c r="AC49" s="59"/>
      <c r="AD49" s="60"/>
      <c r="AE49" s="60"/>
      <c r="AF49" s="61"/>
      <c r="AG49" s="68"/>
    </row>
    <row r="50" spans="2:34">
      <c r="B50" s="69" t="s">
        <v>112</v>
      </c>
      <c r="C50" s="70" t="s">
        <v>114</v>
      </c>
      <c r="E50" s="71"/>
      <c r="F50" s="72"/>
      <c r="G50" s="73"/>
      <c r="H50" s="74"/>
      <c r="I50" s="71"/>
      <c r="J50" s="72"/>
      <c r="K50" s="73"/>
      <c r="L50" s="74"/>
      <c r="M50" s="71"/>
      <c r="N50" s="72"/>
      <c r="O50" s="73"/>
      <c r="P50" s="74"/>
      <c r="Q50" s="71"/>
      <c r="R50" s="72"/>
      <c r="S50" s="73"/>
      <c r="T50" s="74"/>
      <c r="U50" s="71"/>
      <c r="V50" s="72"/>
      <c r="W50" s="73"/>
      <c r="X50" s="74"/>
      <c r="Y50" s="71"/>
      <c r="Z50" s="72"/>
      <c r="AA50" s="73"/>
      <c r="AB50" s="74"/>
      <c r="AC50" s="75">
        <f t="shared" ref="AC50:AF50" si="48">SUM(AC45:AC49)</f>
        <v>0</v>
      </c>
      <c r="AD50" s="76">
        <f t="shared" si="48"/>
        <v>0</v>
      </c>
      <c r="AE50" s="76">
        <f t="shared" si="48"/>
        <v>0</v>
      </c>
      <c r="AF50" s="77">
        <f t="shared" si="48"/>
        <v>0</v>
      </c>
    </row>
    <row r="51" spans="2:34" ht="8.6999999999999993" customHeight="1">
      <c r="B51" s="53"/>
      <c r="C51" s="53"/>
      <c r="E51" s="64"/>
      <c r="F51" s="65"/>
      <c r="G51" s="66"/>
      <c r="H51" s="67"/>
      <c r="I51" s="64"/>
      <c r="J51" s="65"/>
      <c r="K51" s="66"/>
      <c r="L51" s="67"/>
      <c r="M51" s="64"/>
      <c r="N51" s="65"/>
      <c r="O51" s="66"/>
      <c r="P51" s="67"/>
      <c r="Q51" s="64"/>
      <c r="R51" s="65"/>
      <c r="S51" s="66"/>
      <c r="T51" s="67"/>
      <c r="U51" s="64"/>
      <c r="V51" s="65"/>
      <c r="W51" s="66"/>
      <c r="X51" s="67"/>
      <c r="Y51" s="64"/>
      <c r="Z51" s="65"/>
      <c r="AA51" s="66"/>
      <c r="AB51" s="67"/>
      <c r="AC51" s="59"/>
      <c r="AD51" s="60"/>
      <c r="AE51" s="60"/>
      <c r="AF51" s="61"/>
    </row>
    <row r="52" spans="2:34">
      <c r="B52" s="53" t="s">
        <v>83</v>
      </c>
      <c r="C52" s="53" t="s">
        <v>39</v>
      </c>
      <c r="E52" s="55"/>
      <c r="F52" s="56"/>
      <c r="G52" s="57"/>
      <c r="H52" s="58"/>
      <c r="I52" s="55"/>
      <c r="J52" s="56"/>
      <c r="K52" s="57"/>
      <c r="L52" s="58"/>
      <c r="M52" s="55"/>
      <c r="N52" s="56"/>
      <c r="O52" s="57"/>
      <c r="P52" s="58"/>
      <c r="Q52" s="55"/>
      <c r="R52" s="56"/>
      <c r="S52" s="57"/>
      <c r="T52" s="58"/>
      <c r="U52" s="55"/>
      <c r="V52" s="56"/>
      <c r="W52" s="57"/>
      <c r="X52" s="58"/>
      <c r="Y52" s="55"/>
      <c r="Z52" s="56"/>
      <c r="AA52" s="57"/>
      <c r="AB52" s="58"/>
      <c r="AC52" s="59">
        <f t="shared" ref="AC52" si="49">E52+I52+M52+Q52+U52+Y52</f>
        <v>0</v>
      </c>
      <c r="AD52" s="60">
        <f t="shared" ref="AD52" si="50">F52+J52+N52+R52+V52+Z52</f>
        <v>0</v>
      </c>
      <c r="AE52" s="60">
        <f t="shared" ref="AE52" si="51">G52+K52+O52+S52+W52+AA52</f>
        <v>0</v>
      </c>
      <c r="AF52" s="61">
        <f t="shared" ref="AF52" si="52">H52+L52+P52+T52+X52+AB52</f>
        <v>0</v>
      </c>
    </row>
    <row r="53" spans="2:34" s="14" customFormat="1" ht="10.5" customHeight="1">
      <c r="B53" s="80"/>
      <c r="C53" s="63"/>
      <c r="E53" s="64"/>
      <c r="F53" s="65"/>
      <c r="G53" s="66"/>
      <c r="H53" s="67"/>
      <c r="I53" s="64"/>
      <c r="J53" s="65"/>
      <c r="K53" s="66"/>
      <c r="L53" s="67"/>
      <c r="M53" s="64"/>
      <c r="N53" s="65"/>
      <c r="O53" s="66"/>
      <c r="P53" s="67"/>
      <c r="Q53" s="64"/>
      <c r="R53" s="65"/>
      <c r="S53" s="66"/>
      <c r="T53" s="67"/>
      <c r="U53" s="64"/>
      <c r="V53" s="65"/>
      <c r="W53" s="66"/>
      <c r="X53" s="67"/>
      <c r="Y53" s="64"/>
      <c r="Z53" s="65"/>
      <c r="AA53" s="66"/>
      <c r="AB53" s="67"/>
      <c r="AC53" s="59"/>
      <c r="AD53" s="60"/>
      <c r="AE53" s="60"/>
      <c r="AF53" s="61"/>
      <c r="AG53" s="68"/>
    </row>
    <row r="54" spans="2:34">
      <c r="B54" s="81" t="s">
        <v>113</v>
      </c>
      <c r="C54" s="70" t="s">
        <v>115</v>
      </c>
      <c r="E54" s="71"/>
      <c r="F54" s="72"/>
      <c r="G54" s="73"/>
      <c r="H54" s="74"/>
      <c r="I54" s="71"/>
      <c r="J54" s="72"/>
      <c r="K54" s="73"/>
      <c r="L54" s="74"/>
      <c r="M54" s="71"/>
      <c r="N54" s="72"/>
      <c r="O54" s="73"/>
      <c r="P54" s="74"/>
      <c r="Q54" s="71"/>
      <c r="R54" s="72"/>
      <c r="S54" s="73"/>
      <c r="T54" s="74"/>
      <c r="U54" s="71"/>
      <c r="V54" s="72"/>
      <c r="W54" s="73"/>
      <c r="X54" s="74"/>
      <c r="Y54" s="71"/>
      <c r="Z54" s="72"/>
      <c r="AA54" s="73"/>
      <c r="AB54" s="74"/>
      <c r="AC54" s="75">
        <f t="shared" ref="AC54:AF54" si="53">SUM(AC52:AC53)</f>
        <v>0</v>
      </c>
      <c r="AD54" s="76">
        <f t="shared" si="53"/>
        <v>0</v>
      </c>
      <c r="AE54" s="76">
        <f t="shared" si="53"/>
        <v>0</v>
      </c>
      <c r="AF54" s="77">
        <f t="shared" si="53"/>
        <v>0</v>
      </c>
    </row>
    <row r="55" spans="2:34" ht="6" customHeight="1" thickBot="1">
      <c r="B55" s="82"/>
      <c r="C55" s="82"/>
      <c r="D55" s="20"/>
      <c r="E55" s="83"/>
      <c r="F55" s="84"/>
      <c r="G55" s="85"/>
      <c r="H55" s="86"/>
      <c r="I55" s="83"/>
      <c r="J55" s="84"/>
      <c r="K55" s="85"/>
      <c r="L55" s="86"/>
      <c r="M55" s="83"/>
      <c r="N55" s="84"/>
      <c r="O55" s="85"/>
      <c r="P55" s="86"/>
      <c r="Q55" s="83"/>
      <c r="R55" s="84"/>
      <c r="S55" s="85"/>
      <c r="T55" s="86"/>
      <c r="U55" s="83"/>
      <c r="V55" s="84"/>
      <c r="W55" s="85"/>
      <c r="X55" s="86"/>
      <c r="Y55" s="83"/>
      <c r="Z55" s="84"/>
      <c r="AA55" s="85"/>
      <c r="AB55" s="86"/>
      <c r="AC55" s="87"/>
      <c r="AD55" s="88"/>
      <c r="AE55" s="88"/>
      <c r="AF55" s="89"/>
      <c r="AH55" s="21"/>
    </row>
    <row r="63" spans="2:34">
      <c r="C63" s="17"/>
    </row>
  </sheetData>
  <mergeCells count="8">
    <mergeCell ref="E9:AF9"/>
    <mergeCell ref="Y11:AB11"/>
    <mergeCell ref="AC11:AF11"/>
    <mergeCell ref="E11:H11"/>
    <mergeCell ref="I11:L11"/>
    <mergeCell ref="M11:P11"/>
    <mergeCell ref="Q11:T11"/>
    <mergeCell ref="U11:X11"/>
  </mergeCells>
  <phoneticPr fontId="0" type="noConversion"/>
  <printOptions horizontalCentered="1" verticalCentered="1"/>
  <pageMargins left="0.15" right="0.17" top="0.82677165354330717" bottom="0.51181102362204722" header="0.51181102362204722" footer="0.51181102362204722"/>
  <pageSetup paperSize="9" scale="16" orientation="landscape" r:id="rId1"/>
  <headerFooter alignWithMargins="0">
    <oddHeader>&amp;C&amp;"Arial,Gras"&amp;12DETAIL DES VARIATIONS DE STOCKS ET DE DEPRECIATION
RETAIL EUROPE FRANCOPHONE</oddHeader>
  </headerFooter>
  <customProperties>
    <customPr name="EpmWorksheetKeyString_GUID" r:id="rId2"/>
    <customPr name="FPMExcelClientCellBasedFunctionStatus" r:id="rId3"/>
    <customPr name="FPMExcelClientRefreshTime" r:id="rId4"/>
  </customProperties>
  <drawing r:id="rId5"/>
  <legacyDrawing r:id="rId6"/>
  <controls>
    <mc:AlternateContent xmlns:mc="http://schemas.openxmlformats.org/markup-compatibility/2006">
      <mc:Choice Requires="x14">
        <control shapeId="4098" r:id="rId7" name="FPMExcelClientSheetOptionstb1">
          <controlPr defaultSize="0" autoLine="0" autoPict="0" r:id="rId8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4098" r:id="rId7" name="FPMExcelClientSheetOptionstb1"/>
      </mc:Fallback>
    </mc:AlternateContent>
    <mc:AlternateContent xmlns:mc="http://schemas.openxmlformats.org/markup-compatibility/2006">
      <mc:Choice Requires="x14">
        <control shapeId="4097" r:id="rId9" name="CustomMemberDispatchertb1">
          <controlPr defaultSize="0" autoLine="0" autoPict="0" r:id="rId10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419100</xdr:colOff>
                <xdr:row>0</xdr:row>
                <xdr:rowOff>0</xdr:rowOff>
              </to>
            </anchor>
          </controlPr>
        </control>
      </mc:Choice>
      <mc:Fallback>
        <control shapeId="4097" r:id="rId9" name="CustomMemberDispatcher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DataBase</vt:lpstr>
      <vt:lpstr>Output</vt:lpstr>
      <vt:lpstr>Output!Zone_d_impression</vt:lpstr>
    </vt:vector>
  </TitlesOfParts>
  <Company>CHRISTIAN DIOR COUTURE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Jlau</dc:creator>
  <cp:lastModifiedBy>nahel goual</cp:lastModifiedBy>
  <cp:lastPrinted>2020-06-01T11:34:20Z</cp:lastPrinted>
  <dcterms:created xsi:type="dcterms:W3CDTF">2005-10-06T12:09:06Z</dcterms:created>
  <dcterms:modified xsi:type="dcterms:W3CDTF">2023-10-10T21:29:01Z</dcterms:modified>
</cp:coreProperties>
</file>