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0" yWindow="765" windowWidth="14910" windowHeight="8400"/>
  </bookViews>
  <sheets>
    <sheet name="BD" sheetId="15" r:id="rId1"/>
    <sheet name="Base" sheetId="14" r:id="rId2"/>
    <sheet name="Feuil2" sheetId="25" r:id="rId3"/>
  </sheets>
  <definedNames>
    <definedName name="_xlnm._FilterDatabase" localSheetId="1" hidden="1">Base!$A$2:$B$1350</definedName>
    <definedName name="_xlnm._FilterDatabase" localSheetId="0" hidden="1">BD!$A$1:$Q$20</definedName>
    <definedName name="NOM">OFFSET(Base!$A$2,,,COUNTA(Base!$A:$A)-1)</definedName>
    <definedName name="PRENOM">OFFSET(Base!$B$2,,,COUNTA(Base!$A:$A)-1)</definedName>
    <definedName name="SEXE">OFFSET(Base!$C$2,,,COUNTA(Base!$A:$A)-1)</definedName>
  </definedNames>
  <calcPr calcId="125725"/>
</workbook>
</file>

<file path=xl/calcChain.xml><?xml version="1.0" encoding="utf-8"?>
<calcChain xmlns="http://schemas.openxmlformats.org/spreadsheetml/2006/main">
  <c r="F17" i="15"/>
  <c r="F18"/>
  <c r="F19"/>
  <c r="F20"/>
  <c r="F16"/>
  <c r="F3"/>
  <c r="F4"/>
  <c r="F5"/>
  <c r="F6"/>
  <c r="F7"/>
  <c r="F8"/>
  <c r="F9"/>
  <c r="F10"/>
  <c r="F11"/>
  <c r="F12"/>
  <c r="F13"/>
  <c r="F14"/>
  <c r="F15"/>
  <c r="F2"/>
  <c r="P2"/>
  <c r="Q2" s="1"/>
  <c r="O1" l="1"/>
  <c r="N1"/>
  <c r="M1"/>
  <c r="L1"/>
  <c r="K1"/>
  <c r="J1"/>
  <c r="I1"/>
  <c r="A530" i="14" l="1"/>
  <c r="B1568"/>
  <c r="A1568"/>
  <c r="B1474"/>
  <c r="A1474"/>
  <c r="B1441"/>
  <c r="A1441"/>
  <c r="B1294"/>
  <c r="A1294"/>
  <c r="B1082"/>
  <c r="A1082"/>
  <c r="B668"/>
  <c r="A668"/>
  <c r="B431"/>
  <c r="A431"/>
  <c r="B1396"/>
  <c r="A1396"/>
  <c r="B1252"/>
  <c r="A1252"/>
  <c r="B1239"/>
  <c r="A1239"/>
  <c r="B1088"/>
  <c r="A1088"/>
  <c r="B989"/>
  <c r="A989"/>
  <c r="B981"/>
  <c r="A981"/>
  <c r="B946"/>
  <c r="A946"/>
  <c r="B791"/>
  <c r="A791"/>
  <c r="B751"/>
  <c r="A751"/>
  <c r="B546"/>
  <c r="A546"/>
  <c r="B521"/>
  <c r="A521"/>
  <c r="B462"/>
  <c r="A462"/>
  <c r="B412"/>
  <c r="A412"/>
  <c r="B352"/>
  <c r="A352"/>
  <c r="B250"/>
  <c r="A250"/>
  <c r="B124"/>
  <c r="A124"/>
  <c r="B75"/>
  <c r="A75"/>
  <c r="B1557"/>
  <c r="A1557"/>
  <c r="B1490"/>
  <c r="A1490"/>
  <c r="B1483"/>
  <c r="A1483"/>
  <c r="B1426"/>
  <c r="A1426"/>
  <c r="B1390"/>
  <c r="A1390"/>
  <c r="B1348"/>
  <c r="A1348"/>
  <c r="B1285"/>
  <c r="A1285"/>
  <c r="B1208"/>
  <c r="A1208"/>
  <c r="B1209"/>
  <c r="A1209"/>
  <c r="B1198"/>
  <c r="A1198"/>
  <c r="B1197"/>
  <c r="A1197"/>
  <c r="B1164"/>
  <c r="A1164"/>
  <c r="B1162"/>
  <c r="A1162"/>
  <c r="B1066"/>
  <c r="A1066"/>
  <c r="B1026"/>
  <c r="A1026"/>
  <c r="B977"/>
  <c r="A977"/>
  <c r="B965"/>
  <c r="A965"/>
  <c r="B953"/>
  <c r="A953"/>
  <c r="B920"/>
  <c r="A920"/>
  <c r="B857"/>
  <c r="A857"/>
  <c r="B851"/>
  <c r="A851"/>
  <c r="B841"/>
  <c r="A841"/>
  <c r="B824"/>
  <c r="A824"/>
  <c r="B821"/>
  <c r="A821"/>
  <c r="B749"/>
  <c r="A749"/>
  <c r="B722"/>
  <c r="A722"/>
  <c r="B613"/>
  <c r="A613"/>
  <c r="B571"/>
  <c r="A571"/>
  <c r="B566"/>
  <c r="A566"/>
  <c r="B538"/>
  <c r="A538"/>
  <c r="B529"/>
  <c r="A529"/>
  <c r="B522"/>
  <c r="A522"/>
  <c r="B389"/>
  <c r="A389"/>
  <c r="B375"/>
  <c r="A375"/>
  <c r="B277"/>
  <c r="A277"/>
  <c r="B249"/>
  <c r="A249"/>
  <c r="B235"/>
  <c r="A235"/>
  <c r="B196"/>
  <c r="A196"/>
  <c r="B178"/>
  <c r="A178"/>
  <c r="B176"/>
  <c r="A176"/>
  <c r="B91"/>
  <c r="A91"/>
  <c r="B83"/>
  <c r="A83"/>
  <c r="B59"/>
  <c r="A59"/>
  <c r="B48"/>
  <c r="A48"/>
  <c r="B37"/>
  <c r="A37"/>
  <c r="B23"/>
  <c r="A23"/>
  <c r="B1559"/>
  <c r="A1559"/>
  <c r="B1053"/>
  <c r="A1053"/>
  <c r="B986"/>
  <c r="A986"/>
  <c r="B407"/>
  <c r="A407"/>
  <c r="B267"/>
  <c r="A267"/>
  <c r="B1304"/>
  <c r="A1304"/>
  <c r="B1291"/>
  <c r="A1291"/>
  <c r="B1161"/>
  <c r="A1161"/>
  <c r="B1125"/>
  <c r="A1125"/>
  <c r="B1098"/>
  <c r="A1098"/>
  <c r="B679"/>
  <c r="A679"/>
  <c r="B294"/>
  <c r="A294"/>
  <c r="B259"/>
  <c r="A259"/>
  <c r="B171"/>
  <c r="A171"/>
  <c r="B853"/>
  <c r="A853"/>
  <c r="B764"/>
  <c r="A764"/>
  <c r="B507"/>
  <c r="A507"/>
  <c r="B1480"/>
  <c r="A1480"/>
  <c r="B531"/>
  <c r="A531"/>
  <c r="B561"/>
  <c r="A561"/>
  <c r="B379"/>
  <c r="A379"/>
  <c r="B530"/>
  <c r="B890"/>
  <c r="A890"/>
  <c r="B1533"/>
  <c r="A1533"/>
  <c r="B1453"/>
  <c r="A1453"/>
  <c r="B1451"/>
  <c r="A1451"/>
  <c r="B1369"/>
  <c r="A1369"/>
  <c r="B1199"/>
  <c r="A1199"/>
  <c r="B1146"/>
  <c r="A1146"/>
  <c r="B1110"/>
  <c r="A1110"/>
  <c r="B1103"/>
  <c r="A1103"/>
  <c r="B746"/>
  <c r="A746"/>
  <c r="B678"/>
  <c r="A678"/>
  <c r="B643"/>
  <c r="A643"/>
  <c r="B301"/>
  <c r="A301"/>
  <c r="B286"/>
  <c r="A286"/>
  <c r="B244"/>
  <c r="A244"/>
  <c r="B770"/>
  <c r="A770"/>
  <c r="B376"/>
  <c r="A376"/>
  <c r="B888"/>
  <c r="A888"/>
  <c r="B1072"/>
  <c r="A1072"/>
  <c r="B501"/>
  <c r="A501"/>
  <c r="B706"/>
  <c r="A706"/>
  <c r="B612"/>
  <c r="A612"/>
  <c r="B559"/>
  <c r="A559"/>
  <c r="B987"/>
  <c r="A987"/>
  <c r="B465"/>
  <c r="A465"/>
  <c r="B877"/>
  <c r="A877"/>
  <c r="B885"/>
  <c r="A885"/>
  <c r="B271"/>
  <c r="A271"/>
  <c r="B551"/>
  <c r="A551"/>
  <c r="B625"/>
  <c r="A625"/>
  <c r="B395"/>
  <c r="A395"/>
  <c r="B1150"/>
  <c r="A1150"/>
  <c r="B876"/>
  <c r="A876"/>
  <c r="B185"/>
  <c r="A185"/>
  <c r="B1538"/>
  <c r="A1538"/>
  <c r="B856"/>
  <c r="A856"/>
  <c r="B193"/>
  <c r="A193"/>
  <c r="B1297"/>
  <c r="A1297"/>
  <c r="B472"/>
  <c r="A472"/>
  <c r="B130"/>
  <c r="A130"/>
  <c r="B1160"/>
  <c r="A1160"/>
  <c r="B825"/>
  <c r="A825"/>
  <c r="B204"/>
  <c r="A204"/>
  <c r="B319"/>
  <c r="A319"/>
  <c r="B417"/>
  <c r="A417"/>
  <c r="B707"/>
  <c r="A707"/>
  <c r="B931"/>
  <c r="A931"/>
  <c r="B1166"/>
  <c r="A1166"/>
  <c r="B1394"/>
  <c r="A1394"/>
  <c r="B183"/>
  <c r="A183"/>
  <c r="B1561"/>
  <c r="A1561"/>
  <c r="B485"/>
  <c r="A485"/>
  <c r="B868"/>
  <c r="A868"/>
  <c r="B1080"/>
  <c r="A1080"/>
  <c r="B409"/>
  <c r="A409"/>
  <c r="B934"/>
  <c r="A934"/>
  <c r="B657"/>
  <c r="A657"/>
  <c r="B313"/>
  <c r="A313"/>
  <c r="B1094"/>
  <c r="A1094"/>
  <c r="B1317"/>
  <c r="A1317"/>
  <c r="B906"/>
  <c r="A906"/>
  <c r="B829"/>
  <c r="A829"/>
  <c r="B1558"/>
  <c r="A1558"/>
  <c r="B1472"/>
  <c r="A1472"/>
  <c r="B293"/>
  <c r="A293"/>
  <c r="B654"/>
  <c r="A654"/>
  <c r="B850"/>
  <c r="A850"/>
  <c r="B1341"/>
  <c r="A1341"/>
  <c r="B1405"/>
  <c r="A1405"/>
  <c r="B1152"/>
  <c r="A1152"/>
  <c r="B1566"/>
  <c r="A1566"/>
  <c r="B1126"/>
  <c r="A1126"/>
  <c r="B17"/>
  <c r="A17"/>
  <c r="B1186"/>
  <c r="A1186"/>
  <c r="B1020"/>
  <c r="A1020"/>
  <c r="B148"/>
  <c r="A148"/>
  <c r="B990"/>
  <c r="A990"/>
  <c r="B32"/>
  <c r="A32"/>
  <c r="B317"/>
  <c r="A317"/>
  <c r="B1547"/>
  <c r="A1547"/>
  <c r="B1001"/>
  <c r="A1001"/>
  <c r="B377"/>
  <c r="A377"/>
  <c r="B1029"/>
  <c r="A1029"/>
  <c r="B898"/>
  <c r="A898"/>
  <c r="B13"/>
  <c r="A13"/>
  <c r="B1336"/>
  <c r="A1336"/>
  <c r="B35"/>
  <c r="A35"/>
  <c r="B1548"/>
  <c r="A1548"/>
  <c r="B54"/>
  <c r="A54"/>
  <c r="B949"/>
  <c r="A949"/>
  <c r="B1254"/>
  <c r="A1254"/>
  <c r="B922"/>
  <c r="A922"/>
  <c r="B166"/>
  <c r="A166"/>
  <c r="B234"/>
  <c r="A234"/>
  <c r="B705"/>
  <c r="A705"/>
  <c r="B1071"/>
  <c r="A1071"/>
  <c r="B80"/>
  <c r="A80"/>
  <c r="B1087"/>
  <c r="A1087"/>
  <c r="B737"/>
  <c r="A737"/>
  <c r="B724"/>
  <c r="A724"/>
  <c r="B667"/>
  <c r="A667"/>
  <c r="B72"/>
  <c r="A72"/>
  <c r="B151"/>
  <c r="A151"/>
  <c r="B1168"/>
  <c r="A1168"/>
  <c r="B1540"/>
  <c r="A1540"/>
  <c r="B633"/>
  <c r="A633"/>
  <c r="B1232"/>
  <c r="A1232"/>
  <c r="B405"/>
  <c r="A405"/>
  <c r="B964"/>
  <c r="A964"/>
  <c r="B89"/>
  <c r="A89"/>
  <c r="B491"/>
  <c r="A491"/>
  <c r="B1292"/>
  <c r="A1292"/>
  <c r="B1178"/>
  <c r="A1178"/>
  <c r="B1130"/>
  <c r="A1130"/>
  <c r="B1438"/>
  <c r="A1438"/>
  <c r="B1048"/>
  <c r="A1048"/>
  <c r="B1122"/>
  <c r="A1122"/>
  <c r="B186"/>
  <c r="A186"/>
  <c r="B128"/>
  <c r="A128"/>
  <c r="B1073"/>
  <c r="A1073"/>
  <c r="B1142"/>
  <c r="A1142"/>
  <c r="B875"/>
  <c r="A875"/>
  <c r="B410"/>
  <c r="A410"/>
  <c r="B1565"/>
  <c r="A1565"/>
  <c r="B532"/>
  <c r="A532"/>
  <c r="B1501"/>
  <c r="A1501"/>
  <c r="B1253"/>
  <c r="A1253"/>
  <c r="B653"/>
  <c r="A653"/>
  <c r="B641"/>
  <c r="A641"/>
  <c r="B541"/>
  <c r="A541"/>
  <c r="B1010"/>
  <c r="A1010"/>
  <c r="B950"/>
  <c r="A950"/>
  <c r="B750"/>
  <c r="A750"/>
  <c r="B404"/>
  <c r="A404"/>
  <c r="B1424"/>
  <c r="A1424"/>
  <c r="B262"/>
  <c r="A262"/>
  <c r="B520"/>
  <c r="A520"/>
  <c r="B1458"/>
  <c r="A1458"/>
  <c r="B1359"/>
  <c r="A1359"/>
  <c r="B1247"/>
  <c r="A1247"/>
  <c r="B701"/>
  <c r="A701"/>
  <c r="B611"/>
  <c r="A611"/>
  <c r="B1534"/>
  <c r="A1534"/>
  <c r="B1386"/>
  <c r="A1386"/>
  <c r="B1377"/>
  <c r="A1377"/>
  <c r="B1308"/>
  <c r="A1308"/>
  <c r="B516"/>
  <c r="A516"/>
  <c r="B308"/>
  <c r="A308"/>
  <c r="B1555"/>
  <c r="A1555"/>
  <c r="B1527"/>
  <c r="A1527"/>
  <c r="B1520"/>
  <c r="A1520"/>
  <c r="B1500"/>
  <c r="A1500"/>
  <c r="B1489"/>
  <c r="A1489"/>
  <c r="B1447"/>
  <c r="A1447"/>
  <c r="B1446"/>
  <c r="A1446"/>
  <c r="B1401"/>
  <c r="A1401"/>
  <c r="B1353"/>
  <c r="A1353"/>
  <c r="B1315"/>
  <c r="A1315"/>
  <c r="B1256"/>
  <c r="A1256"/>
  <c r="B1238"/>
  <c r="A1238"/>
  <c r="B1226"/>
  <c r="A1226"/>
  <c r="B1202"/>
  <c r="A1202"/>
  <c r="B1200"/>
  <c r="A1200"/>
  <c r="B1177"/>
  <c r="A1177"/>
  <c r="B1148"/>
  <c r="A1148"/>
  <c r="B1051"/>
  <c r="A1051"/>
  <c r="B1050"/>
  <c r="A1050"/>
  <c r="B1046"/>
  <c r="A1046"/>
  <c r="B999"/>
  <c r="A999"/>
  <c r="B936"/>
  <c r="A936"/>
  <c r="B806"/>
  <c r="A806"/>
  <c r="B799"/>
  <c r="A799"/>
  <c r="B716"/>
  <c r="A716"/>
  <c r="B629"/>
  <c r="A629"/>
  <c r="B600"/>
  <c r="A600"/>
  <c r="B595"/>
  <c r="A595"/>
  <c r="B533"/>
  <c r="A533"/>
  <c r="B518"/>
  <c r="A518"/>
  <c r="B440"/>
  <c r="A440"/>
  <c r="B435"/>
  <c r="A435"/>
  <c r="B414"/>
  <c r="A414"/>
  <c r="B411"/>
  <c r="A411"/>
  <c r="B362"/>
  <c r="A362"/>
  <c r="B353"/>
  <c r="A353"/>
  <c r="B326"/>
  <c r="A326"/>
  <c r="B280"/>
  <c r="A280"/>
  <c r="B253"/>
  <c r="A253"/>
  <c r="B223"/>
  <c r="A223"/>
  <c r="B180"/>
  <c r="A180"/>
  <c r="B147"/>
  <c r="A147"/>
  <c r="B136"/>
  <c r="A136"/>
  <c r="B110"/>
  <c r="A110"/>
  <c r="B109"/>
  <c r="A109"/>
  <c r="B105"/>
  <c r="A105"/>
  <c r="B100"/>
  <c r="A100"/>
  <c r="B56"/>
  <c r="A56"/>
  <c r="B1427"/>
  <c r="A1427"/>
  <c r="B510"/>
  <c r="A510"/>
  <c r="B489"/>
  <c r="A489"/>
  <c r="B169"/>
  <c r="A169"/>
  <c r="B14"/>
  <c r="A14"/>
  <c r="B1469"/>
  <c r="A1469"/>
  <c r="B1139"/>
  <c r="A1139"/>
  <c r="B1039"/>
  <c r="A1039"/>
  <c r="B155"/>
  <c r="A155"/>
  <c r="B1510"/>
  <c r="A1510"/>
  <c r="B1410"/>
  <c r="A1410"/>
  <c r="B1381"/>
  <c r="A1381"/>
  <c r="B1314"/>
  <c r="A1314"/>
  <c r="B1313"/>
  <c r="A1313"/>
  <c r="B762"/>
  <c r="A762"/>
  <c r="B175"/>
  <c r="A175"/>
  <c r="B1570"/>
  <c r="A1570"/>
  <c r="B1567"/>
  <c r="A1567"/>
  <c r="B1552"/>
  <c r="A1552"/>
  <c r="B1551"/>
  <c r="A1551"/>
  <c r="B1497"/>
  <c r="A1497"/>
  <c r="B1482"/>
  <c r="A1482"/>
  <c r="B1468"/>
  <c r="A1468"/>
  <c r="B1450"/>
  <c r="A1450"/>
  <c r="B1433"/>
  <c r="A1433"/>
  <c r="B1421"/>
  <c r="A1421"/>
  <c r="B1364"/>
  <c r="A1364"/>
  <c r="B1330"/>
  <c r="A1330"/>
  <c r="B1271"/>
  <c r="A1271"/>
  <c r="B1237"/>
  <c r="A1237"/>
  <c r="B1155"/>
  <c r="A1155"/>
  <c r="B1135"/>
  <c r="A1135"/>
  <c r="B1074"/>
  <c r="A1074"/>
  <c r="B1054"/>
  <c r="A1054"/>
  <c r="B1042"/>
  <c r="A1042"/>
  <c r="B944"/>
  <c r="A944"/>
  <c r="B933"/>
  <c r="A933"/>
  <c r="B911"/>
  <c r="A911"/>
  <c r="B902"/>
  <c r="A902"/>
  <c r="B889"/>
  <c r="A889"/>
  <c r="B864"/>
  <c r="A864"/>
  <c r="B852"/>
  <c r="A852"/>
  <c r="B835"/>
  <c r="A835"/>
  <c r="B833"/>
  <c r="A833"/>
  <c r="B823"/>
  <c r="A823"/>
  <c r="B820"/>
  <c r="A820"/>
  <c r="B808"/>
  <c r="A808"/>
  <c r="B807"/>
  <c r="A807"/>
  <c r="B798"/>
  <c r="A798"/>
  <c r="B769"/>
  <c r="A769"/>
  <c r="B763"/>
  <c r="A763"/>
  <c r="B720"/>
  <c r="A720"/>
  <c r="B719"/>
  <c r="A719"/>
  <c r="B714"/>
  <c r="A714"/>
  <c r="B703"/>
  <c r="A703"/>
  <c r="B694"/>
  <c r="A694"/>
  <c r="B689"/>
  <c r="A689"/>
  <c r="B665"/>
  <c r="A665"/>
  <c r="B609"/>
  <c r="A609"/>
  <c r="B573"/>
  <c r="A573"/>
  <c r="B493"/>
  <c r="A493"/>
  <c r="B387"/>
  <c r="A387"/>
  <c r="B382"/>
  <c r="A382"/>
  <c r="B371"/>
  <c r="A371"/>
  <c r="B369"/>
  <c r="A369"/>
  <c r="B354"/>
  <c r="A354"/>
  <c r="B324"/>
  <c r="A324"/>
  <c r="B312"/>
  <c r="A312"/>
  <c r="B307"/>
  <c r="A307"/>
  <c r="B292"/>
  <c r="A292"/>
  <c r="B258"/>
  <c r="A258"/>
  <c r="B199"/>
  <c r="A199"/>
  <c r="B163"/>
  <c r="A163"/>
  <c r="B153"/>
  <c r="A153"/>
  <c r="B152"/>
  <c r="A152"/>
  <c r="B144"/>
  <c r="A144"/>
  <c r="B131"/>
  <c r="A131"/>
  <c r="B94"/>
  <c r="A94"/>
  <c r="B39"/>
  <c r="A39"/>
  <c r="B20"/>
  <c r="A20"/>
  <c r="B492"/>
  <c r="A492"/>
  <c r="B306"/>
  <c r="A306"/>
  <c r="B478"/>
  <c r="A478"/>
  <c r="B64"/>
  <c r="A64"/>
  <c r="B552"/>
  <c r="A552"/>
  <c r="B1134"/>
  <c r="A1134"/>
  <c r="B726"/>
  <c r="A726"/>
  <c r="B631"/>
  <c r="A631"/>
  <c r="B630"/>
  <c r="A630"/>
  <c r="B589"/>
  <c r="A589"/>
  <c r="B323"/>
  <c r="A323"/>
  <c r="B279"/>
  <c r="A279"/>
</calcChain>
</file>

<file path=xl/sharedStrings.xml><?xml version="1.0" encoding="utf-8"?>
<sst xmlns="http://schemas.openxmlformats.org/spreadsheetml/2006/main" count="4062" uniqueCount="1787">
  <si>
    <t>AGDT</t>
  </si>
  <si>
    <t xml:space="preserve">BEUERLE                                           </t>
  </si>
  <si>
    <t xml:space="preserve">Lydia               </t>
  </si>
  <si>
    <t xml:space="preserve">BLOCK DE FRIBERG                                  </t>
  </si>
  <si>
    <t xml:space="preserve">Jonathan            </t>
  </si>
  <si>
    <t xml:space="preserve">BOECASSE                                          </t>
  </si>
  <si>
    <t xml:space="preserve">Catherine           </t>
  </si>
  <si>
    <t xml:space="preserve">BON                                               </t>
  </si>
  <si>
    <t xml:space="preserve">Pierre              </t>
  </si>
  <si>
    <t xml:space="preserve">BONNOT                                            </t>
  </si>
  <si>
    <t xml:space="preserve">Angélique           </t>
  </si>
  <si>
    <t xml:space="preserve">BOUREAU                                           </t>
  </si>
  <si>
    <t xml:space="preserve">Sylvie              </t>
  </si>
  <si>
    <t xml:space="preserve">CHONG SIT                                         </t>
  </si>
  <si>
    <t xml:space="preserve">Audrey              </t>
  </si>
  <si>
    <t xml:space="preserve">DAMATRIN                                          </t>
  </si>
  <si>
    <t xml:space="preserve">Belenus             </t>
  </si>
  <si>
    <t xml:space="preserve">DE FABRIQUE SAINT-TOURS                           </t>
  </si>
  <si>
    <t xml:space="preserve">Sébastien           </t>
  </si>
  <si>
    <t xml:space="preserve">DESIR PARSEILLE                                   </t>
  </si>
  <si>
    <t xml:space="preserve">Jean Bernard Teddy  </t>
  </si>
  <si>
    <t xml:space="preserve">EDOUARD                                           </t>
  </si>
  <si>
    <t xml:space="preserve">Thierry             </t>
  </si>
  <si>
    <t xml:space="preserve">FONTES                                            </t>
  </si>
  <si>
    <t xml:space="preserve">Caroline            </t>
  </si>
  <si>
    <t xml:space="preserve">GRANCHON                                          </t>
  </si>
  <si>
    <t xml:space="preserve">Jimmy               </t>
  </si>
  <si>
    <t xml:space="preserve">GUILLAUME                                         </t>
  </si>
  <si>
    <t xml:space="preserve">Béatrice            </t>
  </si>
  <si>
    <t xml:space="preserve">KADILLA                                           </t>
  </si>
  <si>
    <t xml:space="preserve">Suzanne             </t>
  </si>
  <si>
    <t xml:space="preserve">KANCEL                                            </t>
  </si>
  <si>
    <t xml:space="preserve">Jean-Pierre         </t>
  </si>
  <si>
    <t xml:space="preserve">KIFFER                                            </t>
  </si>
  <si>
    <t xml:space="preserve">Euriel              </t>
  </si>
  <si>
    <t xml:space="preserve">LIMA                                              </t>
  </si>
  <si>
    <t xml:space="preserve">Louis               </t>
  </si>
  <si>
    <t xml:space="preserve">LOLIA                                             </t>
  </si>
  <si>
    <t xml:space="preserve">Axelle              </t>
  </si>
  <si>
    <t xml:space="preserve">MOLONGO                                           </t>
  </si>
  <si>
    <t xml:space="preserve">Olivier Claude      </t>
  </si>
  <si>
    <t xml:space="preserve">PERIAN                                            </t>
  </si>
  <si>
    <t xml:space="preserve">Katia               </t>
  </si>
  <si>
    <t xml:space="preserve">REMBLIERE                                         </t>
  </si>
  <si>
    <t xml:space="preserve">Eddy                </t>
  </si>
  <si>
    <t xml:space="preserve">RICHARDSON                                        </t>
  </si>
  <si>
    <t xml:space="preserve">Brigitte            </t>
  </si>
  <si>
    <t xml:space="preserve">RUDAZ                                             </t>
  </si>
  <si>
    <t xml:space="preserve">Vincent             </t>
  </si>
  <si>
    <t xml:space="preserve">SEYTOR                                            </t>
  </si>
  <si>
    <t xml:space="preserve">Leïla               </t>
  </si>
  <si>
    <t xml:space="preserve">SONGEONS                                          </t>
  </si>
  <si>
    <t xml:space="preserve">Willy               </t>
  </si>
  <si>
    <t xml:space="preserve">TABLE                                             </t>
  </si>
  <si>
    <t xml:space="preserve">Cécilien            </t>
  </si>
  <si>
    <t xml:space="preserve">TONGA                                             </t>
  </si>
  <si>
    <t xml:space="preserve">Joel                </t>
  </si>
  <si>
    <t xml:space="preserve">ZEBINA                                            </t>
  </si>
  <si>
    <t xml:space="preserve">Stéphanie           </t>
  </si>
  <si>
    <t xml:space="preserve">ABDOULAYE                                         </t>
  </si>
  <si>
    <t xml:space="preserve">Aliou               </t>
  </si>
  <si>
    <t xml:space="preserve">ABENAQUI                                          </t>
  </si>
  <si>
    <t xml:space="preserve">Jean Michel         </t>
  </si>
  <si>
    <t xml:space="preserve">ABERGEL                                           </t>
  </si>
  <si>
    <t xml:space="preserve">Joseph              </t>
  </si>
  <si>
    <t xml:space="preserve">ADONAI                                            </t>
  </si>
  <si>
    <t xml:space="preserve">Jean Marc           </t>
  </si>
  <si>
    <t xml:space="preserve">ALLEE                                             </t>
  </si>
  <si>
    <t xml:space="preserve">Christophe          </t>
  </si>
  <si>
    <t xml:space="preserve">ALMANDIN                                          </t>
  </si>
  <si>
    <t xml:space="preserve">Pascal              </t>
  </si>
  <si>
    <t xml:space="preserve">ANDRE LUBIN                                       </t>
  </si>
  <si>
    <t xml:space="preserve">Théo                </t>
  </si>
  <si>
    <t xml:space="preserve">ARCHIMEDE                                         </t>
  </si>
  <si>
    <t xml:space="preserve">ULRICK              </t>
  </si>
  <si>
    <t xml:space="preserve">ARISTANGELE                                       </t>
  </si>
  <si>
    <t xml:space="preserve">Volbert             </t>
  </si>
  <si>
    <t xml:space="preserve">ARNAUD                                            </t>
  </si>
  <si>
    <t xml:space="preserve">Jean François       </t>
  </si>
  <si>
    <t xml:space="preserve">AUMAITRE                                          </t>
  </si>
  <si>
    <t xml:space="preserve">Gwenaelle           </t>
  </si>
  <si>
    <t xml:space="preserve">BACHE                                             </t>
  </si>
  <si>
    <t xml:space="preserve">YANNICK             </t>
  </si>
  <si>
    <t xml:space="preserve">BARALE                                            </t>
  </si>
  <si>
    <t xml:space="preserve">Laetitia            </t>
  </si>
  <si>
    <t xml:space="preserve">BARCLAIS                                          </t>
  </si>
  <si>
    <t xml:space="preserve">Bruno               </t>
  </si>
  <si>
    <t xml:space="preserve">BARNES                                            </t>
  </si>
  <si>
    <t xml:space="preserve">Christelle          </t>
  </si>
  <si>
    <t xml:space="preserve">BASILEU                                           </t>
  </si>
  <si>
    <t xml:space="preserve">XAVIER              </t>
  </si>
  <si>
    <t xml:space="preserve">BAYLE                                             </t>
  </si>
  <si>
    <t xml:space="preserve">NICOLAS             </t>
  </si>
  <si>
    <t xml:space="preserve">BELGAID                                           </t>
  </si>
  <si>
    <t xml:space="preserve">Manel               </t>
  </si>
  <si>
    <t xml:space="preserve">BELRAIN                                           </t>
  </si>
  <si>
    <t xml:space="preserve">JESSICA             </t>
  </si>
  <si>
    <t xml:space="preserve">BIBRAC                                            </t>
  </si>
  <si>
    <t xml:space="preserve">BIENES                                            </t>
  </si>
  <si>
    <t xml:space="preserve">GILLES              </t>
  </si>
  <si>
    <t xml:space="preserve">BIJOU                                             </t>
  </si>
  <si>
    <t xml:space="preserve">BIOCHE                                            </t>
  </si>
  <si>
    <t xml:space="preserve">Amélie              </t>
  </si>
  <si>
    <t xml:space="preserve">BOCH                                              </t>
  </si>
  <si>
    <t xml:space="preserve">Philippe            </t>
  </si>
  <si>
    <t xml:space="preserve">BODOL                                             </t>
  </si>
  <si>
    <t xml:space="preserve">Mélissa             </t>
  </si>
  <si>
    <t xml:space="preserve">BONVALLET                                         </t>
  </si>
  <si>
    <t xml:space="preserve">BORDIN                                            </t>
  </si>
  <si>
    <t xml:space="preserve">Elodie              </t>
  </si>
  <si>
    <t xml:space="preserve">BOUCHER                                           </t>
  </si>
  <si>
    <t xml:space="preserve">Patrick             </t>
  </si>
  <si>
    <t xml:space="preserve">BOURGEOIS                                         </t>
  </si>
  <si>
    <t xml:space="preserve">Raphaël             </t>
  </si>
  <si>
    <t xml:space="preserve">BOUTRIN                                           </t>
  </si>
  <si>
    <t xml:space="preserve">BOYER                                             </t>
  </si>
  <si>
    <t xml:space="preserve">Jessica             </t>
  </si>
  <si>
    <t xml:space="preserve">Rudykaël            </t>
  </si>
  <si>
    <t xml:space="preserve">BRACHET                                           </t>
  </si>
  <si>
    <t xml:space="preserve">BRADEA                                            </t>
  </si>
  <si>
    <t xml:space="preserve">Jaleh               </t>
  </si>
  <si>
    <t xml:space="preserve">BRUNE                                             </t>
  </si>
  <si>
    <t xml:space="preserve">Laurent             </t>
  </si>
  <si>
    <t xml:space="preserve">Hélène              </t>
  </si>
  <si>
    <t xml:space="preserve">CANTIN                                            </t>
  </si>
  <si>
    <t xml:space="preserve">GERALDINE           </t>
  </si>
  <si>
    <t xml:space="preserve">CATHERINE                                         </t>
  </si>
  <si>
    <t xml:space="preserve">Kevin               </t>
  </si>
  <si>
    <t xml:space="preserve">CESARION                                          </t>
  </si>
  <si>
    <t xml:space="preserve">Nathalie            </t>
  </si>
  <si>
    <t xml:space="preserve">CHANSON                                           </t>
  </si>
  <si>
    <t xml:space="preserve">CHAUVET                                           </t>
  </si>
  <si>
    <t xml:space="preserve">CHEVALIER                                         </t>
  </si>
  <si>
    <t xml:space="preserve">Fabrice             </t>
  </si>
  <si>
    <t xml:space="preserve">CHILOVSKY                                         </t>
  </si>
  <si>
    <t xml:space="preserve">Marina              </t>
  </si>
  <si>
    <t xml:space="preserve">CHOUNI                                            </t>
  </si>
  <si>
    <t xml:space="preserve">David               </t>
  </si>
  <si>
    <t xml:space="preserve">CLAUDEON                                          </t>
  </si>
  <si>
    <t xml:space="preserve">Sabrina Marion      </t>
  </si>
  <si>
    <t xml:space="preserve">COPAVER                                           </t>
  </si>
  <si>
    <t xml:space="preserve">Loïc                </t>
  </si>
  <si>
    <t xml:space="preserve">CORTANA                                           </t>
  </si>
  <si>
    <t xml:space="preserve">Olivier             </t>
  </si>
  <si>
    <t xml:space="preserve">DE BONNEVAL                                       </t>
  </si>
  <si>
    <t xml:space="preserve">Mikis               </t>
  </si>
  <si>
    <t xml:space="preserve">de GASQUET                                        </t>
  </si>
  <si>
    <t xml:space="preserve">Mélody              </t>
  </si>
  <si>
    <t xml:space="preserve">DECOMBES                                          </t>
  </si>
  <si>
    <t xml:space="preserve">Grégory             </t>
  </si>
  <si>
    <t xml:space="preserve">Aline               </t>
  </si>
  <si>
    <t xml:space="preserve">DELEM                                             </t>
  </si>
  <si>
    <t xml:space="preserve">Alila               </t>
  </si>
  <si>
    <t xml:space="preserve">DERWEL                                            </t>
  </si>
  <si>
    <t xml:space="preserve">DESIR                                             </t>
  </si>
  <si>
    <t xml:space="preserve">Jean Félix          </t>
  </si>
  <si>
    <t xml:space="preserve">DIALLO                                            </t>
  </si>
  <si>
    <t xml:space="preserve">Jacques             </t>
  </si>
  <si>
    <t xml:space="preserve">DINARQUE                                          </t>
  </si>
  <si>
    <t xml:space="preserve">DOLLIN                                            </t>
  </si>
  <si>
    <t xml:space="preserve">ASTRID              </t>
  </si>
  <si>
    <t xml:space="preserve">DORADOUX                                          </t>
  </si>
  <si>
    <t xml:space="preserve">Bertrand            </t>
  </si>
  <si>
    <t xml:space="preserve">DOS SANTOS BARBOSA                                </t>
  </si>
  <si>
    <t xml:space="preserve">Judwana             </t>
  </si>
  <si>
    <t xml:space="preserve">DOUBROVINE                                        </t>
  </si>
  <si>
    <t xml:space="preserve">Boris               </t>
  </si>
  <si>
    <t xml:space="preserve">DRYMON                                            </t>
  </si>
  <si>
    <t xml:space="preserve">Lucien              </t>
  </si>
  <si>
    <t xml:space="preserve">DUFOUR                                            </t>
  </si>
  <si>
    <t xml:space="preserve">Yann                </t>
  </si>
  <si>
    <t xml:space="preserve">DUMONTANT                                         </t>
  </si>
  <si>
    <t xml:space="preserve">Laurie              </t>
  </si>
  <si>
    <t xml:space="preserve">DURAND                                            </t>
  </si>
  <si>
    <t xml:space="preserve">Julien              </t>
  </si>
  <si>
    <t xml:space="preserve">DURIEZ                                            </t>
  </si>
  <si>
    <t xml:space="preserve">Raphaëlle           </t>
  </si>
  <si>
    <t xml:space="preserve">DURONEA                                           </t>
  </si>
  <si>
    <t xml:space="preserve">DANIE               </t>
  </si>
  <si>
    <t xml:space="preserve">EBRING                                            </t>
  </si>
  <si>
    <t xml:space="preserve">ELMA                                              </t>
  </si>
  <si>
    <t xml:space="preserve">EMERANCIENNE                                      </t>
  </si>
  <si>
    <t xml:space="preserve">EUSTACHE                                          </t>
  </si>
  <si>
    <t xml:space="preserve">Johanna             </t>
  </si>
  <si>
    <t xml:space="preserve">FONLEBECK                                         </t>
  </si>
  <si>
    <t xml:space="preserve">Rony                </t>
  </si>
  <si>
    <t xml:space="preserve">FOURNIER                                          </t>
  </si>
  <si>
    <t xml:space="preserve">Cédric              </t>
  </si>
  <si>
    <t xml:space="preserve">FOY                                               </t>
  </si>
  <si>
    <t xml:space="preserve">Cindy               </t>
  </si>
  <si>
    <t xml:space="preserve">GALPIN                                            </t>
  </si>
  <si>
    <t xml:space="preserve">GAVILA                                            </t>
  </si>
  <si>
    <t xml:space="preserve">Karen               </t>
  </si>
  <si>
    <t xml:space="preserve">GEOLIER                                           </t>
  </si>
  <si>
    <t xml:space="preserve">Christine           </t>
  </si>
  <si>
    <t xml:space="preserve">Karine              </t>
  </si>
  <si>
    <t xml:space="preserve">GEVAR                                             </t>
  </si>
  <si>
    <t xml:space="preserve">GREGORY             </t>
  </si>
  <si>
    <t xml:space="preserve">GLORIEUX                                          </t>
  </si>
  <si>
    <t xml:space="preserve">Nadia               </t>
  </si>
  <si>
    <t xml:space="preserve">GOTTWALLES                                        </t>
  </si>
  <si>
    <t xml:space="preserve">GOUDOU                                            </t>
  </si>
  <si>
    <t xml:space="preserve">GREAUX                                            </t>
  </si>
  <si>
    <t xml:space="preserve">Ludovic             </t>
  </si>
  <si>
    <t xml:space="preserve">GUICHARD                                          </t>
  </si>
  <si>
    <t xml:space="preserve">Anthony             </t>
  </si>
  <si>
    <t xml:space="preserve">GUIEBA                                            </t>
  </si>
  <si>
    <t xml:space="preserve">Jules               </t>
  </si>
  <si>
    <t xml:space="preserve">GUMBS                                             </t>
  </si>
  <si>
    <t xml:space="preserve">Luidgi              </t>
  </si>
  <si>
    <t xml:space="preserve">HENRY                                             </t>
  </si>
  <si>
    <t xml:space="preserve">Sylvio              </t>
  </si>
  <si>
    <t xml:space="preserve">HILDEVERT                                         </t>
  </si>
  <si>
    <t xml:space="preserve">Célia               </t>
  </si>
  <si>
    <t xml:space="preserve">HOARAU                                            </t>
  </si>
  <si>
    <t xml:space="preserve">Marie Aurore        </t>
  </si>
  <si>
    <t xml:space="preserve">HODIN                                             </t>
  </si>
  <si>
    <t xml:space="preserve">JAMILLOUX                                         </t>
  </si>
  <si>
    <t xml:space="preserve">Wulfran             </t>
  </si>
  <si>
    <t xml:space="preserve">JAQUIN                                            </t>
  </si>
  <si>
    <t xml:space="preserve">JEAN LAURENT                                      </t>
  </si>
  <si>
    <t xml:space="preserve">Alexis              </t>
  </si>
  <si>
    <t xml:space="preserve">JEAN OLIVE                                        </t>
  </si>
  <si>
    <t xml:space="preserve">Nicole              </t>
  </si>
  <si>
    <t xml:space="preserve">JOPHA                                             </t>
  </si>
  <si>
    <t xml:space="preserve">OLIVIER             </t>
  </si>
  <si>
    <t xml:space="preserve">JOSEPH LUC PAJOUL                                 </t>
  </si>
  <si>
    <t xml:space="preserve">KABEE                                             </t>
  </si>
  <si>
    <t xml:space="preserve">Régine              </t>
  </si>
  <si>
    <t xml:space="preserve">KASSAEI                                           </t>
  </si>
  <si>
    <t xml:space="preserve">KOURY                                             </t>
  </si>
  <si>
    <t xml:space="preserve">LACOSTE                                           </t>
  </si>
  <si>
    <t xml:space="preserve">Sophie              </t>
  </si>
  <si>
    <t xml:space="preserve">LAFITAU                                           </t>
  </si>
  <si>
    <t xml:space="preserve">LAURENT                                           </t>
  </si>
  <si>
    <t xml:space="preserve">Véronique           </t>
  </si>
  <si>
    <t xml:space="preserve">LE BIHAN                                          </t>
  </si>
  <si>
    <t xml:space="preserve">AMELIE              </t>
  </si>
  <si>
    <t xml:space="preserve">LEJUSTE                                           </t>
  </si>
  <si>
    <t xml:space="preserve">Mélanie             </t>
  </si>
  <si>
    <t xml:space="preserve">LEVAIN                                            </t>
  </si>
  <si>
    <t xml:space="preserve">NELLY               </t>
  </si>
  <si>
    <t xml:space="preserve">LOISEAU                                           </t>
  </si>
  <si>
    <t xml:space="preserve">LOLLIA                                            </t>
  </si>
  <si>
    <t xml:space="preserve">Francky             </t>
  </si>
  <si>
    <t xml:space="preserve">LONDAS                                            </t>
  </si>
  <si>
    <t xml:space="preserve">NINA                </t>
  </si>
  <si>
    <t xml:space="preserve">LOUIS                                             </t>
  </si>
  <si>
    <t xml:space="preserve">Joël                </t>
  </si>
  <si>
    <t xml:space="preserve">LUBIN                                             </t>
  </si>
  <si>
    <t xml:space="preserve">LUZIEUX                                           </t>
  </si>
  <si>
    <t xml:space="preserve">Rodolphe            </t>
  </si>
  <si>
    <t xml:space="preserve">MADAN                                             </t>
  </si>
  <si>
    <t xml:space="preserve">Elena               </t>
  </si>
  <si>
    <t xml:space="preserve">MALIAPIN                                          </t>
  </si>
  <si>
    <t xml:space="preserve">MAPOULA                                           </t>
  </si>
  <si>
    <t xml:space="preserve">Michel              </t>
  </si>
  <si>
    <t xml:space="preserve">MARIE                                             </t>
  </si>
  <si>
    <t xml:space="preserve">Mylène              </t>
  </si>
  <si>
    <t xml:space="preserve">MARIE JOSEPH                                      </t>
  </si>
  <si>
    <t xml:space="preserve">Marie-Claire        </t>
  </si>
  <si>
    <t xml:space="preserve">MARIE NELY                                        </t>
  </si>
  <si>
    <t xml:space="preserve">Christian           </t>
  </si>
  <si>
    <t xml:space="preserve">MARIONNETTE                                       </t>
  </si>
  <si>
    <t xml:space="preserve">MENETRIER                                         </t>
  </si>
  <si>
    <t xml:space="preserve">MICHEL                                            </t>
  </si>
  <si>
    <t xml:space="preserve">MILON                                             </t>
  </si>
  <si>
    <t xml:space="preserve">Manuel              </t>
  </si>
  <si>
    <t xml:space="preserve">MOORJANI                                          </t>
  </si>
  <si>
    <t xml:space="preserve">Uday                </t>
  </si>
  <si>
    <t xml:space="preserve">MOREAU                                            </t>
  </si>
  <si>
    <t xml:space="preserve">Dominique           </t>
  </si>
  <si>
    <t xml:space="preserve">MORGE                                             </t>
  </si>
  <si>
    <t xml:space="preserve">Benjamin            </t>
  </si>
  <si>
    <t xml:space="preserve">MORIN                                             </t>
  </si>
  <si>
    <t xml:space="preserve">Myriam              </t>
  </si>
  <si>
    <t xml:space="preserve">MOUCLE                                            </t>
  </si>
  <si>
    <t xml:space="preserve">MUNSCH                                            </t>
  </si>
  <si>
    <t xml:space="preserve">Eric                </t>
  </si>
  <si>
    <t xml:space="preserve">MURCY                                             </t>
  </si>
  <si>
    <t xml:space="preserve">MUSENTON                                          </t>
  </si>
  <si>
    <t xml:space="preserve">Valérie             </t>
  </si>
  <si>
    <t xml:space="preserve">NANTERS                                           </t>
  </si>
  <si>
    <t xml:space="preserve">Keveen              </t>
  </si>
  <si>
    <t xml:space="preserve">NEREE                                             </t>
  </si>
  <si>
    <t xml:space="preserve">Jean Charles        </t>
  </si>
  <si>
    <t xml:space="preserve">ORER                                              </t>
  </si>
  <si>
    <t xml:space="preserve">Félix               </t>
  </si>
  <si>
    <t xml:space="preserve">OUJAGIR                                           </t>
  </si>
  <si>
    <t xml:space="preserve">Yasmine             </t>
  </si>
  <si>
    <t xml:space="preserve">PAJANIANDY                                        </t>
  </si>
  <si>
    <t xml:space="preserve">Josée               </t>
  </si>
  <si>
    <t xml:space="preserve">PALENNE                                           </t>
  </si>
  <si>
    <t xml:space="preserve">Patricia            </t>
  </si>
  <si>
    <t xml:space="preserve">PAPPO                                             </t>
  </si>
  <si>
    <t xml:space="preserve">Jérémie             </t>
  </si>
  <si>
    <t xml:space="preserve">PARDIN                                            </t>
  </si>
  <si>
    <t xml:space="preserve">Steeve              </t>
  </si>
  <si>
    <t xml:space="preserve">PEREIRA DA SILVA                                  </t>
  </si>
  <si>
    <t xml:space="preserve">Gisseli             </t>
  </si>
  <si>
    <t xml:space="preserve">PERRIER                                           </t>
  </si>
  <si>
    <t xml:space="preserve">Charles             </t>
  </si>
  <si>
    <t xml:space="preserve">PETER                                             </t>
  </si>
  <si>
    <t xml:space="preserve">Sandrine            </t>
  </si>
  <si>
    <t xml:space="preserve">PHANOR                                            </t>
  </si>
  <si>
    <t xml:space="preserve">Ismaelle            </t>
  </si>
  <si>
    <t xml:space="preserve">PINEAU                                            </t>
  </si>
  <si>
    <t xml:space="preserve">Lyonel              </t>
  </si>
  <si>
    <t xml:space="preserve">PINSON                                            </t>
  </si>
  <si>
    <t xml:space="preserve">PIQUIONNE                                         </t>
  </si>
  <si>
    <t xml:space="preserve">LAURA               </t>
  </si>
  <si>
    <t xml:space="preserve">PIRIS                                             </t>
  </si>
  <si>
    <t xml:space="preserve">BENJAMIN            </t>
  </si>
  <si>
    <t xml:space="preserve">PRISSET                                           </t>
  </si>
  <si>
    <t xml:space="preserve">Yoni                </t>
  </si>
  <si>
    <t xml:space="preserve">PROST                                             </t>
  </si>
  <si>
    <t xml:space="preserve">Pierrick            </t>
  </si>
  <si>
    <t xml:space="preserve">RAMOTHE                                           </t>
  </si>
  <si>
    <t xml:space="preserve">Ruddy               </t>
  </si>
  <si>
    <t xml:space="preserve">RANSAU                                            </t>
  </si>
  <si>
    <t xml:space="preserve">Louis-Félix         </t>
  </si>
  <si>
    <t xml:space="preserve">RAPON                                             </t>
  </si>
  <si>
    <t xml:space="preserve">Ronny               </t>
  </si>
  <si>
    <t xml:space="preserve">REMBLIN                                           </t>
  </si>
  <si>
    <t xml:space="preserve">Richard             </t>
  </si>
  <si>
    <t xml:space="preserve">REMFORT                                           </t>
  </si>
  <si>
    <t xml:space="preserve">RIBEIRO                                           </t>
  </si>
  <si>
    <t xml:space="preserve">Dalila              </t>
  </si>
  <si>
    <t xml:space="preserve">RINTO                                             </t>
  </si>
  <si>
    <t xml:space="preserve">RUPAIRE                                           </t>
  </si>
  <si>
    <t xml:space="preserve">SADJAN                                            </t>
  </si>
  <si>
    <t xml:space="preserve">Rodrigue            </t>
  </si>
  <si>
    <t xml:space="preserve">SAUSSAY                                           </t>
  </si>
  <si>
    <t xml:space="preserve">Claire              </t>
  </si>
  <si>
    <t xml:space="preserve">SEGHIRI                                           </t>
  </si>
  <si>
    <t xml:space="preserve">Rachid              </t>
  </si>
  <si>
    <t xml:space="preserve">SIOUTAHALLI                                       </t>
  </si>
  <si>
    <t xml:space="preserve">Saïd                </t>
  </si>
  <si>
    <t xml:space="preserve">SORRES                                            </t>
  </si>
  <si>
    <t xml:space="preserve">Isabelle            </t>
  </si>
  <si>
    <t xml:space="preserve">TELBOIS                                           </t>
  </si>
  <si>
    <t xml:space="preserve">THALY                                             </t>
  </si>
  <si>
    <t xml:space="preserve">Marie-Myriam        </t>
  </si>
  <si>
    <t xml:space="preserve">TREPY                                             </t>
  </si>
  <si>
    <t xml:space="preserve">VALEY                                             </t>
  </si>
  <si>
    <t xml:space="preserve">Jean-Michel         </t>
  </si>
  <si>
    <t xml:space="preserve">VENERE                                            </t>
  </si>
  <si>
    <t xml:space="preserve">VILLACAMPA                                        </t>
  </si>
  <si>
    <t xml:space="preserve">VILLAGEOIS                                        </t>
  </si>
  <si>
    <t xml:space="preserve">Teddy               </t>
  </si>
  <si>
    <t xml:space="preserve">ZAMI                                              </t>
  </si>
  <si>
    <t xml:space="preserve">ZIRI                                              </t>
  </si>
  <si>
    <t xml:space="preserve">Sofiane             </t>
  </si>
  <si>
    <t xml:space="preserve">ACCUS                                             </t>
  </si>
  <si>
    <t xml:space="preserve">Jean-Louis          </t>
  </si>
  <si>
    <t xml:space="preserve">ADELAIDE                                          </t>
  </si>
  <si>
    <t xml:space="preserve">ALBERT              </t>
  </si>
  <si>
    <t xml:space="preserve">AGLAE                                             </t>
  </si>
  <si>
    <t xml:space="preserve">Max                 </t>
  </si>
  <si>
    <t xml:space="preserve">ANNERY                                            </t>
  </si>
  <si>
    <t xml:space="preserve">Ricky               </t>
  </si>
  <si>
    <t xml:space="preserve">AVENET                                            </t>
  </si>
  <si>
    <t xml:space="preserve">PATRICK             </t>
  </si>
  <si>
    <t xml:space="preserve">BELASSEE                                          </t>
  </si>
  <si>
    <t xml:space="preserve">Arnuel              </t>
  </si>
  <si>
    <t xml:space="preserve">BENOIST                                           </t>
  </si>
  <si>
    <t xml:space="preserve">BERNARD                                           </t>
  </si>
  <si>
    <t xml:space="preserve">Pascale             </t>
  </si>
  <si>
    <t xml:space="preserve">CEROE                                             </t>
  </si>
  <si>
    <t xml:space="preserve">Stanley             </t>
  </si>
  <si>
    <t xml:space="preserve">CHARLES                                           </t>
  </si>
  <si>
    <t xml:space="preserve">Yohann              </t>
  </si>
  <si>
    <t xml:space="preserve">CHARLES CHARLERY                                  </t>
  </si>
  <si>
    <t xml:space="preserve">GUYLAINE            </t>
  </si>
  <si>
    <t xml:space="preserve">CHARRON                                           </t>
  </si>
  <si>
    <t xml:space="preserve">Jean charles        </t>
  </si>
  <si>
    <t xml:space="preserve">COSTIER                                           </t>
  </si>
  <si>
    <t xml:space="preserve">SANDRINE            </t>
  </si>
  <si>
    <t xml:space="preserve">COUFFE                                            </t>
  </si>
  <si>
    <t xml:space="preserve">DANTEAUX                                          </t>
  </si>
  <si>
    <t xml:space="preserve">Mathieu             </t>
  </si>
  <si>
    <t xml:space="preserve">DEBOUDT                                           </t>
  </si>
  <si>
    <t xml:space="preserve">DECKE                                             </t>
  </si>
  <si>
    <t xml:space="preserve">Emmanuelle          </t>
  </si>
  <si>
    <t xml:space="preserve">DIMTIMILLE                                        </t>
  </si>
  <si>
    <t xml:space="preserve">CHRISTOPHE          </t>
  </si>
  <si>
    <t xml:space="preserve">EGUIENTA                                          </t>
  </si>
  <si>
    <t xml:space="preserve">FULBERT             </t>
  </si>
  <si>
    <t xml:space="preserve">ELIE AUZE                                         </t>
  </si>
  <si>
    <t xml:space="preserve">FREDERIC                                          </t>
  </si>
  <si>
    <t xml:space="preserve">Fred                </t>
  </si>
  <si>
    <t xml:space="preserve">FRETI                                             </t>
  </si>
  <si>
    <t xml:space="preserve">Josélita            </t>
  </si>
  <si>
    <t xml:space="preserve">GERVAIS                                           </t>
  </si>
  <si>
    <t xml:space="preserve">Nestor              </t>
  </si>
  <si>
    <t xml:space="preserve">GIRARD                                            </t>
  </si>
  <si>
    <t xml:space="preserve">GRANDVILLEMIN                                     </t>
  </si>
  <si>
    <t xml:space="preserve">GUILLARD                                          </t>
  </si>
  <si>
    <t xml:space="preserve">Jérôme              </t>
  </si>
  <si>
    <t xml:space="preserve">GUSTAN                                            </t>
  </si>
  <si>
    <t xml:space="preserve">JEAN LOUIS                                        </t>
  </si>
  <si>
    <t xml:space="preserve">JEROLON                                           </t>
  </si>
  <si>
    <t xml:space="preserve">JOSEPH                                            </t>
  </si>
  <si>
    <t xml:space="preserve">LAFAGE                                            </t>
  </si>
  <si>
    <t xml:space="preserve">PIERRE              </t>
  </si>
  <si>
    <t xml:space="preserve">LANCELOT                                          </t>
  </si>
  <si>
    <t xml:space="preserve">LAPILUS                                           </t>
  </si>
  <si>
    <t xml:space="preserve">LEGRAND                                           </t>
  </si>
  <si>
    <t xml:space="preserve">Antoine             </t>
  </si>
  <si>
    <t xml:space="preserve">MAGISSON                                          </t>
  </si>
  <si>
    <t xml:space="preserve">Andre               </t>
  </si>
  <si>
    <t xml:space="preserve">MARIE LOUISE                                      </t>
  </si>
  <si>
    <t xml:space="preserve">MARIE LUCE                                        </t>
  </si>
  <si>
    <t xml:space="preserve">Johann              </t>
  </si>
  <si>
    <t xml:space="preserve">MARIE-JOSEPH                                      </t>
  </si>
  <si>
    <t xml:space="preserve">MERASSAINT                                        </t>
  </si>
  <si>
    <t xml:space="preserve">Robensone           </t>
  </si>
  <si>
    <t xml:space="preserve">MERGIRIE                                          </t>
  </si>
  <si>
    <t xml:space="preserve">Lise                </t>
  </si>
  <si>
    <t xml:space="preserve">MONROSE                                           </t>
  </si>
  <si>
    <t xml:space="preserve">YOLAINE             </t>
  </si>
  <si>
    <t xml:space="preserve">MONTEIRO MONTEIRO                                 </t>
  </si>
  <si>
    <t xml:space="preserve">Ramires John        </t>
  </si>
  <si>
    <t xml:space="preserve">MORVAN                                            </t>
  </si>
  <si>
    <t xml:space="preserve">OURIET                                            </t>
  </si>
  <si>
    <t xml:space="preserve">PIRER                                             </t>
  </si>
  <si>
    <t xml:space="preserve">WILLY               </t>
  </si>
  <si>
    <t xml:space="preserve">POMIES                                            </t>
  </si>
  <si>
    <t xml:space="preserve">Gilles              </t>
  </si>
  <si>
    <t xml:space="preserve">POPSING                                           </t>
  </si>
  <si>
    <t xml:space="preserve">ROBERT              </t>
  </si>
  <si>
    <t xml:space="preserve">POUSSIN                                           </t>
  </si>
  <si>
    <t xml:space="preserve">Xavier              </t>
  </si>
  <si>
    <t xml:space="preserve">POUVIN                                            </t>
  </si>
  <si>
    <t xml:space="preserve">PREVOTEAU                                         </t>
  </si>
  <si>
    <t xml:space="preserve">MIGUEL              </t>
  </si>
  <si>
    <t xml:space="preserve">ROYET                                             </t>
  </si>
  <si>
    <t xml:space="preserve">SANSOUCI                                          </t>
  </si>
  <si>
    <t xml:space="preserve">MYRNA               </t>
  </si>
  <si>
    <t xml:space="preserve">SEGUIN CADICHE                                    </t>
  </si>
  <si>
    <t xml:space="preserve">SIDAMBAROM                                        </t>
  </si>
  <si>
    <t xml:space="preserve">EUGENIE             </t>
  </si>
  <si>
    <t xml:space="preserve">SOMAI GANGA                                       </t>
  </si>
  <si>
    <t xml:space="preserve">Ricardo             </t>
  </si>
  <si>
    <t xml:space="preserve">TAUREL                                            </t>
  </si>
  <si>
    <t xml:space="preserve">Barbara             </t>
  </si>
  <si>
    <t xml:space="preserve">VITULIN                                           </t>
  </si>
  <si>
    <t xml:space="preserve">Daniel              </t>
  </si>
  <si>
    <t xml:space="preserve">YA                                                </t>
  </si>
  <si>
    <t xml:space="preserve">Kia                 </t>
  </si>
  <si>
    <t xml:space="preserve">VALERIE             </t>
  </si>
  <si>
    <t xml:space="preserve">JACQUES             </t>
  </si>
  <si>
    <t xml:space="preserve">Marc                </t>
  </si>
  <si>
    <t xml:space="preserve">ALBERT                                            </t>
  </si>
  <si>
    <t xml:space="preserve">MAGUY               </t>
  </si>
  <si>
    <t xml:space="preserve">René                </t>
  </si>
  <si>
    <t xml:space="preserve">ARETHUS                                           </t>
  </si>
  <si>
    <t xml:space="preserve">CHRISTIAN           </t>
  </si>
  <si>
    <t xml:space="preserve">AUCAN                                             </t>
  </si>
  <si>
    <t xml:space="preserve">GILBERT             </t>
  </si>
  <si>
    <t xml:space="preserve">AUGUSTIN                                          </t>
  </si>
  <si>
    <t xml:space="preserve">ARNAUD              </t>
  </si>
  <si>
    <t xml:space="preserve">BASTIDE                                           </t>
  </si>
  <si>
    <t xml:space="preserve">LOIC                </t>
  </si>
  <si>
    <t xml:space="preserve">BECQUERELLE                                       </t>
  </si>
  <si>
    <t xml:space="preserve">BEVIS                                             </t>
  </si>
  <si>
    <t xml:space="preserve">FRANCK              </t>
  </si>
  <si>
    <t xml:space="preserve">BLANCHEDENT                                       </t>
  </si>
  <si>
    <t xml:space="preserve">MARIE-DIANA         </t>
  </si>
  <si>
    <t xml:space="preserve">BLANCHOT                                          </t>
  </si>
  <si>
    <t xml:space="preserve">MATHIEU             </t>
  </si>
  <si>
    <t xml:space="preserve">MARIE-CHRISTINE     </t>
  </si>
  <si>
    <t xml:space="preserve">BASILE              </t>
  </si>
  <si>
    <t xml:space="preserve">BRISSAC                                           </t>
  </si>
  <si>
    <t xml:space="preserve">JOSEPH DELPHIN      </t>
  </si>
  <si>
    <t xml:space="preserve">Lucas               </t>
  </si>
  <si>
    <t xml:space="preserve">BRUGERE                                           </t>
  </si>
  <si>
    <t xml:space="preserve">MARIE-JOSEE         </t>
  </si>
  <si>
    <t xml:space="preserve">CHARENTE                                          </t>
  </si>
  <si>
    <t xml:space="preserve">Carl                </t>
  </si>
  <si>
    <t xml:space="preserve">CHARON                                            </t>
  </si>
  <si>
    <t xml:space="preserve">CHARVET-DENTEL                                    </t>
  </si>
  <si>
    <t xml:space="preserve">MARIE CLAUDE        </t>
  </si>
  <si>
    <t xml:space="preserve">CHIPAN                                            </t>
  </si>
  <si>
    <t xml:space="preserve">CLAIRE                                            </t>
  </si>
  <si>
    <t xml:space="preserve">CLAIRY                                            </t>
  </si>
  <si>
    <t xml:space="preserve">ARMAND              </t>
  </si>
  <si>
    <t xml:space="preserve">CLARAZ                                            </t>
  </si>
  <si>
    <t xml:space="preserve">LIONEL              </t>
  </si>
  <si>
    <t xml:space="preserve">COYERE                                            </t>
  </si>
  <si>
    <t xml:space="preserve">GEORGES JEAN-EMILE  </t>
  </si>
  <si>
    <t xml:space="preserve">CYRILLE                                           </t>
  </si>
  <si>
    <t xml:space="preserve">DELEU                                             </t>
  </si>
  <si>
    <t xml:space="preserve">DELUMEAU                                          </t>
  </si>
  <si>
    <t xml:space="preserve">CLAUDIA             </t>
  </si>
  <si>
    <t xml:space="preserve">DUBAL                                             </t>
  </si>
  <si>
    <t xml:space="preserve">Ulrich              </t>
  </si>
  <si>
    <t xml:space="preserve">DUDIT                                             </t>
  </si>
  <si>
    <t xml:space="preserve">JEAN-MARIE          </t>
  </si>
  <si>
    <t xml:space="preserve">DULORME                                           </t>
  </si>
  <si>
    <t xml:space="preserve">PHILIPPE GEORGE     </t>
  </si>
  <si>
    <t xml:space="preserve">ELICE                                             </t>
  </si>
  <si>
    <t xml:space="preserve">FABRIANO                                          </t>
  </si>
  <si>
    <t xml:space="preserve">FRANTZ              </t>
  </si>
  <si>
    <t xml:space="preserve">FELTRO                                            </t>
  </si>
  <si>
    <t xml:space="preserve">FIRPION                                           </t>
  </si>
  <si>
    <t xml:space="preserve">CLIFF               </t>
  </si>
  <si>
    <t xml:space="preserve">THIERRY             </t>
  </si>
  <si>
    <t xml:space="preserve">FLAMENT                                           </t>
  </si>
  <si>
    <t xml:space="preserve">JOSE                </t>
  </si>
  <si>
    <t xml:space="preserve">FRACZYK                                           </t>
  </si>
  <si>
    <t xml:space="preserve">GOURDINE                                          </t>
  </si>
  <si>
    <t xml:space="preserve">JOCELYN             </t>
  </si>
  <si>
    <t xml:space="preserve">GOUYER                                            </t>
  </si>
  <si>
    <t xml:space="preserve">JEAN-MICHEL         </t>
  </si>
  <si>
    <t xml:space="preserve">GREGO CHATEAUBON                                  </t>
  </si>
  <si>
    <t xml:space="preserve">HANESSE                                           </t>
  </si>
  <si>
    <t xml:space="preserve">DOMINIQUE           </t>
  </si>
  <si>
    <t xml:space="preserve">HARDES                                            </t>
  </si>
  <si>
    <t xml:space="preserve">ALEX                </t>
  </si>
  <si>
    <t xml:space="preserve">HOMER                                             </t>
  </si>
  <si>
    <t xml:space="preserve">CORINNE             </t>
  </si>
  <si>
    <t xml:space="preserve">IBO                                               </t>
  </si>
  <si>
    <t xml:space="preserve">GATY                </t>
  </si>
  <si>
    <t xml:space="preserve">IMANBAKAS                                         </t>
  </si>
  <si>
    <t xml:space="preserve">ISCAYE                                            </t>
  </si>
  <si>
    <t xml:space="preserve">ANGE THIERRY        </t>
  </si>
  <si>
    <t xml:space="preserve">JASARON                                           </t>
  </si>
  <si>
    <t xml:space="preserve">JEAN SABAS          </t>
  </si>
  <si>
    <t xml:space="preserve">JEAN-BAPTISTE-SIMONNE                             </t>
  </si>
  <si>
    <t xml:space="preserve">MARIE-FRANCE        </t>
  </si>
  <si>
    <t xml:space="preserve">JEAN-NOEL                                         </t>
  </si>
  <si>
    <t xml:space="preserve">JOAILLE                                           </t>
  </si>
  <si>
    <t xml:space="preserve">GEORGES             </t>
  </si>
  <si>
    <t xml:space="preserve">JUMARIE                                           </t>
  </si>
  <si>
    <t xml:space="preserve">LUCIEN              </t>
  </si>
  <si>
    <t xml:space="preserve">JUMET                                             </t>
  </si>
  <si>
    <t xml:space="preserve">CATHERINE           </t>
  </si>
  <si>
    <t xml:space="preserve">LANTIDOR                                          </t>
  </si>
  <si>
    <t xml:space="preserve">MICHEL              </t>
  </si>
  <si>
    <t xml:space="preserve">LARNEY                                            </t>
  </si>
  <si>
    <t xml:space="preserve">FRED DIDIER         </t>
  </si>
  <si>
    <t xml:space="preserve">LEUGINER                                          </t>
  </si>
  <si>
    <t xml:space="preserve">FRANCELISE          </t>
  </si>
  <si>
    <t xml:space="preserve">LUDOVIC                                           </t>
  </si>
  <si>
    <t xml:space="preserve">Pierre paul         </t>
  </si>
  <si>
    <t xml:space="preserve">MACARONUS                                         </t>
  </si>
  <si>
    <t xml:space="preserve">RENE                </t>
  </si>
  <si>
    <t xml:space="preserve">MARIE-EMILIENNE                                   </t>
  </si>
  <si>
    <t xml:space="preserve">COLETTE CLOTHILDE   </t>
  </si>
  <si>
    <t xml:space="preserve">MAURIN                                            </t>
  </si>
  <si>
    <t xml:space="preserve">MARIE GEORGE        </t>
  </si>
  <si>
    <t xml:space="preserve">MAZIERES                                          </t>
  </si>
  <si>
    <t xml:space="preserve">RAYMOND             </t>
  </si>
  <si>
    <t xml:space="preserve">MIATTI                                            </t>
  </si>
  <si>
    <t xml:space="preserve">MITAINE                                           </t>
  </si>
  <si>
    <t xml:space="preserve">NAZARIN                                           </t>
  </si>
  <si>
    <t xml:space="preserve">ROGER               </t>
  </si>
  <si>
    <t xml:space="preserve">NEJIN                                             </t>
  </si>
  <si>
    <t xml:space="preserve">NELFISE                                           </t>
  </si>
  <si>
    <t xml:space="preserve">NICHOLSON                                         </t>
  </si>
  <si>
    <t xml:space="preserve">ROSAN EDOUARD       </t>
  </si>
  <si>
    <t xml:space="preserve">OLAX                                              </t>
  </si>
  <si>
    <t xml:space="preserve">ONESTAS                                           </t>
  </si>
  <si>
    <t xml:space="preserve">PARAN                                             </t>
  </si>
  <si>
    <t xml:space="preserve">PLUMAIN                                           </t>
  </si>
  <si>
    <t xml:space="preserve">Yvon Saint-Expedit  </t>
  </si>
  <si>
    <t xml:space="preserve">POIROT                                            </t>
  </si>
  <si>
    <t xml:space="preserve">DIDIER              </t>
  </si>
  <si>
    <t xml:space="preserve">RAMSSAMY RAMASSAMY                                </t>
  </si>
  <si>
    <t xml:space="preserve">MARC ROSAN          </t>
  </si>
  <si>
    <t xml:space="preserve">SINDY               </t>
  </si>
  <si>
    <t xml:space="preserve">RIBAC                                             </t>
  </si>
  <si>
    <t xml:space="preserve">MARIE-LINE          </t>
  </si>
  <si>
    <t xml:space="preserve">ROSSO                                             </t>
  </si>
  <si>
    <t xml:space="preserve">PATRICIA            </t>
  </si>
  <si>
    <t xml:space="preserve">SELBONNE                                          </t>
  </si>
  <si>
    <t xml:space="preserve">GUY-JEAN            </t>
  </si>
  <si>
    <t xml:space="preserve">SIMON                                             </t>
  </si>
  <si>
    <t xml:space="preserve">Patrice             </t>
  </si>
  <si>
    <t xml:space="preserve">SOMAI-GANGA                                       </t>
  </si>
  <si>
    <t xml:space="preserve">ANTOINE JOSEPH      </t>
  </si>
  <si>
    <t xml:space="preserve">STANISLAS                                         </t>
  </si>
  <si>
    <t xml:space="preserve">JOELLE              </t>
  </si>
  <si>
    <t xml:space="preserve">SWIERKOWSKI                                       </t>
  </si>
  <si>
    <t xml:space="preserve">SYLVIE              </t>
  </si>
  <si>
    <t xml:space="preserve">SYLVESTRE                                         </t>
  </si>
  <si>
    <t xml:space="preserve">JEAN MICHEL         </t>
  </si>
  <si>
    <t xml:space="preserve">THRASIBULE                                        </t>
  </si>
  <si>
    <t xml:space="preserve">SULLY DENIS         </t>
  </si>
  <si>
    <t xml:space="preserve">VALERIE                                           </t>
  </si>
  <si>
    <t xml:space="preserve">Bernard             </t>
  </si>
  <si>
    <t xml:space="preserve">VRECORD                                           </t>
  </si>
  <si>
    <t xml:space="preserve">Edmond              </t>
  </si>
  <si>
    <t xml:space="preserve">BAMBOUX                                           </t>
  </si>
  <si>
    <t xml:space="preserve">Yannick             </t>
  </si>
  <si>
    <t xml:space="preserve">BENOIT                                            </t>
  </si>
  <si>
    <t xml:space="preserve">ERIKA               </t>
  </si>
  <si>
    <t xml:space="preserve">CAYOL                                             </t>
  </si>
  <si>
    <t xml:space="preserve">COCO                                              </t>
  </si>
  <si>
    <t xml:space="preserve">Tania               </t>
  </si>
  <si>
    <t xml:space="preserve">FISTON                                            </t>
  </si>
  <si>
    <t xml:space="preserve">Rudy                </t>
  </si>
  <si>
    <t xml:space="preserve">HENRIETTE                                         </t>
  </si>
  <si>
    <t xml:space="preserve">Frédéric Daniel     </t>
  </si>
  <si>
    <t xml:space="preserve">JEAN                                              </t>
  </si>
  <si>
    <t xml:space="preserve">JEANNOT                                           </t>
  </si>
  <si>
    <t xml:space="preserve">Jean-Paul           </t>
  </si>
  <si>
    <t xml:space="preserve">LAINE                                             </t>
  </si>
  <si>
    <t xml:space="preserve">MESDOUZE                                          </t>
  </si>
  <si>
    <t xml:space="preserve">Claude              </t>
  </si>
  <si>
    <t xml:space="preserve">ROMAIN                                            </t>
  </si>
  <si>
    <t xml:space="preserve">Frédéric JC         </t>
  </si>
  <si>
    <t xml:space="preserve">BRIDE                                             </t>
  </si>
  <si>
    <t xml:space="preserve">Anne                </t>
  </si>
  <si>
    <t xml:space="preserve">FIGUERES                                          </t>
  </si>
  <si>
    <t xml:space="preserve">MAZUR                                             </t>
  </si>
  <si>
    <t xml:space="preserve">Ewa                 </t>
  </si>
  <si>
    <t xml:space="preserve">ROSEY                                             </t>
  </si>
  <si>
    <t xml:space="preserve">Francis             </t>
  </si>
  <si>
    <t xml:space="preserve">Alain               </t>
  </si>
  <si>
    <t xml:space="preserve">Stéphane            </t>
  </si>
  <si>
    <t xml:space="preserve">ALBERI                                            </t>
  </si>
  <si>
    <t xml:space="preserve">CLAUDE SOLANGE      </t>
  </si>
  <si>
    <t xml:space="preserve">ANTOINE                                           </t>
  </si>
  <si>
    <t xml:space="preserve">JEAN PIERRE         </t>
  </si>
  <si>
    <t xml:space="preserve">ALZIRE                                            </t>
  </si>
  <si>
    <t xml:space="preserve">JEAN MARIE          </t>
  </si>
  <si>
    <t xml:space="preserve">CUPIDIN                                           </t>
  </si>
  <si>
    <t xml:space="preserve">LYDIA               </t>
  </si>
  <si>
    <t xml:space="preserve">COQUIN                                            </t>
  </si>
  <si>
    <t xml:space="preserve">CLARUS                                            </t>
  </si>
  <si>
    <t xml:space="preserve">DOUDOU                                            </t>
  </si>
  <si>
    <t xml:space="preserve">EGATA                                             </t>
  </si>
  <si>
    <t xml:space="preserve">JEAN LUC            </t>
  </si>
  <si>
    <t xml:space="preserve">GUILON                                            </t>
  </si>
  <si>
    <t xml:space="preserve">LE HENAFF                                         </t>
  </si>
  <si>
    <t xml:space="preserve">EDWIGE CAROLE       </t>
  </si>
  <si>
    <t xml:space="preserve">CERCI                                             </t>
  </si>
  <si>
    <t xml:space="preserve">NADIA               </t>
  </si>
  <si>
    <t xml:space="preserve">HUBBEL                                            </t>
  </si>
  <si>
    <t xml:space="preserve">FRANCOIS            </t>
  </si>
  <si>
    <t xml:space="preserve">LAMBESE                                           </t>
  </si>
  <si>
    <t xml:space="preserve">THIERRY FELIX       </t>
  </si>
  <si>
    <t xml:space="preserve">LESUEUR                                           </t>
  </si>
  <si>
    <t xml:space="preserve">PHILIPPE            </t>
  </si>
  <si>
    <t xml:space="preserve">LIGARIUS                                          </t>
  </si>
  <si>
    <t xml:space="preserve">MAURICE                                           </t>
  </si>
  <si>
    <t xml:space="preserve">MARIE LOUISE        </t>
  </si>
  <si>
    <t xml:space="preserve">MONTELLA                                          </t>
  </si>
  <si>
    <t xml:space="preserve">CLAUDE              </t>
  </si>
  <si>
    <t xml:space="preserve">NAVARIN                                           </t>
  </si>
  <si>
    <t xml:space="preserve">PETIT                                             </t>
  </si>
  <si>
    <t xml:space="preserve">JEAN CLAUDE         </t>
  </si>
  <si>
    <t xml:space="preserve">POLYCARPE                                         </t>
  </si>
  <si>
    <t xml:space="preserve">EDDY                </t>
  </si>
  <si>
    <t xml:space="preserve">ROMUALD                                           </t>
  </si>
  <si>
    <t xml:space="preserve">ALIX                </t>
  </si>
  <si>
    <t xml:space="preserve">VIDAL                                             </t>
  </si>
  <si>
    <t xml:space="preserve">MARGARETH           </t>
  </si>
  <si>
    <t xml:space="preserve">NABAJOTH                                          </t>
  </si>
  <si>
    <t xml:space="preserve">MARLENE             </t>
  </si>
  <si>
    <t xml:space="preserve">THERESINE                                         </t>
  </si>
  <si>
    <t xml:space="preserve">TAUPE                                             </t>
  </si>
  <si>
    <t xml:space="preserve">JOCELYNE            </t>
  </si>
  <si>
    <t xml:space="preserve">FRED                </t>
  </si>
  <si>
    <t xml:space="preserve">PALMIER                                           </t>
  </si>
  <si>
    <t xml:space="preserve">RODRIGUE EPIPHANE   </t>
  </si>
  <si>
    <t xml:space="preserve">LAMPECINADO                                       </t>
  </si>
  <si>
    <t xml:space="preserve">RODRIGUE            </t>
  </si>
  <si>
    <t xml:space="preserve">MAUX                                              </t>
  </si>
  <si>
    <t xml:space="preserve">PATRICE             </t>
  </si>
  <si>
    <t xml:space="preserve">TANIA ADELAIDE      </t>
  </si>
  <si>
    <t xml:space="preserve">ADELINE             </t>
  </si>
  <si>
    <t xml:space="preserve">MARTIAL                                           </t>
  </si>
  <si>
    <t xml:space="preserve">SAPOR                                             </t>
  </si>
  <si>
    <t xml:space="preserve">JACQUET                                           </t>
  </si>
  <si>
    <t xml:space="preserve">ARAGON                                            </t>
  </si>
  <si>
    <t xml:space="preserve">MERLO                                             </t>
  </si>
  <si>
    <t xml:space="preserve">CHARLY              </t>
  </si>
  <si>
    <t xml:space="preserve">NABAB                                             </t>
  </si>
  <si>
    <t xml:space="preserve">REGIS               </t>
  </si>
  <si>
    <t xml:space="preserve">VELAYOUDON                                        </t>
  </si>
  <si>
    <t xml:space="preserve">JACQUES OCULI       </t>
  </si>
  <si>
    <t xml:space="preserve">MARIE-HELENE        </t>
  </si>
  <si>
    <t xml:space="preserve">PIEDELIEVRE                                       </t>
  </si>
  <si>
    <t xml:space="preserve">PATRICK JEAN MARIE  </t>
  </si>
  <si>
    <t xml:space="preserve">DUHAMEL                                           </t>
  </si>
  <si>
    <t xml:space="preserve">DEROCHE-BEGATIN                                   </t>
  </si>
  <si>
    <t xml:space="preserve">FREDDY              </t>
  </si>
  <si>
    <t xml:space="preserve">ALAIN               </t>
  </si>
  <si>
    <t xml:space="preserve">CARREL                                            </t>
  </si>
  <si>
    <t xml:space="preserve">ASTORGA                                           </t>
  </si>
  <si>
    <t xml:space="preserve">JEROME              </t>
  </si>
  <si>
    <t xml:space="preserve">DULAC                                             </t>
  </si>
  <si>
    <t xml:space="preserve">ANGELE              </t>
  </si>
  <si>
    <t xml:space="preserve">COEZY                                             </t>
  </si>
  <si>
    <t xml:space="preserve">NATHALIE            </t>
  </si>
  <si>
    <t xml:space="preserve">NICOLAO                                           </t>
  </si>
  <si>
    <t xml:space="preserve">JIOUT                                             </t>
  </si>
  <si>
    <t xml:space="preserve">ISABELLE            </t>
  </si>
  <si>
    <t xml:space="preserve">RUDY                </t>
  </si>
  <si>
    <t xml:space="preserve">MANLIUS                                           </t>
  </si>
  <si>
    <t xml:space="preserve">FRANCIANE           </t>
  </si>
  <si>
    <t xml:space="preserve">BABEL                                             </t>
  </si>
  <si>
    <t xml:space="preserve">NIKITA              </t>
  </si>
  <si>
    <t xml:space="preserve">BORNE                                             </t>
  </si>
  <si>
    <t xml:space="preserve">GUY                 </t>
  </si>
  <si>
    <t xml:space="preserve">PALCHY                                            </t>
  </si>
  <si>
    <t xml:space="preserve">FLOSY               </t>
  </si>
  <si>
    <t xml:space="preserve">PELER                                             </t>
  </si>
  <si>
    <t xml:space="preserve">KITOU                                             </t>
  </si>
  <si>
    <t xml:space="preserve">STEEVEN             </t>
  </si>
  <si>
    <t xml:space="preserve">BONBONNE                                          </t>
  </si>
  <si>
    <t xml:space="preserve">GUILLE                                            </t>
  </si>
  <si>
    <t xml:space="preserve">JEAN-MARC           </t>
  </si>
  <si>
    <t xml:space="preserve">SAHAI                                             </t>
  </si>
  <si>
    <t xml:space="preserve">LAFONT                                            </t>
  </si>
  <si>
    <t xml:space="preserve">MARC                </t>
  </si>
  <si>
    <t xml:space="preserve">BETHY                                             </t>
  </si>
  <si>
    <t xml:space="preserve">ROBY                </t>
  </si>
  <si>
    <t xml:space="preserve">MAVOUNZI                                          </t>
  </si>
  <si>
    <t xml:space="preserve">RUDDY               </t>
  </si>
  <si>
    <t xml:space="preserve">NELLAPIN                                          </t>
  </si>
  <si>
    <t xml:space="preserve">BENITO                                            </t>
  </si>
  <si>
    <t xml:space="preserve">FRANCIS             </t>
  </si>
  <si>
    <t xml:space="preserve">JOSEPHINE                                         </t>
  </si>
  <si>
    <t xml:space="preserve">ANTHONY             </t>
  </si>
  <si>
    <t xml:space="preserve">FIATTA                                            </t>
  </si>
  <si>
    <t xml:space="preserve">CASSUBIE                                          </t>
  </si>
  <si>
    <t xml:space="preserve">LEILA               </t>
  </si>
  <si>
    <t xml:space="preserve">AJAX                                              </t>
  </si>
  <si>
    <t xml:space="preserve">CHOTKAN                                           </t>
  </si>
  <si>
    <t xml:space="preserve">Monique             </t>
  </si>
  <si>
    <t xml:space="preserve">ROCHEMONT                                         </t>
  </si>
  <si>
    <t xml:space="preserve">ALIANE                                            </t>
  </si>
  <si>
    <t xml:space="preserve">MALOR                                             </t>
  </si>
  <si>
    <t xml:space="preserve">RONY                </t>
  </si>
  <si>
    <t xml:space="preserve">PERAMO                                            </t>
  </si>
  <si>
    <t xml:space="preserve">MICKAEL             </t>
  </si>
  <si>
    <t xml:space="preserve">GUERET                                            </t>
  </si>
  <si>
    <t xml:space="preserve">ROUET                                             </t>
  </si>
  <si>
    <t xml:space="preserve">STANILAS            </t>
  </si>
  <si>
    <t xml:space="preserve">FRANCOIS                                          </t>
  </si>
  <si>
    <t xml:space="preserve">LESCOT                                            </t>
  </si>
  <si>
    <t xml:space="preserve">AMBLAS                                            </t>
  </si>
  <si>
    <t xml:space="preserve">MEDDY               </t>
  </si>
  <si>
    <t xml:space="preserve">Sylvain             </t>
  </si>
  <si>
    <t xml:space="preserve">RENIA                                             </t>
  </si>
  <si>
    <t xml:space="preserve">Tiburce             </t>
  </si>
  <si>
    <t xml:space="preserve">DORESSAMY                                         </t>
  </si>
  <si>
    <t xml:space="preserve">Oliver              </t>
  </si>
  <si>
    <t xml:space="preserve">IGNOL                                             </t>
  </si>
  <si>
    <t xml:space="preserve">RUFFE                                             </t>
  </si>
  <si>
    <t xml:space="preserve">GUSTAVE                                           </t>
  </si>
  <si>
    <t xml:space="preserve">Ronald              </t>
  </si>
  <si>
    <t xml:space="preserve">JOSSET                                            </t>
  </si>
  <si>
    <t xml:space="preserve">Jean-Noel           </t>
  </si>
  <si>
    <t xml:space="preserve">BASSES                                            </t>
  </si>
  <si>
    <t xml:space="preserve">Ody                 </t>
  </si>
  <si>
    <t xml:space="preserve">DENIN                                             </t>
  </si>
  <si>
    <t xml:space="preserve">MINATCHY                                          </t>
  </si>
  <si>
    <t xml:space="preserve">Fabienne            </t>
  </si>
  <si>
    <t xml:space="preserve">VIVIES                                            </t>
  </si>
  <si>
    <t xml:space="preserve">Jerôme              </t>
  </si>
  <si>
    <t xml:space="preserve">FRIMAT                                            </t>
  </si>
  <si>
    <t xml:space="preserve">LISERON MONFILS                                   </t>
  </si>
  <si>
    <t xml:space="preserve">Roselène            </t>
  </si>
  <si>
    <t xml:space="preserve">DELOURNEAU                                        </t>
  </si>
  <si>
    <t xml:space="preserve">Alex                </t>
  </si>
  <si>
    <t xml:space="preserve">VIATOR                                            </t>
  </si>
  <si>
    <t xml:space="preserve">JASON                                             </t>
  </si>
  <si>
    <t xml:space="preserve">Jean-Charles        </t>
  </si>
  <si>
    <t xml:space="preserve">JEAN FRANCOIS                                     </t>
  </si>
  <si>
    <t xml:space="preserve">NABAL                                             </t>
  </si>
  <si>
    <t xml:space="preserve">APPOL                                             </t>
  </si>
  <si>
    <t xml:space="preserve">LUXEUIL                                           </t>
  </si>
  <si>
    <t xml:space="preserve">BELIA                                             </t>
  </si>
  <si>
    <t xml:space="preserve">Rosuel              </t>
  </si>
  <si>
    <t xml:space="preserve">VINCENOT                                          </t>
  </si>
  <si>
    <t xml:space="preserve">IPHOSE                                            </t>
  </si>
  <si>
    <t xml:space="preserve">Venise              </t>
  </si>
  <si>
    <t xml:space="preserve">PETRELUZZI                                        </t>
  </si>
  <si>
    <t xml:space="preserve">ACCASSIN                                          </t>
  </si>
  <si>
    <t xml:space="preserve">ANICETTE                                          </t>
  </si>
  <si>
    <t xml:space="preserve">BUFFON                                            </t>
  </si>
  <si>
    <t xml:space="preserve">LADINE                                            </t>
  </si>
  <si>
    <t xml:space="preserve">Frédéric            </t>
  </si>
  <si>
    <t xml:space="preserve">DALEXIS                                           </t>
  </si>
  <si>
    <t xml:space="preserve">MONTOUT                                           </t>
  </si>
  <si>
    <t xml:space="preserve">MININ                                             </t>
  </si>
  <si>
    <t xml:space="preserve">Paméla              </t>
  </si>
  <si>
    <t xml:space="preserve">COQUILLAS                                         </t>
  </si>
  <si>
    <t xml:space="preserve">José Paul           </t>
  </si>
  <si>
    <t xml:space="preserve">HABIERRE                                          </t>
  </si>
  <si>
    <t xml:space="preserve">BRITO                                             </t>
  </si>
  <si>
    <t xml:space="preserve">FRANCIS                                           </t>
  </si>
  <si>
    <t xml:space="preserve">ACHILLE                                           </t>
  </si>
  <si>
    <t xml:space="preserve">BAILLEUX                                          </t>
  </si>
  <si>
    <t xml:space="preserve">Jocelyne            </t>
  </si>
  <si>
    <t xml:space="preserve">Samuel              </t>
  </si>
  <si>
    <t>VALERIE Marie-Andrée</t>
  </si>
  <si>
    <t xml:space="preserve">GANE                                              </t>
  </si>
  <si>
    <t xml:space="preserve">BENJAMIN                                          </t>
  </si>
  <si>
    <t xml:space="preserve">ALPHONSE                                          </t>
  </si>
  <si>
    <t xml:space="preserve">BASTARAUD                                         </t>
  </si>
  <si>
    <t xml:space="preserve">Aubert              </t>
  </si>
  <si>
    <t xml:space="preserve">BRESLAU                                           </t>
  </si>
  <si>
    <t xml:space="preserve">Tony                </t>
  </si>
  <si>
    <t xml:space="preserve">CHANGY                                            </t>
  </si>
  <si>
    <t xml:space="preserve">Erick               </t>
  </si>
  <si>
    <t xml:space="preserve">FAUTRA                                            </t>
  </si>
  <si>
    <t xml:space="preserve">GUERIN                                            </t>
  </si>
  <si>
    <t xml:space="preserve">MORICE                                            </t>
  </si>
  <si>
    <t xml:space="preserve">Marcel              </t>
  </si>
  <si>
    <t xml:space="preserve">FREDERIC            </t>
  </si>
  <si>
    <t xml:space="preserve">TOTO                                              </t>
  </si>
  <si>
    <t xml:space="preserve">Lionel              </t>
  </si>
  <si>
    <t xml:space="preserve">ABELA                                             </t>
  </si>
  <si>
    <t xml:space="preserve">Guylaine            </t>
  </si>
  <si>
    <t xml:space="preserve">GRAF                                              </t>
  </si>
  <si>
    <t xml:space="preserve">Ariane              </t>
  </si>
  <si>
    <t xml:space="preserve">MONTMORENCY                                       </t>
  </si>
  <si>
    <t xml:space="preserve">Marie Therese       </t>
  </si>
  <si>
    <t xml:space="preserve">MOURINET                                          </t>
  </si>
  <si>
    <t xml:space="preserve">Chimène             </t>
  </si>
  <si>
    <t xml:space="preserve">MUSSINGTON                                        </t>
  </si>
  <si>
    <t xml:space="preserve">Akilah Shamila      </t>
  </si>
  <si>
    <t xml:space="preserve">PETIT-HOMME                                       </t>
  </si>
  <si>
    <t xml:space="preserve">Gérard              </t>
  </si>
  <si>
    <t xml:space="preserve">VALMY                                             </t>
  </si>
  <si>
    <t xml:space="preserve">Franck              </t>
  </si>
  <si>
    <t xml:space="preserve">VIVIER                                            </t>
  </si>
  <si>
    <t xml:space="preserve">DELOUMEAUX                                        </t>
  </si>
  <si>
    <t xml:space="preserve">MOUNIGADOU                                        </t>
  </si>
  <si>
    <t xml:space="preserve">Henri               </t>
  </si>
  <si>
    <t xml:space="preserve">POULIER                                           </t>
  </si>
  <si>
    <t xml:space="preserve">JULIEN              </t>
  </si>
  <si>
    <t xml:space="preserve">TAKOUR                                            </t>
  </si>
  <si>
    <t xml:space="preserve">GABIN MARIO         </t>
  </si>
  <si>
    <t xml:space="preserve">SERAC                                             </t>
  </si>
  <si>
    <t xml:space="preserve">SYLVAIN             </t>
  </si>
  <si>
    <t xml:space="preserve">LUC LUCIEN          </t>
  </si>
  <si>
    <t xml:space="preserve">DORANGES                                          </t>
  </si>
  <si>
    <t xml:space="preserve">ESNARD              </t>
  </si>
  <si>
    <t xml:space="preserve">HONORE                                            </t>
  </si>
  <si>
    <t xml:space="preserve">MACCES                                            </t>
  </si>
  <si>
    <t xml:space="preserve">CECILE                                            </t>
  </si>
  <si>
    <t xml:space="preserve">GINETTE             </t>
  </si>
  <si>
    <t xml:space="preserve">PHIBEL                                            </t>
  </si>
  <si>
    <t xml:space="preserve">ALPHONSE            </t>
  </si>
  <si>
    <t xml:space="preserve">RHINAN                                            </t>
  </si>
  <si>
    <t xml:space="preserve">JEAN                </t>
  </si>
  <si>
    <t xml:space="preserve">VINGADASSALON                                     </t>
  </si>
  <si>
    <t xml:space="preserve">MATHIEU EDOUARD     </t>
  </si>
  <si>
    <t xml:space="preserve">HYPPOLYTE           </t>
  </si>
  <si>
    <t xml:space="preserve">SIARRAS                                           </t>
  </si>
  <si>
    <t xml:space="preserve">DOUGLAS                                           </t>
  </si>
  <si>
    <t xml:space="preserve">MARY                                              </t>
  </si>
  <si>
    <t xml:space="preserve">MAGLOIRE            </t>
  </si>
  <si>
    <t xml:space="preserve">LARAM                                             </t>
  </si>
  <si>
    <t xml:space="preserve">Corenthin Yves      </t>
  </si>
  <si>
    <t xml:space="preserve">MARIMOUTOU                                        </t>
  </si>
  <si>
    <t xml:space="preserve">JEAN LOUIS          </t>
  </si>
  <si>
    <t xml:space="preserve">VIARDOT                                           </t>
  </si>
  <si>
    <t xml:space="preserve">IGNACE              </t>
  </si>
  <si>
    <t xml:space="preserve">GABRIEL                                           </t>
  </si>
  <si>
    <t xml:space="preserve">MICHELE             </t>
  </si>
  <si>
    <t xml:space="preserve">DETERNOZ                                          </t>
  </si>
  <si>
    <t xml:space="preserve">LEMBERT                                           </t>
  </si>
  <si>
    <t xml:space="preserve">CHANTAL             </t>
  </si>
  <si>
    <t xml:space="preserve">GUIZONNE                                          </t>
  </si>
  <si>
    <t xml:space="preserve">ARTHEME             </t>
  </si>
  <si>
    <t xml:space="preserve">AZEDE                                             </t>
  </si>
  <si>
    <t xml:space="preserve">MICHELY                                           </t>
  </si>
  <si>
    <t xml:space="preserve">BRUNO               </t>
  </si>
  <si>
    <t xml:space="preserve">SALONDY                                           </t>
  </si>
  <si>
    <t xml:space="preserve">SERGE               </t>
  </si>
  <si>
    <t xml:space="preserve">BLONBOU                                           </t>
  </si>
  <si>
    <t xml:space="preserve">CALISTE                                           </t>
  </si>
  <si>
    <t xml:space="preserve">OMER                </t>
  </si>
  <si>
    <t xml:space="preserve">FEDERO                                            </t>
  </si>
  <si>
    <t xml:space="preserve">JUDES               </t>
  </si>
  <si>
    <t xml:space="preserve">PALENE                                            </t>
  </si>
  <si>
    <t xml:space="preserve">RONY HONORE         </t>
  </si>
  <si>
    <t xml:space="preserve">ARMA                                              </t>
  </si>
  <si>
    <t xml:space="preserve">LOSIO                                             </t>
  </si>
  <si>
    <t xml:space="preserve">ELIN URBAIN         </t>
  </si>
  <si>
    <t xml:space="preserve">SITOUNADIN                                        </t>
  </si>
  <si>
    <t xml:space="preserve">ROMIL                                             </t>
  </si>
  <si>
    <t xml:space="preserve">JOEL                </t>
  </si>
  <si>
    <t xml:space="preserve">VERVIERS                                          </t>
  </si>
  <si>
    <t xml:space="preserve">HUBERT              </t>
  </si>
  <si>
    <t xml:space="preserve">SERICHARD                                         </t>
  </si>
  <si>
    <t xml:space="preserve">SOPHIA              </t>
  </si>
  <si>
    <t xml:space="preserve">RAMAYE                                            </t>
  </si>
  <si>
    <t xml:space="preserve">DE POYEN BELLISLE                                 </t>
  </si>
  <si>
    <t xml:space="preserve">BERNARD             </t>
  </si>
  <si>
    <t xml:space="preserve">DESBONNES                                         </t>
  </si>
  <si>
    <t xml:space="preserve">JEAN RENE           </t>
  </si>
  <si>
    <t xml:space="preserve">KELLER                                            </t>
  </si>
  <si>
    <t xml:space="preserve">MARYVONNE           </t>
  </si>
  <si>
    <t xml:space="preserve">JEAN-MESTRE                                       </t>
  </si>
  <si>
    <t xml:space="preserve">CASSILINGON                                       </t>
  </si>
  <si>
    <t xml:space="preserve">ERIC GERVAIS        </t>
  </si>
  <si>
    <t xml:space="preserve">BOULOGNE                                          </t>
  </si>
  <si>
    <t xml:space="preserve">TENIN                                             </t>
  </si>
  <si>
    <t xml:space="preserve">MICHELLE            </t>
  </si>
  <si>
    <t xml:space="preserve">LANCY                                             </t>
  </si>
  <si>
    <t xml:space="preserve">JEAN JACQUES        </t>
  </si>
  <si>
    <t xml:space="preserve">NESTY                                             </t>
  </si>
  <si>
    <t xml:space="preserve">JNO- BAPTISTE                                     </t>
  </si>
  <si>
    <t xml:space="preserve">DESPLAN                                           </t>
  </si>
  <si>
    <t xml:space="preserve">DJANOU                                            </t>
  </si>
  <si>
    <t xml:space="preserve">EUGENE                                            </t>
  </si>
  <si>
    <t xml:space="preserve">FERTON                                            </t>
  </si>
  <si>
    <t xml:space="preserve">LAURENT             </t>
  </si>
  <si>
    <t xml:space="preserve">MISAT                                             </t>
  </si>
  <si>
    <t xml:space="preserve">JASONNE                                           </t>
  </si>
  <si>
    <t xml:space="preserve">REMY PIERRE         </t>
  </si>
  <si>
    <t xml:space="preserve">HECTOR                                            </t>
  </si>
  <si>
    <t xml:space="preserve">DEVEAUX                                           </t>
  </si>
  <si>
    <t xml:space="preserve">MANICORD                                          </t>
  </si>
  <si>
    <t xml:space="preserve">ISMOND                                            </t>
  </si>
  <si>
    <t xml:space="preserve">LOUIS               </t>
  </si>
  <si>
    <t xml:space="preserve">MYRIAM              </t>
  </si>
  <si>
    <t xml:space="preserve">SINIVASSIN                                        </t>
  </si>
  <si>
    <t xml:space="preserve">TONY                </t>
  </si>
  <si>
    <t xml:space="preserve">TONY                                              </t>
  </si>
  <si>
    <t xml:space="preserve">SARAH               </t>
  </si>
  <si>
    <t xml:space="preserve">PAISLEY                                           </t>
  </si>
  <si>
    <t xml:space="preserve">DACALOR                                           </t>
  </si>
  <si>
    <t xml:space="preserve">JOCELYN MARC        </t>
  </si>
  <si>
    <t xml:space="preserve">MOZAR                                             </t>
  </si>
  <si>
    <t xml:space="preserve">VENTER                                            </t>
  </si>
  <si>
    <t xml:space="preserve">MOISE               </t>
  </si>
  <si>
    <t xml:space="preserve">CADET                                             </t>
  </si>
  <si>
    <t xml:space="preserve">HENRIUS CALIXTE     </t>
  </si>
  <si>
    <t xml:space="preserve">RUFFINE                                           </t>
  </si>
  <si>
    <t xml:space="preserve">FRANCINE            </t>
  </si>
  <si>
    <t xml:space="preserve">ANTOINETTE                                        </t>
  </si>
  <si>
    <t xml:space="preserve">LEON                </t>
  </si>
  <si>
    <t xml:space="preserve">SAINT JULIEN                                      </t>
  </si>
  <si>
    <t xml:space="preserve">LUTECE              </t>
  </si>
  <si>
    <t xml:space="preserve">JEAN-FRANCOIS                                     </t>
  </si>
  <si>
    <t xml:space="preserve">FRANCY leo          </t>
  </si>
  <si>
    <t xml:space="preserve">AUDINOT                                           </t>
  </si>
  <si>
    <t xml:space="preserve">CAIRO                                             </t>
  </si>
  <si>
    <t xml:space="preserve">LYDIE               </t>
  </si>
  <si>
    <t xml:space="preserve">MAMERT                                            </t>
  </si>
  <si>
    <t xml:space="preserve">PACOME ISIDORE                                    </t>
  </si>
  <si>
    <t xml:space="preserve">FREDERIC LYDIE      </t>
  </si>
  <si>
    <t xml:space="preserve">VALERE                                            </t>
  </si>
  <si>
    <t xml:space="preserve">HERMAN              </t>
  </si>
  <si>
    <t xml:space="preserve">BLED                                              </t>
  </si>
  <si>
    <t xml:space="preserve">JEAN DENIS                                        </t>
  </si>
  <si>
    <t xml:space="preserve">SAVERIMOUTOU                                      </t>
  </si>
  <si>
    <t xml:space="preserve">LEBLOND                                           </t>
  </si>
  <si>
    <t xml:space="preserve">VIRGINIE            </t>
  </si>
  <si>
    <t xml:space="preserve">JONATHAN            </t>
  </si>
  <si>
    <t xml:space="preserve">SAMSON-EMMANUEL                                   </t>
  </si>
  <si>
    <t xml:space="preserve">TALLY                                             </t>
  </si>
  <si>
    <t xml:space="preserve">LABIQUE                                           </t>
  </si>
  <si>
    <t xml:space="preserve">Yves Joubert        </t>
  </si>
  <si>
    <t xml:space="preserve">MATHIEU                                           </t>
  </si>
  <si>
    <t xml:space="preserve">MARIE JOSEE         </t>
  </si>
  <si>
    <t xml:space="preserve">ABON                                              </t>
  </si>
  <si>
    <t xml:space="preserve">METURA                                            </t>
  </si>
  <si>
    <t xml:space="preserve">José Lambert        </t>
  </si>
  <si>
    <t xml:space="preserve">EUPHROSINE                                        </t>
  </si>
  <si>
    <t xml:space="preserve">JOSEPHE             </t>
  </si>
  <si>
    <t xml:space="preserve">RABOTEUR                                          </t>
  </si>
  <si>
    <t xml:space="preserve">FREDY               </t>
  </si>
  <si>
    <t xml:space="preserve">LIBER                                             </t>
  </si>
  <si>
    <t xml:space="preserve">RADJOUKI                                          </t>
  </si>
  <si>
    <t xml:space="preserve">CHARLES-HENRI       </t>
  </si>
  <si>
    <t xml:space="preserve">JOSIANE             </t>
  </si>
  <si>
    <t xml:space="preserve">BADLOU                                            </t>
  </si>
  <si>
    <t xml:space="preserve">DELPHINE            </t>
  </si>
  <si>
    <t xml:space="preserve">AIGUADEL-JALEME                                   </t>
  </si>
  <si>
    <t xml:space="preserve">CHARLES TEDDY       </t>
  </si>
  <si>
    <t xml:space="preserve">JEREMIE                                           </t>
  </si>
  <si>
    <t xml:space="preserve">CLARISSE                                          </t>
  </si>
  <si>
    <t xml:space="preserve">KELLY               </t>
  </si>
  <si>
    <t xml:space="preserve">NEMORIN                                           </t>
  </si>
  <si>
    <t xml:space="preserve">SYLVIE-LAURENT      </t>
  </si>
  <si>
    <t xml:space="preserve">SITCHARN                                          </t>
  </si>
  <si>
    <t xml:space="preserve">AUBERT              </t>
  </si>
  <si>
    <t xml:space="preserve">DEJEAN                                            </t>
  </si>
  <si>
    <t xml:space="preserve">DARNIS                                            </t>
  </si>
  <si>
    <t xml:space="preserve">HAGUY                                             </t>
  </si>
  <si>
    <t xml:space="preserve">ODETTE              </t>
  </si>
  <si>
    <t xml:space="preserve">LECUSSON                                          </t>
  </si>
  <si>
    <t xml:space="preserve">GUIOUGOU                                          </t>
  </si>
  <si>
    <t xml:space="preserve">NICOLE              </t>
  </si>
  <si>
    <t xml:space="preserve">ANDREOPA                                          </t>
  </si>
  <si>
    <t xml:space="preserve">NATACHA             </t>
  </si>
  <si>
    <t xml:space="preserve">PLATON                                            </t>
  </si>
  <si>
    <t xml:space="preserve">SANNIER                                           </t>
  </si>
  <si>
    <t xml:space="preserve">CEDRIC OLIVIER      </t>
  </si>
  <si>
    <t xml:space="preserve">GRIFFITH                                          </t>
  </si>
  <si>
    <t xml:space="preserve">GERARD              </t>
  </si>
  <si>
    <t xml:space="preserve">MEMEL                                             </t>
  </si>
  <si>
    <t xml:space="preserve">CEDRIC              </t>
  </si>
  <si>
    <t xml:space="preserve">FABRICE             </t>
  </si>
  <si>
    <t xml:space="preserve">MICAUX                                            </t>
  </si>
  <si>
    <t xml:space="preserve">CHRISTINE           </t>
  </si>
  <si>
    <t xml:space="preserve">GAUDRY                                            </t>
  </si>
  <si>
    <t xml:space="preserve">LUC                 </t>
  </si>
  <si>
    <t xml:space="preserve">DOUTAU                                            </t>
  </si>
  <si>
    <t xml:space="preserve">EDWIN               </t>
  </si>
  <si>
    <t xml:space="preserve">PERMAYIE                                          </t>
  </si>
  <si>
    <t xml:space="preserve">COLAT JOLIVIERE                                   </t>
  </si>
  <si>
    <t xml:space="preserve">BRIGITTE            </t>
  </si>
  <si>
    <t xml:space="preserve">BOUTIN ALBRAND                                    </t>
  </si>
  <si>
    <t xml:space="preserve">MARYSE              </t>
  </si>
  <si>
    <t xml:space="preserve">MAILLET                                           </t>
  </si>
  <si>
    <t xml:space="preserve">HUGUES              </t>
  </si>
  <si>
    <t xml:space="preserve">DANIEL PIERRE       </t>
  </si>
  <si>
    <t xml:space="preserve">GREGO                                             </t>
  </si>
  <si>
    <t xml:space="preserve">MIRELLA             </t>
  </si>
  <si>
    <t xml:space="preserve">OTVAS                                             </t>
  </si>
  <si>
    <t xml:space="preserve">JEAN-LUC            </t>
  </si>
  <si>
    <t xml:space="preserve">ANDRE                                             </t>
  </si>
  <si>
    <t xml:space="preserve">Sindy               </t>
  </si>
  <si>
    <t xml:space="preserve">LAQUITAINE                                        </t>
  </si>
  <si>
    <t xml:space="preserve">PICRODE                                           </t>
  </si>
  <si>
    <t xml:space="preserve">STEPHANE            </t>
  </si>
  <si>
    <t xml:space="preserve">DARRAS                                            </t>
  </si>
  <si>
    <t xml:space="preserve">ERIC                </t>
  </si>
  <si>
    <t xml:space="preserve">FABIANO                                           </t>
  </si>
  <si>
    <t xml:space="preserve">EDELINE             </t>
  </si>
  <si>
    <t xml:space="preserve">LAETITIA            </t>
  </si>
  <si>
    <t xml:space="preserve">BOUTIN-ALBRAND                                    </t>
  </si>
  <si>
    <t xml:space="preserve">CLEON                                             </t>
  </si>
  <si>
    <t xml:space="preserve">Mario               </t>
  </si>
  <si>
    <t xml:space="preserve">OLIVIER                                           </t>
  </si>
  <si>
    <t xml:space="preserve">Miguel              </t>
  </si>
  <si>
    <t xml:space="preserve">THEZENAS                                          </t>
  </si>
  <si>
    <t xml:space="preserve">Guy                 </t>
  </si>
  <si>
    <t xml:space="preserve">AMELLEAU                                          </t>
  </si>
  <si>
    <t xml:space="preserve">Kelly               </t>
  </si>
  <si>
    <t xml:space="preserve">DANIEL              </t>
  </si>
  <si>
    <t xml:space="preserve">VANGOUT                                           </t>
  </si>
  <si>
    <t xml:space="preserve">YOYOTTE                                           </t>
  </si>
  <si>
    <t xml:space="preserve">Ingrid              </t>
  </si>
  <si>
    <t xml:space="preserve">CELESTE                                           </t>
  </si>
  <si>
    <t xml:space="preserve">MERCURY                                           </t>
  </si>
  <si>
    <t xml:space="preserve">JOHANN              </t>
  </si>
  <si>
    <t xml:space="preserve">VANDAL                                            </t>
  </si>
  <si>
    <t xml:space="preserve">LEREMON                                           </t>
  </si>
  <si>
    <t xml:space="preserve">ELIEN                                             </t>
  </si>
  <si>
    <t xml:space="preserve">Denis               </t>
  </si>
  <si>
    <t xml:space="preserve">PANTALOUF                                         </t>
  </si>
  <si>
    <t xml:space="preserve">LOGNOS                                            </t>
  </si>
  <si>
    <t xml:space="preserve">SEXTIUS                                           </t>
  </si>
  <si>
    <t xml:space="preserve">Jérome              </t>
  </si>
  <si>
    <t xml:space="preserve">HUON                                              </t>
  </si>
  <si>
    <t xml:space="preserve">CORNEILLE                                         </t>
  </si>
  <si>
    <t xml:space="preserve">KUBIAK                                            </t>
  </si>
  <si>
    <t xml:space="preserve">HOUBLON                                           </t>
  </si>
  <si>
    <t xml:space="preserve">Jocelyn             </t>
  </si>
  <si>
    <t xml:space="preserve">JEAN PIERRE                                       </t>
  </si>
  <si>
    <t xml:space="preserve">ROLANT                                            </t>
  </si>
  <si>
    <t xml:space="preserve">Robinson            </t>
  </si>
  <si>
    <t xml:space="preserve">TUCCELLA                                          </t>
  </si>
  <si>
    <t xml:space="preserve">GELAS                                             </t>
  </si>
  <si>
    <t xml:space="preserve">Laura               </t>
  </si>
  <si>
    <t xml:space="preserve">TAIRI                                             </t>
  </si>
  <si>
    <t xml:space="preserve">Francesca           </t>
  </si>
  <si>
    <t xml:space="preserve">Jean Louis          </t>
  </si>
  <si>
    <t xml:space="preserve">COUPAN                                            </t>
  </si>
  <si>
    <t xml:space="preserve">HANANY CHILIN EUSEBE                              </t>
  </si>
  <si>
    <t xml:space="preserve">BADEL                                             </t>
  </si>
  <si>
    <t xml:space="preserve">Edwige              </t>
  </si>
  <si>
    <t xml:space="preserve">RIZK                                              </t>
  </si>
  <si>
    <t xml:space="preserve">Ghassan             </t>
  </si>
  <si>
    <t xml:space="preserve">POURMASSY                                         </t>
  </si>
  <si>
    <t xml:space="preserve">France Lyse         </t>
  </si>
  <si>
    <t xml:space="preserve">TRAVAILLEUR                                       </t>
  </si>
  <si>
    <t xml:space="preserve">Tedrick             </t>
  </si>
  <si>
    <t xml:space="preserve">CANVOT                                            </t>
  </si>
  <si>
    <t xml:space="preserve">JOSPITRE                                          </t>
  </si>
  <si>
    <t xml:space="preserve">BAUDOUIN                                          </t>
  </si>
  <si>
    <t xml:space="preserve">Steve               </t>
  </si>
  <si>
    <t xml:space="preserve">SISSOKO                                           </t>
  </si>
  <si>
    <t xml:space="preserve">COVIS                                             </t>
  </si>
  <si>
    <t xml:space="preserve">DELIGNY                                           </t>
  </si>
  <si>
    <t xml:space="preserve">BALZER                                            </t>
  </si>
  <si>
    <t xml:space="preserve">AUBIN                                             </t>
  </si>
  <si>
    <t xml:space="preserve">BAHTAOUI                                          </t>
  </si>
  <si>
    <t xml:space="preserve">Rachida             </t>
  </si>
  <si>
    <t xml:space="preserve">PILLET                                            </t>
  </si>
  <si>
    <t xml:space="preserve">GOMES                                             </t>
  </si>
  <si>
    <t xml:space="preserve">Rosario             </t>
  </si>
  <si>
    <t xml:space="preserve">POUPON                                            </t>
  </si>
  <si>
    <t xml:space="preserve">Hedwige             </t>
  </si>
  <si>
    <t xml:space="preserve">DELANNOY                                          </t>
  </si>
  <si>
    <t xml:space="preserve">ROMAIN              </t>
  </si>
  <si>
    <t xml:space="preserve">FABBRO                                            </t>
  </si>
  <si>
    <t xml:space="preserve">SIMOES                                            </t>
  </si>
  <si>
    <t xml:space="preserve">BESSET                                            </t>
  </si>
  <si>
    <t xml:space="preserve">ASSELINO            </t>
  </si>
  <si>
    <t xml:space="preserve">BERTRAND                                          </t>
  </si>
  <si>
    <t xml:space="preserve">SCHERRER                                          </t>
  </si>
  <si>
    <t xml:space="preserve">FAIVRE                                            </t>
  </si>
  <si>
    <t xml:space="preserve">Didier              </t>
  </si>
  <si>
    <t xml:space="preserve">JAMET                                             </t>
  </si>
  <si>
    <t xml:space="preserve">Michaël             </t>
  </si>
  <si>
    <t xml:space="preserve">BRUCHET                                           </t>
  </si>
  <si>
    <t xml:space="preserve">GAUTHIER                                          </t>
  </si>
  <si>
    <t xml:space="preserve">CONTE                                             </t>
  </si>
  <si>
    <t xml:space="preserve">Alexandre           </t>
  </si>
  <si>
    <t xml:space="preserve">HAK                                               </t>
  </si>
  <si>
    <t xml:space="preserve">Phak Tra            </t>
  </si>
  <si>
    <t xml:space="preserve">ANGELI                                            </t>
  </si>
  <si>
    <t xml:space="preserve">PEZON                                             </t>
  </si>
  <si>
    <t xml:space="preserve">FLAMME                                            </t>
  </si>
  <si>
    <t xml:space="preserve">Elie                </t>
  </si>
  <si>
    <t xml:space="preserve">MENU                                              </t>
  </si>
  <si>
    <t xml:space="preserve">COULON                                            </t>
  </si>
  <si>
    <t xml:space="preserve">BURGADE                                           </t>
  </si>
  <si>
    <t xml:space="preserve">MENDES                                            </t>
  </si>
  <si>
    <t xml:space="preserve">Edouardo            </t>
  </si>
  <si>
    <t xml:space="preserve">LECOMTE                                           </t>
  </si>
  <si>
    <t xml:space="preserve">PERY                                              </t>
  </si>
  <si>
    <t xml:space="preserve">MUSIAL                                            </t>
  </si>
  <si>
    <t xml:space="preserve">CASIMIRO                                          </t>
  </si>
  <si>
    <t xml:space="preserve">DURIEUX                                           </t>
  </si>
  <si>
    <t xml:space="preserve">Rémi                </t>
  </si>
  <si>
    <t xml:space="preserve">MONTENOT                                          </t>
  </si>
  <si>
    <t xml:space="preserve">Jean Luc            </t>
  </si>
  <si>
    <t xml:space="preserve">ISTE                                              </t>
  </si>
  <si>
    <t xml:space="preserve">REYNALD             </t>
  </si>
  <si>
    <t xml:space="preserve">Jennifer            </t>
  </si>
  <si>
    <t xml:space="preserve">MILLE                                             </t>
  </si>
  <si>
    <t xml:space="preserve">TURPIN                                            </t>
  </si>
  <si>
    <t xml:space="preserve">GIANOTTI                                          </t>
  </si>
  <si>
    <t xml:space="preserve">CARLIER                                           </t>
  </si>
  <si>
    <t xml:space="preserve">MATOS                                             </t>
  </si>
  <si>
    <t xml:space="preserve">Luis                </t>
  </si>
  <si>
    <t xml:space="preserve">BOUDERLIQUE                                       </t>
  </si>
  <si>
    <t xml:space="preserve">MILOCH                                            </t>
  </si>
  <si>
    <t xml:space="preserve">Fabien              </t>
  </si>
  <si>
    <t xml:space="preserve">Marie-Christine     </t>
  </si>
  <si>
    <t xml:space="preserve">CHENG                                             </t>
  </si>
  <si>
    <t xml:space="preserve">Vichith             </t>
  </si>
  <si>
    <t xml:space="preserve">DACHELET                                          </t>
  </si>
  <si>
    <t xml:space="preserve">ALBINET                                           </t>
  </si>
  <si>
    <t xml:space="preserve">BRICHET                                           </t>
  </si>
  <si>
    <t xml:space="preserve">RODRIGUES CUNHA                                   </t>
  </si>
  <si>
    <t xml:space="preserve">MARRUCHO                                          </t>
  </si>
  <si>
    <t xml:space="preserve">Fernando            </t>
  </si>
  <si>
    <t xml:space="preserve">TRATTO                                            </t>
  </si>
  <si>
    <t xml:space="preserve">PINTO                                             </t>
  </si>
  <si>
    <t xml:space="preserve">Delfin              </t>
  </si>
  <si>
    <t xml:space="preserve">PIRES                                             </t>
  </si>
  <si>
    <t xml:space="preserve">Marie               </t>
  </si>
  <si>
    <t xml:space="preserve">DASSY                                             </t>
  </si>
  <si>
    <t xml:space="preserve">SAUDRAIS                                          </t>
  </si>
  <si>
    <t xml:space="preserve">CANALS                                            </t>
  </si>
  <si>
    <t xml:space="preserve">MARELILLE                                         </t>
  </si>
  <si>
    <t xml:space="preserve">CADOR                                             </t>
  </si>
  <si>
    <t xml:space="preserve">Claudine            </t>
  </si>
  <si>
    <t xml:space="preserve">PFISTER                                           </t>
  </si>
  <si>
    <t xml:space="preserve">ENGUEHARD                                         </t>
  </si>
  <si>
    <t xml:space="preserve">Annick              </t>
  </si>
  <si>
    <t xml:space="preserve">Corinne             </t>
  </si>
  <si>
    <t xml:space="preserve">DA SILVA                                          </t>
  </si>
  <si>
    <t xml:space="preserve">HERBE                                             </t>
  </si>
  <si>
    <t xml:space="preserve">Jean-François       </t>
  </si>
  <si>
    <t xml:space="preserve">PAUILLAC                                          </t>
  </si>
  <si>
    <t xml:space="preserve">VASQUEZ                                           </t>
  </si>
  <si>
    <t xml:space="preserve">Albert              </t>
  </si>
  <si>
    <t xml:space="preserve">STROPPIANA                                        </t>
  </si>
  <si>
    <t xml:space="preserve">Charlène            </t>
  </si>
  <si>
    <t xml:space="preserve">CISERANE                                          </t>
  </si>
  <si>
    <t xml:space="preserve">Mickael             </t>
  </si>
  <si>
    <t xml:space="preserve">CARQUEVILLE                                       </t>
  </si>
  <si>
    <t xml:space="preserve">BRET                                              </t>
  </si>
  <si>
    <t xml:space="preserve">GREGOIRE                                          </t>
  </si>
  <si>
    <t xml:space="preserve">CAUCHIE                                           </t>
  </si>
  <si>
    <t xml:space="preserve">PROENCA                                           </t>
  </si>
  <si>
    <t xml:space="preserve">Cristina            </t>
  </si>
  <si>
    <t xml:space="preserve">MAZO                                              </t>
  </si>
  <si>
    <t xml:space="preserve">LEFEBVRE                                          </t>
  </si>
  <si>
    <t xml:space="preserve">Simon               </t>
  </si>
  <si>
    <t xml:space="preserve">BOURLON                                           </t>
  </si>
  <si>
    <t xml:space="preserve">Nicolas             </t>
  </si>
  <si>
    <t xml:space="preserve">PLAISIR                                           </t>
  </si>
  <si>
    <t xml:space="preserve">Frederic            </t>
  </si>
  <si>
    <t xml:space="preserve">CHARLOT                                           </t>
  </si>
  <si>
    <t xml:space="preserve">MARRACCINI                                        </t>
  </si>
  <si>
    <t xml:space="preserve">Aurélio             </t>
  </si>
  <si>
    <t xml:space="preserve">PREVOST                                           </t>
  </si>
  <si>
    <t xml:space="preserve">BOUAICHA                                          </t>
  </si>
  <si>
    <t xml:space="preserve">Tarik               </t>
  </si>
  <si>
    <t xml:space="preserve">AUCOUTURIER                                       </t>
  </si>
  <si>
    <t xml:space="preserve">Jean Patrice        </t>
  </si>
  <si>
    <t xml:space="preserve">Brice               </t>
  </si>
  <si>
    <t xml:space="preserve">BIOT                                              </t>
  </si>
  <si>
    <t xml:space="preserve">Francisco           </t>
  </si>
  <si>
    <t xml:space="preserve">DEMEA                                             </t>
  </si>
  <si>
    <t xml:space="preserve">Camille             </t>
  </si>
  <si>
    <t xml:space="preserve">BIHARY                                            </t>
  </si>
  <si>
    <t xml:space="preserve">Georges             </t>
  </si>
  <si>
    <t xml:space="preserve">MARCELLUS                                         </t>
  </si>
  <si>
    <t xml:space="preserve">Marius              </t>
  </si>
  <si>
    <t xml:space="preserve">Duplex              </t>
  </si>
  <si>
    <t xml:space="preserve">FULCHER                                           </t>
  </si>
  <si>
    <t xml:space="preserve">CALVADOS                                          </t>
  </si>
  <si>
    <t xml:space="preserve">André               </t>
  </si>
  <si>
    <t xml:space="preserve">NATHOU                                            </t>
  </si>
  <si>
    <t xml:space="preserve">PECCATUS                                          </t>
  </si>
  <si>
    <t xml:space="preserve">GELABALE                                          </t>
  </si>
  <si>
    <t xml:space="preserve">Emile Laurent       </t>
  </si>
  <si>
    <t xml:space="preserve">Fresnel             </t>
  </si>
  <si>
    <t xml:space="preserve">BAZIRE                                            </t>
  </si>
  <si>
    <t xml:space="preserve">KAOUANI                                           </t>
  </si>
  <si>
    <t xml:space="preserve">MUSQUET                                           </t>
  </si>
  <si>
    <t xml:space="preserve">BORICAUD                                          </t>
  </si>
  <si>
    <t xml:space="preserve">GUILLOU                                           </t>
  </si>
  <si>
    <t xml:space="preserve">SALIBUR                                           </t>
  </si>
  <si>
    <t xml:space="preserve">AMOUR                                             </t>
  </si>
  <si>
    <t xml:space="preserve">Frédérique Louise   </t>
  </si>
  <si>
    <t xml:space="preserve">MOONCA                                            </t>
  </si>
  <si>
    <t xml:space="preserve">ZENON                                             </t>
  </si>
  <si>
    <t xml:space="preserve">Danie               </t>
  </si>
  <si>
    <t xml:space="preserve">POPOTTE                                           </t>
  </si>
  <si>
    <t xml:space="preserve">Maguy               </t>
  </si>
  <si>
    <t xml:space="preserve">Keddy               </t>
  </si>
  <si>
    <t xml:space="preserve">Jean-Claude         </t>
  </si>
  <si>
    <t xml:space="preserve">ELIEZER                                           </t>
  </si>
  <si>
    <t xml:space="preserve">Erika               </t>
  </si>
  <si>
    <t xml:space="preserve">RAMFALLOUA                                        </t>
  </si>
  <si>
    <t xml:space="preserve">Philibert           </t>
  </si>
  <si>
    <t xml:space="preserve">TILKIAN                                           </t>
  </si>
  <si>
    <t xml:space="preserve">BAZILE OCTUVON                                    </t>
  </si>
  <si>
    <t xml:space="preserve">Marie Chantal       </t>
  </si>
  <si>
    <t xml:space="preserve">BIRONIEN                                          </t>
  </si>
  <si>
    <t xml:space="preserve">PAUVERT                                           </t>
  </si>
  <si>
    <t xml:space="preserve">Louis -Alexandre    </t>
  </si>
  <si>
    <t xml:space="preserve">CLAMY                                             </t>
  </si>
  <si>
    <t xml:space="preserve">Tristan             </t>
  </si>
  <si>
    <t xml:space="preserve">ALEXIS - CABRION                                  </t>
  </si>
  <si>
    <t xml:space="preserve">Carole              </t>
  </si>
  <si>
    <t xml:space="preserve">AFRICA                                            </t>
  </si>
  <si>
    <t xml:space="preserve">Yoan                </t>
  </si>
  <si>
    <t xml:space="preserve">AUGUSTINE                                         </t>
  </si>
  <si>
    <t xml:space="preserve">BAPTISTE                                          </t>
  </si>
  <si>
    <t xml:space="preserve">CAIN                                              </t>
  </si>
  <si>
    <t xml:space="preserve">DOUARIN                                           </t>
  </si>
  <si>
    <t xml:space="preserve">GOULAMHOUSSEN                                     </t>
  </si>
  <si>
    <t xml:space="preserve">Raza                </t>
  </si>
  <si>
    <t xml:space="preserve">GUEDAMA                                           </t>
  </si>
  <si>
    <t xml:space="preserve">HORTAULT                                          </t>
  </si>
  <si>
    <t xml:space="preserve">Katty               </t>
  </si>
  <si>
    <t xml:space="preserve">LABUTHIE                                          </t>
  </si>
  <si>
    <t xml:space="preserve">Charly              </t>
  </si>
  <si>
    <t xml:space="preserve">LANCASTRE                                         </t>
  </si>
  <si>
    <t xml:space="preserve">Jean-Marc           </t>
  </si>
  <si>
    <t xml:space="preserve">LE MAOUT BONARDEL                                 </t>
  </si>
  <si>
    <t xml:space="preserve">Andrée              </t>
  </si>
  <si>
    <t xml:space="preserve">MEYEUR                                            </t>
  </si>
  <si>
    <t xml:space="preserve">NAEJUS                                            </t>
  </si>
  <si>
    <t xml:space="preserve">NARDY                                             </t>
  </si>
  <si>
    <t xml:space="preserve">Erica               </t>
  </si>
  <si>
    <t xml:space="preserve">POGNON                                            </t>
  </si>
  <si>
    <t xml:space="preserve">Nadiège             </t>
  </si>
  <si>
    <t xml:space="preserve">Sandra              </t>
  </si>
  <si>
    <t xml:space="preserve">RANGAMA                                           </t>
  </si>
  <si>
    <t xml:space="preserve">REGNIER                                           </t>
  </si>
  <si>
    <t xml:space="preserve">Jean-Philippe       </t>
  </si>
  <si>
    <t xml:space="preserve">ROBERT                                            </t>
  </si>
  <si>
    <t xml:space="preserve">Yohanne             </t>
  </si>
  <si>
    <t xml:space="preserve">GLADYS              </t>
  </si>
  <si>
    <t xml:space="preserve">SABAN                                             </t>
  </si>
  <si>
    <t xml:space="preserve">SAUTRON                                           </t>
  </si>
  <si>
    <t xml:space="preserve">TURLEPIN                                          </t>
  </si>
  <si>
    <t xml:space="preserve">SILDILLIA                                         </t>
  </si>
  <si>
    <t xml:space="preserve">Jean                </t>
  </si>
  <si>
    <t xml:space="preserve">MATHURIN                                          </t>
  </si>
  <si>
    <t xml:space="preserve">SAPHO                                             </t>
  </si>
  <si>
    <t xml:space="preserve">Jacky simon         </t>
  </si>
  <si>
    <t xml:space="preserve">JOVIAL                                            </t>
  </si>
  <si>
    <t xml:space="preserve">JEANGOUDOUX                                       </t>
  </si>
  <si>
    <t xml:space="preserve">Sony                </t>
  </si>
  <si>
    <t xml:space="preserve">Emmanuel            </t>
  </si>
  <si>
    <t xml:space="preserve">RONEL                                             </t>
  </si>
  <si>
    <t xml:space="preserve">Léonard patrice     </t>
  </si>
  <si>
    <t xml:space="preserve">DOROCANT                                          </t>
  </si>
  <si>
    <t xml:space="preserve">Swan richard        </t>
  </si>
  <si>
    <t xml:space="preserve">Stella              </t>
  </si>
  <si>
    <t xml:space="preserve">AUGUSTE MATHIEU                                   </t>
  </si>
  <si>
    <t xml:space="preserve">Francis Etienne     </t>
  </si>
  <si>
    <t xml:space="preserve">ETENNA                                            </t>
  </si>
  <si>
    <t xml:space="preserve">CHELIN                                            </t>
  </si>
  <si>
    <t xml:space="preserve">Bedy                </t>
  </si>
  <si>
    <t xml:space="preserve">Yohan               </t>
  </si>
  <si>
    <t xml:space="preserve">BODELET                                           </t>
  </si>
  <si>
    <t xml:space="preserve">ERMOND                                            </t>
  </si>
  <si>
    <t xml:space="preserve">FILOMIN                                           </t>
  </si>
  <si>
    <t xml:space="preserve">TYACK                                             </t>
  </si>
  <si>
    <t xml:space="preserve">MARQUENET                                         </t>
  </si>
  <si>
    <t xml:space="preserve">Thérèse             </t>
  </si>
  <si>
    <t xml:space="preserve">DE SOUSA MORAIS                                   </t>
  </si>
  <si>
    <t xml:space="preserve">Licinio             </t>
  </si>
  <si>
    <t xml:space="preserve">BONNET                                            </t>
  </si>
  <si>
    <t xml:space="preserve">Carène              </t>
  </si>
  <si>
    <t xml:space="preserve">DESIR               </t>
  </si>
  <si>
    <t xml:space="preserve">DE ROZIERES                                       </t>
  </si>
  <si>
    <t xml:space="preserve">HOTON                                             </t>
  </si>
  <si>
    <t xml:space="preserve">JESOP                                             </t>
  </si>
  <si>
    <t xml:space="preserve">MICHEL FREDERIC     </t>
  </si>
  <si>
    <t xml:space="preserve">JETIL                                             </t>
  </si>
  <si>
    <t xml:space="preserve">Jessika             </t>
  </si>
  <si>
    <t xml:space="preserve">LINA                                              </t>
  </si>
  <si>
    <t xml:space="preserve">MALESPINE                                         </t>
  </si>
  <si>
    <t xml:space="preserve">MARIE-LUCE                                        </t>
  </si>
  <si>
    <t xml:space="preserve">PELAGE                                            </t>
  </si>
  <si>
    <t xml:space="preserve">Jean Marie          </t>
  </si>
  <si>
    <t xml:space="preserve">POTTAM                                            </t>
  </si>
  <si>
    <t xml:space="preserve">PROMENEUR                                         </t>
  </si>
  <si>
    <t xml:space="preserve">PRUNIER                                           </t>
  </si>
  <si>
    <t xml:space="preserve">TANCONS                                           </t>
  </si>
  <si>
    <t xml:space="preserve">Léon                </t>
  </si>
  <si>
    <t xml:space="preserve">TECHENEY                                          </t>
  </si>
  <si>
    <t xml:space="preserve">MARIE-KETTY         </t>
  </si>
  <si>
    <t xml:space="preserve">PERAMIN                                           </t>
  </si>
  <si>
    <t xml:space="preserve">MARTHELY                                          </t>
  </si>
  <si>
    <t xml:space="preserve">Micheline           </t>
  </si>
  <si>
    <t xml:space="preserve">FRANCOIS EUGENE                                   </t>
  </si>
  <si>
    <t xml:space="preserve">VELAYOUDOM                                        </t>
  </si>
  <si>
    <t xml:space="preserve">KERGARAVAT                                        </t>
  </si>
  <si>
    <t xml:space="preserve">Florence            </t>
  </si>
  <si>
    <t xml:space="preserve">Jean Jacques        </t>
  </si>
  <si>
    <t xml:space="preserve">DUCLOS                                            </t>
  </si>
  <si>
    <t xml:space="preserve">Muzelina            </t>
  </si>
  <si>
    <t xml:space="preserve">NARAYANAN                                         </t>
  </si>
  <si>
    <t xml:space="preserve">GUY GERARD          </t>
  </si>
  <si>
    <t xml:space="preserve">PAGESY                                            </t>
  </si>
  <si>
    <t xml:space="preserve">NICOLAS                                           </t>
  </si>
  <si>
    <t xml:space="preserve">LAMINE                                            </t>
  </si>
  <si>
    <t xml:space="preserve">DENIMAL                                           </t>
  </si>
  <si>
    <t xml:space="preserve">DORIN                                             </t>
  </si>
  <si>
    <t xml:space="preserve">PIGNOL                                            </t>
  </si>
  <si>
    <t xml:space="preserve">LOUISY                                            </t>
  </si>
  <si>
    <t xml:space="preserve">NORBERT             </t>
  </si>
  <si>
    <t xml:space="preserve">JEAN-CHARLES                                      </t>
  </si>
  <si>
    <t xml:space="preserve">DURIMEL                                           </t>
  </si>
  <si>
    <t xml:space="preserve">BRETER                                            </t>
  </si>
  <si>
    <t xml:space="preserve">Dimitri             </t>
  </si>
  <si>
    <t xml:space="preserve">ANSELIN                                           </t>
  </si>
  <si>
    <t xml:space="preserve">DELAYE                                            </t>
  </si>
  <si>
    <t xml:space="preserve">ICARRE                                            </t>
  </si>
  <si>
    <t xml:space="preserve">GLANDOR                                           </t>
  </si>
  <si>
    <t xml:space="preserve">D ALEXIS                                          </t>
  </si>
  <si>
    <t xml:space="preserve">PETAPERMAL                                        </t>
  </si>
  <si>
    <t xml:space="preserve">LIGALY                                            </t>
  </si>
  <si>
    <t xml:space="preserve">POLLET                                            </t>
  </si>
  <si>
    <t xml:space="preserve">JEAN-JEAN                                         </t>
  </si>
  <si>
    <t xml:space="preserve">JEANNE                                            </t>
  </si>
  <si>
    <t xml:space="preserve">LARCHER                                           </t>
  </si>
  <si>
    <t xml:space="preserve">LOFERNE                                           </t>
  </si>
  <si>
    <t xml:space="preserve">Priscilla           </t>
  </si>
  <si>
    <t xml:space="preserve">FICADIERE                                         </t>
  </si>
  <si>
    <t xml:space="preserve">Luana               </t>
  </si>
  <si>
    <t xml:space="preserve">SAMBO                                             </t>
  </si>
  <si>
    <t xml:space="preserve">Leila               </t>
  </si>
  <si>
    <t xml:space="preserve">RUTIL                                             </t>
  </si>
  <si>
    <t xml:space="preserve">Cédrick             </t>
  </si>
  <si>
    <t xml:space="preserve">HEU                                               </t>
  </si>
  <si>
    <t xml:space="preserve">ABRAHAM                                           </t>
  </si>
  <si>
    <t xml:space="preserve">Chantal             </t>
  </si>
  <si>
    <t xml:space="preserve">BEAUGENDRE                                        </t>
  </si>
  <si>
    <t xml:space="preserve">BIABIANY                                          </t>
  </si>
  <si>
    <t xml:space="preserve">Marga               </t>
  </si>
  <si>
    <t xml:space="preserve">BEAUPIN                                           </t>
  </si>
  <si>
    <t xml:space="preserve">Marie Francoise     </t>
  </si>
  <si>
    <t xml:space="preserve">BAGASSIEN                                         </t>
  </si>
  <si>
    <t xml:space="preserve">Marie Josiane       </t>
  </si>
  <si>
    <t xml:space="preserve">MARMIGNON                                         </t>
  </si>
  <si>
    <t xml:space="preserve">Louise              </t>
  </si>
  <si>
    <t xml:space="preserve">BERDIER                                           </t>
  </si>
  <si>
    <t xml:space="preserve">Jean Claude         </t>
  </si>
  <si>
    <t xml:space="preserve">Francine            </t>
  </si>
  <si>
    <t xml:space="preserve">COMPPER                                           </t>
  </si>
  <si>
    <t xml:space="preserve">Quentin Marius      </t>
  </si>
  <si>
    <t xml:space="preserve">CARLOS VRIENS                                     </t>
  </si>
  <si>
    <t xml:space="preserve">DANQUIN                                           </t>
  </si>
  <si>
    <t xml:space="preserve">DESPOIS                                           </t>
  </si>
  <si>
    <t xml:space="preserve">EVRARD                                            </t>
  </si>
  <si>
    <t xml:space="preserve">GARNIER                                           </t>
  </si>
  <si>
    <t xml:space="preserve">LEOGANE                                           </t>
  </si>
  <si>
    <t xml:space="preserve">MARUT                                             </t>
  </si>
  <si>
    <t xml:space="preserve">MONDUC                                            </t>
  </si>
  <si>
    <t xml:space="preserve">NAVY                                              </t>
  </si>
  <si>
    <t xml:space="preserve">NICOLZA                                           </t>
  </si>
  <si>
    <t xml:space="preserve">claude              </t>
  </si>
  <si>
    <t xml:space="preserve">PESSET                                            </t>
  </si>
  <si>
    <t xml:space="preserve">Raphael             </t>
  </si>
  <si>
    <t xml:space="preserve">PHILOMIN                                          </t>
  </si>
  <si>
    <t xml:space="preserve">José                </t>
  </si>
  <si>
    <t xml:space="preserve">MONLOUIS                                          </t>
  </si>
  <si>
    <t xml:space="preserve">Julie               </t>
  </si>
  <si>
    <t xml:space="preserve">SEYMOUR                                           </t>
  </si>
  <si>
    <t xml:space="preserve">SAINT JEAN                                        </t>
  </si>
  <si>
    <t xml:space="preserve">Agathe              </t>
  </si>
  <si>
    <t xml:space="preserve">SELISE                                            </t>
  </si>
  <si>
    <t xml:space="preserve">FIOU                                              </t>
  </si>
  <si>
    <t xml:space="preserve">BOUTIN                                            </t>
  </si>
  <si>
    <t xml:space="preserve">DUFFES                                            </t>
  </si>
  <si>
    <t xml:space="preserve">PEZERON                                           </t>
  </si>
  <si>
    <t xml:space="preserve">Rosan               </t>
  </si>
  <si>
    <t xml:space="preserve">SABAS                                             </t>
  </si>
  <si>
    <t xml:space="preserve">GIRONDIN                                          </t>
  </si>
  <si>
    <t xml:space="preserve">Marie-France        </t>
  </si>
  <si>
    <t xml:space="preserve">Hugues              </t>
  </si>
  <si>
    <t xml:space="preserve">LAPITRE                                           </t>
  </si>
  <si>
    <t xml:space="preserve">Henry               </t>
  </si>
  <si>
    <t xml:space="preserve">PALMONT                                           </t>
  </si>
  <si>
    <t xml:space="preserve">CELINI                                            </t>
  </si>
  <si>
    <t xml:space="preserve">Jeanne              </t>
  </si>
  <si>
    <t xml:space="preserve">GAUCHER CAZALIS                                   </t>
  </si>
  <si>
    <t xml:space="preserve">MANIJEAN                                          </t>
  </si>
  <si>
    <t xml:space="preserve">THEOPHILE                                         </t>
  </si>
  <si>
    <t xml:space="preserve">DESANGES                                          </t>
  </si>
  <si>
    <t xml:space="preserve">BOCAGE                                            </t>
  </si>
  <si>
    <t xml:space="preserve">CAPEL                                             </t>
  </si>
  <si>
    <t xml:space="preserve">CERIVAL                                           </t>
  </si>
  <si>
    <t xml:space="preserve">ROBERTS                                           </t>
  </si>
  <si>
    <t xml:space="preserve">Odette              </t>
  </si>
  <si>
    <t xml:space="preserve">FOGGEA                                            </t>
  </si>
  <si>
    <t xml:space="preserve">JEANNIN                                           </t>
  </si>
  <si>
    <t xml:space="preserve">Françoise           </t>
  </si>
  <si>
    <t xml:space="preserve">MALDINEZ                                          </t>
  </si>
  <si>
    <t xml:space="preserve">VOLPE                                             </t>
  </si>
  <si>
    <t xml:space="preserve">VALERO                                            </t>
  </si>
  <si>
    <t xml:space="preserve">MARTINS                                           </t>
  </si>
  <si>
    <t xml:space="preserve">Antonio             </t>
  </si>
  <si>
    <t xml:space="preserve">GUILPIN                                           </t>
  </si>
  <si>
    <t xml:space="preserve">GHALMI                                            </t>
  </si>
  <si>
    <t xml:space="preserve">Hocine              </t>
  </si>
  <si>
    <t xml:space="preserve">MEIGNANT                                          </t>
  </si>
  <si>
    <t xml:space="preserve">Lydie               </t>
  </si>
  <si>
    <t xml:space="preserve">DURST                                             </t>
  </si>
  <si>
    <t xml:space="preserve">Joao                </t>
  </si>
  <si>
    <t xml:space="preserve">WEBER                                             </t>
  </si>
  <si>
    <t xml:space="preserve">Jean Patrick        </t>
  </si>
  <si>
    <t xml:space="preserve">DELHOMME                                          </t>
  </si>
  <si>
    <t xml:space="preserve">MURGUE                                            </t>
  </si>
  <si>
    <t xml:space="preserve">Morgan              </t>
  </si>
  <si>
    <t xml:space="preserve">PETOLAT                                           </t>
  </si>
  <si>
    <t xml:space="preserve">MALET                                             </t>
  </si>
  <si>
    <t xml:space="preserve">Romain              </t>
  </si>
  <si>
    <t xml:space="preserve">BOUAZIZ                                           </t>
  </si>
  <si>
    <t xml:space="preserve">Amar                </t>
  </si>
  <si>
    <t xml:space="preserve">DEKKER                                            </t>
  </si>
  <si>
    <t xml:space="preserve">Mallory             </t>
  </si>
  <si>
    <t xml:space="preserve">CARDAO                                            </t>
  </si>
  <si>
    <t xml:space="preserve">MANUEL              </t>
  </si>
  <si>
    <t xml:space="preserve">CIARKOWSKI                                        </t>
  </si>
  <si>
    <t xml:space="preserve">Benedykt            </t>
  </si>
  <si>
    <t xml:space="preserve">LEDOUX                                            </t>
  </si>
  <si>
    <t xml:space="preserve">SALMON                                            </t>
  </si>
  <si>
    <t xml:space="preserve">Romuald             </t>
  </si>
  <si>
    <t xml:space="preserve">DIAS                                              </t>
  </si>
  <si>
    <t xml:space="preserve">MAILHOL                                           </t>
  </si>
  <si>
    <t xml:space="preserve">Olive               </t>
  </si>
  <si>
    <t xml:space="preserve">MORDANT VOISIN                                    </t>
  </si>
  <si>
    <t xml:space="preserve">HERTAULT                                          </t>
  </si>
  <si>
    <t xml:space="preserve">NORE                                              </t>
  </si>
  <si>
    <t xml:space="preserve">BARATHON                                          </t>
  </si>
  <si>
    <t xml:space="preserve">GERVASI                                           </t>
  </si>
  <si>
    <t xml:space="preserve">Salvatore           </t>
  </si>
  <si>
    <t xml:space="preserve">DA CRUZ                                           </t>
  </si>
  <si>
    <t xml:space="preserve">Jérémy              </t>
  </si>
  <si>
    <t xml:space="preserve">KIRUBAHARAN                                       </t>
  </si>
  <si>
    <t xml:space="preserve">Kanagarathnam       </t>
  </si>
  <si>
    <t xml:space="preserve">MANTEL                                            </t>
  </si>
  <si>
    <t xml:space="preserve">Renan               </t>
  </si>
  <si>
    <t xml:space="preserve">AMOROS                                            </t>
  </si>
  <si>
    <t xml:space="preserve">ROUAOUI                                           </t>
  </si>
  <si>
    <t xml:space="preserve">Abdelhamid          </t>
  </si>
  <si>
    <t xml:space="preserve">VAR                                               </t>
  </si>
  <si>
    <t xml:space="preserve">Molika              </t>
  </si>
  <si>
    <t xml:space="preserve">DA SILVA PEREIRA                                  </t>
  </si>
  <si>
    <t xml:space="preserve">Pédro               </t>
  </si>
  <si>
    <t xml:space="preserve">MESNARD                                           </t>
  </si>
  <si>
    <t xml:space="preserve">TORDU                                             </t>
  </si>
  <si>
    <t xml:space="preserve">Maurice             </t>
  </si>
  <si>
    <t xml:space="preserve">François            </t>
  </si>
  <si>
    <t xml:space="preserve">BRASCAGLIA                                        </t>
  </si>
  <si>
    <t xml:space="preserve">Sabrina             </t>
  </si>
  <si>
    <t xml:space="preserve">BONNEFOY                                          </t>
  </si>
  <si>
    <t xml:space="preserve">GORSKI                                            </t>
  </si>
  <si>
    <t xml:space="preserve">REY                                               </t>
  </si>
  <si>
    <t xml:space="preserve">Emilie              </t>
  </si>
  <si>
    <t xml:space="preserve">KOLACZEK                                          </t>
  </si>
  <si>
    <t xml:space="preserve">LEVEQUE                                           </t>
  </si>
  <si>
    <t xml:space="preserve">Thomas              </t>
  </si>
  <si>
    <t xml:space="preserve">VINCENT                                           </t>
  </si>
  <si>
    <t xml:space="preserve">Ritchie             </t>
  </si>
  <si>
    <t xml:space="preserve">Acacio              </t>
  </si>
  <si>
    <t xml:space="preserve">MOIZO                                             </t>
  </si>
  <si>
    <t xml:space="preserve">Gaetan              </t>
  </si>
  <si>
    <t xml:space="preserve">DE JESUS                                          </t>
  </si>
  <si>
    <t xml:space="preserve">MARIO               </t>
  </si>
  <si>
    <t xml:space="preserve">BOUDET                                            </t>
  </si>
  <si>
    <t xml:space="preserve">CARMONT                                           </t>
  </si>
  <si>
    <t xml:space="preserve">EMMANUEL            </t>
  </si>
  <si>
    <t xml:space="preserve">GUEANT                                            </t>
  </si>
  <si>
    <t xml:space="preserve">POYEAU                                            </t>
  </si>
  <si>
    <t xml:space="preserve">ESPINHO                                           </t>
  </si>
  <si>
    <t xml:space="preserve">NUNO                </t>
  </si>
  <si>
    <t xml:space="preserve">PERON                                             </t>
  </si>
  <si>
    <t xml:space="preserve">LECORNEC                                          </t>
  </si>
  <si>
    <t xml:space="preserve">KAPPLER                                           </t>
  </si>
  <si>
    <t xml:space="preserve">FIETTE                                            </t>
  </si>
  <si>
    <t xml:space="preserve">DELTON                                            </t>
  </si>
  <si>
    <t xml:space="preserve">BANASIK                                           </t>
  </si>
  <si>
    <t xml:space="preserve">ANTIER                                            </t>
  </si>
  <si>
    <t xml:space="preserve">COISLI                                            </t>
  </si>
  <si>
    <t xml:space="preserve">Diego               </t>
  </si>
  <si>
    <t xml:space="preserve">CAMUS                                             </t>
  </si>
  <si>
    <t xml:space="preserve">Gwénaël             </t>
  </si>
  <si>
    <t xml:space="preserve">PAYEN                                             </t>
  </si>
  <si>
    <t xml:space="preserve">Ernest              </t>
  </si>
  <si>
    <t xml:space="preserve">BARNABE                                           </t>
  </si>
  <si>
    <t xml:space="preserve">VALENTIM                                          </t>
  </si>
  <si>
    <t xml:space="preserve">MANDART                                           </t>
  </si>
  <si>
    <t xml:space="preserve">DRAMARD                                           </t>
  </si>
  <si>
    <t xml:space="preserve">DE ALTIS                                          </t>
  </si>
  <si>
    <t xml:space="preserve">WISNIEWSKI                                        </t>
  </si>
  <si>
    <t xml:space="preserve">ALAIRE                                            </t>
  </si>
  <si>
    <t xml:space="preserve">SEBASTIEN           </t>
  </si>
  <si>
    <t xml:space="preserve">ROBRIEUX                                          </t>
  </si>
  <si>
    <t xml:space="preserve">PASCAL              </t>
  </si>
  <si>
    <t xml:space="preserve">CHETTIAR                                          </t>
  </si>
  <si>
    <t xml:space="preserve">MEGHANADEN          </t>
  </si>
  <si>
    <t xml:space="preserve">THROMAS                                           </t>
  </si>
  <si>
    <t xml:space="preserve">CARAPITO                                          </t>
  </si>
  <si>
    <t xml:space="preserve">CARLOS              </t>
  </si>
  <si>
    <t xml:space="preserve">NADEGE              </t>
  </si>
  <si>
    <t xml:space="preserve">VERGEROLLE                                        </t>
  </si>
  <si>
    <t xml:space="preserve">EDOUARD             </t>
  </si>
  <si>
    <t xml:space="preserve">ADERNO                                            </t>
  </si>
  <si>
    <t xml:space="preserve">LOBJOIS                                           </t>
  </si>
  <si>
    <t xml:space="preserve">SEVESTRE                                          </t>
  </si>
  <si>
    <t xml:space="preserve">VOISIN                                            </t>
  </si>
  <si>
    <t xml:space="preserve">Erwan               </t>
  </si>
  <si>
    <t xml:space="preserve">VERDET                                            </t>
  </si>
  <si>
    <t xml:space="preserve">ANSALDI                                           </t>
  </si>
  <si>
    <t xml:space="preserve">CLEENEWERK                                        </t>
  </si>
  <si>
    <t xml:space="preserve">PINTARD                                           </t>
  </si>
  <si>
    <t xml:space="preserve">MACHAVOINE                                        </t>
  </si>
  <si>
    <t xml:space="preserve">RIPA                                              </t>
  </si>
  <si>
    <t xml:space="preserve">Jacqueline          </t>
  </si>
  <si>
    <t xml:space="preserve">BOULAKSIL                                         </t>
  </si>
  <si>
    <t xml:space="preserve">Hamid               </t>
  </si>
  <si>
    <t xml:space="preserve">BISSON                                            </t>
  </si>
  <si>
    <t xml:space="preserve">COLOMBIER                                         </t>
  </si>
  <si>
    <t xml:space="preserve">Vivien              </t>
  </si>
  <si>
    <t xml:space="preserve">SASINKA                                           </t>
  </si>
  <si>
    <t xml:space="preserve">BOUVET                                            </t>
  </si>
  <si>
    <t xml:space="preserve">DEROUIN                                           </t>
  </si>
  <si>
    <t xml:space="preserve">PINNEAU                                           </t>
  </si>
  <si>
    <t xml:space="preserve">Damien              </t>
  </si>
  <si>
    <t xml:space="preserve">NATO                                              </t>
  </si>
  <si>
    <t xml:space="preserve">DOUTRELUIGNE                                      </t>
  </si>
  <si>
    <t xml:space="preserve">NOCTURNE                                          </t>
  </si>
  <si>
    <t xml:space="preserve">THUILLIER                                         </t>
  </si>
  <si>
    <t xml:space="preserve">Jeremy              </t>
  </si>
  <si>
    <t xml:space="preserve">RAULT                                             </t>
  </si>
  <si>
    <t xml:space="preserve">OLIVE                                             </t>
  </si>
  <si>
    <t xml:space="preserve">Aurélien            </t>
  </si>
  <si>
    <t xml:space="preserve">LECROSNIER                                        </t>
  </si>
  <si>
    <t xml:space="preserve">JOUET                                             </t>
  </si>
  <si>
    <t xml:space="preserve">BRAULT                                            </t>
  </si>
  <si>
    <t xml:space="preserve">TARNAUD                                           </t>
  </si>
  <si>
    <t xml:space="preserve">Cedric              </t>
  </si>
  <si>
    <t xml:space="preserve">CROUZILLAC                                        </t>
  </si>
  <si>
    <t xml:space="preserve">FIORENTINO                                        </t>
  </si>
  <si>
    <t xml:space="preserve">NOYON                                             </t>
  </si>
  <si>
    <t xml:space="preserve">ASSIER DE POMPIGNAN                               </t>
  </si>
  <si>
    <t xml:space="preserve">LENOX                                             </t>
  </si>
  <si>
    <t xml:space="preserve">DABO                                              </t>
  </si>
  <si>
    <t xml:space="preserve">Cire                </t>
  </si>
  <si>
    <t xml:space="preserve">LACRIQUE                                          </t>
  </si>
  <si>
    <t xml:space="preserve">LEGOUYEN                                          </t>
  </si>
  <si>
    <t xml:space="preserve">LERICHE                                           </t>
  </si>
  <si>
    <t xml:space="preserve">Céline              </t>
  </si>
  <si>
    <t xml:space="preserve">COMMENNE                                          </t>
  </si>
  <si>
    <t xml:space="preserve">Adéline             </t>
  </si>
  <si>
    <t xml:space="preserve">TSANAKTZIS                                        </t>
  </si>
  <si>
    <t xml:space="preserve">BARRIERE                                          </t>
  </si>
  <si>
    <t xml:space="preserve">HAREL                                             </t>
  </si>
  <si>
    <t xml:space="preserve">LEBRET                                            </t>
  </si>
  <si>
    <t xml:space="preserve">Yoann               </t>
  </si>
  <si>
    <t xml:space="preserve">MASSE                                             </t>
  </si>
  <si>
    <t xml:space="preserve">ROBAC                                             </t>
  </si>
  <si>
    <t xml:space="preserve">SOARES                                            </t>
  </si>
  <si>
    <t xml:space="preserve">FALQUERHO                                         </t>
  </si>
  <si>
    <t xml:space="preserve">HUTIN                                             </t>
  </si>
  <si>
    <t xml:space="preserve">MONOT                                             </t>
  </si>
  <si>
    <t xml:space="preserve">Cécilia             </t>
  </si>
  <si>
    <t xml:space="preserve">LOURENCO                                          </t>
  </si>
  <si>
    <t xml:space="preserve">LESNE                                             </t>
  </si>
  <si>
    <t xml:space="preserve">BARBIER                                           </t>
  </si>
  <si>
    <t xml:space="preserve">Sabine              </t>
  </si>
  <si>
    <t xml:space="preserve">TAVARES                                           </t>
  </si>
  <si>
    <t xml:space="preserve">Carlos              </t>
  </si>
  <si>
    <t xml:space="preserve">MASSHENSER                                        </t>
  </si>
  <si>
    <t xml:space="preserve">GUERREIRO PEDRO                                   </t>
  </si>
  <si>
    <t xml:space="preserve">Florent             </t>
  </si>
  <si>
    <t xml:space="preserve">DOS SANTOS                                        </t>
  </si>
  <si>
    <t xml:space="preserve">DE OLIVEIRA                                       </t>
  </si>
  <si>
    <t xml:space="preserve">NARBONI                                           </t>
  </si>
  <si>
    <t xml:space="preserve">VILLEMAIN                                         </t>
  </si>
  <si>
    <t xml:space="preserve">GAROFALO                                          </t>
  </si>
  <si>
    <t xml:space="preserve">MARQUES                                           </t>
  </si>
  <si>
    <t xml:space="preserve">FERNANDES                                         </t>
  </si>
  <si>
    <t xml:space="preserve">QUELHAS                                           </t>
  </si>
  <si>
    <t xml:space="preserve">Walter              </t>
  </si>
  <si>
    <t xml:space="preserve">NOBLET                                            </t>
  </si>
  <si>
    <t xml:space="preserve">Noel                </t>
  </si>
  <si>
    <t xml:space="preserve">BARBOSA                                           </t>
  </si>
  <si>
    <t xml:space="preserve">PROTIC                                            </t>
  </si>
  <si>
    <t xml:space="preserve">Sacha               </t>
  </si>
  <si>
    <t xml:space="preserve">MARTIN                                            </t>
  </si>
  <si>
    <t xml:space="preserve">Liliane             </t>
  </si>
  <si>
    <t xml:space="preserve">Martial             </t>
  </si>
  <si>
    <t xml:space="preserve">BOUCHERLE                                         </t>
  </si>
  <si>
    <t xml:space="preserve">AYMERIC             </t>
  </si>
  <si>
    <t xml:space="preserve">MILLIERAT                                         </t>
  </si>
  <si>
    <t xml:space="preserve">LECONTE                                           </t>
  </si>
  <si>
    <t xml:space="preserve">BRIAND                                            </t>
  </si>
  <si>
    <t xml:space="preserve">MICHAEL             </t>
  </si>
  <si>
    <t xml:space="preserve">DEBEAUCHE                                         </t>
  </si>
  <si>
    <t xml:space="preserve">MAGALI              </t>
  </si>
  <si>
    <t xml:space="preserve">AKHANNOUS                                         </t>
  </si>
  <si>
    <t xml:space="preserve">RACHID              </t>
  </si>
  <si>
    <t xml:space="preserve">DAUDET                                            </t>
  </si>
  <si>
    <t xml:space="preserve">DEMARD                                            </t>
  </si>
  <si>
    <t xml:space="preserve">LEBLON                                            </t>
  </si>
  <si>
    <t xml:space="preserve">DEMONCHY                                          </t>
  </si>
  <si>
    <t xml:space="preserve">SAHBANE                                           </t>
  </si>
  <si>
    <t xml:space="preserve">ROUSSEL                                           </t>
  </si>
  <si>
    <t xml:space="preserve">BARBOSA DE OLIVEIRA                               </t>
  </si>
  <si>
    <t xml:space="preserve">PAUL                </t>
  </si>
  <si>
    <t xml:space="preserve">BEN'MBAREK                                        </t>
  </si>
  <si>
    <t xml:space="preserve">LAHCEN              </t>
  </si>
  <si>
    <t xml:space="preserve">CERIVAL SOREL                                     </t>
  </si>
  <si>
    <t xml:space="preserve">GREGOIRE            </t>
  </si>
  <si>
    <t xml:space="preserve">SOUPHAVAT                                         </t>
  </si>
  <si>
    <t xml:space="preserve">SOUPAN              </t>
  </si>
  <si>
    <t xml:space="preserve">TAUCH                                             </t>
  </si>
  <si>
    <t xml:space="preserve">JEAN-FRANCOIS       </t>
  </si>
  <si>
    <t xml:space="preserve">BENYOUB                                           </t>
  </si>
  <si>
    <t xml:space="preserve">KARIM               </t>
  </si>
  <si>
    <t xml:space="preserve">GUILLEMOT                                         </t>
  </si>
  <si>
    <t xml:space="preserve">JORGE                                             </t>
  </si>
  <si>
    <t xml:space="preserve">SERFILIPPI                                        </t>
  </si>
  <si>
    <t xml:space="preserve">LEONARD             </t>
  </si>
  <si>
    <t xml:space="preserve">VIANA                                             </t>
  </si>
  <si>
    <t xml:space="preserve">ALEXANDRE           </t>
  </si>
  <si>
    <t xml:space="preserve">TAALBI                                            </t>
  </si>
  <si>
    <t xml:space="preserve">KADOUDJA            </t>
  </si>
  <si>
    <t xml:space="preserve">LADEON                                            </t>
  </si>
  <si>
    <t xml:space="preserve">SYLVESTRE           </t>
  </si>
  <si>
    <t xml:space="preserve">LETENDARD                                         </t>
  </si>
  <si>
    <t xml:space="preserve">CORTES                                            </t>
  </si>
  <si>
    <t xml:space="preserve">HUBEAUX                                           </t>
  </si>
  <si>
    <t xml:space="preserve">VILMOT                                            </t>
  </si>
  <si>
    <t xml:space="preserve">SEFFRAY                                           </t>
  </si>
  <si>
    <t xml:space="preserve">AMANDINE            </t>
  </si>
  <si>
    <t xml:space="preserve">MIGUEL                                            </t>
  </si>
  <si>
    <t xml:space="preserve">JORGE               </t>
  </si>
  <si>
    <t xml:space="preserve">OSMANI                                            </t>
  </si>
  <si>
    <t xml:space="preserve">Abdelkader          </t>
  </si>
  <si>
    <t xml:space="preserve">PAIS                                              </t>
  </si>
  <si>
    <t xml:space="preserve">TORLET                                            </t>
  </si>
  <si>
    <t xml:space="preserve">TOURNAYRE                                         </t>
  </si>
  <si>
    <t xml:space="preserve">QUENTIN                                           </t>
  </si>
  <si>
    <t xml:space="preserve">William             </t>
  </si>
  <si>
    <t xml:space="preserve">RONDELLE                                          </t>
  </si>
  <si>
    <t xml:space="preserve">THIRION                                           </t>
  </si>
  <si>
    <t xml:space="preserve">CACHEUX                                           </t>
  </si>
  <si>
    <t xml:space="preserve">ROCHER                                            </t>
  </si>
  <si>
    <t xml:space="preserve">Pierre-Jacques      </t>
  </si>
  <si>
    <t xml:space="preserve">ALVES                                             </t>
  </si>
  <si>
    <t xml:space="preserve">ALBESSARD                                         </t>
  </si>
  <si>
    <t xml:space="preserve">Laëtitia            </t>
  </si>
  <si>
    <t xml:space="preserve">DUJARDIN                                          </t>
  </si>
  <si>
    <t xml:space="preserve">FAURE                                             </t>
  </si>
  <si>
    <t xml:space="preserve">LEPROUST                                          </t>
  </si>
  <si>
    <t xml:space="preserve">Eléonore            </t>
  </si>
  <si>
    <t xml:space="preserve">LEMERCIER                                         </t>
  </si>
  <si>
    <t xml:space="preserve">FAVIER                                            </t>
  </si>
  <si>
    <t xml:space="preserve">Mona                </t>
  </si>
  <si>
    <t xml:space="preserve">DE SOUSA                                          </t>
  </si>
  <si>
    <t xml:space="preserve">Gil                 </t>
  </si>
  <si>
    <t xml:space="preserve">PONS                                              </t>
  </si>
  <si>
    <t xml:space="preserve">CORBIN                                            </t>
  </si>
  <si>
    <t xml:space="preserve">Marine              </t>
  </si>
  <si>
    <t xml:space="preserve">DE CARVALHO                                       </t>
  </si>
  <si>
    <t xml:space="preserve">RIBAN                                             </t>
  </si>
  <si>
    <t xml:space="preserve">CZAJA                                             </t>
  </si>
  <si>
    <t xml:space="preserve">LASCAR                                            </t>
  </si>
  <si>
    <t xml:space="preserve">LEMAIRE                                           </t>
  </si>
  <si>
    <t xml:space="preserve">Evelyne             </t>
  </si>
  <si>
    <t xml:space="preserve">MEDER                                             </t>
  </si>
  <si>
    <t xml:space="preserve">Arnaud              </t>
  </si>
  <si>
    <t xml:space="preserve">DELAMARRE                                         </t>
  </si>
  <si>
    <t xml:space="preserve">Gérald              </t>
  </si>
  <si>
    <t xml:space="preserve">LE PENNEC                                         </t>
  </si>
  <si>
    <t xml:space="preserve">GILLION                                           </t>
  </si>
  <si>
    <t xml:space="preserve">NOWACZYK                                          </t>
  </si>
  <si>
    <t xml:space="preserve">LARUE                                             </t>
  </si>
  <si>
    <t xml:space="preserve">GUERCHAIS                                         </t>
  </si>
  <si>
    <t xml:space="preserve">SIVATTE                                           </t>
  </si>
  <si>
    <t xml:space="preserve">Jérold              </t>
  </si>
  <si>
    <t xml:space="preserve">WARGNIER                                          </t>
  </si>
  <si>
    <t xml:space="preserve">Robert              </t>
  </si>
  <si>
    <t xml:space="preserve">SIANGA EYAP                                       </t>
  </si>
  <si>
    <t xml:space="preserve">Janvier             </t>
  </si>
  <si>
    <t xml:space="preserve">BAPTISTA                                          </t>
  </si>
  <si>
    <t xml:space="preserve">Filipe              </t>
  </si>
  <si>
    <t xml:space="preserve">SANTOS FERNANDEZ                                  </t>
  </si>
  <si>
    <t xml:space="preserve">CHENNEBAULT                                       </t>
  </si>
  <si>
    <t xml:space="preserve">FLAGEOLET                                         </t>
  </si>
  <si>
    <t xml:space="preserve">NAVARRO                                           </t>
  </si>
  <si>
    <t xml:space="preserve">LAURET                                            </t>
  </si>
  <si>
    <t xml:space="preserve">LEZY                                              </t>
  </si>
  <si>
    <t xml:space="preserve">CAPOULADE                                         </t>
  </si>
  <si>
    <t xml:space="preserve">BETREMIEUX                                        </t>
  </si>
  <si>
    <t xml:space="preserve">ROSA                                              </t>
  </si>
  <si>
    <t xml:space="preserve">Guillaume           </t>
  </si>
  <si>
    <t xml:space="preserve">PFEUFFER                                          </t>
  </si>
  <si>
    <t xml:space="preserve">Catharina           </t>
  </si>
  <si>
    <t xml:space="preserve">CONIN                                             </t>
  </si>
  <si>
    <t xml:space="preserve">JOPANGUY                                          </t>
  </si>
  <si>
    <t xml:space="preserve">Sunghu Logan        </t>
  </si>
  <si>
    <t xml:space="preserve">MERANGER                                          </t>
  </si>
  <si>
    <t xml:space="preserve">MICHELS                                           </t>
  </si>
  <si>
    <t xml:space="preserve">TRANQUET                                          </t>
  </si>
  <si>
    <t xml:space="preserve">PLASSON                                           </t>
  </si>
  <si>
    <t xml:space="preserve">MANCARELLA                                        </t>
  </si>
  <si>
    <t xml:space="preserve">BUQUET                                            </t>
  </si>
  <si>
    <t xml:space="preserve">HAMEL                                             </t>
  </si>
  <si>
    <t xml:space="preserve">Emmeline            </t>
  </si>
  <si>
    <t xml:space="preserve">LACLUSSE                                          </t>
  </si>
  <si>
    <t xml:space="preserve">Stephane            </t>
  </si>
  <si>
    <t xml:space="preserve">CHOMEREAU LAMOTTE                                 </t>
  </si>
  <si>
    <t xml:space="preserve">Maxime              </t>
  </si>
  <si>
    <t xml:space="preserve">CIVIL                                             </t>
  </si>
  <si>
    <t xml:space="preserve">BOVY                                              </t>
  </si>
  <si>
    <t xml:space="preserve">ANGER                                             </t>
  </si>
  <si>
    <t xml:space="preserve">JASMIN                                            </t>
  </si>
  <si>
    <t xml:space="preserve">ROBIN                                             </t>
  </si>
  <si>
    <t xml:space="preserve">MERCIRIS                                          </t>
  </si>
  <si>
    <t xml:space="preserve">DIGET                                             </t>
  </si>
  <si>
    <t xml:space="preserve">DE BEON                                           </t>
  </si>
  <si>
    <t xml:space="preserve">E SILVA                                           </t>
  </si>
  <si>
    <t>Janvier</t>
  </si>
  <si>
    <t>H</t>
  </si>
  <si>
    <t>F</t>
  </si>
  <si>
    <t>LOCALITE</t>
  </si>
  <si>
    <t>SOCIETE</t>
  </si>
  <si>
    <t>NOM</t>
  </si>
  <si>
    <t>PRENOM</t>
  </si>
  <si>
    <t>Nombre Salarié</t>
  </si>
  <si>
    <t>MOIS</t>
  </si>
  <si>
    <t>ANNEE</t>
  </si>
  <si>
    <t>Total d'heures</t>
  </si>
  <si>
    <t xml:space="preserve">Taux </t>
  </si>
  <si>
    <t xml:space="preserve">CorentHin Yves      </t>
  </si>
  <si>
    <t>H/F</t>
  </si>
  <si>
    <t>NOMS DEFINIS</t>
  </si>
  <si>
    <t>Nom</t>
  </si>
  <si>
    <t>=DECALER(Base!$A$2;;;NBVAL(Base!$A:$A)-1)</t>
  </si>
  <si>
    <t>Prenom</t>
  </si>
  <si>
    <t>=DECALER(Base!$B$2;;;NBVAL(Base!$A:$A)-1)</t>
  </si>
  <si>
    <t>Sexe</t>
  </si>
  <si>
    <t>=DECALER(Base!$C$2;;;NBVAL(Base!$A:$A)-1)</t>
  </si>
  <si>
    <t>SEXE</t>
  </si>
  <si>
    <t>PARIS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</si>
</sst>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9">
    <xf numFmtId="0" fontId="0" fillId="0" borderId="0"/>
    <xf numFmtId="0" fontId="2" fillId="0" borderId="0" applyNumberFormat="0" applyFill="0" applyBorder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5" fillId="0" borderId="4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5" applyNumberFormat="0" applyAlignment="0" applyProtection="0"/>
    <xf numFmtId="0" fontId="10" fillId="6" borderId="6" applyNumberFormat="0" applyAlignment="0" applyProtection="0"/>
    <xf numFmtId="0" fontId="11" fillId="6" borderId="5" applyNumberFormat="0" applyAlignment="0" applyProtection="0"/>
    <xf numFmtId="0" fontId="12" fillId="0" borderId="7" applyNumberFormat="0" applyFill="0" applyAlignment="0" applyProtection="0"/>
    <xf numFmtId="0" fontId="13" fillId="7" borderId="8" applyNumberFormat="0" applyAlignment="0" applyProtection="0"/>
    <xf numFmtId="0" fontId="14" fillId="0" borderId="0" applyNumberFormat="0" applyFill="0" applyBorder="0" applyAlignment="0" applyProtection="0"/>
    <xf numFmtId="0" fontId="1" fillId="8" borderId="9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10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3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8" borderId="9" applyNumberFormat="0" applyFont="0" applyAlignment="0" applyProtection="0"/>
    <xf numFmtId="0" fontId="20" fillId="0" borderId="0"/>
    <xf numFmtId="9" fontId="20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21" fillId="0" borderId="0" xfId="0" applyFont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1" xfId="0" applyFont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2" fontId="21" fillId="0" borderId="0" xfId="0" applyNumberFormat="1" applyFont="1" applyAlignment="1">
      <alignment horizontal="center" vertical="center" wrapText="1"/>
    </xf>
    <xf numFmtId="10" fontId="21" fillId="0" borderId="0" xfId="0" applyNumberFormat="1" applyFont="1" applyAlignment="1">
      <alignment horizontal="center" vertical="center" wrapText="1"/>
    </xf>
    <xf numFmtId="0" fontId="21" fillId="0" borderId="0" xfId="0" applyFont="1"/>
    <xf numFmtId="2" fontId="21" fillId="0" borderId="0" xfId="0" applyNumberFormat="1" applyFont="1" applyAlignment="1">
      <alignment horizontal="center"/>
    </xf>
    <xf numFmtId="10" fontId="21" fillId="0" borderId="0" xfId="0" applyNumberFormat="1" applyFont="1"/>
    <xf numFmtId="2" fontId="21" fillId="0" borderId="0" xfId="0" applyNumberFormat="1" applyFont="1"/>
  </cellXfs>
  <cellStyles count="5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56"/>
    <cellStyle name="Entrée" xfId="9" builtinId="20" customBuiltin="1"/>
    <cellStyle name="Euro" xfId="47"/>
    <cellStyle name="Euro 2" xfId="46"/>
    <cellStyle name="Euro 3" xfId="45"/>
    <cellStyle name="Insatisfaisant" xfId="7" builtinId="27" customBuiltin="1"/>
    <cellStyle name="Milliers 2" xfId="48"/>
    <cellStyle name="Monétaire 2" xfId="49"/>
    <cellStyle name="Neutre" xfId="8" builtinId="28" customBuiltin="1"/>
    <cellStyle name="Normal" xfId="0" builtinId="0"/>
    <cellStyle name="Normal 2" xfId="43"/>
    <cellStyle name="Normal 2 2" xfId="50"/>
    <cellStyle name="Normal 3" xfId="44"/>
    <cellStyle name="Normal 4" xfId="54"/>
    <cellStyle name="Normal 5" xfId="55"/>
    <cellStyle name="Normal 6" xfId="42"/>
    <cellStyle name="Normal 7" xfId="57"/>
    <cellStyle name="Pourcentage 2" xfId="51"/>
    <cellStyle name="Pourcentage 3" xfId="52"/>
    <cellStyle name="Pourcentage 4" xfId="53"/>
    <cellStyle name="Pourcentage 5" xfId="58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0"/>
  <sheetViews>
    <sheetView tabSelected="1" workbookViewId="0">
      <selection activeCell="F4" sqref="F4"/>
    </sheetView>
  </sheetViews>
  <sheetFormatPr baseColWidth="10" defaultRowHeight="15"/>
  <cols>
    <col min="1" max="6" width="11.42578125" style="2"/>
    <col min="7" max="15" width="11.42578125" style="9"/>
    <col min="16" max="16" width="11.42578125" style="12"/>
    <col min="17" max="17" width="11.42578125" style="11"/>
    <col min="18" max="16384" width="11.42578125" style="9"/>
  </cols>
  <sheetData>
    <row r="1" spans="1:17" ht="45">
      <c r="A1" s="4" t="s">
        <v>1772</v>
      </c>
      <c r="B1" s="4" t="s">
        <v>1773</v>
      </c>
      <c r="C1" s="3" t="s">
        <v>1767</v>
      </c>
      <c r="D1" s="3" t="s">
        <v>1768</v>
      </c>
      <c r="E1" s="5" t="s">
        <v>1771</v>
      </c>
      <c r="F1" s="3" t="s">
        <v>1777</v>
      </c>
      <c r="G1" s="3" t="s">
        <v>1769</v>
      </c>
      <c r="H1" s="3" t="s">
        <v>1770</v>
      </c>
      <c r="I1" s="6" t="str">
        <f>"Absences diverses"</f>
        <v>Absences diverses</v>
      </c>
      <c r="J1" s="6" t="str">
        <f>"Maladie avec maintient"</f>
        <v>Maladie avec maintient</v>
      </c>
      <c r="K1" s="6" t="str">
        <f>"Maladie sans maintient"</f>
        <v>Maladie sans maintient</v>
      </c>
      <c r="L1" s="6" t="str">
        <f>"Congés sans solde"</f>
        <v>Congés sans solde</v>
      </c>
      <c r="M1" s="6" t="str">
        <f>"Accident de travail avec maintient"</f>
        <v>Accident de travail avec maintient</v>
      </c>
      <c r="N1" s="6" t="str">
        <f>"Accident de trajet"</f>
        <v>Accident de trajet</v>
      </c>
      <c r="O1" s="6" t="str">
        <f>"Accident travail sans maintient"</f>
        <v>Accident travail sans maintient</v>
      </c>
      <c r="P1" s="7" t="s">
        <v>1774</v>
      </c>
      <c r="Q1" s="8" t="s">
        <v>1775</v>
      </c>
    </row>
    <row r="2" spans="1:17">
      <c r="A2" s="2" t="s">
        <v>1764</v>
      </c>
      <c r="B2" s="2">
        <v>2010</v>
      </c>
      <c r="C2" s="2" t="s">
        <v>1786</v>
      </c>
      <c r="D2" s="2" t="s">
        <v>0</v>
      </c>
      <c r="E2" s="2">
        <v>1</v>
      </c>
      <c r="F2" s="2" t="str">
        <f ca="1">INDEX(SEXE,MAX(IF((NOM=G2)*(PRENOM=H2),ROW(NOM)-1,0)))</f>
        <v>H</v>
      </c>
      <c r="G2" s="9" t="s">
        <v>833</v>
      </c>
      <c r="H2" s="9" t="s">
        <v>707</v>
      </c>
      <c r="I2" s="9">
        <v>151.66999999999999</v>
      </c>
      <c r="J2" s="9">
        <v>0</v>
      </c>
      <c r="K2" s="9">
        <v>0</v>
      </c>
      <c r="L2" s="9">
        <v>0</v>
      </c>
      <c r="M2" s="9">
        <v>0</v>
      </c>
      <c r="N2" s="9">
        <v>0</v>
      </c>
      <c r="O2" s="9">
        <v>0</v>
      </c>
      <c r="P2" s="10">
        <f>SUM(I2:O2)</f>
        <v>151.66999999999999</v>
      </c>
      <c r="Q2" s="11">
        <f>P2/151.67</f>
        <v>1</v>
      </c>
    </row>
    <row r="3" spans="1:17">
      <c r="A3" s="2" t="s">
        <v>1764</v>
      </c>
      <c r="B3" s="2">
        <v>2010</v>
      </c>
      <c r="C3" s="2" t="s">
        <v>1786</v>
      </c>
      <c r="D3" s="2" t="s">
        <v>0</v>
      </c>
      <c r="E3" s="2">
        <v>2</v>
      </c>
      <c r="F3" s="2" t="str">
        <f ca="1">INDEX(SEXE,MAX(IF((NOM=G3)*(PRENOM=H3),ROW(NOM)-1,0)))</f>
        <v>F</v>
      </c>
      <c r="G3" s="9" t="s">
        <v>834</v>
      </c>
      <c r="H3" s="9" t="s">
        <v>835</v>
      </c>
      <c r="I3" s="9">
        <v>0</v>
      </c>
      <c r="J3" s="9">
        <v>0</v>
      </c>
      <c r="K3" s="9">
        <v>0</v>
      </c>
      <c r="L3" s="9">
        <v>0</v>
      </c>
      <c r="M3" s="9">
        <v>0</v>
      </c>
      <c r="N3" s="9">
        <v>0</v>
      </c>
      <c r="O3" s="9">
        <v>0</v>
      </c>
      <c r="P3" s="10"/>
    </row>
    <row r="4" spans="1:17">
      <c r="A4" s="2" t="s">
        <v>1764</v>
      </c>
      <c r="B4" s="2">
        <v>2010</v>
      </c>
      <c r="C4" s="2" t="s">
        <v>1786</v>
      </c>
      <c r="D4" s="2" t="s">
        <v>0</v>
      </c>
      <c r="E4" s="2">
        <v>3</v>
      </c>
      <c r="F4" s="2" t="str">
        <f ca="1">INDEX(SEXE,MAX(IF((NOM=G4)*(PRENOM=H4),ROW(NOM)-1,0)))</f>
        <v>F</v>
      </c>
      <c r="G4" s="9" t="s">
        <v>836</v>
      </c>
      <c r="H4" s="9" t="s">
        <v>837</v>
      </c>
      <c r="I4" s="9">
        <v>11.25</v>
      </c>
      <c r="J4" s="9">
        <v>0</v>
      </c>
      <c r="K4" s="9">
        <v>0</v>
      </c>
      <c r="L4" s="9">
        <v>0</v>
      </c>
      <c r="M4" s="9">
        <v>0</v>
      </c>
      <c r="N4" s="9">
        <v>0</v>
      </c>
      <c r="O4" s="9">
        <v>0</v>
      </c>
      <c r="P4" s="10"/>
    </row>
    <row r="5" spans="1:17">
      <c r="A5" s="2" t="s">
        <v>1764</v>
      </c>
      <c r="B5" s="2">
        <v>2010</v>
      </c>
      <c r="C5" s="2" t="s">
        <v>1786</v>
      </c>
      <c r="D5" s="2" t="s">
        <v>0</v>
      </c>
      <c r="E5" s="2">
        <v>4</v>
      </c>
      <c r="F5" s="2" t="str">
        <f ca="1">INDEX(SEXE,MAX(IF((NOM=G5)*(PRENOM=H5),ROW(NOM)-1,0)))</f>
        <v>H</v>
      </c>
      <c r="G5" s="9" t="s">
        <v>838</v>
      </c>
      <c r="H5" s="9" t="s">
        <v>839</v>
      </c>
      <c r="I5" s="9">
        <v>0</v>
      </c>
      <c r="J5" s="9">
        <v>0</v>
      </c>
      <c r="K5" s="9">
        <v>0</v>
      </c>
      <c r="L5" s="9">
        <v>0</v>
      </c>
      <c r="M5" s="9">
        <v>0</v>
      </c>
      <c r="N5" s="9">
        <v>0</v>
      </c>
      <c r="O5" s="9">
        <v>0</v>
      </c>
      <c r="P5" s="10"/>
    </row>
    <row r="6" spans="1:17">
      <c r="A6" s="2" t="s">
        <v>1764</v>
      </c>
      <c r="B6" s="2">
        <v>2010</v>
      </c>
      <c r="C6" s="2" t="s">
        <v>1786</v>
      </c>
      <c r="D6" s="2" t="s">
        <v>0</v>
      </c>
      <c r="E6" s="2">
        <v>5</v>
      </c>
      <c r="F6" s="2" t="str">
        <f ca="1">INDEX(SEXE,MAX(IF((NOM=G6)*(PRENOM=H6),ROW(NOM)-1,0)))</f>
        <v>H</v>
      </c>
      <c r="G6" s="9" t="s">
        <v>840</v>
      </c>
      <c r="H6" s="9" t="s">
        <v>841</v>
      </c>
      <c r="I6" s="9">
        <v>0</v>
      </c>
      <c r="J6" s="9">
        <v>0</v>
      </c>
      <c r="K6" s="9">
        <v>0</v>
      </c>
      <c r="L6" s="9">
        <v>0</v>
      </c>
      <c r="M6" s="9">
        <v>0</v>
      </c>
      <c r="N6" s="9">
        <v>0</v>
      </c>
      <c r="O6" s="9">
        <v>0</v>
      </c>
      <c r="P6" s="10"/>
    </row>
    <row r="7" spans="1:17">
      <c r="A7" s="2" t="s">
        <v>1764</v>
      </c>
      <c r="B7" s="2">
        <v>2010</v>
      </c>
      <c r="C7" s="2" t="s">
        <v>1786</v>
      </c>
      <c r="D7" s="2" t="s">
        <v>0</v>
      </c>
      <c r="E7" s="2">
        <v>6</v>
      </c>
      <c r="F7" s="2" t="str">
        <f ca="1">INDEX(SEXE,MAX(IF((NOM=G7)*(PRENOM=H7),ROW(NOM)-1,0)))</f>
        <v>F</v>
      </c>
      <c r="G7" s="9" t="s">
        <v>108</v>
      </c>
      <c r="H7" s="9" t="s">
        <v>842</v>
      </c>
      <c r="I7" s="9">
        <v>0</v>
      </c>
      <c r="J7" s="9">
        <v>0</v>
      </c>
      <c r="K7" s="9">
        <v>0</v>
      </c>
      <c r="L7" s="9">
        <v>0</v>
      </c>
      <c r="M7" s="9">
        <v>0</v>
      </c>
      <c r="N7" s="9">
        <v>0</v>
      </c>
      <c r="O7" s="9">
        <v>0</v>
      </c>
      <c r="P7" s="10"/>
    </row>
    <row r="8" spans="1:17">
      <c r="A8" s="2" t="s">
        <v>1764</v>
      </c>
      <c r="B8" s="2">
        <v>2010</v>
      </c>
      <c r="C8" s="2" t="s">
        <v>1786</v>
      </c>
      <c r="D8" s="2" t="s">
        <v>0</v>
      </c>
      <c r="E8" s="2">
        <v>7</v>
      </c>
      <c r="F8" s="2" t="str">
        <f ca="1">INDEX(SEXE,MAX(IF((NOM=G8)*(PRENOM=H8),ROW(NOM)-1,0)))</f>
        <v>F</v>
      </c>
      <c r="G8" s="9" t="s">
        <v>843</v>
      </c>
      <c r="H8" s="9" t="s">
        <v>844</v>
      </c>
      <c r="I8" s="9">
        <v>9.32</v>
      </c>
      <c r="J8" s="9">
        <v>0</v>
      </c>
      <c r="K8" s="9">
        <v>0</v>
      </c>
      <c r="L8" s="9">
        <v>0</v>
      </c>
      <c r="M8" s="9">
        <v>0</v>
      </c>
      <c r="N8" s="9">
        <v>0</v>
      </c>
      <c r="O8" s="9">
        <v>0</v>
      </c>
      <c r="P8" s="10"/>
    </row>
    <row r="9" spans="1:17">
      <c r="A9" s="2" t="s">
        <v>1764</v>
      </c>
      <c r="B9" s="2">
        <v>2010</v>
      </c>
      <c r="C9" s="2" t="s">
        <v>1786</v>
      </c>
      <c r="D9" s="2" t="s">
        <v>0</v>
      </c>
      <c r="E9" s="2">
        <v>8</v>
      </c>
      <c r="F9" s="2" t="str">
        <f ca="1">INDEX(SEXE,MAX(IF((NOM=G9)*(PRENOM=H9),ROW(NOM)-1,0)))</f>
        <v>F</v>
      </c>
      <c r="G9" s="9" t="s">
        <v>845</v>
      </c>
      <c r="H9" s="9" t="s">
        <v>575</v>
      </c>
      <c r="I9" s="9">
        <v>0</v>
      </c>
      <c r="J9" s="9">
        <v>0</v>
      </c>
      <c r="K9" s="9">
        <v>0</v>
      </c>
      <c r="L9" s="9">
        <v>0</v>
      </c>
      <c r="M9" s="9">
        <v>0</v>
      </c>
      <c r="N9" s="9">
        <v>0</v>
      </c>
      <c r="O9" s="9">
        <v>0</v>
      </c>
      <c r="P9" s="10"/>
    </row>
    <row r="10" spans="1:17">
      <c r="A10" s="2" t="s">
        <v>1764</v>
      </c>
      <c r="B10" s="2">
        <v>2010</v>
      </c>
      <c r="C10" s="2" t="s">
        <v>1786</v>
      </c>
      <c r="D10" s="2" t="s">
        <v>0</v>
      </c>
      <c r="E10" s="2">
        <v>9</v>
      </c>
      <c r="F10" s="2" t="str">
        <f ca="1">INDEX(SEXE,MAX(IF((NOM=G10)*(PRENOM=H10),ROW(NOM)-1,0)))</f>
        <v>H</v>
      </c>
      <c r="G10" s="9" t="s">
        <v>846</v>
      </c>
      <c r="H10" s="9" t="s">
        <v>539</v>
      </c>
      <c r="I10" s="9">
        <v>0</v>
      </c>
      <c r="J10" s="9">
        <v>0</v>
      </c>
      <c r="K10" s="9">
        <v>0</v>
      </c>
      <c r="L10" s="9">
        <v>0</v>
      </c>
      <c r="M10" s="9">
        <v>0</v>
      </c>
      <c r="N10" s="9">
        <v>0</v>
      </c>
      <c r="O10" s="9">
        <v>0</v>
      </c>
      <c r="P10" s="10"/>
    </row>
    <row r="11" spans="1:17">
      <c r="A11" s="2" t="s">
        <v>1764</v>
      </c>
      <c r="B11" s="2">
        <v>2010</v>
      </c>
      <c r="C11" s="2" t="s">
        <v>1786</v>
      </c>
      <c r="D11" s="2" t="s">
        <v>0</v>
      </c>
      <c r="E11" s="2">
        <v>10</v>
      </c>
      <c r="F11" s="2" t="str">
        <f ca="1">INDEX(SEXE,MAX(IF((NOM=G11)*(PRENOM=H11),ROW(NOM)-1,0)))</f>
        <v>H</v>
      </c>
      <c r="G11" s="9" t="s">
        <v>847</v>
      </c>
      <c r="H11" s="9" t="s">
        <v>848</v>
      </c>
      <c r="I11" s="9">
        <v>0</v>
      </c>
      <c r="J11" s="9">
        <v>0</v>
      </c>
      <c r="K11" s="9">
        <v>0</v>
      </c>
      <c r="L11" s="9">
        <v>0</v>
      </c>
      <c r="M11" s="9">
        <v>0</v>
      </c>
      <c r="N11" s="9">
        <v>0</v>
      </c>
      <c r="O11" s="9">
        <v>0</v>
      </c>
      <c r="P11" s="10"/>
    </row>
    <row r="12" spans="1:17">
      <c r="A12" s="2" t="s">
        <v>1764</v>
      </c>
      <c r="B12" s="2">
        <v>2010</v>
      </c>
      <c r="C12" s="2" t="s">
        <v>1786</v>
      </c>
      <c r="D12" s="2" t="s">
        <v>0</v>
      </c>
      <c r="E12" s="2">
        <v>11</v>
      </c>
      <c r="F12" s="2" t="str">
        <f ca="1">INDEX(SEXE,MAX(IF((NOM=G12)*(PRENOM=H12),ROW(NOM)-1,0)))</f>
        <v>H</v>
      </c>
      <c r="G12" s="9" t="s">
        <v>849</v>
      </c>
      <c r="H12" s="9" t="s">
        <v>850</v>
      </c>
      <c r="I12" s="9">
        <v>4</v>
      </c>
      <c r="J12" s="9">
        <v>0</v>
      </c>
      <c r="K12" s="9">
        <v>0</v>
      </c>
      <c r="L12" s="9">
        <v>0</v>
      </c>
      <c r="M12" s="9">
        <v>0</v>
      </c>
      <c r="N12" s="9">
        <v>0</v>
      </c>
      <c r="O12" s="9">
        <v>0</v>
      </c>
      <c r="P12" s="10"/>
    </row>
    <row r="13" spans="1:17">
      <c r="A13" s="2" t="s">
        <v>1764</v>
      </c>
      <c r="B13" s="2">
        <v>2010</v>
      </c>
      <c r="C13" s="2" t="s">
        <v>1786</v>
      </c>
      <c r="D13" s="2" t="s">
        <v>0</v>
      </c>
      <c r="E13" s="2">
        <v>12</v>
      </c>
      <c r="F13" s="2" t="str">
        <f ca="1">INDEX(SEXE,MAX(IF((NOM=G13)*(PRENOM=H13),ROW(NOM)-1,0)))</f>
        <v>H</v>
      </c>
      <c r="G13" s="9" t="s">
        <v>851</v>
      </c>
      <c r="H13" s="9" t="s">
        <v>852</v>
      </c>
      <c r="I13" s="9">
        <v>0</v>
      </c>
      <c r="J13" s="9">
        <v>0</v>
      </c>
      <c r="K13" s="9">
        <v>0</v>
      </c>
      <c r="L13" s="9">
        <v>0</v>
      </c>
      <c r="M13" s="9">
        <v>0</v>
      </c>
      <c r="N13" s="9">
        <v>0</v>
      </c>
      <c r="O13" s="9">
        <v>0</v>
      </c>
      <c r="P13" s="10"/>
    </row>
    <row r="14" spans="1:17">
      <c r="A14" s="2" t="s">
        <v>1764</v>
      </c>
      <c r="B14" s="2">
        <v>2010</v>
      </c>
      <c r="C14" s="2" t="s">
        <v>1786</v>
      </c>
      <c r="D14" s="2" t="s">
        <v>0</v>
      </c>
      <c r="E14" s="2">
        <v>13</v>
      </c>
      <c r="F14" s="2" t="str">
        <f ca="1">INDEX(SEXE,MAX(IF((NOM=G14)*(PRENOM=H14),ROW(NOM)-1,0)))</f>
        <v>H</v>
      </c>
      <c r="G14" s="9" t="s">
        <v>853</v>
      </c>
      <c r="H14" s="9" t="s">
        <v>854</v>
      </c>
      <c r="I14" s="9">
        <v>0</v>
      </c>
      <c r="J14" s="9">
        <v>0</v>
      </c>
      <c r="K14" s="9">
        <v>0</v>
      </c>
      <c r="L14" s="9">
        <v>0</v>
      </c>
      <c r="M14" s="9">
        <v>0</v>
      </c>
      <c r="N14" s="9">
        <v>0</v>
      </c>
      <c r="O14" s="9">
        <v>0</v>
      </c>
      <c r="P14" s="10"/>
    </row>
    <row r="15" spans="1:17">
      <c r="A15" s="2" t="s">
        <v>1764</v>
      </c>
      <c r="B15" s="2">
        <v>2010</v>
      </c>
      <c r="C15" s="2" t="s">
        <v>1786</v>
      </c>
      <c r="D15" s="2" t="s">
        <v>0</v>
      </c>
      <c r="E15" s="2">
        <v>14</v>
      </c>
      <c r="F15" s="2" t="str">
        <f ca="1">INDEX(SEXE,MAX(IF((NOM=G15)*(PRENOM=H15),ROW(NOM)-1,0)))</f>
        <v>H</v>
      </c>
      <c r="G15" s="9" t="s">
        <v>483</v>
      </c>
      <c r="H15" s="9" t="s">
        <v>855</v>
      </c>
      <c r="I15" s="9">
        <v>7.32</v>
      </c>
      <c r="J15" s="9">
        <v>0</v>
      </c>
      <c r="K15" s="9">
        <v>0</v>
      </c>
      <c r="L15" s="9">
        <v>0</v>
      </c>
      <c r="M15" s="9">
        <v>0</v>
      </c>
      <c r="N15" s="9">
        <v>0</v>
      </c>
      <c r="O15" s="9">
        <v>0</v>
      </c>
      <c r="P15" s="10"/>
    </row>
    <row r="16" spans="1:17">
      <c r="A16" s="2" t="s">
        <v>1764</v>
      </c>
      <c r="B16" s="2">
        <v>2010</v>
      </c>
      <c r="C16" s="2" t="s">
        <v>1786</v>
      </c>
      <c r="D16" s="2" t="s">
        <v>0</v>
      </c>
      <c r="E16" s="2">
        <v>15</v>
      </c>
      <c r="F16" s="2" t="str">
        <f ca="1">INDEX(SEXE,MAX(IF((NOM=G2)*(PRENOM=H2),ROW(NOM)-1,0)))</f>
        <v>H</v>
      </c>
      <c r="G16" s="9" t="s">
        <v>856</v>
      </c>
      <c r="H16" s="9" t="s">
        <v>509</v>
      </c>
      <c r="I16" s="9">
        <v>4.55</v>
      </c>
      <c r="J16" s="9">
        <v>0</v>
      </c>
      <c r="K16" s="9">
        <v>0</v>
      </c>
      <c r="L16" s="9">
        <v>0</v>
      </c>
      <c r="M16" s="9">
        <v>0</v>
      </c>
      <c r="N16" s="9">
        <v>0</v>
      </c>
      <c r="O16" s="9">
        <v>0</v>
      </c>
      <c r="P16" s="10"/>
    </row>
    <row r="17" spans="1:16">
      <c r="A17" s="2" t="s">
        <v>1764</v>
      </c>
      <c r="B17" s="2">
        <v>2010</v>
      </c>
      <c r="C17" s="2" t="s">
        <v>1786</v>
      </c>
      <c r="D17" s="2" t="s">
        <v>0</v>
      </c>
      <c r="E17" s="2">
        <v>16</v>
      </c>
      <c r="F17" s="2" t="str">
        <f ca="1">INDEX(SEXE,MAX(IF((NOM=G3)*(PRENOM=H3),ROW(NOM)-1,0)))</f>
        <v>H</v>
      </c>
      <c r="G17" s="9" t="s">
        <v>857</v>
      </c>
      <c r="H17" s="9" t="s">
        <v>815</v>
      </c>
      <c r="I17" s="9">
        <v>3.71</v>
      </c>
      <c r="J17" s="9">
        <v>0</v>
      </c>
      <c r="K17" s="9">
        <v>0</v>
      </c>
      <c r="L17" s="9">
        <v>0</v>
      </c>
      <c r="M17" s="9">
        <v>0</v>
      </c>
      <c r="N17" s="9">
        <v>0</v>
      </c>
      <c r="O17" s="9">
        <v>0</v>
      </c>
      <c r="P17" s="10"/>
    </row>
    <row r="18" spans="1:16">
      <c r="A18" s="2" t="s">
        <v>1764</v>
      </c>
      <c r="B18" s="2">
        <v>2010</v>
      </c>
      <c r="C18" s="2" t="s">
        <v>1786</v>
      </c>
      <c r="D18" s="2" t="s">
        <v>0</v>
      </c>
      <c r="E18" s="2">
        <v>17</v>
      </c>
      <c r="F18" s="2" t="str">
        <f ca="1">INDEX(SEXE,MAX(IF((NOM=G4)*(PRENOM=H4),ROW(NOM)-1,0)))</f>
        <v>H</v>
      </c>
      <c r="G18" s="9" t="s">
        <v>858</v>
      </c>
      <c r="H18" s="9" t="s">
        <v>859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  <c r="P18" s="10"/>
    </row>
    <row r="19" spans="1:16">
      <c r="A19" s="2" t="s">
        <v>1764</v>
      </c>
      <c r="B19" s="2">
        <v>2010</v>
      </c>
      <c r="C19" s="2" t="s">
        <v>1786</v>
      </c>
      <c r="D19" s="2" t="s">
        <v>0</v>
      </c>
      <c r="E19" s="2">
        <v>18</v>
      </c>
      <c r="F19" s="2" t="str">
        <f ca="1">INDEX(SEXE,MAX(IF((NOM=G5)*(PRENOM=H5),ROW(NOM)-1,0)))</f>
        <v>H</v>
      </c>
      <c r="G19" s="9" t="s">
        <v>860</v>
      </c>
      <c r="H19" s="9" t="s">
        <v>1776</v>
      </c>
      <c r="I19" s="9">
        <v>0</v>
      </c>
      <c r="J19" s="9">
        <v>0</v>
      </c>
      <c r="K19" s="9">
        <v>0</v>
      </c>
      <c r="L19" s="9">
        <v>0</v>
      </c>
      <c r="M19" s="9">
        <v>0</v>
      </c>
      <c r="N19" s="9">
        <v>0</v>
      </c>
      <c r="O19" s="9">
        <v>0</v>
      </c>
      <c r="P19" s="10"/>
    </row>
    <row r="20" spans="1:16">
      <c r="A20" s="2" t="s">
        <v>1764</v>
      </c>
      <c r="B20" s="2">
        <v>2010</v>
      </c>
      <c r="C20" s="2" t="s">
        <v>1786</v>
      </c>
      <c r="D20" s="2" t="s">
        <v>0</v>
      </c>
      <c r="E20" s="2">
        <v>19</v>
      </c>
      <c r="F20" s="2" t="str">
        <f ca="1">INDEX(SEXE,MAX(IF((NOM=G6)*(PRENOM=H6),ROW(NOM)-1,0)))</f>
        <v>F</v>
      </c>
      <c r="G20" s="9" t="s">
        <v>862</v>
      </c>
      <c r="H20" s="9" t="s">
        <v>863</v>
      </c>
      <c r="I20" s="9">
        <v>0</v>
      </c>
      <c r="J20" s="9">
        <v>0</v>
      </c>
      <c r="K20" s="9">
        <v>0</v>
      </c>
      <c r="L20" s="9">
        <v>0</v>
      </c>
      <c r="M20" s="9">
        <v>0</v>
      </c>
      <c r="N20" s="9">
        <v>0</v>
      </c>
      <c r="O20" s="9">
        <v>0</v>
      </c>
      <c r="P20" s="10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570"/>
  <sheetViews>
    <sheetView workbookViewId="0">
      <selection activeCell="H2" sqref="H2"/>
    </sheetView>
  </sheetViews>
  <sheetFormatPr baseColWidth="10" defaultRowHeight="15"/>
  <cols>
    <col min="1" max="1" width="21.140625" customWidth="1"/>
  </cols>
  <sheetData>
    <row r="1" spans="1:11" s="1" customFormat="1">
      <c r="A1" s="1" t="s">
        <v>1769</v>
      </c>
      <c r="B1" s="1" t="s">
        <v>1770</v>
      </c>
      <c r="C1" s="1" t="s">
        <v>1785</v>
      </c>
      <c r="G1" s="1" t="s">
        <v>1778</v>
      </c>
    </row>
    <row r="2" spans="1:11">
      <c r="A2" s="1" t="s">
        <v>59</v>
      </c>
      <c r="B2" s="1" t="s">
        <v>60</v>
      </c>
      <c r="C2" s="1" t="s">
        <v>1765</v>
      </c>
      <c r="G2" s="1" t="s">
        <v>1779</v>
      </c>
      <c r="H2" s="1" t="s">
        <v>1780</v>
      </c>
      <c r="I2" s="1"/>
      <c r="J2" s="1"/>
      <c r="K2" s="1"/>
    </row>
    <row r="3" spans="1:11">
      <c r="A3" s="1" t="s">
        <v>818</v>
      </c>
      <c r="B3" s="1" t="s">
        <v>571</v>
      </c>
      <c r="C3" s="1" t="s">
        <v>1766</v>
      </c>
      <c r="G3" s="1" t="s">
        <v>1781</v>
      </c>
      <c r="H3" s="1" t="s">
        <v>1782</v>
      </c>
      <c r="I3" s="1"/>
      <c r="J3" s="1"/>
      <c r="K3" s="1"/>
    </row>
    <row r="4" spans="1:11">
      <c r="A4" s="1" t="s">
        <v>818</v>
      </c>
      <c r="B4" s="1" t="s">
        <v>819</v>
      </c>
      <c r="C4" s="1" t="s">
        <v>1766</v>
      </c>
      <c r="G4" s="1" t="s">
        <v>1783</v>
      </c>
      <c r="H4" s="1" t="s">
        <v>1784</v>
      </c>
      <c r="I4" s="1"/>
      <c r="J4" s="1"/>
      <c r="K4" s="1"/>
    </row>
    <row r="5" spans="1:11">
      <c r="A5" s="1" t="s">
        <v>61</v>
      </c>
      <c r="B5" s="1" t="s">
        <v>62</v>
      </c>
      <c r="C5" s="1" t="s">
        <v>1765</v>
      </c>
      <c r="G5" s="1"/>
      <c r="H5" s="1"/>
      <c r="I5" s="1"/>
      <c r="J5" s="1"/>
      <c r="K5" s="1"/>
    </row>
    <row r="6" spans="1:11">
      <c r="A6" s="1" t="s">
        <v>63</v>
      </c>
      <c r="B6" s="1" t="s">
        <v>64</v>
      </c>
      <c r="C6" s="1" t="s">
        <v>1765</v>
      </c>
    </row>
    <row r="7" spans="1:11">
      <c r="A7" s="1" t="s">
        <v>966</v>
      </c>
      <c r="B7" s="1" t="s">
        <v>494</v>
      </c>
      <c r="C7" s="1" t="s">
        <v>1766</v>
      </c>
    </row>
    <row r="8" spans="1:11">
      <c r="A8" s="1" t="s">
        <v>1372</v>
      </c>
      <c r="B8" s="1" t="s">
        <v>1373</v>
      </c>
      <c r="C8" s="1" t="s">
        <v>1766</v>
      </c>
    </row>
    <row r="9" spans="1:11">
      <c r="A9" s="1" t="s">
        <v>783</v>
      </c>
      <c r="B9" s="1" t="s">
        <v>195</v>
      </c>
      <c r="C9" s="1" t="s">
        <v>1766</v>
      </c>
    </row>
    <row r="10" spans="1:11">
      <c r="A10" s="1" t="s">
        <v>353</v>
      </c>
      <c r="B10" s="1" t="s">
        <v>354</v>
      </c>
      <c r="C10" s="1" t="s">
        <v>1765</v>
      </c>
    </row>
    <row r="11" spans="1:11">
      <c r="A11" s="1" t="s">
        <v>797</v>
      </c>
      <c r="B11" s="1" t="s">
        <v>44</v>
      </c>
      <c r="C11" s="1" t="s">
        <v>1765</v>
      </c>
    </row>
    <row r="12" spans="1:11">
      <c r="A12" s="1" t="s">
        <v>355</v>
      </c>
      <c r="B12" s="1" t="s">
        <v>356</v>
      </c>
      <c r="C12" s="1" t="s">
        <v>1765</v>
      </c>
    </row>
    <row r="13" spans="1:11">
      <c r="A13" s="1" t="str">
        <f>"ADELON"</f>
        <v>ADELON</v>
      </c>
      <c r="B13" s="1" t="str">
        <f>"René"</f>
        <v>René</v>
      </c>
      <c r="C13" s="1" t="s">
        <v>1765</v>
      </c>
    </row>
    <row r="14" spans="1:11">
      <c r="A14" s="1" t="str">
        <f>"ADENET"</f>
        <v>ADENET</v>
      </c>
      <c r="B14" s="1" t="str">
        <f>"AXEL"</f>
        <v>AXEL</v>
      </c>
      <c r="C14" s="1" t="s">
        <v>1765</v>
      </c>
    </row>
    <row r="15" spans="1:11">
      <c r="A15" s="1" t="s">
        <v>1546</v>
      </c>
      <c r="B15" s="1" t="s">
        <v>452</v>
      </c>
      <c r="C15" s="1" t="s">
        <v>1765</v>
      </c>
    </row>
    <row r="16" spans="1:11">
      <c r="A16" s="1" t="s">
        <v>65</v>
      </c>
      <c r="B16" s="1" t="s">
        <v>66</v>
      </c>
      <c r="C16" s="1" t="s">
        <v>1765</v>
      </c>
    </row>
    <row r="17" spans="1:3">
      <c r="A17" s="1" t="str">
        <f>"AFRICA"</f>
        <v>AFRICA</v>
      </c>
      <c r="B17" s="1" t="str">
        <f>"Kevin"</f>
        <v>Kevin</v>
      </c>
      <c r="C17" s="1" t="s">
        <v>1765</v>
      </c>
    </row>
    <row r="18" spans="1:3">
      <c r="A18" s="1" t="s">
        <v>1246</v>
      </c>
      <c r="B18" s="1" t="s">
        <v>1247</v>
      </c>
      <c r="C18" s="1" t="s">
        <v>1765</v>
      </c>
    </row>
    <row r="19" spans="1:3">
      <c r="A19" s="1" t="s">
        <v>357</v>
      </c>
      <c r="B19" s="1" t="s">
        <v>358</v>
      </c>
      <c r="C19" s="1" t="s">
        <v>1765</v>
      </c>
    </row>
    <row r="20" spans="1:3">
      <c r="A20" s="1" t="str">
        <f>"AGOH"</f>
        <v>AGOH</v>
      </c>
      <c r="B20" s="1" t="str">
        <f>"MURIEL"</f>
        <v>MURIEL</v>
      </c>
      <c r="C20" s="1" t="s">
        <v>1766</v>
      </c>
    </row>
    <row r="21" spans="1:3">
      <c r="A21" s="1" t="s">
        <v>979</v>
      </c>
      <c r="B21" s="1" t="s">
        <v>980</v>
      </c>
      <c r="C21" s="1" t="s">
        <v>1765</v>
      </c>
    </row>
    <row r="22" spans="1:3">
      <c r="A22" s="1" t="s">
        <v>731</v>
      </c>
      <c r="B22" s="1" t="s">
        <v>232</v>
      </c>
      <c r="C22" s="1" t="s">
        <v>1766</v>
      </c>
    </row>
    <row r="23" spans="1:3">
      <c r="A23" s="1" t="str">
        <f>"AJODHIA"</f>
        <v>AJODHIA</v>
      </c>
      <c r="B23" s="1" t="str">
        <f>"Anand"</f>
        <v>Anand</v>
      </c>
      <c r="C23" s="1" t="s">
        <v>1765</v>
      </c>
    </row>
    <row r="24" spans="1:3">
      <c r="A24" s="1" t="s">
        <v>1640</v>
      </c>
      <c r="B24" s="1" t="s">
        <v>1641</v>
      </c>
      <c r="C24" s="1" t="s">
        <v>1765</v>
      </c>
    </row>
    <row r="25" spans="1:3">
      <c r="A25" s="1" t="s">
        <v>1534</v>
      </c>
      <c r="B25" s="1" t="s">
        <v>1535</v>
      </c>
      <c r="C25" s="1" t="s">
        <v>1765</v>
      </c>
    </row>
    <row r="26" spans="1:3">
      <c r="A26" s="1" t="s">
        <v>622</v>
      </c>
      <c r="B26" s="1" t="s">
        <v>623</v>
      </c>
      <c r="C26" s="1" t="s">
        <v>1766</v>
      </c>
    </row>
    <row r="27" spans="1:3">
      <c r="A27" s="1" t="s">
        <v>453</v>
      </c>
      <c r="B27" s="1" t="s">
        <v>454</v>
      </c>
      <c r="C27" s="1" t="s">
        <v>1766</v>
      </c>
    </row>
    <row r="28" spans="1:3">
      <c r="A28" s="1" t="s">
        <v>453</v>
      </c>
      <c r="B28" s="1" t="s">
        <v>455</v>
      </c>
      <c r="C28" s="1" t="s">
        <v>1765</v>
      </c>
    </row>
    <row r="29" spans="1:3">
      <c r="A29" s="1" t="s">
        <v>453</v>
      </c>
      <c r="B29" s="1" t="s">
        <v>1701</v>
      </c>
      <c r="C29" s="1" t="s">
        <v>1765</v>
      </c>
    </row>
    <row r="30" spans="1:3">
      <c r="A30" s="1" t="s">
        <v>1691</v>
      </c>
      <c r="B30" s="1" t="s">
        <v>1692</v>
      </c>
      <c r="C30" s="1" t="s">
        <v>1766</v>
      </c>
    </row>
    <row r="31" spans="1:3">
      <c r="A31" s="1" t="s">
        <v>1148</v>
      </c>
      <c r="B31" s="1" t="s">
        <v>122</v>
      </c>
      <c r="C31" s="1" t="s">
        <v>1765</v>
      </c>
    </row>
    <row r="32" spans="1:3">
      <c r="A32" s="1" t="str">
        <f>"ALEXANDRE"</f>
        <v>ALEXANDRE</v>
      </c>
      <c r="B32" s="1" t="str">
        <f>"Michel"</f>
        <v>Michel</v>
      </c>
      <c r="C32" s="1" t="s">
        <v>1765</v>
      </c>
    </row>
    <row r="33" spans="1:3">
      <c r="A33" s="1" t="s">
        <v>1244</v>
      </c>
      <c r="B33" s="1" t="s">
        <v>1245</v>
      </c>
      <c r="C33" s="1" t="s">
        <v>1766</v>
      </c>
    </row>
    <row r="34" spans="1:3">
      <c r="A34" s="1" t="s">
        <v>735</v>
      </c>
      <c r="B34" s="1" t="s">
        <v>162</v>
      </c>
      <c r="C34" s="1" t="s">
        <v>1765</v>
      </c>
    </row>
    <row r="35" spans="1:3">
      <c r="A35" s="1" t="str">
        <f>"ALLAU"</f>
        <v>ALLAU</v>
      </c>
      <c r="B35" s="1" t="str">
        <f>"Gerard"</f>
        <v>Gerard</v>
      </c>
      <c r="C35" s="1" t="s">
        <v>1765</v>
      </c>
    </row>
    <row r="36" spans="1:3">
      <c r="A36" s="1" t="s">
        <v>67</v>
      </c>
      <c r="B36" s="1" t="s">
        <v>68</v>
      </c>
      <c r="C36" s="1" t="s">
        <v>1765</v>
      </c>
    </row>
    <row r="37" spans="1:3">
      <c r="A37" s="1" t="str">
        <f>"ALLEN"</f>
        <v>ALLEN</v>
      </c>
      <c r="B37" s="1" t="str">
        <f>"Sebastien"</f>
        <v>Sebastien</v>
      </c>
      <c r="C37" s="1" t="s">
        <v>1765</v>
      </c>
    </row>
    <row r="38" spans="1:3">
      <c r="A38" s="1" t="s">
        <v>69</v>
      </c>
      <c r="B38" s="1" t="s">
        <v>70</v>
      </c>
      <c r="C38" s="1" t="s">
        <v>1765</v>
      </c>
    </row>
    <row r="39" spans="1:3">
      <c r="A39" s="1" t="str">
        <f>"ALNATAS"</f>
        <v>ALNATAS</v>
      </c>
      <c r="B39" s="1" t="str">
        <f>"Renelson"</f>
        <v>Renelson</v>
      </c>
      <c r="C39" s="1" t="s">
        <v>1765</v>
      </c>
    </row>
    <row r="40" spans="1:3">
      <c r="A40" s="1" t="s">
        <v>804</v>
      </c>
      <c r="B40" s="1" t="s">
        <v>262</v>
      </c>
      <c r="C40" s="1" t="s">
        <v>1765</v>
      </c>
    </row>
    <row r="41" spans="1:3">
      <c r="A41" s="1" t="s">
        <v>1690</v>
      </c>
      <c r="B41" s="1" t="s">
        <v>671</v>
      </c>
      <c r="C41" s="1" t="s">
        <v>1765</v>
      </c>
    </row>
    <row r="42" spans="1:3">
      <c r="A42" s="1" t="s">
        <v>626</v>
      </c>
      <c r="B42" s="1" t="s">
        <v>673</v>
      </c>
      <c r="C42" s="1" t="s">
        <v>1766</v>
      </c>
    </row>
    <row r="43" spans="1:3">
      <c r="A43" s="1" t="s">
        <v>626</v>
      </c>
      <c r="B43" s="1" t="s">
        <v>627</v>
      </c>
      <c r="C43" s="1" t="s">
        <v>1765</v>
      </c>
    </row>
    <row r="44" spans="1:3">
      <c r="A44" s="1" t="s">
        <v>745</v>
      </c>
      <c r="B44" s="1" t="s">
        <v>746</v>
      </c>
      <c r="C44" s="1" t="s">
        <v>1765</v>
      </c>
    </row>
    <row r="45" spans="1:3">
      <c r="A45" s="1" t="s">
        <v>1040</v>
      </c>
      <c r="B45" s="1" t="s">
        <v>1041</v>
      </c>
      <c r="C45" s="1" t="s">
        <v>1766</v>
      </c>
    </row>
    <row r="46" spans="1:3">
      <c r="A46" s="1" t="s">
        <v>1481</v>
      </c>
      <c r="B46" s="1" t="s">
        <v>133</v>
      </c>
      <c r="C46" s="1" t="s">
        <v>1765</v>
      </c>
    </row>
    <row r="47" spans="1:3">
      <c r="A47" s="1" t="s">
        <v>1223</v>
      </c>
      <c r="B47" s="1" t="s">
        <v>1224</v>
      </c>
      <c r="C47" s="1" t="s">
        <v>1765</v>
      </c>
    </row>
    <row r="48" spans="1:3">
      <c r="A48" s="1" t="str">
        <f>"ANDRE"</f>
        <v>ANDRE</v>
      </c>
      <c r="B48" s="1" t="str">
        <f>"Ruddy"</f>
        <v>Ruddy</v>
      </c>
      <c r="C48" s="1" t="s">
        <v>1765</v>
      </c>
    </row>
    <row r="49" spans="1:3">
      <c r="A49" s="1" t="s">
        <v>1023</v>
      </c>
      <c r="B49" s="1" t="s">
        <v>1024</v>
      </c>
      <c r="C49" s="1" t="s">
        <v>1766</v>
      </c>
    </row>
    <row r="50" spans="1:3">
      <c r="A50" s="1" t="s">
        <v>1023</v>
      </c>
      <c r="B50" s="1" t="s">
        <v>195</v>
      </c>
      <c r="C50" s="1" t="s">
        <v>1766</v>
      </c>
    </row>
    <row r="51" spans="1:3">
      <c r="A51" s="1" t="s">
        <v>71</v>
      </c>
      <c r="B51" s="1" t="s">
        <v>72</v>
      </c>
      <c r="C51" s="1" t="s">
        <v>1765</v>
      </c>
    </row>
    <row r="52" spans="1:3">
      <c r="A52" s="1" t="s">
        <v>995</v>
      </c>
      <c r="B52" s="1" t="s">
        <v>996</v>
      </c>
      <c r="C52" s="1" t="s">
        <v>1766</v>
      </c>
    </row>
    <row r="53" spans="1:3">
      <c r="A53" s="1" t="s">
        <v>1115</v>
      </c>
      <c r="B53" s="1" t="s">
        <v>1112</v>
      </c>
      <c r="C53" s="1" t="s">
        <v>1765</v>
      </c>
    </row>
    <row r="54" spans="1:3">
      <c r="A54" s="1" t="str">
        <f>"ANGELIQUE"</f>
        <v>ANGELIQUE</v>
      </c>
      <c r="B54" s="1" t="str">
        <f>"Sylvère"</f>
        <v>Sylvère</v>
      </c>
      <c r="C54" s="1" t="s">
        <v>1765</v>
      </c>
    </row>
    <row r="55" spans="1:3">
      <c r="A55" s="1" t="s">
        <v>1757</v>
      </c>
      <c r="B55" s="1" t="s">
        <v>808</v>
      </c>
      <c r="C55" s="1" t="s">
        <v>1765</v>
      </c>
    </row>
    <row r="56" spans="1:3">
      <c r="A56" s="1" t="str">
        <f>"ANGLIO CAUFOUR"</f>
        <v>ANGLIO CAUFOUR</v>
      </c>
      <c r="B56" s="1" t="str">
        <f>"JEAN MARC"</f>
        <v>JEAN MARC</v>
      </c>
      <c r="C56" s="1" t="s">
        <v>1765</v>
      </c>
    </row>
    <row r="57" spans="1:3">
      <c r="A57" s="1" t="s">
        <v>784</v>
      </c>
      <c r="B57" s="1" t="s">
        <v>22</v>
      </c>
      <c r="C57" s="1" t="s">
        <v>1765</v>
      </c>
    </row>
    <row r="58" spans="1:3">
      <c r="A58" s="1" t="s">
        <v>359</v>
      </c>
      <c r="B58" s="1" t="s">
        <v>360</v>
      </c>
      <c r="C58" s="1" t="s">
        <v>1765</v>
      </c>
    </row>
    <row r="59" spans="1:3">
      <c r="A59" s="1" t="str">
        <f>"ANNIN"</f>
        <v>ANNIN</v>
      </c>
      <c r="B59" s="1" t="str">
        <f>"Jules"</f>
        <v>Jules</v>
      </c>
      <c r="C59" s="1" t="s">
        <v>1765</v>
      </c>
    </row>
    <row r="60" spans="1:3">
      <c r="A60" s="1" t="s">
        <v>1552</v>
      </c>
      <c r="B60" s="1" t="s">
        <v>18</v>
      </c>
      <c r="C60" s="1" t="s">
        <v>1765</v>
      </c>
    </row>
    <row r="61" spans="1:3">
      <c r="A61" s="1" t="s">
        <v>1352</v>
      </c>
      <c r="B61" s="1" t="s">
        <v>143</v>
      </c>
      <c r="C61" s="1" t="s">
        <v>1765</v>
      </c>
    </row>
    <row r="62" spans="1:3">
      <c r="A62" s="1" t="s">
        <v>1521</v>
      </c>
      <c r="B62" s="1" t="s">
        <v>48</v>
      </c>
      <c r="C62" s="1" t="s">
        <v>1765</v>
      </c>
    </row>
    <row r="63" spans="1:3">
      <c r="A63" s="1" t="s">
        <v>624</v>
      </c>
      <c r="B63" s="1" t="s">
        <v>625</v>
      </c>
      <c r="C63" s="1" t="s">
        <v>1765</v>
      </c>
    </row>
    <row r="64" spans="1:3">
      <c r="A64" s="1" t="str">
        <f>"ANTOINETTE"</f>
        <v>ANTOINETTE</v>
      </c>
      <c r="B64" s="1" t="str">
        <f>"Fabrice"</f>
        <v>Fabrice</v>
      </c>
      <c r="C64" s="1" t="s">
        <v>1765</v>
      </c>
    </row>
    <row r="65" spans="1:3">
      <c r="A65" s="1" t="s">
        <v>940</v>
      </c>
      <c r="B65" s="1" t="s">
        <v>521</v>
      </c>
      <c r="C65" s="1" t="s">
        <v>1766</v>
      </c>
    </row>
    <row r="66" spans="1:3">
      <c r="A66" s="1" t="s">
        <v>775</v>
      </c>
      <c r="B66" s="1" t="s">
        <v>278</v>
      </c>
      <c r="C66" s="1" t="s">
        <v>1765</v>
      </c>
    </row>
    <row r="67" spans="1:3">
      <c r="A67" s="1" t="s">
        <v>677</v>
      </c>
      <c r="B67" s="1" t="s">
        <v>535</v>
      </c>
      <c r="C67" s="1" t="s">
        <v>1765</v>
      </c>
    </row>
    <row r="68" spans="1:3">
      <c r="A68" s="1" t="s">
        <v>73</v>
      </c>
      <c r="B68" s="1" t="s">
        <v>74</v>
      </c>
      <c r="C68" s="1" t="s">
        <v>1765</v>
      </c>
    </row>
    <row r="69" spans="1:3">
      <c r="A69" s="1" t="s">
        <v>456</v>
      </c>
      <c r="B69" s="1" t="s">
        <v>457</v>
      </c>
      <c r="C69" s="1" t="s">
        <v>1765</v>
      </c>
    </row>
    <row r="70" spans="1:3">
      <c r="A70" s="1" t="s">
        <v>75</v>
      </c>
      <c r="B70" s="1" t="s">
        <v>76</v>
      </c>
      <c r="C70" s="1" t="s">
        <v>1765</v>
      </c>
    </row>
    <row r="71" spans="1:3">
      <c r="A71" s="1" t="s">
        <v>885</v>
      </c>
      <c r="B71" s="1" t="s">
        <v>32</v>
      </c>
      <c r="C71" s="1" t="s">
        <v>1765</v>
      </c>
    </row>
    <row r="72" spans="1:3">
      <c r="A72" s="1" t="str">
        <f>"ARNAUD"</f>
        <v>ARNAUD</v>
      </c>
      <c r="B72" s="1" t="str">
        <f>"Kevin"</f>
        <v>Kevin</v>
      </c>
      <c r="C72" s="1" t="s">
        <v>1765</v>
      </c>
    </row>
    <row r="73" spans="1:3">
      <c r="A73" s="1" t="s">
        <v>77</v>
      </c>
      <c r="B73" s="1" t="s">
        <v>78</v>
      </c>
      <c r="C73" s="1" t="s">
        <v>1765</v>
      </c>
    </row>
    <row r="74" spans="1:3">
      <c r="A74" s="1" t="s">
        <v>1584</v>
      </c>
      <c r="B74" s="1" t="s">
        <v>174</v>
      </c>
      <c r="C74" s="1" t="s">
        <v>1765</v>
      </c>
    </row>
    <row r="75" spans="1:3">
      <c r="A75" s="1" t="str">
        <f>"ASSIMON"</f>
        <v>ASSIMON</v>
      </c>
      <c r="B75" s="1" t="str">
        <f>"Stephane"</f>
        <v>Stephane</v>
      </c>
      <c r="C75" s="1" t="s">
        <v>1765</v>
      </c>
    </row>
    <row r="76" spans="1:3">
      <c r="A76" s="1" t="s">
        <v>692</v>
      </c>
      <c r="B76" s="1" t="s">
        <v>693</v>
      </c>
      <c r="C76" s="1" t="s">
        <v>1765</v>
      </c>
    </row>
    <row r="77" spans="1:3">
      <c r="A77" s="1" t="s">
        <v>1089</v>
      </c>
      <c r="B77" s="1" t="s">
        <v>281</v>
      </c>
      <c r="C77" s="1" t="s">
        <v>1766</v>
      </c>
    </row>
    <row r="78" spans="1:3">
      <c r="A78" s="1" t="s">
        <v>458</v>
      </c>
      <c r="B78" s="1" t="s">
        <v>459</v>
      </c>
      <c r="C78" s="1" t="s">
        <v>1765</v>
      </c>
    </row>
    <row r="79" spans="1:3">
      <c r="A79" s="1" t="s">
        <v>1197</v>
      </c>
      <c r="B79" s="1" t="s">
        <v>1198</v>
      </c>
      <c r="C79" s="1" t="s">
        <v>1765</v>
      </c>
    </row>
    <row r="80" spans="1:3">
      <c r="A80" s="1" t="str">
        <f>"AUDET"</f>
        <v>AUDET</v>
      </c>
      <c r="B80" s="1" t="str">
        <f>"Yves"</f>
        <v>Yves</v>
      </c>
      <c r="C80" s="1" t="s">
        <v>1765</v>
      </c>
    </row>
    <row r="81" spans="1:3">
      <c r="A81" s="1" t="s">
        <v>946</v>
      </c>
      <c r="B81" s="1" t="s">
        <v>385</v>
      </c>
      <c r="C81" s="1" t="s">
        <v>1765</v>
      </c>
    </row>
    <row r="82" spans="1:3">
      <c r="A82" s="1" t="s">
        <v>946</v>
      </c>
      <c r="B82" s="1" t="s">
        <v>585</v>
      </c>
      <c r="C82" s="1" t="s">
        <v>1766</v>
      </c>
    </row>
    <row r="83" spans="1:3">
      <c r="A83" s="1" t="str">
        <f>"AUGUSTE"</f>
        <v>AUGUSTE</v>
      </c>
      <c r="B83" s="1" t="str">
        <f>"David"</f>
        <v>David</v>
      </c>
      <c r="C83" s="1" t="s">
        <v>1765</v>
      </c>
    </row>
    <row r="84" spans="1:3">
      <c r="A84" s="1" t="s">
        <v>1293</v>
      </c>
      <c r="B84" s="1" t="s">
        <v>1294</v>
      </c>
      <c r="C84" s="1" t="s">
        <v>1765</v>
      </c>
    </row>
    <row r="85" spans="1:3">
      <c r="A85" s="1" t="s">
        <v>460</v>
      </c>
      <c r="B85" s="1" t="s">
        <v>461</v>
      </c>
      <c r="C85" s="1" t="s">
        <v>1765</v>
      </c>
    </row>
    <row r="86" spans="1:3">
      <c r="A86" s="1" t="s">
        <v>1248</v>
      </c>
      <c r="B86" s="1" t="s">
        <v>213</v>
      </c>
      <c r="C86" s="1" t="s">
        <v>1766</v>
      </c>
    </row>
    <row r="87" spans="1:3">
      <c r="A87" s="1" t="s">
        <v>79</v>
      </c>
      <c r="B87" s="1" t="s">
        <v>80</v>
      </c>
      <c r="C87" s="1" t="s">
        <v>1766</v>
      </c>
    </row>
    <row r="88" spans="1:3">
      <c r="A88" s="1" t="s">
        <v>361</v>
      </c>
      <c r="B88" s="1" t="s">
        <v>362</v>
      </c>
      <c r="C88" s="1" t="s">
        <v>1765</v>
      </c>
    </row>
    <row r="89" spans="1:3">
      <c r="A89" s="1" t="str">
        <f>"AYASSAMIPOULLE"</f>
        <v>AYASSAMIPOULLE</v>
      </c>
      <c r="B89" s="1" t="str">
        <f>"Jessie"</f>
        <v>Jessie</v>
      </c>
      <c r="C89" s="1" t="s">
        <v>1766</v>
      </c>
    </row>
    <row r="90" spans="1:3">
      <c r="A90" s="1" t="s">
        <v>873</v>
      </c>
      <c r="B90" s="1" t="s">
        <v>539</v>
      </c>
      <c r="C90" s="1" t="s">
        <v>1765</v>
      </c>
    </row>
    <row r="91" spans="1:3">
      <c r="A91" s="1" t="str">
        <f>"BAAL"</f>
        <v>BAAL</v>
      </c>
      <c r="B91" s="1" t="str">
        <f>"Mike Emile"</f>
        <v>Mike Emile</v>
      </c>
      <c r="C91" s="1" t="s">
        <v>1765</v>
      </c>
    </row>
    <row r="92" spans="1:3">
      <c r="A92" s="1" t="s">
        <v>704</v>
      </c>
      <c r="B92" s="1" t="s">
        <v>664</v>
      </c>
      <c r="C92" s="1" t="s">
        <v>1766</v>
      </c>
    </row>
    <row r="93" spans="1:3">
      <c r="A93" s="1" t="s">
        <v>81</v>
      </c>
      <c r="B93" s="1" t="s">
        <v>82</v>
      </c>
      <c r="C93" s="1" t="s">
        <v>1766</v>
      </c>
    </row>
    <row r="94" spans="1:3">
      <c r="A94" s="1" t="str">
        <f>"BACHET"</f>
        <v>BACHET</v>
      </c>
      <c r="B94" s="1" t="str">
        <f>"Endrick"</f>
        <v>Endrick</v>
      </c>
      <c r="C94" s="1" t="s">
        <v>1765</v>
      </c>
    </row>
    <row r="95" spans="1:3">
      <c r="A95" s="1" t="s">
        <v>1073</v>
      </c>
      <c r="B95" s="1" t="s">
        <v>1074</v>
      </c>
      <c r="C95" s="1" t="s">
        <v>1766</v>
      </c>
    </row>
    <row r="96" spans="1:3">
      <c r="A96" s="1" t="s">
        <v>977</v>
      </c>
      <c r="B96" s="1" t="s">
        <v>697</v>
      </c>
      <c r="C96" s="1" t="s">
        <v>1766</v>
      </c>
    </row>
    <row r="97" spans="1:3">
      <c r="A97" s="1" t="s">
        <v>1379</v>
      </c>
      <c r="B97" s="1" t="s">
        <v>1380</v>
      </c>
      <c r="C97" s="1" t="s">
        <v>1766</v>
      </c>
    </row>
    <row r="98" spans="1:3">
      <c r="A98" s="1" t="s">
        <v>1090</v>
      </c>
      <c r="B98" s="1" t="s">
        <v>1091</v>
      </c>
      <c r="C98" s="1" t="s">
        <v>1766</v>
      </c>
    </row>
    <row r="99" spans="1:3">
      <c r="A99" s="1" t="s">
        <v>798</v>
      </c>
      <c r="B99" s="1" t="s">
        <v>68</v>
      </c>
      <c r="C99" s="1" t="s">
        <v>1765</v>
      </c>
    </row>
    <row r="100" spans="1:3">
      <c r="A100" s="1" t="str">
        <f>"BALTHAZAR"</f>
        <v>BALTHAZAR</v>
      </c>
      <c r="B100" s="1" t="str">
        <f>"JEAN-FRANCOIS"</f>
        <v>JEAN-FRANCOIS</v>
      </c>
      <c r="C100" s="1" t="s">
        <v>1765</v>
      </c>
    </row>
    <row r="101" spans="1:3">
      <c r="A101" s="1" t="s">
        <v>1088</v>
      </c>
      <c r="B101" s="1" t="s">
        <v>235</v>
      </c>
      <c r="C101" s="1" t="s">
        <v>1766</v>
      </c>
    </row>
    <row r="102" spans="1:3">
      <c r="A102" s="1" t="s">
        <v>594</v>
      </c>
      <c r="B102" s="1" t="s">
        <v>595</v>
      </c>
      <c r="C102" s="1" t="s">
        <v>1765</v>
      </c>
    </row>
    <row r="103" spans="1:3">
      <c r="A103" s="1" t="s">
        <v>1520</v>
      </c>
      <c r="B103" s="1" t="s">
        <v>697</v>
      </c>
      <c r="C103" s="1" t="s">
        <v>1766</v>
      </c>
    </row>
    <row r="104" spans="1:3">
      <c r="A104" s="1" t="s">
        <v>1726</v>
      </c>
      <c r="B104" s="1" t="s">
        <v>1727</v>
      </c>
      <c r="C104" s="1" t="s">
        <v>1765</v>
      </c>
    </row>
    <row r="105" spans="1:3">
      <c r="A105" s="1" t="str">
        <f>"BAPTISTE"</f>
        <v>BAPTISTE</v>
      </c>
      <c r="B105" s="1" t="str">
        <f>"Samuel"</f>
        <v>Samuel</v>
      </c>
      <c r="C105" s="1" t="s">
        <v>1765</v>
      </c>
    </row>
    <row r="106" spans="1:3">
      <c r="A106" s="1" t="s">
        <v>1249</v>
      </c>
      <c r="B106" s="1" t="s">
        <v>141</v>
      </c>
      <c r="C106" s="1" t="s">
        <v>1765</v>
      </c>
    </row>
    <row r="107" spans="1:3">
      <c r="A107" s="1" t="s">
        <v>83</v>
      </c>
      <c r="B107" s="1" t="s">
        <v>84</v>
      </c>
      <c r="C107" s="1" t="s">
        <v>1766</v>
      </c>
    </row>
    <row r="108" spans="1:3">
      <c r="A108" s="1" t="s">
        <v>1472</v>
      </c>
      <c r="B108" s="1" t="s">
        <v>1131</v>
      </c>
      <c r="C108" s="1" t="s">
        <v>1765</v>
      </c>
    </row>
    <row r="109" spans="1:3">
      <c r="A109" s="1" t="str">
        <f>"BARBE"</f>
        <v>BARBE</v>
      </c>
      <c r="B109" s="1" t="str">
        <f>"Cleante"</f>
        <v>Cleante</v>
      </c>
      <c r="C109" s="1" t="s">
        <v>1766</v>
      </c>
    </row>
    <row r="110" spans="1:3">
      <c r="A110" s="1" t="str">
        <f>"BARBE"</f>
        <v>BARBE</v>
      </c>
      <c r="B110" s="1" t="str">
        <f>"Jean-Pierre"</f>
        <v>Jean-Pierre</v>
      </c>
      <c r="C110" s="1" t="s">
        <v>1765</v>
      </c>
    </row>
    <row r="111" spans="1:3">
      <c r="A111" s="1" t="s">
        <v>1608</v>
      </c>
      <c r="B111" s="1" t="s">
        <v>1609</v>
      </c>
      <c r="C111" s="1" t="s">
        <v>1766</v>
      </c>
    </row>
    <row r="112" spans="1:3">
      <c r="A112" s="1" t="s">
        <v>1626</v>
      </c>
      <c r="B112" s="1" t="s">
        <v>137</v>
      </c>
      <c r="C112" s="1" t="s">
        <v>1765</v>
      </c>
    </row>
    <row r="113" spans="1:3">
      <c r="A113" s="1" t="s">
        <v>1648</v>
      </c>
      <c r="B113" s="1" t="s">
        <v>1649</v>
      </c>
      <c r="C113" s="1" t="s">
        <v>1765</v>
      </c>
    </row>
    <row r="114" spans="1:3">
      <c r="A114" s="1" t="s">
        <v>85</v>
      </c>
      <c r="B114" s="1" t="s">
        <v>86</v>
      </c>
      <c r="C114" s="1" t="s">
        <v>1765</v>
      </c>
    </row>
    <row r="115" spans="1:3">
      <c r="A115" s="1" t="s">
        <v>1528</v>
      </c>
      <c r="B115" s="1" t="s">
        <v>149</v>
      </c>
      <c r="C115" s="1" t="s">
        <v>1765</v>
      </c>
    </row>
    <row r="116" spans="1:3">
      <c r="A116" s="1" t="s">
        <v>87</v>
      </c>
      <c r="B116" s="1" t="s">
        <v>88</v>
      </c>
      <c r="C116" s="1" t="s">
        <v>1766</v>
      </c>
    </row>
    <row r="117" spans="1:3">
      <c r="A117" s="1" t="s">
        <v>1595</v>
      </c>
      <c r="B117" s="1" t="s">
        <v>143</v>
      </c>
      <c r="C117" s="1" t="s">
        <v>1765</v>
      </c>
    </row>
    <row r="118" spans="1:3">
      <c r="A118" s="1" t="s">
        <v>89</v>
      </c>
      <c r="B118" s="1" t="s">
        <v>90</v>
      </c>
      <c r="C118" s="1" t="s">
        <v>1765</v>
      </c>
    </row>
    <row r="119" spans="1:3">
      <c r="A119" s="1" t="s">
        <v>758</v>
      </c>
      <c r="B119" s="1" t="s">
        <v>759</v>
      </c>
      <c r="C119" s="1" t="s">
        <v>1766</v>
      </c>
    </row>
    <row r="120" spans="1:3">
      <c r="A120" s="1" t="s">
        <v>805</v>
      </c>
      <c r="B120" s="1" t="s">
        <v>806</v>
      </c>
      <c r="C120" s="1" t="s">
        <v>1765</v>
      </c>
    </row>
    <row r="121" spans="1:3">
      <c r="A121" s="1" t="s">
        <v>462</v>
      </c>
      <c r="B121" s="1" t="s">
        <v>463</v>
      </c>
      <c r="C121" s="1" t="s">
        <v>1765</v>
      </c>
    </row>
    <row r="122" spans="1:3">
      <c r="A122" s="1" t="s">
        <v>1083</v>
      </c>
      <c r="B122" s="1" t="s">
        <v>1056</v>
      </c>
      <c r="C122" s="1" t="s">
        <v>1765</v>
      </c>
    </row>
    <row r="123" spans="1:3">
      <c r="A123" s="1" t="s">
        <v>91</v>
      </c>
      <c r="B123" s="1" t="s">
        <v>92</v>
      </c>
      <c r="C123" s="1" t="s">
        <v>1765</v>
      </c>
    </row>
    <row r="124" spans="1:3">
      <c r="A124" s="1" t="str">
        <f>"BAZILE"</f>
        <v>BAZILE</v>
      </c>
      <c r="B124" s="1" t="str">
        <f>"Joseph"</f>
        <v>Joseph</v>
      </c>
      <c r="C124" s="1" t="s">
        <v>1765</v>
      </c>
    </row>
    <row r="125" spans="1:3">
      <c r="A125" s="1" t="s">
        <v>1237</v>
      </c>
      <c r="B125" s="1" t="s">
        <v>1238</v>
      </c>
      <c r="C125" s="1" t="s">
        <v>1766</v>
      </c>
    </row>
    <row r="126" spans="1:3">
      <c r="A126" s="1" t="s">
        <v>1217</v>
      </c>
      <c r="B126" s="1" t="s">
        <v>831</v>
      </c>
      <c r="C126" s="1" t="s">
        <v>1765</v>
      </c>
    </row>
    <row r="127" spans="1:3">
      <c r="A127" s="1" t="s">
        <v>1374</v>
      </c>
      <c r="B127" s="1" t="s">
        <v>1052</v>
      </c>
      <c r="C127" s="1" t="s">
        <v>1765</v>
      </c>
    </row>
    <row r="128" spans="1:3">
      <c r="A128" s="1" t="str">
        <f>"BEAUJOUR"</f>
        <v>BEAUJOUR</v>
      </c>
      <c r="B128" s="1" t="str">
        <f>"Teddy"</f>
        <v>Teddy</v>
      </c>
      <c r="C128" s="1" t="s">
        <v>1765</v>
      </c>
    </row>
    <row r="129" spans="1:3">
      <c r="A129" s="1" t="s">
        <v>1377</v>
      </c>
      <c r="B129" s="1" t="s">
        <v>1378</v>
      </c>
      <c r="C129" s="1" t="s">
        <v>1766</v>
      </c>
    </row>
    <row r="130" spans="1:3">
      <c r="A130" s="1" t="str">
        <f>"BEAUVARLET"</f>
        <v>BEAUVARLET</v>
      </c>
      <c r="B130" s="1" t="str">
        <f>"Sophie"</f>
        <v>Sophie</v>
      </c>
      <c r="C130" s="1" t="s">
        <v>1766</v>
      </c>
    </row>
    <row r="131" spans="1:3">
      <c r="A131" s="1" t="str">
        <f>"BECKER"</f>
        <v>BECKER</v>
      </c>
      <c r="B131" s="1" t="str">
        <f>"Tiffany"</f>
        <v>Tiffany</v>
      </c>
      <c r="C131" s="1" t="s">
        <v>1766</v>
      </c>
    </row>
    <row r="132" spans="1:3">
      <c r="A132" s="1" t="s">
        <v>464</v>
      </c>
      <c r="B132" s="1" t="s">
        <v>129</v>
      </c>
      <c r="C132" s="1" t="s">
        <v>1766</v>
      </c>
    </row>
    <row r="133" spans="1:3">
      <c r="A133" s="1" t="s">
        <v>363</v>
      </c>
      <c r="B133" s="1" t="s">
        <v>364</v>
      </c>
      <c r="C133" s="1" t="s">
        <v>1765</v>
      </c>
    </row>
    <row r="134" spans="1:3">
      <c r="A134" s="1" t="s">
        <v>93</v>
      </c>
      <c r="B134" s="1" t="s">
        <v>94</v>
      </c>
      <c r="C134" s="1" t="s">
        <v>1765</v>
      </c>
    </row>
    <row r="135" spans="1:3">
      <c r="A135" s="1" t="s">
        <v>777</v>
      </c>
      <c r="B135" s="1" t="s">
        <v>778</v>
      </c>
      <c r="C135" s="1" t="s">
        <v>1765</v>
      </c>
    </row>
    <row r="136" spans="1:3">
      <c r="A136" s="1" t="str">
        <f>"BELLIARD"</f>
        <v>BELLIARD</v>
      </c>
      <c r="B136" s="1" t="str">
        <f>"Grégory"</f>
        <v>Grégory</v>
      </c>
      <c r="C136" s="1" t="s">
        <v>1765</v>
      </c>
    </row>
    <row r="137" spans="1:3">
      <c r="A137" s="1" t="s">
        <v>95</v>
      </c>
      <c r="B137" s="1" t="s">
        <v>96</v>
      </c>
      <c r="C137" s="1" t="s">
        <v>1766</v>
      </c>
    </row>
    <row r="138" spans="1:3">
      <c r="A138" s="1" t="s">
        <v>724</v>
      </c>
      <c r="B138" s="1" t="s">
        <v>725</v>
      </c>
      <c r="C138" s="1" t="s">
        <v>1765</v>
      </c>
    </row>
    <row r="139" spans="1:3">
      <c r="A139" s="1" t="s">
        <v>803</v>
      </c>
      <c r="B139" s="1" t="s">
        <v>1018</v>
      </c>
      <c r="C139" s="1" t="s">
        <v>1765</v>
      </c>
    </row>
    <row r="140" spans="1:3">
      <c r="A140" s="1" t="s">
        <v>1650</v>
      </c>
      <c r="B140" s="1" t="s">
        <v>1651</v>
      </c>
      <c r="C140" s="1" t="s">
        <v>1765</v>
      </c>
    </row>
    <row r="141" spans="1:3">
      <c r="A141" s="1" t="s">
        <v>365</v>
      </c>
      <c r="B141" s="1" t="s">
        <v>162</v>
      </c>
      <c r="C141" s="1" t="s">
        <v>1765</v>
      </c>
    </row>
    <row r="142" spans="1:3">
      <c r="A142" s="1" t="s">
        <v>365</v>
      </c>
      <c r="B142" s="1" t="s">
        <v>278</v>
      </c>
      <c r="C142" s="1" t="s">
        <v>1765</v>
      </c>
    </row>
    <row r="143" spans="1:3">
      <c r="A143" s="1" t="s">
        <v>596</v>
      </c>
      <c r="B143" s="1" t="s">
        <v>597</v>
      </c>
      <c r="C143" s="1" t="s">
        <v>1766</v>
      </c>
    </row>
    <row r="144" spans="1:3">
      <c r="A144" s="1" t="str">
        <f>"BENTH"</f>
        <v>BENTH</v>
      </c>
      <c r="B144" s="1" t="str">
        <f>"PATRICE"</f>
        <v>PATRICE</v>
      </c>
      <c r="C144" s="1" t="s">
        <v>1765</v>
      </c>
    </row>
    <row r="145" spans="1:3">
      <c r="A145" s="1" t="s">
        <v>1658</v>
      </c>
      <c r="B145" s="1" t="s">
        <v>1659</v>
      </c>
      <c r="C145" s="1" t="s">
        <v>1765</v>
      </c>
    </row>
    <row r="146" spans="1:3">
      <c r="A146" s="1" t="s">
        <v>1383</v>
      </c>
      <c r="B146" s="1" t="s">
        <v>1384</v>
      </c>
      <c r="C146" s="1" t="s">
        <v>1765</v>
      </c>
    </row>
    <row r="147" spans="1:3">
      <c r="A147" s="1" t="str">
        <f>"BERGER"</f>
        <v>BERGER</v>
      </c>
      <c r="B147" s="1" t="str">
        <f>"Maiv Kab"</f>
        <v>Maiv Kab</v>
      </c>
      <c r="C147" s="1" t="s">
        <v>1765</v>
      </c>
    </row>
    <row r="148" spans="1:3">
      <c r="A148" s="1" t="str">
        <f>"BERLIT"</f>
        <v>BERLIT</v>
      </c>
      <c r="B148" s="1" t="str">
        <f>"Youri"</f>
        <v>Youri</v>
      </c>
      <c r="C148" s="1" t="s">
        <v>1765</v>
      </c>
    </row>
    <row r="149" spans="1:3">
      <c r="A149" s="1" t="s">
        <v>366</v>
      </c>
      <c r="B149" s="1" t="s">
        <v>367</v>
      </c>
      <c r="C149" s="1" t="s">
        <v>1766</v>
      </c>
    </row>
    <row r="150" spans="1:3">
      <c r="A150" s="1" t="s">
        <v>366</v>
      </c>
      <c r="B150" s="1" t="s">
        <v>92</v>
      </c>
      <c r="C150" s="1" t="s">
        <v>1765</v>
      </c>
    </row>
    <row r="151" spans="1:3">
      <c r="A151" s="1" t="str">
        <f>"BERNIER"</f>
        <v>BERNIER</v>
      </c>
      <c r="B151" s="1" t="str">
        <f>"Caroline"</f>
        <v>Caroline</v>
      </c>
      <c r="C151" s="1" t="s">
        <v>1766</v>
      </c>
    </row>
    <row r="152" spans="1:3">
      <c r="A152" s="1" t="str">
        <f>"BERNUDE"</f>
        <v>BERNUDE</v>
      </c>
      <c r="B152" s="1" t="str">
        <f>"Yvette"</f>
        <v>Yvette</v>
      </c>
      <c r="C152" s="1" t="s">
        <v>1766</v>
      </c>
    </row>
    <row r="153" spans="1:3">
      <c r="A153" s="1" t="str">
        <f>"BERTAUD"</f>
        <v>BERTAUD</v>
      </c>
      <c r="B153" s="1" t="str">
        <f>"Fabrice"</f>
        <v>Fabrice</v>
      </c>
      <c r="C153" s="1" t="s">
        <v>1765</v>
      </c>
    </row>
    <row r="154" spans="1:3">
      <c r="A154" s="1" t="s">
        <v>1103</v>
      </c>
      <c r="B154" s="1" t="s">
        <v>428</v>
      </c>
      <c r="C154" s="1" t="s">
        <v>1765</v>
      </c>
    </row>
    <row r="155" spans="1:3">
      <c r="A155" s="1" t="str">
        <f>"BESSARION"</f>
        <v>BESSARION</v>
      </c>
      <c r="B155" s="1" t="str">
        <f>"Ingrid"</f>
        <v>Ingrid</v>
      </c>
      <c r="C155" s="1" t="s">
        <v>1766</v>
      </c>
    </row>
    <row r="156" spans="1:3">
      <c r="A156" s="1" t="s">
        <v>1101</v>
      </c>
      <c r="B156" s="1" t="s">
        <v>90</v>
      </c>
      <c r="C156" s="1" t="s">
        <v>1765</v>
      </c>
    </row>
    <row r="157" spans="1:3">
      <c r="A157" s="1" t="s">
        <v>719</v>
      </c>
      <c r="B157" s="1" t="s">
        <v>720</v>
      </c>
      <c r="C157" s="1" t="s">
        <v>1765</v>
      </c>
    </row>
    <row r="158" spans="1:3">
      <c r="A158" s="1" t="s">
        <v>1735</v>
      </c>
      <c r="B158" s="1" t="s">
        <v>1188</v>
      </c>
      <c r="C158" s="1" t="s">
        <v>1765</v>
      </c>
    </row>
    <row r="159" spans="1:3">
      <c r="A159" s="1" t="s">
        <v>1</v>
      </c>
      <c r="B159" s="1" t="s">
        <v>2</v>
      </c>
      <c r="C159" s="1" t="s">
        <v>1766</v>
      </c>
    </row>
    <row r="160" spans="1:3">
      <c r="A160" s="1" t="s">
        <v>465</v>
      </c>
      <c r="B160" s="1" t="s">
        <v>1042</v>
      </c>
      <c r="C160" s="1" t="s">
        <v>1765</v>
      </c>
    </row>
    <row r="161" spans="1:3">
      <c r="A161" s="1" t="s">
        <v>465</v>
      </c>
      <c r="B161" s="1" t="s">
        <v>1327</v>
      </c>
      <c r="C161" s="1" t="s">
        <v>1766</v>
      </c>
    </row>
    <row r="162" spans="1:3">
      <c r="A162" s="1" t="s">
        <v>465</v>
      </c>
      <c r="B162" s="1" t="s">
        <v>466</v>
      </c>
      <c r="C162" s="1" t="s">
        <v>1765</v>
      </c>
    </row>
    <row r="163" spans="1:3">
      <c r="A163" s="1" t="str">
        <f>"BEZIAT"</f>
        <v>BEZIAT</v>
      </c>
      <c r="B163" s="1" t="str">
        <f>"Georges"</f>
        <v>Georges</v>
      </c>
      <c r="C163" s="1" t="s">
        <v>1765</v>
      </c>
    </row>
    <row r="164" spans="1:3">
      <c r="A164" s="1" t="s">
        <v>1375</v>
      </c>
      <c r="B164" s="1" t="s">
        <v>1376</v>
      </c>
      <c r="C164" s="1" t="s">
        <v>1766</v>
      </c>
    </row>
    <row r="165" spans="1:3">
      <c r="A165" s="1" t="s">
        <v>97</v>
      </c>
      <c r="B165" s="1" t="s">
        <v>18</v>
      </c>
      <c r="C165" s="1" t="s">
        <v>1765</v>
      </c>
    </row>
    <row r="166" spans="1:3">
      <c r="A166" s="1" t="str">
        <f>"BIDOC"</f>
        <v>BIDOC</v>
      </c>
      <c r="B166" s="1" t="str">
        <f>"Eddy"</f>
        <v>Eddy</v>
      </c>
      <c r="C166" s="1" t="s">
        <v>1765</v>
      </c>
    </row>
    <row r="167" spans="1:3">
      <c r="A167" s="1" t="s">
        <v>98</v>
      </c>
      <c r="B167" s="1" t="s">
        <v>99</v>
      </c>
      <c r="C167" s="1" t="s">
        <v>1765</v>
      </c>
    </row>
    <row r="168" spans="1:3">
      <c r="A168" s="1" t="s">
        <v>1204</v>
      </c>
      <c r="B168" s="1" t="s">
        <v>1205</v>
      </c>
      <c r="C168" s="1" t="s">
        <v>1765</v>
      </c>
    </row>
    <row r="169" spans="1:3">
      <c r="A169" s="1" t="str">
        <f>"BIJOU"</f>
        <v>BIJOU</v>
      </c>
      <c r="B169" s="1" t="str">
        <f>"Rodrigue Valery"</f>
        <v>Rodrigue Valery</v>
      </c>
      <c r="C169" s="1" t="s">
        <v>1765</v>
      </c>
    </row>
    <row r="170" spans="1:3">
      <c r="A170" s="1" t="s">
        <v>100</v>
      </c>
      <c r="B170" s="1" t="s">
        <v>88</v>
      </c>
      <c r="C170" s="1" t="s">
        <v>1766</v>
      </c>
    </row>
    <row r="171" spans="1:3">
      <c r="A171" s="1" t="str">
        <f>"BILLOT"</f>
        <v>BILLOT</v>
      </c>
      <c r="B171" s="1" t="str">
        <f>"Françoise"</f>
        <v>Françoise</v>
      </c>
      <c r="C171" s="1" t="s">
        <v>1766</v>
      </c>
    </row>
    <row r="172" spans="1:3">
      <c r="A172" s="1" t="s">
        <v>101</v>
      </c>
      <c r="B172" s="1" t="s">
        <v>102</v>
      </c>
      <c r="C172" s="1" t="s">
        <v>1766</v>
      </c>
    </row>
    <row r="173" spans="1:3">
      <c r="A173" s="1" t="s">
        <v>1200</v>
      </c>
      <c r="B173" s="1" t="s">
        <v>1201</v>
      </c>
      <c r="C173" s="1" t="s">
        <v>1765</v>
      </c>
    </row>
    <row r="174" spans="1:3">
      <c r="A174" s="1" t="s">
        <v>1239</v>
      </c>
      <c r="B174" s="1" t="s">
        <v>28</v>
      </c>
      <c r="C174" s="1" t="s">
        <v>1766</v>
      </c>
    </row>
    <row r="175" spans="1:3">
      <c r="A175" s="1" t="str">
        <f>"BIROTA"</f>
        <v>BIROTA</v>
      </c>
      <c r="B175" s="1" t="str">
        <f>"Jennifer"</f>
        <v>Jennifer</v>
      </c>
      <c r="C175" s="1" t="s">
        <v>1766</v>
      </c>
    </row>
    <row r="176" spans="1:3">
      <c r="A176" s="1" t="str">
        <f>"BISSON"</f>
        <v>BISSON</v>
      </c>
      <c r="B176" s="1" t="str">
        <f>"Guy"</f>
        <v>Guy</v>
      </c>
      <c r="C176" s="1" t="s">
        <v>1765</v>
      </c>
    </row>
    <row r="177" spans="1:3">
      <c r="A177" s="1" t="s">
        <v>1560</v>
      </c>
      <c r="B177" s="1" t="s">
        <v>1287</v>
      </c>
      <c r="C177" s="1" t="s">
        <v>1765</v>
      </c>
    </row>
    <row r="178" spans="1:3">
      <c r="A178" s="1" t="str">
        <f>"BLANCHART"</f>
        <v>BLANCHART</v>
      </c>
      <c r="B178" s="1" t="str">
        <f>"Jessica"</f>
        <v>Jessica</v>
      </c>
      <c r="C178" s="1" t="s">
        <v>1766</v>
      </c>
    </row>
    <row r="179" spans="1:3">
      <c r="A179" s="1" t="s">
        <v>467</v>
      </c>
      <c r="B179" s="1" t="s">
        <v>468</v>
      </c>
      <c r="C179" s="1" t="s">
        <v>1766</v>
      </c>
    </row>
    <row r="180" spans="1:3">
      <c r="A180" s="1" t="str">
        <f>"BLANCHETIERE"</f>
        <v>BLANCHETIERE</v>
      </c>
      <c r="B180" s="1" t="str">
        <f>"Gilles"</f>
        <v>Gilles</v>
      </c>
      <c r="C180" s="1" t="s">
        <v>1765</v>
      </c>
    </row>
    <row r="181" spans="1:3">
      <c r="A181" s="1" t="s">
        <v>469</v>
      </c>
      <c r="B181" s="1" t="s">
        <v>470</v>
      </c>
      <c r="C181" s="1" t="s">
        <v>1765</v>
      </c>
    </row>
    <row r="182" spans="1:3">
      <c r="A182" s="1" t="s">
        <v>954</v>
      </c>
      <c r="B182" s="1" t="s">
        <v>645</v>
      </c>
      <c r="C182" s="1" t="s">
        <v>1765</v>
      </c>
    </row>
    <row r="183" spans="1:3">
      <c r="A183" s="1" t="str">
        <f>"BLOCK DE FRIBERG"</f>
        <v>BLOCK DE FRIBERG</v>
      </c>
      <c r="B183" s="1" t="str">
        <f>"LAURENT"</f>
        <v>LAURENT</v>
      </c>
      <c r="C183" s="1" t="s">
        <v>1765</v>
      </c>
    </row>
    <row r="184" spans="1:3">
      <c r="A184" s="1" t="s">
        <v>3</v>
      </c>
      <c r="B184" s="1" t="s">
        <v>471</v>
      </c>
      <c r="C184" s="1" t="s">
        <v>1766</v>
      </c>
    </row>
    <row r="185" spans="1:3">
      <c r="A185" s="1" t="str">
        <f>"BLOCK DEFRIBERG"</f>
        <v>BLOCK DEFRIBERG</v>
      </c>
      <c r="B185" s="1" t="str">
        <f>"Karine"</f>
        <v>Karine</v>
      </c>
      <c r="C185" s="1" t="s">
        <v>1766</v>
      </c>
    </row>
    <row r="186" spans="1:3">
      <c r="A186" s="1" t="str">
        <f>"BLOMBO"</f>
        <v>BLOMBO</v>
      </c>
      <c r="B186" s="1" t="str">
        <f>"Véronique"</f>
        <v>Véronique</v>
      </c>
      <c r="C186" s="1" t="s">
        <v>1766</v>
      </c>
    </row>
    <row r="187" spans="1:3">
      <c r="A187" s="1" t="s">
        <v>878</v>
      </c>
      <c r="B187" s="1" t="s">
        <v>671</v>
      </c>
      <c r="C187" s="1" t="s">
        <v>1765</v>
      </c>
    </row>
    <row r="188" spans="1:3">
      <c r="A188" s="1" t="s">
        <v>1427</v>
      </c>
      <c r="B188" s="1" t="s">
        <v>1373</v>
      </c>
      <c r="C188" s="1" t="s">
        <v>1766</v>
      </c>
    </row>
    <row r="189" spans="1:3">
      <c r="A189" s="1" t="s">
        <v>103</v>
      </c>
      <c r="B189" s="1" t="s">
        <v>104</v>
      </c>
      <c r="C189" s="1" t="s">
        <v>1765</v>
      </c>
    </row>
    <row r="190" spans="1:3">
      <c r="A190" s="1" t="s">
        <v>1299</v>
      </c>
      <c r="B190" s="1" t="s">
        <v>1106</v>
      </c>
      <c r="C190" s="1" t="s">
        <v>1765</v>
      </c>
    </row>
    <row r="191" spans="1:3">
      <c r="A191" s="1" t="s">
        <v>105</v>
      </c>
      <c r="B191" s="1" t="s">
        <v>106</v>
      </c>
      <c r="C191" s="1" t="s">
        <v>1766</v>
      </c>
    </row>
    <row r="192" spans="1:3">
      <c r="A192" s="1" t="s">
        <v>5</v>
      </c>
      <c r="B192" s="1" t="s">
        <v>6</v>
      </c>
      <c r="C192" s="1" t="s">
        <v>1766</v>
      </c>
    </row>
    <row r="193" spans="1:3">
      <c r="A193" s="1" t="str">
        <f>"BOLORE"</f>
        <v>BOLORE</v>
      </c>
      <c r="B193" s="1" t="str">
        <f>"Yann"</f>
        <v>Yann</v>
      </c>
      <c r="C193" s="1" t="s">
        <v>1766</v>
      </c>
    </row>
    <row r="194" spans="1:3">
      <c r="A194" s="1" t="s">
        <v>7</v>
      </c>
      <c r="B194" s="1" t="s">
        <v>8</v>
      </c>
      <c r="C194" s="1" t="s">
        <v>1765</v>
      </c>
    </row>
    <row r="195" spans="1:3">
      <c r="A195" s="1" t="s">
        <v>713</v>
      </c>
      <c r="B195" s="1" t="s">
        <v>645</v>
      </c>
      <c r="C195" s="1" t="s">
        <v>1765</v>
      </c>
    </row>
    <row r="196" spans="1:3">
      <c r="A196" s="1" t="str">
        <f>"BONKOSKI"</f>
        <v>BONKOSKI</v>
      </c>
      <c r="B196" s="1" t="str">
        <f>"Maxime"</f>
        <v>Maxime</v>
      </c>
      <c r="C196" s="1" t="s">
        <v>1765</v>
      </c>
    </row>
    <row r="197" spans="1:3">
      <c r="A197" s="1" t="s">
        <v>1494</v>
      </c>
      <c r="B197" s="1" t="s">
        <v>58</v>
      </c>
      <c r="C197" s="1" t="s">
        <v>1766</v>
      </c>
    </row>
    <row r="198" spans="1:3">
      <c r="A198" s="1" t="s">
        <v>1307</v>
      </c>
      <c r="B198" s="1" t="s">
        <v>1308</v>
      </c>
      <c r="C198" s="1" t="s">
        <v>1766</v>
      </c>
    </row>
    <row r="199" spans="1:3">
      <c r="A199" s="1" t="str">
        <f>"BONNEVIE"</f>
        <v>BONNEVIE</v>
      </c>
      <c r="B199" s="1" t="str">
        <f>"Caroline"</f>
        <v>Caroline</v>
      </c>
      <c r="C199" s="1" t="s">
        <v>1766</v>
      </c>
    </row>
    <row r="200" spans="1:3">
      <c r="A200" s="1" t="s">
        <v>9</v>
      </c>
      <c r="B200" s="1" t="s">
        <v>10</v>
      </c>
      <c r="C200" s="1" t="s">
        <v>1766</v>
      </c>
    </row>
    <row r="201" spans="1:3">
      <c r="A201" s="1" t="s">
        <v>107</v>
      </c>
      <c r="B201" s="1" t="s">
        <v>68</v>
      </c>
      <c r="C201" s="1" t="s">
        <v>1765</v>
      </c>
    </row>
    <row r="202" spans="1:3">
      <c r="A202" s="1" t="s">
        <v>108</v>
      </c>
      <c r="B202" s="1" t="s">
        <v>842</v>
      </c>
      <c r="C202" s="1" t="s">
        <v>1765</v>
      </c>
    </row>
    <row r="203" spans="1:3">
      <c r="A203" s="1" t="s">
        <v>108</v>
      </c>
      <c r="B203" s="1" t="s">
        <v>109</v>
      </c>
      <c r="C203" s="1" t="s">
        <v>1766</v>
      </c>
    </row>
    <row r="204" spans="1:3">
      <c r="A204" s="1" t="str">
        <f>"BORES"</f>
        <v>BORES</v>
      </c>
      <c r="B204" s="1" t="str">
        <f>"SANDRA"</f>
        <v>SANDRA</v>
      </c>
      <c r="C204" s="1" t="s">
        <v>1766</v>
      </c>
    </row>
    <row r="205" spans="1:3">
      <c r="A205" s="1" t="s">
        <v>1220</v>
      </c>
      <c r="B205" s="1" t="s">
        <v>620</v>
      </c>
      <c r="C205" s="1" t="s">
        <v>1765</v>
      </c>
    </row>
    <row r="206" spans="1:3">
      <c r="A206" s="1" t="s">
        <v>706</v>
      </c>
      <c r="B206" s="1" t="s">
        <v>707</v>
      </c>
      <c r="C206" s="1" t="s">
        <v>1765</v>
      </c>
    </row>
    <row r="207" spans="1:3">
      <c r="A207" s="1" t="s">
        <v>1195</v>
      </c>
      <c r="B207" s="1" t="s">
        <v>1196</v>
      </c>
      <c r="C207" s="1" t="s">
        <v>1765</v>
      </c>
    </row>
    <row r="208" spans="1:3">
      <c r="A208" s="1" t="s">
        <v>1455</v>
      </c>
      <c r="B208" s="1" t="s">
        <v>1456</v>
      </c>
      <c r="C208" s="1" t="s">
        <v>1765</v>
      </c>
    </row>
    <row r="209" spans="1:3">
      <c r="A209" s="1" t="s">
        <v>110</v>
      </c>
      <c r="B209" s="1" t="s">
        <v>111</v>
      </c>
      <c r="C209" s="1" t="s">
        <v>1765</v>
      </c>
    </row>
    <row r="210" spans="1:3">
      <c r="A210" s="1" t="s">
        <v>110</v>
      </c>
      <c r="B210" s="1" t="s">
        <v>472</v>
      </c>
      <c r="C210" s="1" t="s">
        <v>1765</v>
      </c>
    </row>
    <row r="211" spans="1:3">
      <c r="A211" s="1" t="s">
        <v>1632</v>
      </c>
      <c r="B211" s="1" t="s">
        <v>1633</v>
      </c>
      <c r="C211" s="1" t="s">
        <v>1765</v>
      </c>
    </row>
    <row r="212" spans="1:3">
      <c r="A212" s="1" t="s">
        <v>1141</v>
      </c>
      <c r="B212" s="1" t="s">
        <v>70</v>
      </c>
      <c r="C212" s="1" t="s">
        <v>1765</v>
      </c>
    </row>
    <row r="213" spans="1:3">
      <c r="A213" s="1" t="s">
        <v>1508</v>
      </c>
      <c r="B213" s="1" t="s">
        <v>645</v>
      </c>
      <c r="C213" s="1" t="s">
        <v>1765</v>
      </c>
    </row>
    <row r="214" spans="1:3">
      <c r="A214" s="1" t="s">
        <v>1558</v>
      </c>
      <c r="B214" s="1" t="s">
        <v>1559</v>
      </c>
      <c r="C214" s="1" t="s">
        <v>1765</v>
      </c>
    </row>
    <row r="215" spans="1:3">
      <c r="A215" s="1" t="s">
        <v>905</v>
      </c>
      <c r="B215" s="1" t="s">
        <v>634</v>
      </c>
      <c r="C215" s="1" t="s">
        <v>1765</v>
      </c>
    </row>
    <row r="216" spans="1:3">
      <c r="A216" s="1" t="s">
        <v>905</v>
      </c>
      <c r="B216" s="1" t="s">
        <v>507</v>
      </c>
      <c r="C216" s="1" t="s">
        <v>1765</v>
      </c>
    </row>
    <row r="217" spans="1:3">
      <c r="A217" s="1" t="s">
        <v>11</v>
      </c>
      <c r="B217" s="1" t="s">
        <v>129</v>
      </c>
      <c r="C217" s="1" t="s">
        <v>1766</v>
      </c>
    </row>
    <row r="218" spans="1:3">
      <c r="A218" s="1" t="s">
        <v>11</v>
      </c>
      <c r="B218" s="1" t="s">
        <v>12</v>
      </c>
      <c r="C218" s="1" t="s">
        <v>1766</v>
      </c>
    </row>
    <row r="219" spans="1:3">
      <c r="A219" s="1" t="s">
        <v>112</v>
      </c>
      <c r="B219" s="1" t="s">
        <v>978</v>
      </c>
      <c r="C219" s="1" t="s">
        <v>1766</v>
      </c>
    </row>
    <row r="220" spans="1:3">
      <c r="A220" s="1" t="s">
        <v>112</v>
      </c>
      <c r="B220" s="1" t="s">
        <v>113</v>
      </c>
      <c r="C220" s="1" t="s">
        <v>1765</v>
      </c>
    </row>
    <row r="221" spans="1:3">
      <c r="A221" s="1" t="s">
        <v>112</v>
      </c>
      <c r="B221" s="1" t="s">
        <v>104</v>
      </c>
      <c r="C221" s="1" t="s">
        <v>1765</v>
      </c>
    </row>
    <row r="222" spans="1:3">
      <c r="A222" s="1" t="s">
        <v>1187</v>
      </c>
      <c r="B222" s="1" t="s">
        <v>1188</v>
      </c>
      <c r="C222" s="1" t="s">
        <v>1765</v>
      </c>
    </row>
    <row r="223" spans="1:3">
      <c r="A223" s="1" t="str">
        <f>"BOUTEILLE"</f>
        <v>BOUTEILLE</v>
      </c>
      <c r="B223" s="1" t="str">
        <f>"Emmanuel"</f>
        <v>Emmanuel</v>
      </c>
      <c r="C223" s="1" t="s">
        <v>1765</v>
      </c>
    </row>
    <row r="224" spans="1:3">
      <c r="A224" s="1" t="s">
        <v>1410</v>
      </c>
      <c r="B224" s="1" t="s">
        <v>162</v>
      </c>
      <c r="C224" s="1" t="s">
        <v>1765</v>
      </c>
    </row>
    <row r="225" spans="1:3">
      <c r="A225" s="1" t="s">
        <v>1014</v>
      </c>
      <c r="B225" s="1" t="s">
        <v>1015</v>
      </c>
      <c r="C225" s="1" t="s">
        <v>1766</v>
      </c>
    </row>
    <row r="226" spans="1:3">
      <c r="A226" s="1" t="s">
        <v>1033</v>
      </c>
      <c r="B226" s="1" t="s">
        <v>207</v>
      </c>
      <c r="C226" s="1" t="s">
        <v>1765</v>
      </c>
    </row>
    <row r="227" spans="1:3">
      <c r="A227" s="1" t="s">
        <v>114</v>
      </c>
      <c r="B227" s="1" t="s">
        <v>70</v>
      </c>
      <c r="C227" s="1" t="s">
        <v>1765</v>
      </c>
    </row>
    <row r="228" spans="1:3">
      <c r="A228" s="1" t="s">
        <v>1564</v>
      </c>
      <c r="B228" s="1" t="s">
        <v>1211</v>
      </c>
      <c r="C228" s="1" t="s">
        <v>1765</v>
      </c>
    </row>
    <row r="229" spans="1:3">
      <c r="A229" s="1" t="s">
        <v>1756</v>
      </c>
      <c r="B229" s="1" t="s">
        <v>127</v>
      </c>
      <c r="C229" s="1" t="s">
        <v>1765</v>
      </c>
    </row>
    <row r="230" spans="1:3">
      <c r="A230" s="1" t="s">
        <v>115</v>
      </c>
      <c r="B230" s="1" t="s">
        <v>116</v>
      </c>
      <c r="C230" s="1" t="s">
        <v>1766</v>
      </c>
    </row>
    <row r="231" spans="1:3">
      <c r="A231" s="1" t="s">
        <v>115</v>
      </c>
      <c r="B231" s="1" t="s">
        <v>117</v>
      </c>
      <c r="C231" s="1" t="s">
        <v>1765</v>
      </c>
    </row>
    <row r="232" spans="1:3">
      <c r="A232" s="1" t="s">
        <v>118</v>
      </c>
      <c r="B232" s="1" t="s">
        <v>10</v>
      </c>
      <c r="C232" s="1" t="s">
        <v>1766</v>
      </c>
    </row>
    <row r="233" spans="1:3">
      <c r="A233" s="1" t="s">
        <v>119</v>
      </c>
      <c r="B233" s="1" t="s">
        <v>120</v>
      </c>
      <c r="C233" s="1" t="s">
        <v>1766</v>
      </c>
    </row>
    <row r="234" spans="1:3">
      <c r="A234" s="1" t="str">
        <f>"BRANCHET"</f>
        <v>BRANCHET</v>
      </c>
      <c r="B234" s="1" t="str">
        <f>"Jean Marc"</f>
        <v>Jean Marc</v>
      </c>
      <c r="C234" s="1" t="s">
        <v>1765</v>
      </c>
    </row>
    <row r="235" spans="1:3">
      <c r="A235" s="1" t="str">
        <f>"BRAND"</f>
        <v>BRAND</v>
      </c>
      <c r="B235" s="1" t="str">
        <f>"Camille"</f>
        <v>Camille</v>
      </c>
      <c r="C235" s="1" t="s">
        <v>1766</v>
      </c>
    </row>
    <row r="236" spans="1:3">
      <c r="A236" s="1" t="s">
        <v>1492</v>
      </c>
      <c r="B236" s="1" t="s">
        <v>1493</v>
      </c>
      <c r="C236" s="1" t="s">
        <v>1766</v>
      </c>
    </row>
    <row r="237" spans="1:3">
      <c r="A237" s="1" t="s">
        <v>1578</v>
      </c>
      <c r="B237" s="1" t="s">
        <v>1106</v>
      </c>
      <c r="C237" s="1" t="s">
        <v>1765</v>
      </c>
    </row>
    <row r="238" spans="1:3">
      <c r="A238" s="1" t="s">
        <v>807</v>
      </c>
      <c r="B238" s="1" t="s">
        <v>808</v>
      </c>
      <c r="C238" s="1" t="s">
        <v>1765</v>
      </c>
    </row>
    <row r="239" spans="1:3">
      <c r="A239" s="1" t="s">
        <v>1179</v>
      </c>
      <c r="B239" s="1" t="s">
        <v>452</v>
      </c>
      <c r="C239" s="1" t="s">
        <v>1765</v>
      </c>
    </row>
    <row r="240" spans="1:3">
      <c r="A240" s="1" t="s">
        <v>1350</v>
      </c>
      <c r="B240" s="1" t="s">
        <v>1351</v>
      </c>
      <c r="C240" s="1" t="s">
        <v>1765</v>
      </c>
    </row>
    <row r="241" spans="1:3">
      <c r="A241" s="1" t="s">
        <v>1636</v>
      </c>
      <c r="B241" s="1" t="s">
        <v>1637</v>
      </c>
      <c r="C241" s="1" t="s">
        <v>1765</v>
      </c>
    </row>
    <row r="242" spans="1:3">
      <c r="A242" s="1" t="s">
        <v>1149</v>
      </c>
      <c r="B242" s="1" t="s">
        <v>620</v>
      </c>
      <c r="C242" s="1" t="s">
        <v>1765</v>
      </c>
    </row>
    <row r="243" spans="1:3">
      <c r="A243" s="1" t="s">
        <v>613</v>
      </c>
      <c r="B243" s="1" t="s">
        <v>614</v>
      </c>
      <c r="C243" s="1" t="s">
        <v>1766</v>
      </c>
    </row>
    <row r="244" spans="1:3">
      <c r="A244" s="1" t="str">
        <f>"BRISSAC"</f>
        <v>BRISSAC</v>
      </c>
      <c r="B244" s="1" t="str">
        <f>"Rodrigue"</f>
        <v>Rodrigue</v>
      </c>
      <c r="C244" s="1" t="s">
        <v>1765</v>
      </c>
    </row>
    <row r="245" spans="1:3">
      <c r="A245" s="1" t="s">
        <v>473</v>
      </c>
      <c r="B245" s="1" t="s">
        <v>907</v>
      </c>
      <c r="C245" s="1" t="s">
        <v>1766</v>
      </c>
    </row>
    <row r="246" spans="1:3">
      <c r="A246" s="1" t="s">
        <v>473</v>
      </c>
      <c r="B246" s="1" t="s">
        <v>474</v>
      </c>
      <c r="C246" s="1" t="s">
        <v>1765</v>
      </c>
    </row>
    <row r="247" spans="1:3">
      <c r="A247" s="1" t="s">
        <v>473</v>
      </c>
      <c r="B247" s="1" t="s">
        <v>475</v>
      </c>
      <c r="C247" s="1" t="s">
        <v>1765</v>
      </c>
    </row>
    <row r="248" spans="1:3">
      <c r="A248" s="1" t="s">
        <v>795</v>
      </c>
      <c r="B248" s="1" t="s">
        <v>1004</v>
      </c>
      <c r="C248" s="1" t="s">
        <v>1765</v>
      </c>
    </row>
    <row r="249" spans="1:3">
      <c r="A249" s="1" t="str">
        <f>"BRODER"</f>
        <v>BRODER</v>
      </c>
      <c r="B249" s="1" t="str">
        <f>"Lidvine"</f>
        <v>Lidvine</v>
      </c>
      <c r="C249" s="1" t="s">
        <v>1766</v>
      </c>
    </row>
    <row r="250" spans="1:3">
      <c r="A250" s="1" t="str">
        <f>"BROOKSON"</f>
        <v>BROOKSON</v>
      </c>
      <c r="B250" s="1" t="str">
        <f>"Raoul"</f>
        <v>Raoul</v>
      </c>
      <c r="C250" s="1" t="s">
        <v>1765</v>
      </c>
    </row>
    <row r="251" spans="1:3">
      <c r="A251" s="1" t="s">
        <v>1109</v>
      </c>
      <c r="B251" s="1" t="s">
        <v>262</v>
      </c>
      <c r="C251" s="1" t="s">
        <v>1765</v>
      </c>
    </row>
    <row r="252" spans="1:3">
      <c r="A252" s="1" t="s">
        <v>476</v>
      </c>
      <c r="B252" s="1" t="s">
        <v>477</v>
      </c>
      <c r="C252" s="1" t="s">
        <v>1766</v>
      </c>
    </row>
    <row r="253" spans="1:3">
      <c r="A253" s="1" t="str">
        <f>"BRUNE"</f>
        <v>BRUNE</v>
      </c>
      <c r="B253" s="1" t="str">
        <f>"Cyrille"</f>
        <v>Cyrille</v>
      </c>
      <c r="C253" s="1" t="s">
        <v>1765</v>
      </c>
    </row>
    <row r="254" spans="1:3">
      <c r="A254" s="1" t="s">
        <v>121</v>
      </c>
      <c r="B254" s="1" t="s">
        <v>122</v>
      </c>
      <c r="C254" s="1" t="s">
        <v>1765</v>
      </c>
    </row>
    <row r="255" spans="1:3">
      <c r="A255" s="1" t="s">
        <v>785</v>
      </c>
      <c r="B255" s="1" t="s">
        <v>18</v>
      </c>
      <c r="C255" s="1" t="s">
        <v>1765</v>
      </c>
    </row>
    <row r="256" spans="1:3">
      <c r="A256" s="1" t="s">
        <v>1748</v>
      </c>
      <c r="B256" s="1" t="s">
        <v>408</v>
      </c>
      <c r="C256" s="1" t="s">
        <v>1765</v>
      </c>
    </row>
    <row r="257" spans="1:3">
      <c r="A257" s="1" t="s">
        <v>1121</v>
      </c>
      <c r="B257" s="1" t="s">
        <v>68</v>
      </c>
      <c r="C257" s="1" t="s">
        <v>1765</v>
      </c>
    </row>
    <row r="258" spans="1:3">
      <c r="A258" s="1" t="str">
        <f>"BUSNEL"</f>
        <v>BUSNEL</v>
      </c>
      <c r="B258" s="1" t="str">
        <f>"Nolwenn"</f>
        <v>Nolwenn</v>
      </c>
      <c r="C258" s="1" t="s">
        <v>1766</v>
      </c>
    </row>
    <row r="259" spans="1:3">
      <c r="A259" s="1" t="str">
        <f>"BYNOE"</f>
        <v>BYNOE</v>
      </c>
      <c r="B259" s="1" t="str">
        <f>"Anthony"</f>
        <v>Anthony</v>
      </c>
      <c r="C259" s="1" t="s">
        <v>1765</v>
      </c>
    </row>
    <row r="260" spans="1:3">
      <c r="A260" s="1" t="s">
        <v>1687</v>
      </c>
      <c r="B260" s="1" t="s">
        <v>303</v>
      </c>
      <c r="C260" s="1" t="s">
        <v>1766</v>
      </c>
    </row>
    <row r="261" spans="1:3">
      <c r="A261" s="1" t="s">
        <v>936</v>
      </c>
      <c r="B261" s="1" t="s">
        <v>937</v>
      </c>
      <c r="C261" s="1" t="s">
        <v>1765</v>
      </c>
    </row>
    <row r="262" spans="1:3">
      <c r="A262" s="1" t="str">
        <f>"CADIN"</f>
        <v>CADIN</v>
      </c>
      <c r="B262" s="1" t="str">
        <f>"LYDIA"</f>
        <v>LYDIA</v>
      </c>
      <c r="C262" s="1" t="s">
        <v>1766</v>
      </c>
    </row>
    <row r="263" spans="1:3">
      <c r="A263" s="1" t="s">
        <v>1162</v>
      </c>
      <c r="B263" s="1" t="s">
        <v>1163</v>
      </c>
      <c r="C263" s="1" t="s">
        <v>1766</v>
      </c>
    </row>
    <row r="264" spans="1:3">
      <c r="A264" s="1" t="s">
        <v>1250</v>
      </c>
      <c r="B264" s="1" t="s">
        <v>380</v>
      </c>
      <c r="C264" s="1" t="s">
        <v>1765</v>
      </c>
    </row>
    <row r="265" spans="1:3">
      <c r="A265" s="1" t="s">
        <v>947</v>
      </c>
      <c r="B265" s="1" t="s">
        <v>948</v>
      </c>
      <c r="C265" s="1" t="s">
        <v>1766</v>
      </c>
    </row>
    <row r="266" spans="1:3">
      <c r="A266" s="1" t="s">
        <v>879</v>
      </c>
      <c r="B266" s="1" t="s">
        <v>880</v>
      </c>
      <c r="C266" s="1" t="s">
        <v>1765</v>
      </c>
    </row>
    <row r="267" spans="1:3">
      <c r="A267" s="1" t="str">
        <f>"CALSOLARI"</f>
        <v>CALSOLARI</v>
      </c>
      <c r="B267" s="1" t="str">
        <f>"Cécilia"</f>
        <v>Cécilia</v>
      </c>
      <c r="C267" s="1" t="s">
        <v>1766</v>
      </c>
    </row>
    <row r="268" spans="1:3">
      <c r="A268" s="1" t="s">
        <v>1210</v>
      </c>
      <c r="B268" s="1" t="s">
        <v>1211</v>
      </c>
      <c r="C268" s="1" t="s">
        <v>1765</v>
      </c>
    </row>
    <row r="269" spans="1:3">
      <c r="A269" s="1" t="s">
        <v>1524</v>
      </c>
      <c r="B269" s="1" t="s">
        <v>1525</v>
      </c>
      <c r="C269" s="1" t="s">
        <v>1766</v>
      </c>
    </row>
    <row r="270" spans="1:3">
      <c r="A270" s="1" t="s">
        <v>1160</v>
      </c>
      <c r="B270" s="1" t="s">
        <v>143</v>
      </c>
      <c r="C270" s="1" t="s">
        <v>1765</v>
      </c>
    </row>
    <row r="271" spans="1:3">
      <c r="A271" s="1" t="str">
        <f>"CANTIN"</f>
        <v>CANTIN</v>
      </c>
      <c r="B271" s="1" t="str">
        <f>"Stéphane"</f>
        <v>Stéphane</v>
      </c>
      <c r="C271" s="1" t="s">
        <v>1765</v>
      </c>
    </row>
    <row r="272" spans="1:3">
      <c r="A272" s="1" t="s">
        <v>124</v>
      </c>
      <c r="B272" s="1" t="s">
        <v>125</v>
      </c>
      <c r="C272" s="1" t="s">
        <v>1766</v>
      </c>
    </row>
    <row r="273" spans="1:3">
      <c r="A273" s="1" t="s">
        <v>1081</v>
      </c>
      <c r="B273" s="1" t="s">
        <v>1074</v>
      </c>
      <c r="C273" s="1" t="s">
        <v>1766</v>
      </c>
    </row>
    <row r="274" spans="1:3">
      <c r="A274" s="1" t="s">
        <v>1428</v>
      </c>
      <c r="B274" s="1" t="s">
        <v>22</v>
      </c>
      <c r="C274" s="1" t="s">
        <v>1765</v>
      </c>
    </row>
    <row r="275" spans="1:3">
      <c r="A275" s="1" t="s">
        <v>1734</v>
      </c>
      <c r="B275" s="1" t="s">
        <v>62</v>
      </c>
      <c r="C275" s="1" t="s">
        <v>1765</v>
      </c>
    </row>
    <row r="276" spans="1:3">
      <c r="A276" s="1" t="s">
        <v>1541</v>
      </c>
      <c r="B276" s="1" t="s">
        <v>1542</v>
      </c>
      <c r="C276" s="1" t="s">
        <v>1765</v>
      </c>
    </row>
    <row r="277" spans="1:3">
      <c r="A277" s="1" t="str">
        <f>"CARASSO"</f>
        <v>CARASSO</v>
      </c>
      <c r="B277" s="1" t="str">
        <f>"Olivier"</f>
        <v>Olivier</v>
      </c>
      <c r="C277" s="1" t="s">
        <v>1765</v>
      </c>
    </row>
    <row r="278" spans="1:3">
      <c r="A278" s="1" t="s">
        <v>1459</v>
      </c>
      <c r="B278" s="1" t="s">
        <v>1460</v>
      </c>
      <c r="C278" s="1" t="s">
        <v>1765</v>
      </c>
    </row>
    <row r="279" spans="1:3">
      <c r="A279" s="1" t="str">
        <f>"CARDENAS CASTRO"</f>
        <v>CARDENAS CASTRO</v>
      </c>
      <c r="B279" s="1" t="str">
        <f>"Christelle"</f>
        <v>Christelle</v>
      </c>
      <c r="C279" s="1" t="s">
        <v>1766</v>
      </c>
    </row>
    <row r="280" spans="1:3">
      <c r="A280" s="1" t="str">
        <f>"CARELUS"</f>
        <v>CARELUS</v>
      </c>
      <c r="B280" s="1" t="str">
        <f>"James"</f>
        <v>James</v>
      </c>
      <c r="C280" s="1" t="s">
        <v>1765</v>
      </c>
    </row>
    <row r="281" spans="1:3">
      <c r="A281" s="1" t="s">
        <v>1138</v>
      </c>
      <c r="B281" s="1" t="s">
        <v>829</v>
      </c>
      <c r="C281" s="1" t="s">
        <v>1765</v>
      </c>
    </row>
    <row r="282" spans="1:3">
      <c r="A282" s="1" t="s">
        <v>1388</v>
      </c>
      <c r="B282" s="1" t="s">
        <v>1384</v>
      </c>
      <c r="C282" s="1" t="s">
        <v>1765</v>
      </c>
    </row>
    <row r="283" spans="1:3">
      <c r="A283" s="1" t="s">
        <v>1509</v>
      </c>
      <c r="B283" s="1" t="s">
        <v>1510</v>
      </c>
      <c r="C283" s="1" t="s">
        <v>1765</v>
      </c>
    </row>
    <row r="284" spans="1:3">
      <c r="A284" s="1" t="s">
        <v>1178</v>
      </c>
      <c r="B284" s="1" t="s">
        <v>122</v>
      </c>
      <c r="C284" s="1" t="s">
        <v>1765</v>
      </c>
    </row>
    <row r="285" spans="1:3">
      <c r="A285" s="1" t="s">
        <v>691</v>
      </c>
      <c r="B285" s="1" t="s">
        <v>450</v>
      </c>
      <c r="C285" s="1" t="s">
        <v>1766</v>
      </c>
    </row>
    <row r="286" spans="1:3">
      <c r="A286" s="1" t="str">
        <f>"CASALAN"</f>
        <v>CASALAN</v>
      </c>
      <c r="B286" s="1" t="str">
        <f>"PASCAL"</f>
        <v>PASCAL</v>
      </c>
      <c r="C286" s="1" t="s">
        <v>1765</v>
      </c>
    </row>
    <row r="287" spans="1:3">
      <c r="A287" s="1" t="s">
        <v>1127</v>
      </c>
      <c r="B287" s="1" t="s">
        <v>174</v>
      </c>
      <c r="C287" s="1" t="s">
        <v>1765</v>
      </c>
    </row>
    <row r="288" spans="1:3">
      <c r="A288" s="1" t="s">
        <v>903</v>
      </c>
      <c r="B288" s="1" t="s">
        <v>904</v>
      </c>
      <c r="C288" s="1" t="s">
        <v>1765</v>
      </c>
    </row>
    <row r="289" spans="1:3">
      <c r="A289" s="1" t="s">
        <v>729</v>
      </c>
      <c r="B289" s="1" t="s">
        <v>730</v>
      </c>
      <c r="C289" s="1" t="s">
        <v>1766</v>
      </c>
    </row>
    <row r="290" spans="1:3">
      <c r="A290" s="1" t="s">
        <v>126</v>
      </c>
      <c r="B290" s="1" t="s">
        <v>127</v>
      </c>
      <c r="C290" s="1" t="s">
        <v>1765</v>
      </c>
    </row>
    <row r="291" spans="1:3">
      <c r="A291" s="1" t="s">
        <v>1181</v>
      </c>
      <c r="B291" s="1" t="s">
        <v>831</v>
      </c>
      <c r="C291" s="1" t="s">
        <v>1765</v>
      </c>
    </row>
    <row r="292" spans="1:3">
      <c r="A292" s="1" t="str">
        <f>"CAUDAL"</f>
        <v>CAUDAL</v>
      </c>
      <c r="B292" s="1" t="str">
        <f>"STEPHANIE"</f>
        <v>STEPHANIE</v>
      </c>
      <c r="C292" s="1" t="s">
        <v>1766</v>
      </c>
    </row>
    <row r="293" spans="1:3">
      <c r="A293" s="1" t="str">
        <f>"CAUDAL"</f>
        <v>CAUDAL</v>
      </c>
      <c r="B293" s="1" t="str">
        <f>"Stéphanie"</f>
        <v>Stéphanie</v>
      </c>
      <c r="C293" s="1" t="s">
        <v>1766</v>
      </c>
    </row>
    <row r="294" spans="1:3">
      <c r="A294" s="1" t="str">
        <f>"CAYEZ"</f>
        <v>CAYEZ</v>
      </c>
      <c r="B294" s="1" t="str">
        <f>"Séverine"</f>
        <v>Séverine</v>
      </c>
      <c r="C294" s="1" t="s">
        <v>1766</v>
      </c>
    </row>
    <row r="295" spans="1:3">
      <c r="A295" s="1" t="s">
        <v>598</v>
      </c>
      <c r="B295" s="1" t="s">
        <v>258</v>
      </c>
      <c r="C295" s="1" t="s">
        <v>1766</v>
      </c>
    </row>
    <row r="296" spans="1:3">
      <c r="A296" s="1" t="s">
        <v>598</v>
      </c>
      <c r="B296" s="1" t="s">
        <v>1385</v>
      </c>
      <c r="C296" s="1" t="s">
        <v>1766</v>
      </c>
    </row>
    <row r="297" spans="1:3">
      <c r="A297" s="1" t="s">
        <v>847</v>
      </c>
      <c r="B297" s="1" t="s">
        <v>848</v>
      </c>
      <c r="C297" s="1" t="s">
        <v>1766</v>
      </c>
    </row>
    <row r="298" spans="1:3">
      <c r="A298" s="1" t="s">
        <v>1046</v>
      </c>
      <c r="B298" s="1" t="s">
        <v>452</v>
      </c>
      <c r="C298" s="1" t="s">
        <v>1765</v>
      </c>
    </row>
    <row r="299" spans="1:3">
      <c r="A299" s="1" t="s">
        <v>1421</v>
      </c>
      <c r="B299" s="1" t="s">
        <v>1422</v>
      </c>
      <c r="C299" s="1" t="s">
        <v>1766</v>
      </c>
    </row>
    <row r="300" spans="1:3">
      <c r="A300" s="1" t="s">
        <v>638</v>
      </c>
      <c r="B300" s="1" t="s">
        <v>639</v>
      </c>
      <c r="C300" s="1" t="s">
        <v>1766</v>
      </c>
    </row>
    <row r="301" spans="1:3">
      <c r="A301" s="1" t="str">
        <f>"CERIL"</f>
        <v>CERIL</v>
      </c>
      <c r="B301" s="1" t="str">
        <f>"FRITZ"</f>
        <v>FRITZ</v>
      </c>
      <c r="C301" s="1" t="s">
        <v>1765</v>
      </c>
    </row>
    <row r="302" spans="1:3">
      <c r="A302" s="1" t="s">
        <v>1429</v>
      </c>
      <c r="B302" s="1" t="s">
        <v>620</v>
      </c>
      <c r="C302" s="1" t="s">
        <v>1765</v>
      </c>
    </row>
    <row r="303" spans="1:3">
      <c r="A303" s="1" t="s">
        <v>1652</v>
      </c>
      <c r="B303" s="1" t="s">
        <v>1653</v>
      </c>
      <c r="C303" s="1" t="s">
        <v>1765</v>
      </c>
    </row>
    <row r="304" spans="1:3">
      <c r="A304" s="1" t="s">
        <v>368</v>
      </c>
      <c r="B304" s="1" t="s">
        <v>369</v>
      </c>
      <c r="C304" s="1" t="s">
        <v>1765</v>
      </c>
    </row>
    <row r="305" spans="1:3">
      <c r="A305" s="1" t="s">
        <v>128</v>
      </c>
      <c r="B305" s="1" t="s">
        <v>129</v>
      </c>
      <c r="C305" s="1" t="s">
        <v>1766</v>
      </c>
    </row>
    <row r="306" spans="1:3">
      <c r="A306" s="1" t="str">
        <f>"CEUS"</f>
        <v>CEUS</v>
      </c>
      <c r="B306" s="1" t="str">
        <f>"Sadraque"</f>
        <v>Sadraque</v>
      </c>
      <c r="C306" s="1" t="s">
        <v>1765</v>
      </c>
    </row>
    <row r="307" spans="1:3">
      <c r="A307" s="1" t="str">
        <f>"CHAC"</f>
        <v>CHAC</v>
      </c>
      <c r="B307" s="1" t="str">
        <f>"Guillaume"</f>
        <v>Guillaume</v>
      </c>
      <c r="C307" s="1" t="s">
        <v>1765</v>
      </c>
    </row>
    <row r="308" spans="1:3">
      <c r="A308" s="1" t="str">
        <f>"CHAILLOUX"</f>
        <v>CHAILLOUX</v>
      </c>
      <c r="B308" s="1" t="str">
        <f>"Arnaud"</f>
        <v>Arnaud</v>
      </c>
      <c r="C308" s="1" t="s">
        <v>1765</v>
      </c>
    </row>
    <row r="309" spans="1:3">
      <c r="A309" s="1" t="s">
        <v>809</v>
      </c>
      <c r="B309" s="1" t="s">
        <v>810</v>
      </c>
      <c r="C309" s="1" t="s">
        <v>1765</v>
      </c>
    </row>
    <row r="310" spans="1:3">
      <c r="A310" s="1" t="s">
        <v>130</v>
      </c>
      <c r="B310" s="1" t="s">
        <v>12</v>
      </c>
      <c r="C310" s="1" t="s">
        <v>1766</v>
      </c>
    </row>
    <row r="311" spans="1:3">
      <c r="A311" s="1" t="s">
        <v>478</v>
      </c>
      <c r="B311" s="1" t="s">
        <v>479</v>
      </c>
      <c r="C311" s="1" t="s">
        <v>1765</v>
      </c>
    </row>
    <row r="312" spans="1:3">
      <c r="A312" s="1" t="str">
        <f>"CHARLES"</f>
        <v>CHARLES</v>
      </c>
      <c r="B312" s="1" t="str">
        <f>"Fred Maxime"</f>
        <v>Fred Maxime</v>
      </c>
      <c r="C312" s="1" t="s">
        <v>1765</v>
      </c>
    </row>
    <row r="313" spans="1:3">
      <c r="A313" s="1" t="str">
        <f>"CHARLES"</f>
        <v>CHARLES</v>
      </c>
      <c r="B313" s="1" t="str">
        <f>"Cary"</f>
        <v>Cary</v>
      </c>
      <c r="C313" s="1" t="s">
        <v>1766</v>
      </c>
    </row>
    <row r="314" spans="1:3">
      <c r="A314" s="1" t="s">
        <v>370</v>
      </c>
      <c r="B314" s="1" t="s">
        <v>371</v>
      </c>
      <c r="C314" s="1" t="s">
        <v>1765</v>
      </c>
    </row>
    <row r="315" spans="1:3">
      <c r="A315" s="1" t="s">
        <v>370</v>
      </c>
      <c r="B315" s="1" t="s">
        <v>1419</v>
      </c>
      <c r="C315" s="1" t="s">
        <v>1765</v>
      </c>
    </row>
    <row r="316" spans="1:3">
      <c r="A316" s="1" t="s">
        <v>372</v>
      </c>
      <c r="B316" s="1" t="s">
        <v>373</v>
      </c>
      <c r="C316" s="1" t="s">
        <v>1766</v>
      </c>
    </row>
    <row r="317" spans="1:3">
      <c r="A317" s="1" t="str">
        <f>"CHARLES-EDOUARD"</f>
        <v>CHARLES-EDOUARD</v>
      </c>
      <c r="B317" s="1" t="str">
        <f>"Isabelle"</f>
        <v>Isabelle</v>
      </c>
      <c r="C317" s="1" t="s">
        <v>1766</v>
      </c>
    </row>
    <row r="318" spans="1:3">
      <c r="A318" s="1" t="s">
        <v>1191</v>
      </c>
      <c r="B318" s="1" t="s">
        <v>870</v>
      </c>
      <c r="C318" s="1" t="s">
        <v>1766</v>
      </c>
    </row>
    <row r="319" spans="1:3">
      <c r="A319" s="1" t="str">
        <f>"CHARNEAU"</f>
        <v>CHARNEAU</v>
      </c>
      <c r="B319" s="1" t="str">
        <f>"JESSICA"</f>
        <v>JESSICA</v>
      </c>
      <c r="C319" s="1" t="s">
        <v>1766</v>
      </c>
    </row>
    <row r="320" spans="1:3">
      <c r="A320" s="1" t="s">
        <v>480</v>
      </c>
      <c r="B320" s="1" t="s">
        <v>68</v>
      </c>
      <c r="C320" s="1" t="s">
        <v>1765</v>
      </c>
    </row>
    <row r="321" spans="1:3" s="1" customFormat="1">
      <c r="A321" s="1" t="s">
        <v>374</v>
      </c>
      <c r="B321" s="1" t="s">
        <v>375</v>
      </c>
      <c r="C321" s="1" t="s">
        <v>1765</v>
      </c>
    </row>
    <row r="322" spans="1:3">
      <c r="A322" s="1" t="s">
        <v>481</v>
      </c>
      <c r="B322" s="1" t="s">
        <v>482</v>
      </c>
      <c r="C322" s="1" t="s">
        <v>1766</v>
      </c>
    </row>
    <row r="323" spans="1:3">
      <c r="A323" s="1" t="str">
        <f>"CHASSIER"</f>
        <v>CHASSIER</v>
      </c>
      <c r="B323" s="1" t="str">
        <f>"Véronique Yvonne"</f>
        <v>Véronique Yvonne</v>
      </c>
      <c r="C323" s="1" t="s">
        <v>1766</v>
      </c>
    </row>
    <row r="324" spans="1:3">
      <c r="A324" s="1" t="str">
        <f>"CHAULEAU"</f>
        <v>CHAULEAU</v>
      </c>
      <c r="B324" s="1" t="str">
        <f>"DIDIER"</f>
        <v>DIDIER</v>
      </c>
      <c r="C324" s="1" t="s">
        <v>1765</v>
      </c>
    </row>
    <row r="325" spans="1:3">
      <c r="A325" s="1" t="s">
        <v>131</v>
      </c>
      <c r="B325" s="1" t="s">
        <v>68</v>
      </c>
      <c r="C325" s="1" t="s">
        <v>1765</v>
      </c>
    </row>
    <row r="326" spans="1:3">
      <c r="A326" s="1" t="str">
        <f>"CHAVIN GAZALIER"</f>
        <v>CHAVIN GAZALIER</v>
      </c>
      <c r="B326" s="1" t="str">
        <f>"Nadège"</f>
        <v>Nadège</v>
      </c>
      <c r="C326" s="1" t="s">
        <v>1766</v>
      </c>
    </row>
    <row r="327" spans="1:3">
      <c r="A327" s="1" t="s">
        <v>1296</v>
      </c>
      <c r="B327" s="1" t="s">
        <v>1297</v>
      </c>
      <c r="C327" s="1" t="s">
        <v>1766</v>
      </c>
    </row>
    <row r="328" spans="1:3">
      <c r="A328" s="1" t="s">
        <v>1145</v>
      </c>
      <c r="B328" s="1" t="s">
        <v>1146</v>
      </c>
      <c r="C328" s="1" t="s">
        <v>1765</v>
      </c>
    </row>
    <row r="329" spans="1:3">
      <c r="A329" s="1" t="s">
        <v>1729</v>
      </c>
      <c r="B329" s="1" t="s">
        <v>1143</v>
      </c>
      <c r="C329" s="1" t="s">
        <v>1765</v>
      </c>
    </row>
    <row r="330" spans="1:3">
      <c r="A330" s="1" t="s">
        <v>1538</v>
      </c>
      <c r="B330" s="1" t="s">
        <v>1539</v>
      </c>
      <c r="C330" s="1" t="s">
        <v>1765</v>
      </c>
    </row>
    <row r="331" spans="1:3">
      <c r="A331" s="1" t="s">
        <v>132</v>
      </c>
      <c r="B331" s="1" t="s">
        <v>133</v>
      </c>
      <c r="C331" s="1" t="s">
        <v>1765</v>
      </c>
    </row>
    <row r="332" spans="1:3">
      <c r="A332" s="1" t="s">
        <v>134</v>
      </c>
      <c r="B332" s="1" t="s">
        <v>135</v>
      </c>
      <c r="C332" s="1" t="s">
        <v>1766</v>
      </c>
    </row>
    <row r="333" spans="1:3">
      <c r="A333" s="1" t="s">
        <v>483</v>
      </c>
      <c r="B333" s="1" t="s">
        <v>855</v>
      </c>
      <c r="C333" s="1" t="s">
        <v>1765</v>
      </c>
    </row>
    <row r="334" spans="1:3">
      <c r="A334" s="1" t="s">
        <v>483</v>
      </c>
      <c r="B334" s="1" t="s">
        <v>18</v>
      </c>
      <c r="C334" s="1" t="s">
        <v>1765</v>
      </c>
    </row>
    <row r="335" spans="1:3">
      <c r="A335" s="1" t="s">
        <v>1753</v>
      </c>
      <c r="B335" s="1" t="s">
        <v>1754</v>
      </c>
      <c r="C335" s="1" t="s">
        <v>1765</v>
      </c>
    </row>
    <row r="336" spans="1:3">
      <c r="A336" s="1" t="s">
        <v>13</v>
      </c>
      <c r="B336" s="1" t="s">
        <v>14</v>
      </c>
      <c r="C336" s="1" t="s">
        <v>1766</v>
      </c>
    </row>
    <row r="337" spans="1:3">
      <c r="A337" s="1" t="s">
        <v>732</v>
      </c>
      <c r="B337" s="1" t="s">
        <v>1309</v>
      </c>
      <c r="C337" s="1" t="s">
        <v>1765</v>
      </c>
    </row>
    <row r="338" spans="1:3">
      <c r="A338" s="1" t="s">
        <v>732</v>
      </c>
      <c r="B338" s="1" t="s">
        <v>733</v>
      </c>
      <c r="C338" s="1" t="s">
        <v>1766</v>
      </c>
    </row>
    <row r="339" spans="1:3">
      <c r="A339" s="1" t="s">
        <v>136</v>
      </c>
      <c r="B339" s="1" t="s">
        <v>137</v>
      </c>
      <c r="C339" s="1" t="s">
        <v>1765</v>
      </c>
    </row>
    <row r="340" spans="1:3">
      <c r="A340" s="1" t="s">
        <v>1461</v>
      </c>
      <c r="B340" s="1" t="s">
        <v>1462</v>
      </c>
      <c r="C340" s="1" t="s">
        <v>1766</v>
      </c>
    </row>
    <row r="341" spans="1:3">
      <c r="A341" s="1" t="s">
        <v>1176</v>
      </c>
      <c r="B341" s="1" t="s">
        <v>1177</v>
      </c>
      <c r="C341" s="1" t="s">
        <v>1765</v>
      </c>
    </row>
    <row r="342" spans="1:3">
      <c r="A342" s="1" t="s">
        <v>1755</v>
      </c>
      <c r="B342" s="1" t="s">
        <v>143</v>
      </c>
      <c r="C342" s="1" t="s">
        <v>1765</v>
      </c>
    </row>
    <row r="343" spans="1:3">
      <c r="A343" s="1" t="s">
        <v>484</v>
      </c>
      <c r="B343" s="1" t="s">
        <v>244</v>
      </c>
      <c r="C343" s="1" t="s">
        <v>1765</v>
      </c>
    </row>
    <row r="344" spans="1:3">
      <c r="A344" s="1" t="s">
        <v>485</v>
      </c>
      <c r="B344" s="1" t="s">
        <v>486</v>
      </c>
      <c r="C344" s="1" t="s">
        <v>1765</v>
      </c>
    </row>
    <row r="345" spans="1:3">
      <c r="A345" s="1" t="s">
        <v>1242</v>
      </c>
      <c r="B345" s="1" t="s">
        <v>1243</v>
      </c>
      <c r="C345" s="1" t="s">
        <v>1765</v>
      </c>
    </row>
    <row r="346" spans="1:3">
      <c r="A346" s="1" t="s">
        <v>487</v>
      </c>
      <c r="B346" s="1" t="s">
        <v>488</v>
      </c>
      <c r="C346" s="1" t="s">
        <v>1765</v>
      </c>
    </row>
    <row r="347" spans="1:3">
      <c r="A347" s="1" t="s">
        <v>982</v>
      </c>
      <c r="B347" s="1" t="s">
        <v>983</v>
      </c>
      <c r="C347" s="1" t="s">
        <v>1766</v>
      </c>
    </row>
    <row r="348" spans="1:3">
      <c r="A348" s="1" t="s">
        <v>631</v>
      </c>
      <c r="B348" s="1" t="s">
        <v>535</v>
      </c>
      <c r="C348" s="1" t="s">
        <v>1765</v>
      </c>
    </row>
    <row r="349" spans="1:3">
      <c r="A349" s="1" t="s">
        <v>138</v>
      </c>
      <c r="B349" s="1" t="s">
        <v>139</v>
      </c>
      <c r="C349" s="1" t="s">
        <v>1766</v>
      </c>
    </row>
    <row r="350" spans="1:3">
      <c r="A350" s="1" t="s">
        <v>1553</v>
      </c>
      <c r="B350" s="1" t="s">
        <v>380</v>
      </c>
      <c r="C350" s="1" t="s">
        <v>1765</v>
      </c>
    </row>
    <row r="351" spans="1:3">
      <c r="A351" s="1" t="s">
        <v>1034</v>
      </c>
      <c r="B351" s="1" t="s">
        <v>1035</v>
      </c>
      <c r="C351" s="1" t="s">
        <v>1765</v>
      </c>
    </row>
    <row r="352" spans="1:3">
      <c r="A352" s="1" t="str">
        <f>"CLEONARD"</f>
        <v>CLEONARD</v>
      </c>
      <c r="B352" s="1" t="str">
        <f>"Patrick"</f>
        <v>Patrick</v>
      </c>
      <c r="C352" s="1" t="s">
        <v>1765</v>
      </c>
    </row>
    <row r="353" spans="1:3">
      <c r="A353" s="1" t="str">
        <f>"CLET"</f>
        <v>CLET</v>
      </c>
      <c r="B353" s="1" t="str">
        <f>"JOEL"</f>
        <v>JOEL</v>
      </c>
      <c r="C353" s="1" t="s">
        <v>1765</v>
      </c>
    </row>
    <row r="354" spans="1:3">
      <c r="A354" s="1" t="str">
        <f>"CLOSSAIS"</f>
        <v>CLOSSAIS</v>
      </c>
      <c r="B354" s="1" t="str">
        <f>"OLIVIER"</f>
        <v>OLIVIER</v>
      </c>
      <c r="C354" s="1" t="s">
        <v>1765</v>
      </c>
    </row>
    <row r="355" spans="1:3">
      <c r="A355" s="1" t="s">
        <v>599</v>
      </c>
      <c r="B355" s="1" t="s">
        <v>600</v>
      </c>
      <c r="C355" s="1" t="s">
        <v>1766</v>
      </c>
    </row>
    <row r="356" spans="1:3">
      <c r="A356" s="1" t="s">
        <v>696</v>
      </c>
      <c r="B356" s="1" t="s">
        <v>941</v>
      </c>
      <c r="C356" s="1" t="s">
        <v>1765</v>
      </c>
    </row>
    <row r="357" spans="1:3">
      <c r="A357" s="1" t="s">
        <v>696</v>
      </c>
      <c r="B357" s="1" t="s">
        <v>697</v>
      </c>
      <c r="C357" s="1" t="s">
        <v>1766</v>
      </c>
    </row>
    <row r="358" spans="1:3">
      <c r="A358" s="1" t="s">
        <v>1522</v>
      </c>
      <c r="B358" s="1" t="s">
        <v>1523</v>
      </c>
      <c r="C358" s="1" t="s">
        <v>1765</v>
      </c>
    </row>
    <row r="359" spans="1:3">
      <c r="A359" s="1" t="s">
        <v>1012</v>
      </c>
      <c r="B359" s="1" t="s">
        <v>1013</v>
      </c>
      <c r="C359" s="1" t="s">
        <v>1766</v>
      </c>
    </row>
    <row r="360" spans="1:3">
      <c r="A360" s="1" t="s">
        <v>1561</v>
      </c>
      <c r="B360" s="1" t="s">
        <v>1562</v>
      </c>
      <c r="C360" s="1" t="s">
        <v>1765</v>
      </c>
    </row>
    <row r="361" spans="1:3">
      <c r="A361" s="1" t="s">
        <v>1592</v>
      </c>
      <c r="B361" s="1" t="s">
        <v>1593</v>
      </c>
      <c r="C361" s="1" t="s">
        <v>1766</v>
      </c>
    </row>
    <row r="362" spans="1:3">
      <c r="A362" s="1" t="str">
        <f>"COMMIN"</f>
        <v>COMMIN</v>
      </c>
      <c r="B362" s="1" t="str">
        <f>"Cédric"</f>
        <v>Cédric</v>
      </c>
      <c r="C362" s="1" t="s">
        <v>1765</v>
      </c>
    </row>
    <row r="363" spans="1:3">
      <c r="A363" s="1" t="s">
        <v>1386</v>
      </c>
      <c r="B363" s="1" t="s">
        <v>1387</v>
      </c>
      <c r="C363" s="1" t="s">
        <v>1765</v>
      </c>
    </row>
    <row r="364" spans="1:3">
      <c r="A364" s="1" t="s">
        <v>1740</v>
      </c>
      <c r="B364" s="1" t="s">
        <v>1199</v>
      </c>
      <c r="C364" s="1" t="s">
        <v>1765</v>
      </c>
    </row>
    <row r="365" spans="1:3">
      <c r="A365" s="1" t="s">
        <v>1111</v>
      </c>
      <c r="B365" s="1" t="s">
        <v>1112</v>
      </c>
      <c r="C365" s="1" t="s">
        <v>1765</v>
      </c>
    </row>
    <row r="366" spans="1:3">
      <c r="A366" s="1" t="s">
        <v>140</v>
      </c>
      <c r="B366" s="1" t="s">
        <v>141</v>
      </c>
      <c r="C366" s="1" t="s">
        <v>1765</v>
      </c>
    </row>
    <row r="367" spans="1:3">
      <c r="A367" s="1" t="s">
        <v>792</v>
      </c>
      <c r="B367" s="1" t="s">
        <v>793</v>
      </c>
      <c r="C367" s="1" t="s">
        <v>1765</v>
      </c>
    </row>
    <row r="368" spans="1:3">
      <c r="A368" s="1" t="s">
        <v>630</v>
      </c>
      <c r="B368" s="1" t="s">
        <v>404</v>
      </c>
      <c r="C368" s="1" t="s">
        <v>1765</v>
      </c>
    </row>
    <row r="369" spans="1:3">
      <c r="A369" s="1" t="str">
        <f>"CORANDI"</f>
        <v>CORANDI</v>
      </c>
      <c r="B369" s="1" t="str">
        <f>"JEAN-PIERRE"</f>
        <v>JEAN-PIERRE</v>
      </c>
      <c r="C369" s="1" t="s">
        <v>1765</v>
      </c>
    </row>
    <row r="370" spans="1:3">
      <c r="A370" s="1" t="s">
        <v>1703</v>
      </c>
      <c r="B370" s="1" t="s">
        <v>1704</v>
      </c>
      <c r="C370" s="1" t="s">
        <v>1766</v>
      </c>
    </row>
    <row r="371" spans="1:3">
      <c r="A371" s="1" t="str">
        <f>"CORDOVAL"</f>
        <v>CORDOVAL</v>
      </c>
      <c r="B371" s="1" t="str">
        <f>"Evelyne"</f>
        <v>Evelyne</v>
      </c>
      <c r="C371" s="1" t="s">
        <v>1766</v>
      </c>
    </row>
    <row r="372" spans="1:3">
      <c r="A372" s="1" t="s">
        <v>1058</v>
      </c>
      <c r="B372" s="1" t="s">
        <v>278</v>
      </c>
      <c r="C372" s="1" t="s">
        <v>1765</v>
      </c>
    </row>
    <row r="373" spans="1:3">
      <c r="A373" s="1" t="s">
        <v>142</v>
      </c>
      <c r="B373" s="1" t="s">
        <v>143</v>
      </c>
      <c r="C373" s="1" t="s">
        <v>1765</v>
      </c>
    </row>
    <row r="374" spans="1:3">
      <c r="A374" s="1" t="s">
        <v>1671</v>
      </c>
      <c r="B374" s="1" t="s">
        <v>927</v>
      </c>
      <c r="C374" s="1" t="s">
        <v>1765</v>
      </c>
    </row>
    <row r="375" spans="1:3">
      <c r="A375" s="1" t="str">
        <f>"COSPAR"</f>
        <v>COSPAR</v>
      </c>
      <c r="B375" s="1" t="str">
        <f>"Joseph Jean"</f>
        <v>Joseph Jean</v>
      </c>
      <c r="C375" s="1" t="s">
        <v>1765</v>
      </c>
    </row>
    <row r="376" spans="1:3">
      <c r="A376" s="1" t="str">
        <f>"COSSENET"</f>
        <v>COSSENET</v>
      </c>
      <c r="B376" s="1" t="str">
        <f>"Delphine"</f>
        <v>Delphine</v>
      </c>
      <c r="C376" s="1" t="s">
        <v>1766</v>
      </c>
    </row>
    <row r="377" spans="1:3">
      <c r="A377" s="1" t="str">
        <f>"COSSET"</f>
        <v>COSSET</v>
      </c>
      <c r="B377" s="1" t="str">
        <f>"Karen"</f>
        <v>Karen</v>
      </c>
      <c r="C377" s="1" t="s">
        <v>1766</v>
      </c>
    </row>
    <row r="378" spans="1:3">
      <c r="A378" s="1" t="s">
        <v>376</v>
      </c>
      <c r="B378" s="1" t="s">
        <v>377</v>
      </c>
      <c r="C378" s="1" t="s">
        <v>1766</v>
      </c>
    </row>
    <row r="379" spans="1:3">
      <c r="A379" s="1" t="str">
        <f>"COUDRIEU"</f>
        <v>COUDRIEU</v>
      </c>
      <c r="B379" s="1" t="str">
        <f>"Jean-Luc"</f>
        <v>Jean-Luc</v>
      </c>
      <c r="C379" s="1" t="s">
        <v>1765</v>
      </c>
    </row>
    <row r="380" spans="1:3">
      <c r="A380" s="1" t="s">
        <v>378</v>
      </c>
      <c r="B380" s="1" t="s">
        <v>345</v>
      </c>
      <c r="C380" s="1" t="s">
        <v>1765</v>
      </c>
    </row>
    <row r="381" spans="1:3">
      <c r="A381" s="1" t="s">
        <v>1120</v>
      </c>
      <c r="B381" s="1" t="s">
        <v>68</v>
      </c>
      <c r="C381" s="1" t="s">
        <v>1765</v>
      </c>
    </row>
    <row r="382" spans="1:3">
      <c r="A382" s="1" t="str">
        <f>"COUMBA"</f>
        <v>COUMBA</v>
      </c>
      <c r="B382" s="1" t="str">
        <f>"Kévin"</f>
        <v>Kévin</v>
      </c>
      <c r="C382" s="1" t="s">
        <v>1765</v>
      </c>
    </row>
    <row r="383" spans="1:3">
      <c r="A383" s="1" t="s">
        <v>1071</v>
      </c>
      <c r="B383" s="1" t="s">
        <v>8</v>
      </c>
      <c r="C383" s="1" t="s">
        <v>1765</v>
      </c>
    </row>
    <row r="384" spans="1:3">
      <c r="A384" s="1" t="s">
        <v>1086</v>
      </c>
      <c r="B384" s="1" t="s">
        <v>519</v>
      </c>
      <c r="C384" s="1" t="s">
        <v>1765</v>
      </c>
    </row>
    <row r="385" spans="1:3">
      <c r="A385" s="1" t="s">
        <v>489</v>
      </c>
      <c r="B385" s="1" t="s">
        <v>925</v>
      </c>
      <c r="C385" s="1" t="s">
        <v>1766</v>
      </c>
    </row>
    <row r="386" spans="1:3">
      <c r="A386" s="1" t="s">
        <v>489</v>
      </c>
      <c r="B386" s="1" t="s">
        <v>490</v>
      </c>
      <c r="C386" s="1" t="s">
        <v>1765</v>
      </c>
    </row>
    <row r="387" spans="1:3">
      <c r="A387" s="1" t="str">
        <f>"CROISAN"</f>
        <v>CROISAN</v>
      </c>
      <c r="B387" s="1" t="str">
        <f>"JOHAN ROGER SYLVESTR"</f>
        <v>JOHAN ROGER SYLVESTR</v>
      </c>
      <c r="C387" s="1" t="s">
        <v>1765</v>
      </c>
    </row>
    <row r="388" spans="1:3">
      <c r="A388" s="1" t="s">
        <v>1581</v>
      </c>
      <c r="B388" s="1" t="s">
        <v>507</v>
      </c>
      <c r="C388" s="1" t="s">
        <v>1765</v>
      </c>
    </row>
    <row r="389" spans="1:3">
      <c r="A389" s="1" t="str">
        <f>"CUIRASSIER"</f>
        <v>CUIRASSIER</v>
      </c>
      <c r="B389" s="1" t="str">
        <f>"Fritz Paul"</f>
        <v>Fritz Paul</v>
      </c>
      <c r="C389" s="1" t="s">
        <v>1765</v>
      </c>
    </row>
    <row r="390" spans="1:3">
      <c r="A390" s="1" t="s">
        <v>628</v>
      </c>
      <c r="B390" s="1" t="s">
        <v>629</v>
      </c>
      <c r="C390" s="1" t="s">
        <v>1766</v>
      </c>
    </row>
    <row r="391" spans="1:3">
      <c r="A391" s="1" t="s">
        <v>491</v>
      </c>
      <c r="B391" s="1" t="s">
        <v>235</v>
      </c>
      <c r="C391" s="1" t="s">
        <v>1766</v>
      </c>
    </row>
    <row r="392" spans="1:3">
      <c r="A392" s="1" t="s">
        <v>1707</v>
      </c>
      <c r="B392" s="1" t="s">
        <v>70</v>
      </c>
      <c r="C392" s="1" t="s">
        <v>1765</v>
      </c>
    </row>
    <row r="393" spans="1:3">
      <c r="A393" s="1" t="s">
        <v>1356</v>
      </c>
      <c r="B393" s="1" t="s">
        <v>1188</v>
      </c>
      <c r="C393" s="1" t="s">
        <v>1765</v>
      </c>
    </row>
    <row r="394" spans="1:3">
      <c r="A394" s="1" t="s">
        <v>1475</v>
      </c>
      <c r="B394" s="1" t="s">
        <v>1476</v>
      </c>
      <c r="C394" s="1" t="s">
        <v>1765</v>
      </c>
    </row>
    <row r="395" spans="1:3">
      <c r="A395" s="1" t="str">
        <f>"DA CUNHA"</f>
        <v>DA CUNHA</v>
      </c>
      <c r="B395" s="1" t="str">
        <f>"Sandra"</f>
        <v>Sandra</v>
      </c>
      <c r="C395" s="1" t="s">
        <v>1766</v>
      </c>
    </row>
    <row r="396" spans="1:3">
      <c r="A396" s="1" t="s">
        <v>1168</v>
      </c>
      <c r="B396" s="1" t="s">
        <v>256</v>
      </c>
      <c r="C396" s="1" t="s">
        <v>1765</v>
      </c>
    </row>
    <row r="397" spans="1:3">
      <c r="A397" s="1" t="s">
        <v>1168</v>
      </c>
      <c r="B397" s="1" t="s">
        <v>1446</v>
      </c>
      <c r="C397" s="1" t="s">
        <v>1766</v>
      </c>
    </row>
    <row r="398" spans="1:3">
      <c r="A398" s="1" t="s">
        <v>1168</v>
      </c>
      <c r="B398" s="1" t="s">
        <v>1503</v>
      </c>
      <c r="C398" s="1" t="s">
        <v>1765</v>
      </c>
    </row>
    <row r="399" spans="1:3">
      <c r="A399" s="1" t="s">
        <v>1168</v>
      </c>
      <c r="B399" s="1" t="s">
        <v>137</v>
      </c>
      <c r="C399" s="1" t="s">
        <v>1765</v>
      </c>
    </row>
    <row r="400" spans="1:3">
      <c r="A400" s="1" t="s">
        <v>1486</v>
      </c>
      <c r="B400" s="1" t="s">
        <v>1487</v>
      </c>
      <c r="C400" s="1" t="s">
        <v>1765</v>
      </c>
    </row>
    <row r="401" spans="1:3">
      <c r="A401" s="1" t="s">
        <v>1586</v>
      </c>
      <c r="B401" s="1" t="s">
        <v>1587</v>
      </c>
      <c r="C401" s="1" t="s">
        <v>1766</v>
      </c>
    </row>
    <row r="402" spans="1:3">
      <c r="A402" s="1" t="s">
        <v>931</v>
      </c>
      <c r="B402" s="1" t="s">
        <v>932</v>
      </c>
      <c r="C402" s="1" t="s">
        <v>1765</v>
      </c>
    </row>
    <row r="403" spans="1:3">
      <c r="A403" s="1" t="s">
        <v>1147</v>
      </c>
      <c r="B403" s="1" t="s">
        <v>12</v>
      </c>
      <c r="C403" s="1" t="s">
        <v>1766</v>
      </c>
    </row>
    <row r="404" spans="1:3">
      <c r="A404" s="1" t="str">
        <f>"DAGHER"</f>
        <v>DAGHER</v>
      </c>
      <c r="B404" s="1" t="str">
        <f>"Patricia"</f>
        <v>Patricia</v>
      </c>
      <c r="C404" s="1" t="s">
        <v>1766</v>
      </c>
    </row>
    <row r="405" spans="1:3">
      <c r="A405" s="1" t="str">
        <f>"DAHOMAY"</f>
        <v>DAHOMAY</v>
      </c>
      <c r="B405" s="1" t="str">
        <f>"Sabrina"</f>
        <v>Sabrina</v>
      </c>
      <c r="C405" s="1" t="s">
        <v>1766</v>
      </c>
    </row>
    <row r="406" spans="1:3">
      <c r="A406" s="1" t="s">
        <v>788</v>
      </c>
      <c r="B406" s="1" t="s">
        <v>18</v>
      </c>
      <c r="C406" s="1" t="s">
        <v>1765</v>
      </c>
    </row>
    <row r="407" spans="1:3">
      <c r="A407" s="1" t="str">
        <f>"DAMAS"</f>
        <v>DAMAS</v>
      </c>
      <c r="B407" s="1" t="str">
        <f>"Simone"</f>
        <v>Simone</v>
      </c>
      <c r="C407" s="1" t="s">
        <v>1766</v>
      </c>
    </row>
    <row r="408" spans="1:3">
      <c r="A408" s="1" t="s">
        <v>15</v>
      </c>
      <c r="B408" s="1" t="s">
        <v>16</v>
      </c>
      <c r="C408" s="1" t="s">
        <v>1765</v>
      </c>
    </row>
    <row r="409" spans="1:3">
      <c r="A409" s="1" t="str">
        <f>"DAMBERT"</f>
        <v>DAMBERT</v>
      </c>
      <c r="B409" s="1" t="str">
        <f>"ENZO"</f>
        <v>ENZO</v>
      </c>
      <c r="C409" s="1" t="s">
        <v>1765</v>
      </c>
    </row>
    <row r="410" spans="1:3">
      <c r="A410" s="1" t="str">
        <f>"DANABE"</f>
        <v>DANABE</v>
      </c>
      <c r="B410" s="1" t="str">
        <f>"Léon"</f>
        <v>Léon</v>
      </c>
      <c r="C410" s="1" t="s">
        <v>1765</v>
      </c>
    </row>
    <row r="411" spans="1:3">
      <c r="A411" s="1" t="str">
        <f>"DANIEL"</f>
        <v>DANIEL</v>
      </c>
      <c r="B411" s="1" t="str">
        <f>"MARIE CHRISTELLE"</f>
        <v>MARIE CHRISTELLE</v>
      </c>
      <c r="C411" s="1" t="s">
        <v>1766</v>
      </c>
    </row>
    <row r="412" spans="1:3">
      <c r="A412" s="1" t="str">
        <f>"DANIEL"</f>
        <v>DANIEL</v>
      </c>
      <c r="B412" s="1" t="str">
        <f>"Marcus"</f>
        <v>Marcus</v>
      </c>
      <c r="C412" s="1" t="s">
        <v>1765</v>
      </c>
    </row>
    <row r="413" spans="1:3">
      <c r="A413" s="1" t="s">
        <v>1389</v>
      </c>
      <c r="B413" s="1" t="s">
        <v>829</v>
      </c>
      <c r="C413" s="1" t="s">
        <v>1765</v>
      </c>
    </row>
    <row r="414" spans="1:3">
      <c r="A414" s="1" t="str">
        <f>"DANRAJ"</f>
        <v>DANRAJ</v>
      </c>
      <c r="B414" s="1" t="str">
        <f>"Delipchand"</f>
        <v>Delipchand</v>
      </c>
      <c r="C414" s="1" t="s">
        <v>1765</v>
      </c>
    </row>
    <row r="415" spans="1:3">
      <c r="A415" s="1" t="s">
        <v>379</v>
      </c>
      <c r="B415" s="1" t="s">
        <v>380</v>
      </c>
      <c r="C415" s="1" t="s">
        <v>1765</v>
      </c>
    </row>
    <row r="416" spans="1:3">
      <c r="A416" s="1" t="s">
        <v>989</v>
      </c>
      <c r="B416" s="1" t="s">
        <v>690</v>
      </c>
      <c r="C416" s="1" t="s">
        <v>1765</v>
      </c>
    </row>
    <row r="417" spans="1:3">
      <c r="A417" s="1" t="str">
        <f>"DARNON"</f>
        <v>DARNON</v>
      </c>
      <c r="B417" s="1" t="str">
        <f>"OLIVIER"</f>
        <v>OLIVIER</v>
      </c>
      <c r="C417" s="1" t="s">
        <v>1765</v>
      </c>
    </row>
    <row r="418" spans="1:3">
      <c r="A418" s="1" t="s">
        <v>1028</v>
      </c>
      <c r="B418" s="1" t="s">
        <v>1029</v>
      </c>
      <c r="C418" s="1" t="s">
        <v>1765</v>
      </c>
    </row>
    <row r="419" spans="1:3">
      <c r="A419" s="1" t="s">
        <v>1158</v>
      </c>
      <c r="B419" s="1" t="s">
        <v>68</v>
      </c>
      <c r="C419" s="1" t="s">
        <v>1765</v>
      </c>
    </row>
    <row r="420" spans="1:3">
      <c r="A420" s="1" t="s">
        <v>1642</v>
      </c>
      <c r="B420" s="1" t="s">
        <v>92</v>
      </c>
      <c r="C420" s="1" t="s">
        <v>1765</v>
      </c>
    </row>
    <row r="421" spans="1:3">
      <c r="A421" s="1" t="s">
        <v>1532</v>
      </c>
      <c r="B421" s="1" t="s">
        <v>585</v>
      </c>
      <c r="C421" s="1" t="s">
        <v>1766</v>
      </c>
    </row>
    <row r="422" spans="1:3">
      <c r="A422" s="1" t="s">
        <v>1532</v>
      </c>
      <c r="B422" s="1" t="s">
        <v>875</v>
      </c>
      <c r="C422" s="1" t="s">
        <v>1765</v>
      </c>
    </row>
    <row r="423" spans="1:3">
      <c r="A423" s="1" t="s">
        <v>1762</v>
      </c>
      <c r="B423" s="1" t="s">
        <v>1280</v>
      </c>
      <c r="C423" s="1" t="s">
        <v>1765</v>
      </c>
    </row>
    <row r="424" spans="1:3">
      <c r="A424" s="1" t="s">
        <v>144</v>
      </c>
      <c r="B424" s="1" t="s">
        <v>145</v>
      </c>
      <c r="C424" s="1" t="s">
        <v>1766</v>
      </c>
    </row>
    <row r="425" spans="1:3">
      <c r="A425" s="1" t="s">
        <v>1705</v>
      </c>
      <c r="B425" s="1" t="s">
        <v>1231</v>
      </c>
      <c r="C425" s="1" t="s">
        <v>1765</v>
      </c>
    </row>
    <row r="426" spans="1:3">
      <c r="A426" s="1" t="s">
        <v>17</v>
      </c>
      <c r="B426" s="1" t="s">
        <v>18</v>
      </c>
      <c r="C426" s="1" t="s">
        <v>1765</v>
      </c>
    </row>
    <row r="427" spans="1:3">
      <c r="A427" s="1" t="s">
        <v>146</v>
      </c>
      <c r="B427" s="1" t="s">
        <v>147</v>
      </c>
      <c r="C427" s="1" t="s">
        <v>1766</v>
      </c>
    </row>
    <row r="428" spans="1:3">
      <c r="A428" s="1" t="s">
        <v>1506</v>
      </c>
      <c r="B428" s="1" t="s">
        <v>1507</v>
      </c>
      <c r="C428" s="1" t="s">
        <v>1765</v>
      </c>
    </row>
    <row r="429" spans="1:3">
      <c r="A429" s="1" t="s">
        <v>1616</v>
      </c>
      <c r="B429" s="1" t="s">
        <v>1152</v>
      </c>
      <c r="C429" s="1" t="s">
        <v>1765</v>
      </c>
    </row>
    <row r="430" spans="1:3">
      <c r="A430" s="1" t="s">
        <v>896</v>
      </c>
      <c r="B430" s="1" t="s">
        <v>897</v>
      </c>
      <c r="C430" s="1" t="s">
        <v>1765</v>
      </c>
    </row>
    <row r="431" spans="1:3">
      <c r="A431" s="1" t="str">
        <f>"DE REYNAL"</f>
        <v>DE REYNAL</v>
      </c>
      <c r="B431" s="1" t="str">
        <f>"Anne-Valérie"</f>
        <v>Anne-Valérie</v>
      </c>
      <c r="C431" s="1" t="s">
        <v>1766</v>
      </c>
    </row>
    <row r="432" spans="1:3">
      <c r="A432" s="1" t="s">
        <v>1310</v>
      </c>
      <c r="B432" s="1" t="s">
        <v>762</v>
      </c>
      <c r="C432" s="1" t="s">
        <v>1766</v>
      </c>
    </row>
    <row r="433" spans="1:3">
      <c r="A433" s="1" t="s">
        <v>1700</v>
      </c>
      <c r="B433" s="1" t="s">
        <v>267</v>
      </c>
      <c r="C433" s="1" t="s">
        <v>1765</v>
      </c>
    </row>
    <row r="434" spans="1:3">
      <c r="A434" s="1" t="s">
        <v>1305</v>
      </c>
      <c r="B434" s="1" t="s">
        <v>1306</v>
      </c>
      <c r="C434" s="1" t="s">
        <v>1765</v>
      </c>
    </row>
    <row r="435" spans="1:3">
      <c r="A435" s="1" t="str">
        <f>"DEAU"</f>
        <v>DEAU</v>
      </c>
      <c r="B435" s="1" t="str">
        <f>"Jean-Pierre"</f>
        <v>Jean-Pierre</v>
      </c>
      <c r="C435" s="1" t="s">
        <v>1765</v>
      </c>
    </row>
    <row r="436" spans="1:3">
      <c r="A436" s="1" t="s">
        <v>1638</v>
      </c>
      <c r="B436" s="1" t="s">
        <v>1639</v>
      </c>
      <c r="C436" s="1" t="s">
        <v>1766</v>
      </c>
    </row>
    <row r="437" spans="1:3">
      <c r="A437" s="1" t="s">
        <v>381</v>
      </c>
      <c r="B437" s="1" t="s">
        <v>187</v>
      </c>
      <c r="C437" s="1" t="s">
        <v>1765</v>
      </c>
    </row>
    <row r="438" spans="1:3">
      <c r="A438" s="1" t="s">
        <v>382</v>
      </c>
      <c r="B438" s="1" t="s">
        <v>383</v>
      </c>
      <c r="C438" s="1" t="s">
        <v>1766</v>
      </c>
    </row>
    <row r="439" spans="1:3">
      <c r="A439" s="1" t="s">
        <v>148</v>
      </c>
      <c r="B439" s="1" t="s">
        <v>149</v>
      </c>
      <c r="C439" s="1" t="s">
        <v>1765</v>
      </c>
    </row>
    <row r="440" spans="1:3">
      <c r="A440" s="1" t="str">
        <f>"DEGRAS"</f>
        <v>DEGRAS</v>
      </c>
      <c r="B440" s="1" t="str">
        <f>"Maryse"</f>
        <v>Maryse</v>
      </c>
      <c r="C440" s="1" t="s">
        <v>1766</v>
      </c>
    </row>
    <row r="441" spans="1:3">
      <c r="A441" s="1" t="s">
        <v>988</v>
      </c>
      <c r="B441" s="1" t="s">
        <v>225</v>
      </c>
      <c r="C441" s="1" t="s">
        <v>1765</v>
      </c>
    </row>
    <row r="442" spans="1:3">
      <c r="A442" s="1" t="s">
        <v>1457</v>
      </c>
      <c r="B442" s="1" t="s">
        <v>1458</v>
      </c>
      <c r="C442" s="1" t="s">
        <v>1766</v>
      </c>
    </row>
    <row r="443" spans="1:3">
      <c r="A443" s="1" t="s">
        <v>1713</v>
      </c>
      <c r="B443" s="1" t="s">
        <v>1714</v>
      </c>
      <c r="C443" s="1" t="s">
        <v>1765</v>
      </c>
    </row>
    <row r="444" spans="1:3">
      <c r="A444" s="1" t="s">
        <v>1097</v>
      </c>
      <c r="B444" s="1" t="s">
        <v>1098</v>
      </c>
      <c r="C444" s="1" t="s">
        <v>1765</v>
      </c>
    </row>
    <row r="445" spans="1:3">
      <c r="A445" s="1" t="s">
        <v>1353</v>
      </c>
      <c r="B445" s="1" t="s">
        <v>68</v>
      </c>
      <c r="C445" s="1" t="s">
        <v>1765</v>
      </c>
    </row>
    <row r="446" spans="1:3">
      <c r="A446" s="1" t="s">
        <v>151</v>
      </c>
      <c r="B446" s="1" t="s">
        <v>152</v>
      </c>
      <c r="C446" s="1" t="s">
        <v>1766</v>
      </c>
    </row>
    <row r="447" spans="1:3">
      <c r="A447" s="1" t="s">
        <v>492</v>
      </c>
      <c r="B447" s="1" t="s">
        <v>149</v>
      </c>
      <c r="C447" s="1" t="s">
        <v>1765</v>
      </c>
    </row>
    <row r="448" spans="1:3">
      <c r="A448" s="1" t="s">
        <v>1449</v>
      </c>
      <c r="B448" s="1" t="s">
        <v>68</v>
      </c>
      <c r="C448" s="1" t="s">
        <v>1765</v>
      </c>
    </row>
    <row r="449" spans="1:3">
      <c r="A449" s="1" t="s">
        <v>1087</v>
      </c>
      <c r="B449" s="1" t="s">
        <v>620</v>
      </c>
      <c r="C449" s="1" t="s">
        <v>1765</v>
      </c>
    </row>
    <row r="450" spans="1:3">
      <c r="A450" s="1" t="s">
        <v>1087</v>
      </c>
      <c r="B450" s="1" t="s">
        <v>312</v>
      </c>
      <c r="C450" s="1" t="s">
        <v>1765</v>
      </c>
    </row>
    <row r="451" spans="1:3">
      <c r="A451" s="1" t="s">
        <v>833</v>
      </c>
      <c r="B451" s="1" t="s">
        <v>707</v>
      </c>
      <c r="C451" s="1" t="s">
        <v>1765</v>
      </c>
    </row>
    <row r="452" spans="1:3">
      <c r="A452" s="1" t="s">
        <v>768</v>
      </c>
      <c r="B452" s="1" t="s">
        <v>769</v>
      </c>
      <c r="C452" s="1" t="s">
        <v>1765</v>
      </c>
    </row>
    <row r="453" spans="1:3">
      <c r="A453" s="1" t="s">
        <v>1519</v>
      </c>
      <c r="B453" s="1" t="s">
        <v>693</v>
      </c>
      <c r="C453" s="1" t="s">
        <v>1765</v>
      </c>
    </row>
    <row r="454" spans="1:3">
      <c r="A454" s="1" t="s">
        <v>493</v>
      </c>
      <c r="B454" s="1" t="s">
        <v>494</v>
      </c>
      <c r="C454" s="1" t="s">
        <v>1766</v>
      </c>
    </row>
    <row r="455" spans="1:3">
      <c r="A455" s="1" t="s">
        <v>1643</v>
      </c>
      <c r="B455" s="1" t="s">
        <v>1637</v>
      </c>
      <c r="C455" s="1" t="s">
        <v>1765</v>
      </c>
    </row>
    <row r="456" spans="1:3">
      <c r="A456" s="1" t="s">
        <v>1202</v>
      </c>
      <c r="B456" s="1" t="s">
        <v>1203</v>
      </c>
      <c r="C456" s="1" t="s">
        <v>1766</v>
      </c>
    </row>
    <row r="457" spans="1:3">
      <c r="A457" s="1" t="s">
        <v>1645</v>
      </c>
      <c r="B457" s="1" t="s">
        <v>1029</v>
      </c>
      <c r="C457" s="1" t="s">
        <v>1765</v>
      </c>
    </row>
    <row r="458" spans="1:3">
      <c r="A458" s="1" t="s">
        <v>1343</v>
      </c>
      <c r="B458" s="1" t="s">
        <v>690</v>
      </c>
      <c r="C458" s="1" t="s">
        <v>1765</v>
      </c>
    </row>
    <row r="459" spans="1:3">
      <c r="A459" s="1" t="s">
        <v>760</v>
      </c>
      <c r="B459" s="1" t="s">
        <v>281</v>
      </c>
      <c r="C459" s="1" t="s">
        <v>1766</v>
      </c>
    </row>
    <row r="460" spans="1:3">
      <c r="A460" s="1" t="s">
        <v>688</v>
      </c>
      <c r="B460" s="1" t="s">
        <v>689</v>
      </c>
      <c r="C460" s="1" t="s">
        <v>1765</v>
      </c>
    </row>
    <row r="461" spans="1:3">
      <c r="A461" s="1" t="s">
        <v>1565</v>
      </c>
      <c r="B461" s="1" t="s">
        <v>1476</v>
      </c>
      <c r="C461" s="1" t="s">
        <v>1765</v>
      </c>
    </row>
    <row r="462" spans="1:3">
      <c r="A462" s="1" t="str">
        <f>"DERVILLE"</f>
        <v>DERVILLE</v>
      </c>
      <c r="B462" s="1" t="str">
        <f>"Ketty"</f>
        <v>Ketty</v>
      </c>
      <c r="C462" s="1" t="s">
        <v>1766</v>
      </c>
    </row>
    <row r="463" spans="1:3">
      <c r="A463" s="1" t="s">
        <v>153</v>
      </c>
      <c r="B463" s="1" t="s">
        <v>70</v>
      </c>
      <c r="C463" s="1" t="s">
        <v>1765</v>
      </c>
    </row>
    <row r="464" spans="1:3">
      <c r="A464" s="1" t="s">
        <v>1426</v>
      </c>
      <c r="B464" s="1" t="s">
        <v>369</v>
      </c>
      <c r="C464" s="1" t="s">
        <v>1765</v>
      </c>
    </row>
    <row r="465" spans="1:3">
      <c r="A465" s="1" t="str">
        <f>"DESANLIS"</f>
        <v>DESANLIS</v>
      </c>
      <c r="B465" s="1" t="str">
        <f>"Ludovic"</f>
        <v>Ludovic</v>
      </c>
      <c r="C465" s="1" t="s">
        <v>1765</v>
      </c>
    </row>
    <row r="466" spans="1:3">
      <c r="A466" s="1" t="s">
        <v>898</v>
      </c>
      <c r="B466" s="1" t="s">
        <v>899</v>
      </c>
      <c r="C466" s="1" t="s">
        <v>1765</v>
      </c>
    </row>
    <row r="467" spans="1:3">
      <c r="A467" s="1" t="s">
        <v>154</v>
      </c>
      <c r="B467" s="1" t="s">
        <v>155</v>
      </c>
      <c r="C467" s="1" t="s">
        <v>1765</v>
      </c>
    </row>
    <row r="468" spans="1:3">
      <c r="A468" s="1" t="s">
        <v>19</v>
      </c>
      <c r="B468" s="1" t="s">
        <v>20</v>
      </c>
      <c r="C468" s="1" t="s">
        <v>1765</v>
      </c>
    </row>
    <row r="469" spans="1:3">
      <c r="A469" s="1" t="s">
        <v>912</v>
      </c>
      <c r="B469" s="1" t="s">
        <v>877</v>
      </c>
      <c r="C469" s="1" t="s">
        <v>1765</v>
      </c>
    </row>
    <row r="470" spans="1:3">
      <c r="A470" s="1" t="s">
        <v>1390</v>
      </c>
      <c r="B470" s="1" t="s">
        <v>262</v>
      </c>
      <c r="C470" s="1" t="s">
        <v>1765</v>
      </c>
    </row>
    <row r="471" spans="1:3">
      <c r="A471" s="1" t="s">
        <v>868</v>
      </c>
      <c r="B471" s="1" t="s">
        <v>457</v>
      </c>
      <c r="C471" s="1" t="s">
        <v>1765</v>
      </c>
    </row>
    <row r="472" spans="1:3">
      <c r="A472" s="1" t="str">
        <f>"DEVARRE"</f>
        <v>DEVARRE</v>
      </c>
      <c r="B472" s="1" t="str">
        <f>"Pierrot"</f>
        <v>Pierrot</v>
      </c>
      <c r="C472" s="1" t="s">
        <v>1765</v>
      </c>
    </row>
    <row r="473" spans="1:3">
      <c r="A473" s="1" t="s">
        <v>921</v>
      </c>
      <c r="B473" s="1" t="s">
        <v>664</v>
      </c>
      <c r="C473" s="1" t="s">
        <v>1766</v>
      </c>
    </row>
    <row r="474" spans="1:3">
      <c r="A474" s="1" t="s">
        <v>156</v>
      </c>
      <c r="B474" s="1" t="s">
        <v>157</v>
      </c>
      <c r="C474" s="1" t="s">
        <v>1765</v>
      </c>
    </row>
    <row r="475" spans="1:3">
      <c r="A475" s="1" t="s">
        <v>1466</v>
      </c>
      <c r="B475" s="1" t="s">
        <v>122</v>
      </c>
      <c r="C475" s="1" t="s">
        <v>1765</v>
      </c>
    </row>
    <row r="476" spans="1:3">
      <c r="A476" s="1" t="s">
        <v>1466</v>
      </c>
      <c r="B476" s="1" t="s">
        <v>18</v>
      </c>
      <c r="C476" s="1" t="s">
        <v>1765</v>
      </c>
    </row>
    <row r="477" spans="1:3">
      <c r="A477" s="1" t="s">
        <v>1466</v>
      </c>
      <c r="B477" s="1" t="s">
        <v>1177</v>
      </c>
      <c r="C477" s="1" t="s">
        <v>1765</v>
      </c>
    </row>
    <row r="478" spans="1:3">
      <c r="A478" s="1" t="str">
        <f>"DIAZ PENA"</f>
        <v>DIAZ PENA</v>
      </c>
      <c r="B478" s="1" t="str">
        <f>"Jésus"</f>
        <v>Jésus</v>
      </c>
      <c r="C478" s="1" t="s">
        <v>1765</v>
      </c>
    </row>
    <row r="479" spans="1:3">
      <c r="A479" s="1" t="s">
        <v>1761</v>
      </c>
      <c r="B479" s="1" t="s">
        <v>1084</v>
      </c>
      <c r="C479" s="1" t="s">
        <v>1765</v>
      </c>
    </row>
    <row r="480" spans="1:3">
      <c r="A480" s="1" t="s">
        <v>384</v>
      </c>
      <c r="B480" s="1" t="s">
        <v>385</v>
      </c>
      <c r="C480" s="1" t="s">
        <v>1765</v>
      </c>
    </row>
    <row r="481" spans="1:3">
      <c r="A481" s="1" t="s">
        <v>158</v>
      </c>
      <c r="B481" s="1" t="s">
        <v>129</v>
      </c>
      <c r="C481" s="1" t="s">
        <v>1766</v>
      </c>
    </row>
    <row r="482" spans="1:3">
      <c r="A482" s="1" t="s">
        <v>913</v>
      </c>
      <c r="B482" s="1" t="s">
        <v>503</v>
      </c>
      <c r="C482" s="1" t="s">
        <v>1765</v>
      </c>
    </row>
    <row r="483" spans="1:3">
      <c r="A483" s="1" t="s">
        <v>159</v>
      </c>
      <c r="B483" s="1" t="s">
        <v>160</v>
      </c>
      <c r="C483" s="1" t="s">
        <v>1766</v>
      </c>
    </row>
    <row r="484" spans="1:3">
      <c r="A484" s="1" t="s">
        <v>161</v>
      </c>
      <c r="B484" s="1" t="s">
        <v>162</v>
      </c>
      <c r="C484" s="1" t="s">
        <v>1765</v>
      </c>
    </row>
    <row r="485" spans="1:3">
      <c r="A485" s="1" t="str">
        <f>"DORANGES"</f>
        <v>DORANGES</v>
      </c>
      <c r="B485" s="1" t="str">
        <f>"ARMELLE ELISE"</f>
        <v>ARMELLE ELISE</v>
      </c>
      <c r="C485" s="1" t="s">
        <v>1766</v>
      </c>
    </row>
    <row r="486" spans="1:3">
      <c r="A486" s="1" t="s">
        <v>843</v>
      </c>
      <c r="B486" s="1" t="s">
        <v>844</v>
      </c>
      <c r="C486" s="1" t="s">
        <v>1765</v>
      </c>
    </row>
    <row r="487" spans="1:3">
      <c r="A487" s="1" t="s">
        <v>750</v>
      </c>
      <c r="B487" s="1" t="s">
        <v>751</v>
      </c>
      <c r="C487" s="1" t="s">
        <v>1765</v>
      </c>
    </row>
    <row r="488" spans="1:3">
      <c r="A488" s="1" t="s">
        <v>1344</v>
      </c>
      <c r="B488" s="1" t="s">
        <v>507</v>
      </c>
      <c r="C488" s="1" t="s">
        <v>1765</v>
      </c>
    </row>
    <row r="489" spans="1:3">
      <c r="A489" s="1" t="str">
        <f>"DOROCANT"</f>
        <v>DOROCANT</v>
      </c>
      <c r="B489" s="1" t="str">
        <f>"ISABELLE"</f>
        <v>ISABELLE</v>
      </c>
      <c r="C489" s="1" t="s">
        <v>1766</v>
      </c>
    </row>
    <row r="490" spans="1:3">
      <c r="A490" s="1" t="s">
        <v>1290</v>
      </c>
      <c r="B490" s="1" t="s">
        <v>1291</v>
      </c>
      <c r="C490" s="1" t="s">
        <v>1765</v>
      </c>
    </row>
    <row r="491" spans="1:3">
      <c r="A491" s="1" t="str">
        <f>"DORVILLE"</f>
        <v>DORVILLE</v>
      </c>
      <c r="B491" s="1" t="str">
        <f>"Elza"</f>
        <v>Elza</v>
      </c>
      <c r="C491" s="1" t="s">
        <v>1766</v>
      </c>
    </row>
    <row r="492" spans="1:3">
      <c r="A492" s="1" t="str">
        <f>"DOS SANTOS"</f>
        <v>DOS SANTOS</v>
      </c>
      <c r="B492" s="1" t="str">
        <f>"Salomon"</f>
        <v>Salomon</v>
      </c>
      <c r="C492" s="1" t="s">
        <v>1765</v>
      </c>
    </row>
    <row r="493" spans="1:3">
      <c r="A493" s="1" t="str">
        <f>"DOS SANTOS"</f>
        <v>DOS SANTOS</v>
      </c>
      <c r="B493" s="1" t="str">
        <f>"SALOMON"</f>
        <v>SALOMON</v>
      </c>
      <c r="C493" s="1" t="s">
        <v>1765</v>
      </c>
    </row>
    <row r="494" spans="1:3">
      <c r="A494" s="1" t="s">
        <v>1615</v>
      </c>
      <c r="B494" s="1" t="s">
        <v>1611</v>
      </c>
      <c r="C494" s="1" t="s">
        <v>1765</v>
      </c>
    </row>
    <row r="495" spans="1:3">
      <c r="A495" s="1" t="s">
        <v>1615</v>
      </c>
      <c r="B495" s="1" t="s">
        <v>447</v>
      </c>
      <c r="C495" s="1" t="s">
        <v>1765</v>
      </c>
    </row>
    <row r="496" spans="1:3">
      <c r="A496" s="1" t="s">
        <v>163</v>
      </c>
      <c r="B496" s="1" t="s">
        <v>164</v>
      </c>
      <c r="C496" s="1" t="s">
        <v>1766</v>
      </c>
    </row>
    <row r="497" spans="1:3">
      <c r="A497" s="1" t="s">
        <v>1251</v>
      </c>
      <c r="B497" s="1" t="s">
        <v>787</v>
      </c>
      <c r="C497" s="1" t="s">
        <v>1765</v>
      </c>
    </row>
    <row r="498" spans="1:3">
      <c r="A498" s="1" t="s">
        <v>165</v>
      </c>
      <c r="B498" s="1" t="s">
        <v>166</v>
      </c>
      <c r="C498" s="1" t="s">
        <v>1765</v>
      </c>
    </row>
    <row r="499" spans="1:3">
      <c r="A499" s="1" t="s">
        <v>632</v>
      </c>
      <c r="B499" s="1" t="s">
        <v>553</v>
      </c>
      <c r="C499" s="1" t="s">
        <v>1765</v>
      </c>
    </row>
    <row r="500" spans="1:3">
      <c r="A500" s="1" t="s">
        <v>857</v>
      </c>
      <c r="B500" s="1" t="s">
        <v>815</v>
      </c>
      <c r="C500" s="1" t="s">
        <v>1765</v>
      </c>
    </row>
    <row r="501" spans="1:3">
      <c r="A501" s="1" t="str">
        <f>"DOURNAUX"</f>
        <v>DOURNAUX</v>
      </c>
      <c r="B501" s="1" t="str">
        <f>"Sandrine"</f>
        <v>Sandrine</v>
      </c>
      <c r="C501" s="1" t="s">
        <v>1766</v>
      </c>
    </row>
    <row r="502" spans="1:3">
      <c r="A502" s="1" t="s">
        <v>1009</v>
      </c>
      <c r="B502" s="1" t="s">
        <v>1010</v>
      </c>
      <c r="C502" s="1" t="s">
        <v>1765</v>
      </c>
    </row>
    <row r="503" spans="1:3">
      <c r="A503" s="1" t="s">
        <v>1569</v>
      </c>
      <c r="B503" s="1" t="s">
        <v>203</v>
      </c>
      <c r="C503" s="1" t="s">
        <v>1765</v>
      </c>
    </row>
    <row r="504" spans="1:3">
      <c r="A504" s="1" t="s">
        <v>1531</v>
      </c>
      <c r="B504" s="1" t="s">
        <v>909</v>
      </c>
      <c r="C504" s="1" t="s">
        <v>1765</v>
      </c>
    </row>
    <row r="505" spans="1:3">
      <c r="A505" s="1" t="s">
        <v>167</v>
      </c>
      <c r="B505" s="1" t="s">
        <v>168</v>
      </c>
      <c r="C505" s="1" t="s">
        <v>1765</v>
      </c>
    </row>
    <row r="506" spans="1:3">
      <c r="A506" s="1" t="s">
        <v>495</v>
      </c>
      <c r="B506" s="1" t="s">
        <v>496</v>
      </c>
      <c r="C506" s="1" t="s">
        <v>1765</v>
      </c>
    </row>
    <row r="507" spans="1:3">
      <c r="A507" s="1" t="str">
        <f>"DUCHENE"</f>
        <v>DUCHENE</v>
      </c>
      <c r="B507" s="1" t="str">
        <f>"VALERIE"</f>
        <v>VALERIE</v>
      </c>
      <c r="C507" s="1" t="s">
        <v>1766</v>
      </c>
    </row>
    <row r="508" spans="1:3">
      <c r="A508" s="1" t="s">
        <v>1336</v>
      </c>
      <c r="B508" s="1" t="s">
        <v>303</v>
      </c>
      <c r="C508" s="1" t="s">
        <v>1766</v>
      </c>
    </row>
    <row r="509" spans="1:3">
      <c r="A509" s="1" t="s">
        <v>497</v>
      </c>
      <c r="B509" s="1" t="s">
        <v>498</v>
      </c>
      <c r="C509" s="1" t="s">
        <v>1765</v>
      </c>
    </row>
    <row r="510" spans="1:3">
      <c r="A510" s="1" t="str">
        <f>"DUFFES"</f>
        <v>DUFFES</v>
      </c>
      <c r="B510" s="1" t="str">
        <f>"Sebastien"</f>
        <v>Sebastien</v>
      </c>
      <c r="C510" s="1" t="s">
        <v>1765</v>
      </c>
    </row>
    <row r="511" spans="1:3">
      <c r="A511" s="1" t="s">
        <v>1411</v>
      </c>
      <c r="B511" s="1" t="s">
        <v>1188</v>
      </c>
      <c r="C511" s="1" t="s">
        <v>1765</v>
      </c>
    </row>
    <row r="512" spans="1:3">
      <c r="A512" s="1" t="s">
        <v>169</v>
      </c>
      <c r="B512" s="1" t="s">
        <v>170</v>
      </c>
      <c r="C512" s="1" t="s">
        <v>1765</v>
      </c>
    </row>
    <row r="513" spans="1:3">
      <c r="A513" s="1" t="s">
        <v>687</v>
      </c>
      <c r="B513" s="1" t="s">
        <v>197</v>
      </c>
      <c r="C513" s="1" t="s">
        <v>1765</v>
      </c>
    </row>
    <row r="514" spans="1:3">
      <c r="A514" s="1" t="s">
        <v>1693</v>
      </c>
      <c r="B514" s="1" t="s">
        <v>690</v>
      </c>
      <c r="C514" s="1" t="s">
        <v>1765</v>
      </c>
    </row>
    <row r="515" spans="1:3">
      <c r="A515" s="1" t="s">
        <v>694</v>
      </c>
      <c r="B515" s="1" t="s">
        <v>695</v>
      </c>
      <c r="C515" s="1" t="s">
        <v>1766</v>
      </c>
    </row>
    <row r="516" spans="1:3">
      <c r="A516" s="1" t="str">
        <f>"DULOIS"</f>
        <v>DULOIS</v>
      </c>
      <c r="B516" s="1" t="str">
        <f>"Luigi"</f>
        <v>Luigi</v>
      </c>
      <c r="C516" s="1" t="s">
        <v>1765</v>
      </c>
    </row>
    <row r="517" spans="1:3">
      <c r="A517" s="1" t="s">
        <v>499</v>
      </c>
      <c r="B517" s="1" t="s">
        <v>500</v>
      </c>
      <c r="C517" s="1" t="s">
        <v>1765</v>
      </c>
    </row>
    <row r="518" spans="1:3">
      <c r="A518" s="1" t="str">
        <f>"DUMAIS"</f>
        <v>DUMAIS</v>
      </c>
      <c r="B518" s="1" t="str">
        <f>"Stéphane"</f>
        <v>Stéphane</v>
      </c>
      <c r="C518" s="1" t="s">
        <v>1765</v>
      </c>
    </row>
    <row r="519" spans="1:3">
      <c r="A519" s="1" t="s">
        <v>171</v>
      </c>
      <c r="B519" s="1" t="s">
        <v>172</v>
      </c>
      <c r="C519" s="1" t="s">
        <v>1766</v>
      </c>
    </row>
    <row r="520" spans="1:3">
      <c r="A520" s="1" t="str">
        <f>"DUNO"</f>
        <v>DUNO</v>
      </c>
      <c r="B520" s="1" t="str">
        <f>"Elvire"</f>
        <v>Elvire</v>
      </c>
      <c r="C520" s="1" t="s">
        <v>1766</v>
      </c>
    </row>
    <row r="521" spans="1:3">
      <c r="A521" s="1" t="str">
        <f>"DUPUIS"</f>
        <v>DUPUIS</v>
      </c>
      <c r="B521" s="1" t="str">
        <f>"Alexandre"</f>
        <v>Alexandre</v>
      </c>
      <c r="C521" s="1" t="s">
        <v>1765</v>
      </c>
    </row>
    <row r="522" spans="1:3">
      <c r="A522" s="1" t="str">
        <f>"DUPUITS"</f>
        <v>DUPUITS</v>
      </c>
      <c r="B522" s="1" t="str">
        <f>"Laurent"</f>
        <v>Laurent</v>
      </c>
      <c r="C522" s="1" t="s">
        <v>1765</v>
      </c>
    </row>
    <row r="523" spans="1:3">
      <c r="A523" s="1" t="s">
        <v>173</v>
      </c>
      <c r="B523" s="1" t="s">
        <v>174</v>
      </c>
      <c r="C523" s="1" t="s">
        <v>1765</v>
      </c>
    </row>
    <row r="524" spans="1:3">
      <c r="A524" s="1" t="s">
        <v>1128</v>
      </c>
      <c r="B524" s="1" t="s">
        <v>1129</v>
      </c>
      <c r="C524" s="1" t="s">
        <v>1765</v>
      </c>
    </row>
    <row r="525" spans="1:3">
      <c r="A525" s="1" t="s">
        <v>175</v>
      </c>
      <c r="B525" s="1" t="s">
        <v>176</v>
      </c>
      <c r="C525" s="1" t="s">
        <v>1766</v>
      </c>
    </row>
    <row r="526" spans="1:3">
      <c r="A526" s="1" t="s">
        <v>1349</v>
      </c>
      <c r="B526" s="1" t="s">
        <v>70</v>
      </c>
      <c r="C526" s="1" t="s">
        <v>1765</v>
      </c>
    </row>
    <row r="527" spans="1:3">
      <c r="A527" s="1" t="s">
        <v>177</v>
      </c>
      <c r="B527" s="1" t="s">
        <v>178</v>
      </c>
      <c r="C527" s="1" t="s">
        <v>1766</v>
      </c>
    </row>
    <row r="528" spans="1:3">
      <c r="A528" s="1" t="s">
        <v>1445</v>
      </c>
      <c r="B528" s="1" t="s">
        <v>80</v>
      </c>
      <c r="C528" s="1" t="s">
        <v>1766</v>
      </c>
    </row>
    <row r="529" spans="1:3">
      <c r="A529" s="1" t="str">
        <f>"DUVILLARD"</f>
        <v>DUVILLARD</v>
      </c>
      <c r="B529" s="1" t="str">
        <f>"Yves"</f>
        <v>Yves</v>
      </c>
      <c r="C529" s="1" t="s">
        <v>1765</v>
      </c>
    </row>
    <row r="530" spans="1:3">
      <c r="A530" s="1" t="str">
        <f>"DUZANSON"</f>
        <v>DUZANSON</v>
      </c>
      <c r="B530" s="1" t="str">
        <f>"Francia"</f>
        <v>Francia</v>
      </c>
      <c r="C530" s="1" t="s">
        <v>1766</v>
      </c>
    </row>
    <row r="531" spans="1:3">
      <c r="A531" s="1" t="str">
        <f>"DUZANSON"</f>
        <v>DUZANSON</v>
      </c>
      <c r="B531" s="1" t="str">
        <f>"José Manuel"</f>
        <v>José Manuel</v>
      </c>
      <c r="C531" s="1" t="s">
        <v>1765</v>
      </c>
    </row>
    <row r="532" spans="1:3">
      <c r="A532" s="1" t="str">
        <f>"DUZANT"</f>
        <v>DUZANT</v>
      </c>
      <c r="B532" s="1" t="str">
        <f>"Corinne"</f>
        <v>Corinne</v>
      </c>
      <c r="C532" s="1" t="s">
        <v>1766</v>
      </c>
    </row>
    <row r="533" spans="1:3">
      <c r="A533" s="1" t="str">
        <f>"DWARKA"</f>
        <v>DWARKA</v>
      </c>
      <c r="B533" s="1" t="str">
        <f>"Neeraj"</f>
        <v>Neeraj</v>
      </c>
      <c r="C533" s="1" t="s">
        <v>1766</v>
      </c>
    </row>
    <row r="534" spans="1:3">
      <c r="A534" s="1" t="s">
        <v>1763</v>
      </c>
      <c r="B534" s="1" t="s">
        <v>1177</v>
      </c>
      <c r="C534" s="1" t="s">
        <v>1765</v>
      </c>
    </row>
    <row r="535" spans="1:3">
      <c r="A535" s="1" t="s">
        <v>179</v>
      </c>
      <c r="B535" s="1" t="s">
        <v>976</v>
      </c>
      <c r="C535" s="1" t="s">
        <v>1766</v>
      </c>
    </row>
    <row r="536" spans="1:3">
      <c r="A536" s="1" t="s">
        <v>179</v>
      </c>
      <c r="B536" s="1" t="s">
        <v>22</v>
      </c>
      <c r="C536" s="1" t="s">
        <v>1765</v>
      </c>
    </row>
    <row r="537" spans="1:3">
      <c r="A537" s="1" t="s">
        <v>21</v>
      </c>
      <c r="B537" s="1" t="s">
        <v>22</v>
      </c>
      <c r="C537" s="1" t="s">
        <v>1765</v>
      </c>
    </row>
    <row r="538" spans="1:3">
      <c r="A538" s="1" t="str">
        <f>"EDWARDS"</f>
        <v>EDWARDS</v>
      </c>
      <c r="B538" s="1" t="str">
        <f>"Clarisse"</f>
        <v>Clarisse</v>
      </c>
      <c r="C538" s="1" t="s">
        <v>1766</v>
      </c>
    </row>
    <row r="539" spans="1:3">
      <c r="A539" s="1" t="s">
        <v>633</v>
      </c>
      <c r="B539" s="1" t="s">
        <v>634</v>
      </c>
      <c r="C539" s="1" t="s">
        <v>1765</v>
      </c>
    </row>
    <row r="540" spans="1:3">
      <c r="A540" s="1" t="s">
        <v>386</v>
      </c>
      <c r="B540" s="1" t="s">
        <v>387</v>
      </c>
      <c r="C540" s="1" t="s">
        <v>1765</v>
      </c>
    </row>
    <row r="541" spans="1:3">
      <c r="A541" s="1" t="str">
        <f>"ELBOURG"</f>
        <v>ELBOURG</v>
      </c>
      <c r="B541" s="1" t="str">
        <f>"Michel"</f>
        <v>Michel</v>
      </c>
      <c r="C541" s="1" t="s">
        <v>1765</v>
      </c>
    </row>
    <row r="542" spans="1:3">
      <c r="A542" s="1" t="s">
        <v>501</v>
      </c>
      <c r="B542" s="1" t="s">
        <v>275</v>
      </c>
      <c r="C542" s="1" t="s">
        <v>1766</v>
      </c>
    </row>
    <row r="543" spans="1:3">
      <c r="A543" s="1" t="s">
        <v>388</v>
      </c>
      <c r="B543" s="1" t="s">
        <v>170</v>
      </c>
      <c r="C543" s="1" t="s">
        <v>1765</v>
      </c>
    </row>
    <row r="544" spans="1:3">
      <c r="A544" s="1" t="s">
        <v>1051</v>
      </c>
      <c r="B544" s="1" t="s">
        <v>1052</v>
      </c>
      <c r="C544" s="1" t="s">
        <v>1765</v>
      </c>
    </row>
    <row r="545" spans="1:3">
      <c r="A545" s="1" t="s">
        <v>1232</v>
      </c>
      <c r="B545" s="1" t="s">
        <v>1233</v>
      </c>
      <c r="C545" s="1" t="s">
        <v>1766</v>
      </c>
    </row>
    <row r="546" spans="1:3">
      <c r="A546" s="1" t="str">
        <f>"ELIZEE"</f>
        <v>ELIZEE</v>
      </c>
      <c r="B546" s="1" t="str">
        <f>"Jerry"</f>
        <v>Jerry</v>
      </c>
      <c r="C546" s="1" t="s">
        <v>1765</v>
      </c>
    </row>
    <row r="547" spans="1:3">
      <c r="A547" s="1" t="s">
        <v>180</v>
      </c>
      <c r="B547" s="1" t="s">
        <v>143</v>
      </c>
      <c r="C547" s="1" t="s">
        <v>1765</v>
      </c>
    </row>
    <row r="548" spans="1:3">
      <c r="A548" s="1" t="s">
        <v>181</v>
      </c>
      <c r="B548" s="1" t="s">
        <v>4</v>
      </c>
      <c r="C548" s="1" t="s">
        <v>1765</v>
      </c>
    </row>
    <row r="549" spans="1:3">
      <c r="A549" s="1" t="s">
        <v>1165</v>
      </c>
      <c r="B549" s="1" t="s">
        <v>1166</v>
      </c>
      <c r="C549" s="1" t="s">
        <v>1766</v>
      </c>
    </row>
    <row r="550" spans="1:3">
      <c r="A550" s="1" t="s">
        <v>1300</v>
      </c>
      <c r="B550" s="1" t="s">
        <v>1207</v>
      </c>
      <c r="C550" s="1" t="s">
        <v>1765</v>
      </c>
    </row>
    <row r="551" spans="1:3">
      <c r="A551" s="1" t="str">
        <f>"ESCUBEDO"</f>
        <v>ESCUBEDO</v>
      </c>
      <c r="B551" s="1" t="str">
        <f>"Véronique"</f>
        <v>Véronique</v>
      </c>
      <c r="C551" s="1" t="s">
        <v>1766</v>
      </c>
    </row>
    <row r="552" spans="1:3">
      <c r="A552" s="1" t="str">
        <f>"ESCUDEIRO"</f>
        <v>ESCUDEIRO</v>
      </c>
      <c r="B552" s="1" t="str">
        <f>"Francisco"</f>
        <v>Francisco</v>
      </c>
      <c r="C552" s="1" t="s">
        <v>1765</v>
      </c>
    </row>
    <row r="553" spans="1:3">
      <c r="A553" s="1" t="s">
        <v>1513</v>
      </c>
      <c r="B553" s="1" t="s">
        <v>1514</v>
      </c>
      <c r="C553" s="1" t="s">
        <v>1765</v>
      </c>
    </row>
    <row r="554" spans="1:3">
      <c r="A554" s="1" t="s">
        <v>1295</v>
      </c>
      <c r="B554" s="1" t="s">
        <v>295</v>
      </c>
      <c r="C554" s="1" t="s">
        <v>1765</v>
      </c>
    </row>
    <row r="555" spans="1:3">
      <c r="A555" s="1" t="s">
        <v>914</v>
      </c>
      <c r="B555" s="1" t="s">
        <v>645</v>
      </c>
      <c r="C555" s="1" t="s">
        <v>1765</v>
      </c>
    </row>
    <row r="556" spans="1:3">
      <c r="A556" s="1" t="s">
        <v>969</v>
      </c>
      <c r="B556" s="1" t="s">
        <v>970</v>
      </c>
      <c r="C556" s="1" t="s">
        <v>1766</v>
      </c>
    </row>
    <row r="557" spans="1:3">
      <c r="A557" s="1" t="s">
        <v>182</v>
      </c>
      <c r="B557" s="1" t="s">
        <v>183</v>
      </c>
      <c r="C557" s="1" t="s">
        <v>1766</v>
      </c>
    </row>
    <row r="558" spans="1:3">
      <c r="A558" s="1" t="s">
        <v>1391</v>
      </c>
      <c r="B558" s="1" t="s">
        <v>133</v>
      </c>
      <c r="C558" s="1" t="s">
        <v>1765</v>
      </c>
    </row>
    <row r="559" spans="1:3">
      <c r="A559" s="1" t="str">
        <f>"EYHERAGUIBEL"</f>
        <v>EYHERAGUIBEL</v>
      </c>
      <c r="B559" s="1" t="str">
        <f>"Odile"</f>
        <v>Odile</v>
      </c>
      <c r="C559" s="1" t="s">
        <v>1766</v>
      </c>
    </row>
    <row r="560" spans="1:3">
      <c r="A560" s="1" t="s">
        <v>1099</v>
      </c>
      <c r="B560" s="1" t="s">
        <v>916</v>
      </c>
      <c r="C560" s="1" t="s">
        <v>1765</v>
      </c>
    </row>
    <row r="561" spans="1:3">
      <c r="A561" s="1" t="str">
        <f>"FABERT"</f>
        <v>FABERT</v>
      </c>
      <c r="B561" s="1" t="str">
        <f>"Rodolphe"</f>
        <v>Rodolphe</v>
      </c>
      <c r="C561" s="1" t="s">
        <v>1765</v>
      </c>
    </row>
    <row r="562" spans="1:3">
      <c r="A562" s="1" t="s">
        <v>1030</v>
      </c>
      <c r="B562" s="1" t="s">
        <v>1031</v>
      </c>
      <c r="C562" s="1" t="s">
        <v>1766</v>
      </c>
    </row>
    <row r="563" spans="1:3">
      <c r="A563" s="1" t="s">
        <v>502</v>
      </c>
      <c r="B563" s="1" t="s">
        <v>503</v>
      </c>
      <c r="C563" s="1" t="s">
        <v>1765</v>
      </c>
    </row>
    <row r="564" spans="1:3">
      <c r="A564" s="1" t="s">
        <v>1105</v>
      </c>
      <c r="B564" s="1" t="s">
        <v>1106</v>
      </c>
      <c r="C564" s="1" t="s">
        <v>1765</v>
      </c>
    </row>
    <row r="565" spans="1:3">
      <c r="A565" s="1" t="s">
        <v>1602</v>
      </c>
      <c r="B565" s="1" t="s">
        <v>452</v>
      </c>
      <c r="C565" s="1" t="s">
        <v>1765</v>
      </c>
    </row>
    <row r="566" spans="1:3">
      <c r="A566" s="1" t="str">
        <f>"FAUBERT"</f>
        <v>FAUBERT</v>
      </c>
      <c r="B566" s="1" t="str">
        <f>"Catherine"</f>
        <v>Catherine</v>
      </c>
      <c r="C566" s="1" t="s">
        <v>1766</v>
      </c>
    </row>
    <row r="567" spans="1:3">
      <c r="A567" s="1" t="s">
        <v>1694</v>
      </c>
      <c r="B567" s="1" t="s">
        <v>1188</v>
      </c>
      <c r="C567" s="1" t="s">
        <v>1765</v>
      </c>
    </row>
    <row r="568" spans="1:3">
      <c r="A568" s="1" t="s">
        <v>811</v>
      </c>
      <c r="B568" s="1" t="s">
        <v>267</v>
      </c>
      <c r="C568" s="1" t="s">
        <v>1765</v>
      </c>
    </row>
    <row r="569" spans="1:3">
      <c r="A569" s="1" t="s">
        <v>1698</v>
      </c>
      <c r="B569" s="1" t="s">
        <v>111</v>
      </c>
      <c r="C569" s="1" t="s">
        <v>1765</v>
      </c>
    </row>
    <row r="570" spans="1:3">
      <c r="A570" s="1" t="s">
        <v>881</v>
      </c>
      <c r="B570" s="1" t="s">
        <v>882</v>
      </c>
      <c r="C570" s="1" t="s">
        <v>1765</v>
      </c>
    </row>
    <row r="571" spans="1:3">
      <c r="A571" s="1" t="str">
        <f>"FELICIE"</f>
        <v>FELICIE</v>
      </c>
      <c r="B571" s="1" t="str">
        <f>"Fabienne"</f>
        <v>Fabienne</v>
      </c>
      <c r="C571" s="1" t="s">
        <v>1766</v>
      </c>
    </row>
    <row r="572" spans="1:3">
      <c r="A572" s="1" t="s">
        <v>504</v>
      </c>
      <c r="B572" s="1" t="s">
        <v>149</v>
      </c>
      <c r="C572" s="1" t="s">
        <v>1765</v>
      </c>
    </row>
    <row r="573" spans="1:3">
      <c r="A573" s="1" t="str">
        <f>"FERNAND"</f>
        <v>FERNAND</v>
      </c>
      <c r="B573" s="1" t="str">
        <f>"Claudette"</f>
        <v>Claudette</v>
      </c>
      <c r="C573" s="1" t="s">
        <v>1766</v>
      </c>
    </row>
    <row r="574" spans="1:3">
      <c r="A574" s="1" t="s">
        <v>1621</v>
      </c>
      <c r="B574" s="1" t="s">
        <v>1201</v>
      </c>
      <c r="C574" s="1" t="s">
        <v>1765</v>
      </c>
    </row>
    <row r="575" spans="1:3">
      <c r="A575" s="1" t="s">
        <v>915</v>
      </c>
      <c r="B575" s="1" t="s">
        <v>916</v>
      </c>
      <c r="C575" s="1" t="s">
        <v>1765</v>
      </c>
    </row>
    <row r="576" spans="1:3">
      <c r="A576" s="1" t="s">
        <v>728</v>
      </c>
      <c r="B576" s="1" t="s">
        <v>697</v>
      </c>
      <c r="C576" s="1" t="s">
        <v>1766</v>
      </c>
    </row>
    <row r="577" spans="1:3">
      <c r="A577" s="1" t="s">
        <v>1365</v>
      </c>
      <c r="B577" s="1" t="s">
        <v>1366</v>
      </c>
      <c r="C577" s="1" t="s">
        <v>1766</v>
      </c>
    </row>
    <row r="578" spans="1:3">
      <c r="A578" s="1" t="s">
        <v>1518</v>
      </c>
      <c r="B578" s="1" t="s">
        <v>90</v>
      </c>
      <c r="C578" s="1" t="s">
        <v>1765</v>
      </c>
    </row>
    <row r="579" spans="1:3">
      <c r="A579" s="1" t="s">
        <v>615</v>
      </c>
      <c r="B579" s="1" t="s">
        <v>281</v>
      </c>
      <c r="C579" s="1" t="s">
        <v>1766</v>
      </c>
    </row>
    <row r="580" spans="1:3">
      <c r="A580" s="1" t="s">
        <v>1301</v>
      </c>
      <c r="B580" s="1" t="s">
        <v>579</v>
      </c>
      <c r="C580" s="1" t="s">
        <v>1765</v>
      </c>
    </row>
    <row r="581" spans="1:3">
      <c r="A581" s="1" t="s">
        <v>1582</v>
      </c>
      <c r="B581" s="1" t="s">
        <v>32</v>
      </c>
      <c r="C581" s="1" t="s">
        <v>1765</v>
      </c>
    </row>
    <row r="582" spans="1:3">
      <c r="A582" s="1" t="s">
        <v>1409</v>
      </c>
      <c r="B582" s="1" t="s">
        <v>1335</v>
      </c>
      <c r="C582" s="1" t="s">
        <v>1765</v>
      </c>
    </row>
    <row r="583" spans="1:3">
      <c r="A583" s="1" t="s">
        <v>505</v>
      </c>
      <c r="B583" s="1" t="s">
        <v>506</v>
      </c>
      <c r="C583" s="1" t="s">
        <v>1765</v>
      </c>
    </row>
    <row r="584" spans="1:3">
      <c r="A584" s="1" t="s">
        <v>505</v>
      </c>
      <c r="B584" s="1" t="s">
        <v>507</v>
      </c>
      <c r="C584" s="1" t="s">
        <v>1765</v>
      </c>
    </row>
    <row r="585" spans="1:3">
      <c r="A585" s="1" t="s">
        <v>601</v>
      </c>
      <c r="B585" s="1" t="s">
        <v>602</v>
      </c>
      <c r="C585" s="1" t="s">
        <v>1765</v>
      </c>
    </row>
    <row r="586" spans="1:3">
      <c r="A586" s="1" t="s">
        <v>1730</v>
      </c>
      <c r="B586" s="1" t="s">
        <v>1417</v>
      </c>
      <c r="C586" s="1" t="s">
        <v>1765</v>
      </c>
    </row>
    <row r="587" spans="1:3">
      <c r="A587" s="1" t="s">
        <v>508</v>
      </c>
      <c r="B587" s="1" t="s">
        <v>509</v>
      </c>
      <c r="C587" s="1" t="s">
        <v>1765</v>
      </c>
    </row>
    <row r="588" spans="1:3">
      <c r="A588" s="1" t="s">
        <v>1117</v>
      </c>
      <c r="B588" s="1" t="s">
        <v>1118</v>
      </c>
      <c r="C588" s="1" t="s">
        <v>1765</v>
      </c>
    </row>
    <row r="589" spans="1:3">
      <c r="A589" s="1" t="str">
        <f>"FLEMING"</f>
        <v>FLEMING</v>
      </c>
      <c r="B589" s="1" t="str">
        <f>"Richard"</f>
        <v>Richard</v>
      </c>
      <c r="C589" s="1" t="s">
        <v>1765</v>
      </c>
    </row>
    <row r="590" spans="1:3">
      <c r="A590" s="1" t="s">
        <v>1432</v>
      </c>
      <c r="B590" s="1" t="s">
        <v>137</v>
      </c>
      <c r="C590" s="1" t="s">
        <v>1765</v>
      </c>
    </row>
    <row r="591" spans="1:3">
      <c r="A591" s="1" t="s">
        <v>184</v>
      </c>
      <c r="B591" s="1" t="s">
        <v>185</v>
      </c>
      <c r="C591" s="1" t="s">
        <v>1765</v>
      </c>
    </row>
    <row r="592" spans="1:3">
      <c r="A592" s="1" t="s">
        <v>23</v>
      </c>
      <c r="B592" s="1" t="s">
        <v>24</v>
      </c>
      <c r="C592" s="1" t="s">
        <v>1766</v>
      </c>
    </row>
    <row r="593" spans="1:3">
      <c r="A593" s="1" t="s">
        <v>186</v>
      </c>
      <c r="B593" s="1" t="s">
        <v>187</v>
      </c>
      <c r="C593" s="1" t="s">
        <v>1765</v>
      </c>
    </row>
    <row r="594" spans="1:3">
      <c r="A594" s="1" t="s">
        <v>186</v>
      </c>
      <c r="B594" s="1" t="s">
        <v>470</v>
      </c>
      <c r="C594" s="1" t="s">
        <v>1765</v>
      </c>
    </row>
    <row r="595" spans="1:3">
      <c r="A595" s="1" t="str">
        <f>"FOX"</f>
        <v>FOX</v>
      </c>
      <c r="B595" s="1" t="str">
        <f>"Jean-Claude"</f>
        <v>Jean-Claude</v>
      </c>
      <c r="C595" s="1" t="s">
        <v>1765</v>
      </c>
    </row>
    <row r="596" spans="1:3">
      <c r="A596" s="1" t="s">
        <v>188</v>
      </c>
      <c r="B596" s="1" t="s">
        <v>189</v>
      </c>
      <c r="C596" s="1" t="s">
        <v>1766</v>
      </c>
    </row>
    <row r="597" spans="1:3">
      <c r="A597" s="1" t="s">
        <v>510</v>
      </c>
      <c r="B597" s="1" t="s">
        <v>1334</v>
      </c>
      <c r="C597" s="1" t="s">
        <v>1766</v>
      </c>
    </row>
    <row r="598" spans="1:3">
      <c r="A598" s="1" t="s">
        <v>510</v>
      </c>
      <c r="B598" s="1" t="s">
        <v>278</v>
      </c>
      <c r="C598" s="1" t="s">
        <v>1765</v>
      </c>
    </row>
    <row r="599" spans="1:3">
      <c r="A599" s="1" t="s">
        <v>796</v>
      </c>
      <c r="B599" s="1" t="s">
        <v>787</v>
      </c>
      <c r="C599" s="1" t="s">
        <v>1765</v>
      </c>
    </row>
    <row r="600" spans="1:3">
      <c r="A600" s="1" t="str">
        <f>"FRANCOIS"</f>
        <v>FRANCOIS</v>
      </c>
      <c r="B600" s="1" t="str">
        <f>"EDY"</f>
        <v>EDY</v>
      </c>
      <c r="C600" s="1" t="s">
        <v>1765</v>
      </c>
    </row>
    <row r="601" spans="1:3">
      <c r="A601" s="1" t="s">
        <v>743</v>
      </c>
      <c r="B601" s="1" t="s">
        <v>82</v>
      </c>
      <c r="C601" s="1" t="s">
        <v>1765</v>
      </c>
    </row>
    <row r="602" spans="1:3">
      <c r="A602" s="1" t="s">
        <v>743</v>
      </c>
      <c r="B602" s="1" t="s">
        <v>655</v>
      </c>
      <c r="C602" s="1" t="s">
        <v>1765</v>
      </c>
    </row>
    <row r="603" spans="1:3">
      <c r="A603" s="1" t="s">
        <v>743</v>
      </c>
      <c r="B603" s="1" t="s">
        <v>22</v>
      </c>
      <c r="C603" s="1" t="s">
        <v>1765</v>
      </c>
    </row>
    <row r="604" spans="1:3">
      <c r="A604" s="1" t="s">
        <v>1331</v>
      </c>
      <c r="B604" s="1" t="s">
        <v>129</v>
      </c>
      <c r="C604" s="1" t="s">
        <v>1766</v>
      </c>
    </row>
    <row r="605" spans="1:3">
      <c r="A605" s="1" t="s">
        <v>389</v>
      </c>
      <c r="B605" s="1" t="s">
        <v>390</v>
      </c>
      <c r="C605" s="1" t="s">
        <v>1765</v>
      </c>
    </row>
    <row r="606" spans="1:3">
      <c r="A606" s="1" t="s">
        <v>391</v>
      </c>
      <c r="B606" s="1" t="s">
        <v>392</v>
      </c>
      <c r="C606" s="1" t="s">
        <v>1766</v>
      </c>
    </row>
    <row r="607" spans="1:3">
      <c r="A607" s="1" t="s">
        <v>765</v>
      </c>
      <c r="B607" s="1" t="s">
        <v>619</v>
      </c>
      <c r="C607" s="1" t="s">
        <v>1765</v>
      </c>
    </row>
    <row r="608" spans="1:3">
      <c r="A608" s="1" t="s">
        <v>1209</v>
      </c>
      <c r="B608" s="1" t="s">
        <v>111</v>
      </c>
      <c r="C608" s="1" t="s">
        <v>1765</v>
      </c>
    </row>
    <row r="609" spans="1:3">
      <c r="A609" s="1" t="str">
        <f>"GABRIEL"</f>
        <v>GABRIEL</v>
      </c>
      <c r="B609" s="1" t="str">
        <f>"Marie Hélène"</f>
        <v>Marie Hélène</v>
      </c>
      <c r="C609" s="1" t="s">
        <v>1766</v>
      </c>
    </row>
    <row r="610" spans="1:3">
      <c r="A610" s="1" t="s">
        <v>866</v>
      </c>
      <c r="B610" s="1" t="s">
        <v>867</v>
      </c>
      <c r="C610" s="1" t="s">
        <v>1766</v>
      </c>
    </row>
    <row r="611" spans="1:3">
      <c r="A611" s="1" t="str">
        <f>"GAFFIE"</f>
        <v>GAFFIE</v>
      </c>
      <c r="B611" s="1" t="str">
        <f>"JEAN MICHEL"</f>
        <v>JEAN MICHEL</v>
      </c>
      <c r="C611" s="1" t="s">
        <v>1765</v>
      </c>
    </row>
    <row r="612" spans="1:3">
      <c r="A612" s="1" t="str">
        <f>"GALAS"</f>
        <v>GALAS</v>
      </c>
      <c r="B612" s="1" t="str">
        <f>"Francius"</f>
        <v>Francius</v>
      </c>
      <c r="C612" s="1" t="s">
        <v>1766</v>
      </c>
    </row>
    <row r="613" spans="1:3">
      <c r="A613" s="1" t="str">
        <f>"GALLAY"</f>
        <v>GALLAY</v>
      </c>
      <c r="B613" s="1" t="str">
        <f>"Julie"</f>
        <v>Julie</v>
      </c>
      <c r="C613" s="1" t="s">
        <v>1766</v>
      </c>
    </row>
    <row r="614" spans="1:3">
      <c r="A614" s="1" t="s">
        <v>190</v>
      </c>
      <c r="B614" s="1" t="s">
        <v>104</v>
      </c>
      <c r="C614" s="1" t="s">
        <v>1765</v>
      </c>
    </row>
    <row r="615" spans="1:3">
      <c r="A615" s="1" t="s">
        <v>802</v>
      </c>
      <c r="B615" s="1" t="s">
        <v>1084</v>
      </c>
      <c r="C615" s="1" t="s">
        <v>1765</v>
      </c>
    </row>
    <row r="616" spans="1:3">
      <c r="A616" s="1" t="s">
        <v>1392</v>
      </c>
      <c r="B616" s="1" t="s">
        <v>66</v>
      </c>
      <c r="C616" s="1" t="s">
        <v>1765</v>
      </c>
    </row>
    <row r="617" spans="1:3">
      <c r="A617" s="1" t="s">
        <v>1392</v>
      </c>
      <c r="B617" s="1" t="s">
        <v>88</v>
      </c>
      <c r="C617" s="1" t="s">
        <v>1766</v>
      </c>
    </row>
    <row r="618" spans="1:3">
      <c r="A618" s="1" t="s">
        <v>1619</v>
      </c>
      <c r="B618" s="1" t="s">
        <v>68</v>
      </c>
      <c r="C618" s="1" t="s">
        <v>1765</v>
      </c>
    </row>
    <row r="619" spans="1:3">
      <c r="A619" s="1" t="s">
        <v>1619</v>
      </c>
      <c r="B619" s="1" t="s">
        <v>44</v>
      </c>
      <c r="C619" s="1" t="s">
        <v>1765</v>
      </c>
    </row>
    <row r="620" spans="1:3">
      <c r="A620" s="1" t="s">
        <v>1619</v>
      </c>
      <c r="B620" s="1" t="s">
        <v>1500</v>
      </c>
      <c r="C620" s="1" t="s">
        <v>1765</v>
      </c>
    </row>
    <row r="621" spans="1:3">
      <c r="A621" s="1" t="s">
        <v>1423</v>
      </c>
      <c r="B621" s="1" t="s">
        <v>579</v>
      </c>
      <c r="C621" s="1" t="s">
        <v>1765</v>
      </c>
    </row>
    <row r="622" spans="1:3">
      <c r="A622" s="1" t="s">
        <v>1007</v>
      </c>
      <c r="B622" s="1" t="s">
        <v>815</v>
      </c>
      <c r="C622" s="1" t="s">
        <v>1765</v>
      </c>
    </row>
    <row r="623" spans="1:3">
      <c r="A623" s="1" t="s">
        <v>1110</v>
      </c>
      <c r="B623" s="1" t="s">
        <v>122</v>
      </c>
      <c r="C623" s="1" t="s">
        <v>1765</v>
      </c>
    </row>
    <row r="624" spans="1:3">
      <c r="A624" s="1" t="s">
        <v>1110</v>
      </c>
      <c r="B624" s="1" t="s">
        <v>92</v>
      </c>
      <c r="C624" s="1" t="s">
        <v>1765</v>
      </c>
    </row>
    <row r="625" spans="1:3">
      <c r="A625" s="1" t="str">
        <f>"GAUTIE"</f>
        <v>GAUTIE</v>
      </c>
      <c r="B625" s="1" t="str">
        <f>"Alexandre"</f>
        <v>Alexandre</v>
      </c>
      <c r="C625" s="1" t="s">
        <v>1765</v>
      </c>
    </row>
    <row r="626" spans="1:3">
      <c r="A626" s="1" t="s">
        <v>191</v>
      </c>
      <c r="B626" s="1" t="s">
        <v>192</v>
      </c>
      <c r="C626" s="1" t="s">
        <v>1766</v>
      </c>
    </row>
    <row r="627" spans="1:3">
      <c r="A627" s="1" t="s">
        <v>1214</v>
      </c>
      <c r="B627" s="1" t="s">
        <v>1215</v>
      </c>
      <c r="C627" s="1" t="s">
        <v>1765</v>
      </c>
    </row>
    <row r="628" spans="1:3">
      <c r="A628" s="1" t="s">
        <v>1066</v>
      </c>
      <c r="B628" s="1" t="s">
        <v>1067</v>
      </c>
      <c r="C628" s="1" t="s">
        <v>1766</v>
      </c>
    </row>
    <row r="629" spans="1:3">
      <c r="A629" s="1" t="str">
        <f>"GENEVIEVE"</f>
        <v>GENEVIEVE</v>
      </c>
      <c r="B629" s="1" t="str">
        <f>"Guiteau"</f>
        <v>Guiteau</v>
      </c>
      <c r="C629" s="1" t="s">
        <v>1765</v>
      </c>
    </row>
    <row r="630" spans="1:3">
      <c r="A630" s="1" t="str">
        <f>"GENNARO"</f>
        <v>GENNARO</v>
      </c>
      <c r="B630" s="1" t="str">
        <f>"Gino"</f>
        <v>Gino</v>
      </c>
      <c r="C630" s="1" t="s">
        <v>1765</v>
      </c>
    </row>
    <row r="631" spans="1:3">
      <c r="A631" s="1" t="str">
        <f>"GENNARO"</f>
        <v>GENNARO</v>
      </c>
      <c r="B631" s="1" t="str">
        <f>"Sabrina"</f>
        <v>Sabrina</v>
      </c>
      <c r="C631" s="1" t="s">
        <v>1766</v>
      </c>
    </row>
    <row r="632" spans="1:3">
      <c r="A632" s="1" t="s">
        <v>193</v>
      </c>
      <c r="B632" s="1" t="s">
        <v>194</v>
      </c>
      <c r="C632" s="1" t="s">
        <v>1766</v>
      </c>
    </row>
    <row r="633" spans="1:3">
      <c r="A633" s="1" t="str">
        <f>"GERBE"</f>
        <v>GERBE</v>
      </c>
      <c r="B633" s="1" t="str">
        <f>"Agnes"</f>
        <v>Agnes</v>
      </c>
      <c r="C633" s="1" t="s">
        <v>1766</v>
      </c>
    </row>
    <row r="634" spans="1:3">
      <c r="A634" s="1" t="s">
        <v>393</v>
      </c>
      <c r="B634" s="1" t="s">
        <v>394</v>
      </c>
      <c r="C634" s="1" t="s">
        <v>1765</v>
      </c>
    </row>
    <row r="635" spans="1:3">
      <c r="A635" s="1" t="s">
        <v>1473</v>
      </c>
      <c r="B635" s="1" t="s">
        <v>1474</v>
      </c>
      <c r="C635" s="1" t="s">
        <v>1765</v>
      </c>
    </row>
    <row r="636" spans="1:3">
      <c r="A636" s="1" t="s">
        <v>196</v>
      </c>
      <c r="B636" s="1" t="s">
        <v>197</v>
      </c>
      <c r="C636" s="1" t="s">
        <v>1765</v>
      </c>
    </row>
    <row r="637" spans="1:3">
      <c r="A637" s="1" t="s">
        <v>1441</v>
      </c>
      <c r="B637" s="1" t="s">
        <v>1442</v>
      </c>
      <c r="C637" s="1" t="s">
        <v>1765</v>
      </c>
    </row>
    <row r="638" spans="1:3">
      <c r="A638" s="1" t="s">
        <v>1137</v>
      </c>
      <c r="B638" s="1" t="s">
        <v>1052</v>
      </c>
      <c r="C638" s="1" t="s">
        <v>1765</v>
      </c>
    </row>
    <row r="639" spans="1:3">
      <c r="A639" s="1" t="s">
        <v>1716</v>
      </c>
      <c r="B639" s="1" t="s">
        <v>1157</v>
      </c>
      <c r="C639" s="1" t="s">
        <v>1766</v>
      </c>
    </row>
    <row r="640" spans="1:3">
      <c r="A640" s="1" t="s">
        <v>395</v>
      </c>
      <c r="B640" s="1" t="s">
        <v>362</v>
      </c>
      <c r="C640" s="1" t="s">
        <v>1765</v>
      </c>
    </row>
    <row r="641" spans="1:3">
      <c r="A641" s="1" t="str">
        <f>"GIRAULT"</f>
        <v>GIRAULT</v>
      </c>
      <c r="B641" s="1" t="str">
        <f>"Jean-Claude"</f>
        <v>Jean-Claude</v>
      </c>
      <c r="C641" s="1" t="s">
        <v>1765</v>
      </c>
    </row>
    <row r="642" spans="1:3">
      <c r="A642" s="1" t="s">
        <v>1415</v>
      </c>
      <c r="B642" s="1" t="s">
        <v>1416</v>
      </c>
      <c r="C642" s="1" t="s">
        <v>1766</v>
      </c>
    </row>
    <row r="643" spans="1:3">
      <c r="A643" s="1" t="str">
        <f>"GITRAS"</f>
        <v>GITRAS</v>
      </c>
      <c r="B643" s="1" t="str">
        <f>"Valéry"</f>
        <v>Valéry</v>
      </c>
      <c r="C643" s="1" t="s">
        <v>1766</v>
      </c>
    </row>
    <row r="644" spans="1:3">
      <c r="A644" s="1" t="s">
        <v>1355</v>
      </c>
      <c r="B644" s="1" t="s">
        <v>1106</v>
      </c>
      <c r="C644" s="1" t="s">
        <v>1765</v>
      </c>
    </row>
    <row r="645" spans="1:3">
      <c r="A645" s="1" t="s">
        <v>198</v>
      </c>
      <c r="B645" s="1" t="s">
        <v>199</v>
      </c>
      <c r="C645" s="1" t="s">
        <v>1766</v>
      </c>
    </row>
    <row r="646" spans="1:3">
      <c r="A646" s="1" t="s">
        <v>1093</v>
      </c>
      <c r="B646" s="1" t="s">
        <v>1094</v>
      </c>
      <c r="C646" s="1" t="s">
        <v>1765</v>
      </c>
    </row>
    <row r="647" spans="1:3">
      <c r="A647" s="1" t="s">
        <v>1093</v>
      </c>
      <c r="B647" s="1" t="s">
        <v>1102</v>
      </c>
      <c r="C647" s="1" t="s">
        <v>1765</v>
      </c>
    </row>
    <row r="648" spans="1:3">
      <c r="A648" s="1" t="s">
        <v>1093</v>
      </c>
      <c r="B648" s="1" t="s">
        <v>1144</v>
      </c>
      <c r="C648" s="1" t="s">
        <v>1766</v>
      </c>
    </row>
    <row r="649" spans="1:3">
      <c r="A649" s="1" t="s">
        <v>1495</v>
      </c>
      <c r="B649" s="1" t="s">
        <v>174</v>
      </c>
      <c r="C649" s="1" t="s">
        <v>1765</v>
      </c>
    </row>
    <row r="650" spans="1:3">
      <c r="A650" s="1" t="s">
        <v>200</v>
      </c>
      <c r="B650" s="1" t="s">
        <v>66</v>
      </c>
      <c r="C650" s="1" t="s">
        <v>1765</v>
      </c>
    </row>
    <row r="651" spans="1:3">
      <c r="A651" s="1" t="s">
        <v>201</v>
      </c>
      <c r="B651" s="1" t="s">
        <v>149</v>
      </c>
      <c r="C651" s="1" t="s">
        <v>1765</v>
      </c>
    </row>
    <row r="652" spans="1:3">
      <c r="A652" s="1" t="s">
        <v>1252</v>
      </c>
      <c r="B652" s="1" t="s">
        <v>1253</v>
      </c>
      <c r="C652" s="1" t="s">
        <v>1766</v>
      </c>
    </row>
    <row r="653" spans="1:3">
      <c r="A653" s="1" t="str">
        <f>"GOURDINE"</f>
        <v>GOURDINE</v>
      </c>
      <c r="B653" s="1" t="str">
        <f>"Ary Helin"</f>
        <v>Ary Helin</v>
      </c>
      <c r="C653" s="1" t="s">
        <v>1765</v>
      </c>
    </row>
    <row r="654" spans="1:3">
      <c r="A654" s="1" t="str">
        <f>"GOURDINE"</f>
        <v>GOURDINE</v>
      </c>
      <c r="B654" s="1" t="str">
        <f>"Jean-Luc"</f>
        <v>Jean-Luc</v>
      </c>
      <c r="C654" s="1" t="s">
        <v>1765</v>
      </c>
    </row>
    <row r="655" spans="1:3">
      <c r="A655" s="1" t="s">
        <v>511</v>
      </c>
      <c r="B655" s="1" t="s">
        <v>512</v>
      </c>
      <c r="C655" s="1" t="s">
        <v>1765</v>
      </c>
    </row>
    <row r="656" spans="1:3">
      <c r="A656" s="1" t="s">
        <v>513</v>
      </c>
      <c r="B656" s="1" t="s">
        <v>514</v>
      </c>
      <c r="C656" s="1" t="s">
        <v>1765</v>
      </c>
    </row>
    <row r="657" spans="1:3">
      <c r="A657" s="1" t="str">
        <f>"GRACIEN"</f>
        <v>GRACIEN</v>
      </c>
      <c r="B657" s="1" t="str">
        <f>"Ted Aristide"</f>
        <v>Ted Aristide</v>
      </c>
      <c r="C657" s="1" t="s">
        <v>1765</v>
      </c>
    </row>
    <row r="658" spans="1:3">
      <c r="A658" s="1" t="s">
        <v>820</v>
      </c>
      <c r="B658" s="1" t="s">
        <v>821</v>
      </c>
      <c r="C658" s="1" t="s">
        <v>1766</v>
      </c>
    </row>
    <row r="659" spans="1:3">
      <c r="A659" s="1" t="s">
        <v>25</v>
      </c>
      <c r="B659" s="1" t="s">
        <v>26</v>
      </c>
      <c r="C659" s="1" t="s">
        <v>1765</v>
      </c>
    </row>
    <row r="660" spans="1:3">
      <c r="A660" s="1" t="s">
        <v>396</v>
      </c>
      <c r="B660" s="1" t="s">
        <v>8</v>
      </c>
      <c r="C660" s="1" t="s">
        <v>1765</v>
      </c>
    </row>
    <row r="661" spans="1:3">
      <c r="A661" s="1" t="s">
        <v>202</v>
      </c>
      <c r="B661" s="1" t="s">
        <v>203</v>
      </c>
      <c r="C661" s="1" t="s">
        <v>1765</v>
      </c>
    </row>
    <row r="662" spans="1:3">
      <c r="A662" s="1" t="s">
        <v>1019</v>
      </c>
      <c r="B662" s="1" t="s">
        <v>1020</v>
      </c>
      <c r="C662" s="1" t="s">
        <v>1766</v>
      </c>
    </row>
    <row r="663" spans="1:3">
      <c r="A663" s="1" t="s">
        <v>515</v>
      </c>
      <c r="B663" s="1" t="s">
        <v>225</v>
      </c>
      <c r="C663" s="1" t="s">
        <v>1765</v>
      </c>
    </row>
    <row r="664" spans="1:3">
      <c r="A664" s="1" t="s">
        <v>1180</v>
      </c>
      <c r="B664" s="1" t="s">
        <v>831</v>
      </c>
      <c r="C664" s="1" t="s">
        <v>1765</v>
      </c>
    </row>
    <row r="665" spans="1:3">
      <c r="A665" s="1" t="str">
        <f>"GRIFFITH"</f>
        <v>GRIFFITH</v>
      </c>
      <c r="B665" s="1" t="str">
        <f>"SHENEIZA"</f>
        <v>SHENEIZA</v>
      </c>
      <c r="C665" s="1" t="s">
        <v>1766</v>
      </c>
    </row>
    <row r="666" spans="1:3">
      <c r="A666" s="1" t="s">
        <v>1000</v>
      </c>
      <c r="B666" s="1" t="s">
        <v>1001</v>
      </c>
      <c r="C666" s="1" t="s">
        <v>1765</v>
      </c>
    </row>
    <row r="667" spans="1:3">
      <c r="A667" s="1" t="str">
        <f>"GUARDIOLA"</f>
        <v>GUARDIOLA</v>
      </c>
      <c r="B667" s="1" t="str">
        <f>"Laurence"</f>
        <v>Laurence</v>
      </c>
      <c r="C667" s="1" t="s">
        <v>1766</v>
      </c>
    </row>
    <row r="668" spans="1:3">
      <c r="A668" s="1" t="str">
        <f>"GUARDIOLA"</f>
        <v>GUARDIOLA</v>
      </c>
      <c r="B668" s="1" t="str">
        <f>"Céline"</f>
        <v>Céline</v>
      </c>
      <c r="C668" s="1" t="s">
        <v>1766</v>
      </c>
    </row>
    <row r="669" spans="1:3">
      <c r="A669" s="1" t="s">
        <v>1511</v>
      </c>
      <c r="B669" s="1" t="s">
        <v>897</v>
      </c>
      <c r="C669" s="1" t="s">
        <v>1765</v>
      </c>
    </row>
    <row r="670" spans="1:3">
      <c r="A670" s="1" t="s">
        <v>1254</v>
      </c>
      <c r="B670" s="1" t="s">
        <v>133</v>
      </c>
      <c r="C670" s="1" t="s">
        <v>1765</v>
      </c>
    </row>
    <row r="671" spans="1:3">
      <c r="A671" s="1" t="s">
        <v>1719</v>
      </c>
      <c r="B671" s="1" t="s">
        <v>428</v>
      </c>
      <c r="C671" s="1" t="s">
        <v>1765</v>
      </c>
    </row>
    <row r="672" spans="1:3">
      <c r="A672" s="1" t="s">
        <v>740</v>
      </c>
      <c r="B672" s="1" t="s">
        <v>507</v>
      </c>
      <c r="C672" s="1" t="s">
        <v>1765</v>
      </c>
    </row>
    <row r="673" spans="1:3">
      <c r="A673" s="1" t="s">
        <v>812</v>
      </c>
      <c r="B673" s="1" t="s">
        <v>111</v>
      </c>
      <c r="C673" s="1" t="s">
        <v>1765</v>
      </c>
    </row>
    <row r="674" spans="1:3">
      <c r="A674" s="1" t="s">
        <v>1613</v>
      </c>
      <c r="B674" s="1" t="s">
        <v>1614</v>
      </c>
      <c r="C674" s="1" t="s">
        <v>1765</v>
      </c>
    </row>
    <row r="675" spans="1:3">
      <c r="A675" s="1" t="s">
        <v>204</v>
      </c>
      <c r="B675" s="1" t="s">
        <v>205</v>
      </c>
      <c r="C675" s="1" t="s">
        <v>1765</v>
      </c>
    </row>
    <row r="676" spans="1:3">
      <c r="A676" s="1" t="s">
        <v>206</v>
      </c>
      <c r="B676" s="1" t="s">
        <v>207</v>
      </c>
      <c r="C676" s="1" t="s">
        <v>1765</v>
      </c>
    </row>
    <row r="677" spans="1:3">
      <c r="A677" s="1" t="s">
        <v>397</v>
      </c>
      <c r="B677" s="1" t="s">
        <v>398</v>
      </c>
      <c r="C677" s="1" t="s">
        <v>1765</v>
      </c>
    </row>
    <row r="678" spans="1:3">
      <c r="A678" s="1" t="str">
        <f>"GUILLAUME"</f>
        <v>GUILLAUME</v>
      </c>
      <c r="B678" s="1" t="str">
        <f>"LUC"</f>
        <v>LUC</v>
      </c>
      <c r="C678" s="1" t="s">
        <v>1765</v>
      </c>
    </row>
    <row r="679" spans="1:3">
      <c r="A679" s="1" t="str">
        <f>"GUILLAUME"</f>
        <v>GUILLAUME</v>
      </c>
      <c r="B679" s="1" t="str">
        <f>"Christine"</f>
        <v>Christine</v>
      </c>
      <c r="C679" s="1" t="s">
        <v>1766</v>
      </c>
    </row>
    <row r="680" spans="1:3">
      <c r="A680" s="1" t="s">
        <v>27</v>
      </c>
      <c r="B680" s="1" t="s">
        <v>28</v>
      </c>
      <c r="C680" s="1" t="s">
        <v>1766</v>
      </c>
    </row>
    <row r="681" spans="1:3">
      <c r="A681" s="1" t="s">
        <v>27</v>
      </c>
      <c r="B681" s="1" t="s">
        <v>701</v>
      </c>
      <c r="C681" s="1" t="s">
        <v>1765</v>
      </c>
    </row>
    <row r="682" spans="1:3">
      <c r="A682" s="1" t="s">
        <v>27</v>
      </c>
      <c r="B682" s="1" t="s">
        <v>174</v>
      </c>
      <c r="C682" s="1" t="s">
        <v>1765</v>
      </c>
    </row>
    <row r="683" spans="1:3">
      <c r="A683" s="1" t="s">
        <v>714</v>
      </c>
      <c r="B683" s="1" t="s">
        <v>715</v>
      </c>
      <c r="C683" s="1" t="s">
        <v>1765</v>
      </c>
    </row>
    <row r="684" spans="1:3">
      <c r="A684" s="1" t="s">
        <v>1660</v>
      </c>
      <c r="B684" s="1" t="s">
        <v>461</v>
      </c>
      <c r="C684" s="1" t="s">
        <v>1765</v>
      </c>
    </row>
    <row r="685" spans="1:3">
      <c r="A685" s="1" t="s">
        <v>1221</v>
      </c>
      <c r="B685" s="1" t="s">
        <v>769</v>
      </c>
      <c r="C685" s="1" t="s">
        <v>1765</v>
      </c>
    </row>
    <row r="686" spans="1:3">
      <c r="A686" s="1" t="s">
        <v>635</v>
      </c>
      <c r="B686" s="1" t="s">
        <v>457</v>
      </c>
      <c r="C686" s="1" t="s">
        <v>1765</v>
      </c>
    </row>
    <row r="687" spans="1:3">
      <c r="A687" s="1" t="s">
        <v>1440</v>
      </c>
      <c r="B687" s="1" t="s">
        <v>111</v>
      </c>
      <c r="C687" s="1" t="s">
        <v>1765</v>
      </c>
    </row>
    <row r="688" spans="1:3">
      <c r="A688" s="1" t="s">
        <v>993</v>
      </c>
      <c r="B688" s="1" t="s">
        <v>994</v>
      </c>
      <c r="C688" s="1" t="s">
        <v>1766</v>
      </c>
    </row>
    <row r="689" spans="1:3">
      <c r="A689" s="1" t="str">
        <f>"GUIVARCH"</f>
        <v>GUIVARCH</v>
      </c>
      <c r="B689" s="1" t="str">
        <f>"JULIEN"</f>
        <v>JULIEN</v>
      </c>
      <c r="C689" s="1" t="s">
        <v>1765</v>
      </c>
    </row>
    <row r="690" spans="1:3">
      <c r="A690" s="1" t="s">
        <v>871</v>
      </c>
      <c r="B690" s="1" t="s">
        <v>872</v>
      </c>
      <c r="C690" s="1" t="s">
        <v>1765</v>
      </c>
    </row>
    <row r="691" spans="1:3">
      <c r="A691" s="1" t="s">
        <v>208</v>
      </c>
      <c r="B691" s="1" t="s">
        <v>209</v>
      </c>
      <c r="C691" s="1" t="s">
        <v>1765</v>
      </c>
    </row>
    <row r="692" spans="1:3">
      <c r="A692" s="1" t="s">
        <v>399</v>
      </c>
      <c r="B692" s="1" t="s">
        <v>68</v>
      </c>
      <c r="C692" s="1" t="s">
        <v>1765</v>
      </c>
    </row>
    <row r="693" spans="1:3">
      <c r="A693" s="1" t="s">
        <v>754</v>
      </c>
      <c r="B693" s="1" t="s">
        <v>755</v>
      </c>
      <c r="C693" s="1" t="s">
        <v>1765</v>
      </c>
    </row>
    <row r="694" spans="1:3">
      <c r="A694" s="1" t="str">
        <f>"GUSTO"</f>
        <v>GUSTO</v>
      </c>
      <c r="B694" s="1" t="str">
        <f>"Jacques"</f>
        <v>Jacques</v>
      </c>
      <c r="C694" s="1" t="s">
        <v>1765</v>
      </c>
    </row>
    <row r="695" spans="1:3">
      <c r="A695" s="1" t="s">
        <v>794</v>
      </c>
      <c r="B695" s="1" t="s">
        <v>122</v>
      </c>
      <c r="C695" s="1" t="s">
        <v>1765</v>
      </c>
    </row>
    <row r="696" spans="1:3">
      <c r="A696" s="1" t="s">
        <v>990</v>
      </c>
      <c r="B696" s="1" t="s">
        <v>362</v>
      </c>
      <c r="C696" s="1" t="s">
        <v>1765</v>
      </c>
    </row>
    <row r="697" spans="1:3">
      <c r="A697" s="1" t="s">
        <v>1113</v>
      </c>
      <c r="B697" s="1" t="s">
        <v>1114</v>
      </c>
      <c r="C697" s="1" t="s">
        <v>1765</v>
      </c>
    </row>
    <row r="698" spans="1:3">
      <c r="A698" s="1" t="s">
        <v>1749</v>
      </c>
      <c r="B698" s="1" t="s">
        <v>1750</v>
      </c>
      <c r="C698" s="1" t="s">
        <v>1766</v>
      </c>
    </row>
    <row r="699" spans="1:3">
      <c r="A699" s="1" t="s">
        <v>1072</v>
      </c>
      <c r="B699" s="1" t="s">
        <v>88</v>
      </c>
      <c r="C699" s="1" t="s">
        <v>1766</v>
      </c>
    </row>
    <row r="700" spans="1:3">
      <c r="A700" s="1" t="s">
        <v>516</v>
      </c>
      <c r="B700" s="1" t="s">
        <v>517</v>
      </c>
      <c r="C700" s="1" t="s">
        <v>1765</v>
      </c>
    </row>
    <row r="701" spans="1:3">
      <c r="A701" s="1" t="str">
        <f>"HARCHY"</f>
        <v>HARCHY</v>
      </c>
      <c r="B701" s="1" t="str">
        <f>"Liliana"</f>
        <v>Liliana</v>
      </c>
      <c r="C701" s="1" t="s">
        <v>1766</v>
      </c>
    </row>
    <row r="702" spans="1:3">
      <c r="A702" s="1" t="s">
        <v>518</v>
      </c>
      <c r="B702" s="1" t="s">
        <v>519</v>
      </c>
      <c r="C702" s="1" t="s">
        <v>1765</v>
      </c>
    </row>
    <row r="703" spans="1:3">
      <c r="A703" s="1" t="str">
        <f>"HARDOUIN"</f>
        <v>HARDOUIN</v>
      </c>
      <c r="B703" s="1" t="str">
        <f>"ERIC"</f>
        <v>ERIC</v>
      </c>
      <c r="C703" s="1" t="s">
        <v>1765</v>
      </c>
    </row>
    <row r="704" spans="1:3">
      <c r="A704" s="1" t="s">
        <v>1596</v>
      </c>
      <c r="B704" s="1" t="s">
        <v>232</v>
      </c>
      <c r="C704" s="1" t="s">
        <v>1766</v>
      </c>
    </row>
    <row r="705" spans="1:3">
      <c r="A705" s="1" t="str">
        <f>"HARPON"</f>
        <v>HARPON</v>
      </c>
      <c r="B705" s="1" t="str">
        <f>"Jean Charles"</f>
        <v>Jean Charles</v>
      </c>
      <c r="C705" s="1" t="s">
        <v>1765</v>
      </c>
    </row>
    <row r="706" spans="1:3">
      <c r="A706" s="1" t="str">
        <f>"HAVEZ"</f>
        <v>HAVEZ</v>
      </c>
      <c r="B706" s="1" t="str">
        <f>"Odile"</f>
        <v>Odile</v>
      </c>
      <c r="C706" s="1" t="s">
        <v>1766</v>
      </c>
    </row>
    <row r="707" spans="1:3">
      <c r="A707" s="1" t="str">
        <f>"HEBERT"</f>
        <v>HEBERT</v>
      </c>
      <c r="B707" s="1" t="str">
        <f>"HELENE"</f>
        <v>HELENE</v>
      </c>
      <c r="C707" s="1" t="s">
        <v>1766</v>
      </c>
    </row>
    <row r="708" spans="1:3">
      <c r="A708" s="1" t="s">
        <v>920</v>
      </c>
      <c r="B708" s="1" t="s">
        <v>867</v>
      </c>
      <c r="C708" s="1" t="s">
        <v>1766</v>
      </c>
    </row>
    <row r="709" spans="1:3">
      <c r="A709" s="1" t="s">
        <v>603</v>
      </c>
      <c r="B709" s="1" t="s">
        <v>604</v>
      </c>
      <c r="C709" s="1" t="s">
        <v>1765</v>
      </c>
    </row>
    <row r="710" spans="1:3">
      <c r="A710" s="1" t="s">
        <v>210</v>
      </c>
      <c r="B710" s="1" t="s">
        <v>991</v>
      </c>
      <c r="C710" s="1" t="s">
        <v>1766</v>
      </c>
    </row>
    <row r="711" spans="1:3">
      <c r="A711" s="1" t="s">
        <v>210</v>
      </c>
      <c r="B711" s="1" t="s">
        <v>150</v>
      </c>
      <c r="C711" s="1" t="s">
        <v>1766</v>
      </c>
    </row>
    <row r="712" spans="1:3">
      <c r="A712" s="1" t="s">
        <v>210</v>
      </c>
      <c r="B712" s="1" t="s">
        <v>1134</v>
      </c>
      <c r="C712" s="1" t="s">
        <v>1766</v>
      </c>
    </row>
    <row r="713" spans="1:3">
      <c r="A713" s="1" t="s">
        <v>210</v>
      </c>
      <c r="B713" s="1" t="s">
        <v>211</v>
      </c>
      <c r="C713" s="1" t="s">
        <v>1765</v>
      </c>
    </row>
    <row r="714" spans="1:3">
      <c r="A714" s="1" t="str">
        <f>"HEPP"</f>
        <v>HEPP</v>
      </c>
      <c r="B714" s="1" t="str">
        <f>"Cyrille"</f>
        <v>Cyrille</v>
      </c>
      <c r="C714" s="1" t="s">
        <v>1765</v>
      </c>
    </row>
    <row r="715" spans="1:3">
      <c r="A715" s="1" t="s">
        <v>1169</v>
      </c>
      <c r="B715" s="1" t="s">
        <v>1170</v>
      </c>
      <c r="C715" s="1" t="s">
        <v>1765</v>
      </c>
    </row>
    <row r="716" spans="1:3">
      <c r="A716" s="1" t="str">
        <f>"HERBETH"</f>
        <v>HERBETH</v>
      </c>
      <c r="B716" s="1" t="str">
        <f>"Sébastien"</f>
        <v>Sébastien</v>
      </c>
      <c r="C716" s="1" t="s">
        <v>1765</v>
      </c>
    </row>
    <row r="717" spans="1:3">
      <c r="A717" s="1" t="s">
        <v>1470</v>
      </c>
      <c r="B717" s="1" t="s">
        <v>278</v>
      </c>
      <c r="C717" s="1" t="s">
        <v>1765</v>
      </c>
    </row>
    <row r="718" spans="1:3">
      <c r="A718" s="1" t="s">
        <v>1371</v>
      </c>
      <c r="B718" s="1" t="s">
        <v>1280</v>
      </c>
      <c r="C718" s="1" t="s">
        <v>1765</v>
      </c>
    </row>
    <row r="719" spans="1:3">
      <c r="A719" s="1" t="str">
        <f>"HEUDEBERT"</f>
        <v>HEUDEBERT</v>
      </c>
      <c r="B719" s="1" t="str">
        <f>"Alain"</f>
        <v>Alain</v>
      </c>
      <c r="C719" s="1" t="s">
        <v>1765</v>
      </c>
    </row>
    <row r="720" spans="1:3">
      <c r="A720" s="1" t="str">
        <f>"HILAIRE"</f>
        <v>HILAIRE</v>
      </c>
      <c r="B720" s="1" t="str">
        <f>"CEDRIC"</f>
        <v>CEDRIC</v>
      </c>
      <c r="C720" s="1" t="s">
        <v>1765</v>
      </c>
    </row>
    <row r="721" spans="1:3">
      <c r="A721" s="1" t="s">
        <v>212</v>
      </c>
      <c r="B721" s="1" t="s">
        <v>213</v>
      </c>
      <c r="C721" s="1" t="s">
        <v>1766</v>
      </c>
    </row>
    <row r="722" spans="1:3">
      <c r="A722" s="1" t="str">
        <f>"HO TIN NOE"</f>
        <v>HO TIN NOE</v>
      </c>
      <c r="B722" s="1" t="str">
        <f>"Eddy"</f>
        <v>Eddy</v>
      </c>
      <c r="C722" s="1" t="s">
        <v>1765</v>
      </c>
    </row>
    <row r="723" spans="1:3">
      <c r="A723" s="1" t="s">
        <v>214</v>
      </c>
      <c r="B723" s="1" t="s">
        <v>215</v>
      </c>
      <c r="C723" s="1" t="s">
        <v>1766</v>
      </c>
    </row>
    <row r="724" spans="1:3">
      <c r="A724" s="1" t="str">
        <f>"HOCHE"</f>
        <v>HOCHE</v>
      </c>
      <c r="B724" s="1" t="str">
        <f>"Jacques"</f>
        <v>Jacques</v>
      </c>
      <c r="C724" s="1" t="s">
        <v>1765</v>
      </c>
    </row>
    <row r="725" spans="1:3">
      <c r="A725" s="1" t="s">
        <v>216</v>
      </c>
      <c r="B725" s="1" t="s">
        <v>113</v>
      </c>
      <c r="C725" s="1" t="s">
        <v>1765</v>
      </c>
    </row>
    <row r="726" spans="1:3">
      <c r="A726" s="1" t="str">
        <f>"HOITSEMA"</f>
        <v>HOITSEMA</v>
      </c>
      <c r="B726" s="1" t="str">
        <f>"Andrew"</f>
        <v>Andrew</v>
      </c>
      <c r="C726" s="1" t="s">
        <v>1765</v>
      </c>
    </row>
    <row r="727" spans="1:3">
      <c r="A727" s="1" t="s">
        <v>520</v>
      </c>
      <c r="B727" s="1" t="s">
        <v>521</v>
      </c>
      <c r="C727" s="1" t="s">
        <v>1766</v>
      </c>
    </row>
    <row r="728" spans="1:3">
      <c r="A728" s="1" t="s">
        <v>845</v>
      </c>
      <c r="B728" s="1" t="s">
        <v>575</v>
      </c>
      <c r="C728" s="1" t="s">
        <v>1766</v>
      </c>
    </row>
    <row r="729" spans="1:3">
      <c r="A729" s="1" t="s">
        <v>1255</v>
      </c>
      <c r="B729" s="1" t="s">
        <v>1256</v>
      </c>
      <c r="C729" s="1" t="s">
        <v>1766</v>
      </c>
    </row>
    <row r="730" spans="1:3">
      <c r="A730" s="1" t="s">
        <v>1311</v>
      </c>
      <c r="B730" s="1" t="s">
        <v>553</v>
      </c>
      <c r="C730" s="1" t="s">
        <v>1765</v>
      </c>
    </row>
    <row r="731" spans="1:3">
      <c r="A731" s="1" t="s">
        <v>1060</v>
      </c>
      <c r="B731" s="1" t="s">
        <v>1061</v>
      </c>
      <c r="C731" s="1" t="s">
        <v>1765</v>
      </c>
    </row>
    <row r="732" spans="1:3">
      <c r="A732" s="1" t="s">
        <v>640</v>
      </c>
      <c r="B732" s="1" t="s">
        <v>641</v>
      </c>
      <c r="C732" s="1" t="s">
        <v>1765</v>
      </c>
    </row>
    <row r="733" spans="1:3">
      <c r="A733" s="1" t="s">
        <v>1672</v>
      </c>
      <c r="B733" s="1" t="s">
        <v>665</v>
      </c>
      <c r="C733" s="1" t="s">
        <v>1765</v>
      </c>
    </row>
    <row r="734" spans="1:3">
      <c r="A734" s="1" t="s">
        <v>1057</v>
      </c>
      <c r="B734" s="1" t="s">
        <v>12</v>
      </c>
      <c r="C734" s="1" t="s">
        <v>1766</v>
      </c>
    </row>
    <row r="735" spans="1:3">
      <c r="A735" s="1" t="s">
        <v>1057</v>
      </c>
      <c r="B735" s="1" t="s">
        <v>1167</v>
      </c>
      <c r="C735" s="1" t="s">
        <v>1766</v>
      </c>
    </row>
    <row r="736" spans="1:3">
      <c r="A736" s="1" t="s">
        <v>1603</v>
      </c>
      <c r="B736" s="1" t="s">
        <v>109</v>
      </c>
      <c r="C736" s="1" t="s">
        <v>1766</v>
      </c>
    </row>
    <row r="737" spans="1:3">
      <c r="A737" s="1" t="str">
        <f>"HYPPOLITE"</f>
        <v>HYPPOLITE</v>
      </c>
      <c r="B737" s="1" t="str">
        <f>"Christine"</f>
        <v>Christine</v>
      </c>
      <c r="C737" s="1" t="s">
        <v>1766</v>
      </c>
    </row>
    <row r="738" spans="1:3">
      <c r="A738" s="1" t="s">
        <v>522</v>
      </c>
      <c r="B738" s="1" t="s">
        <v>523</v>
      </c>
      <c r="C738" s="1" t="s">
        <v>1766</v>
      </c>
    </row>
    <row r="739" spans="1:3">
      <c r="A739" s="1" t="s">
        <v>1354</v>
      </c>
      <c r="B739" s="1" t="s">
        <v>256</v>
      </c>
      <c r="C739" s="1" t="s">
        <v>1765</v>
      </c>
    </row>
    <row r="740" spans="1:3">
      <c r="A740" s="1" t="s">
        <v>752</v>
      </c>
      <c r="B740" s="1" t="s">
        <v>137</v>
      </c>
      <c r="C740" s="1" t="s">
        <v>1765</v>
      </c>
    </row>
    <row r="741" spans="1:3">
      <c r="A741" s="1" t="s">
        <v>524</v>
      </c>
      <c r="B741" s="1" t="s">
        <v>225</v>
      </c>
      <c r="C741" s="1" t="s">
        <v>1765</v>
      </c>
    </row>
    <row r="742" spans="1:3">
      <c r="A742" s="1" t="s">
        <v>780</v>
      </c>
      <c r="B742" s="1" t="s">
        <v>781</v>
      </c>
      <c r="C742" s="1" t="s">
        <v>1766</v>
      </c>
    </row>
    <row r="743" spans="1:3">
      <c r="A743" s="1" t="s">
        <v>525</v>
      </c>
      <c r="B743" s="1" t="s">
        <v>718</v>
      </c>
      <c r="C743" s="1" t="s">
        <v>1765</v>
      </c>
    </row>
    <row r="744" spans="1:3">
      <c r="A744" s="1" t="s">
        <v>525</v>
      </c>
      <c r="B744" s="1" t="s">
        <v>86</v>
      </c>
      <c r="C744" s="1" t="s">
        <v>1765</v>
      </c>
    </row>
    <row r="745" spans="1:3">
      <c r="A745" s="1" t="s">
        <v>525</v>
      </c>
      <c r="B745" s="1" t="s">
        <v>526</v>
      </c>
      <c r="C745" s="1" t="s">
        <v>1765</v>
      </c>
    </row>
    <row r="746" spans="1:3">
      <c r="A746" s="1" t="str">
        <f>"ISMAEL"</f>
        <v>ISMAEL</v>
      </c>
      <c r="B746" s="1" t="str">
        <f>"Xavier"</f>
        <v>Xavier</v>
      </c>
      <c r="C746" s="1" t="s">
        <v>1765</v>
      </c>
    </row>
    <row r="747" spans="1:3">
      <c r="A747" s="1" t="s">
        <v>923</v>
      </c>
      <c r="B747" s="1" t="s">
        <v>924</v>
      </c>
      <c r="C747" s="1" t="s">
        <v>1765</v>
      </c>
    </row>
    <row r="748" spans="1:3">
      <c r="A748" s="1" t="s">
        <v>1132</v>
      </c>
      <c r="B748" s="1" t="s">
        <v>1133</v>
      </c>
      <c r="C748" s="1" t="s">
        <v>1765</v>
      </c>
    </row>
    <row r="749" spans="1:3">
      <c r="A749" s="1" t="str">
        <f>"ITIER"</f>
        <v>ITIER</v>
      </c>
      <c r="B749" s="1" t="str">
        <f>"Emmanuelle"</f>
        <v>Emmanuelle</v>
      </c>
      <c r="C749" s="1" t="s">
        <v>1766</v>
      </c>
    </row>
    <row r="750" spans="1:3">
      <c r="A750" s="1" t="str">
        <f>"JACOB"</f>
        <v>JACOB</v>
      </c>
      <c r="B750" s="1" t="str">
        <f>"Michel Claude"</f>
        <v>Michel Claude</v>
      </c>
      <c r="C750" s="1" t="s">
        <v>1765</v>
      </c>
    </row>
    <row r="751" spans="1:3">
      <c r="A751" s="1" t="str">
        <f>"JACQUET"</f>
        <v>JACQUET</v>
      </c>
      <c r="B751" s="1" t="str">
        <f>"Daniel"</f>
        <v>Daniel</v>
      </c>
      <c r="C751" s="1" t="s">
        <v>1765</v>
      </c>
    </row>
    <row r="752" spans="1:3">
      <c r="A752" s="1" t="s">
        <v>676</v>
      </c>
      <c r="B752" s="1" t="s">
        <v>665</v>
      </c>
      <c r="C752" s="1" t="s">
        <v>1765</v>
      </c>
    </row>
    <row r="753" spans="1:3">
      <c r="A753" s="1" t="s">
        <v>1107</v>
      </c>
      <c r="B753" s="1" t="s">
        <v>1108</v>
      </c>
      <c r="C753" s="1" t="s">
        <v>1765</v>
      </c>
    </row>
    <row r="754" spans="1:3">
      <c r="A754" s="1" t="s">
        <v>217</v>
      </c>
      <c r="B754" s="1" t="s">
        <v>218</v>
      </c>
      <c r="C754" s="1" t="s">
        <v>1765</v>
      </c>
    </row>
    <row r="755" spans="1:3">
      <c r="A755" s="1" t="s">
        <v>219</v>
      </c>
      <c r="B755" s="1" t="s">
        <v>143</v>
      </c>
      <c r="C755" s="1" t="s">
        <v>1765</v>
      </c>
    </row>
    <row r="756" spans="1:3">
      <c r="A756" s="1" t="s">
        <v>527</v>
      </c>
      <c r="B756" s="1" t="s">
        <v>593</v>
      </c>
      <c r="C756" s="1" t="s">
        <v>1765</v>
      </c>
    </row>
    <row r="757" spans="1:3">
      <c r="A757" s="1" t="s">
        <v>527</v>
      </c>
      <c r="B757" s="1" t="s">
        <v>528</v>
      </c>
      <c r="C757" s="1" t="s">
        <v>1765</v>
      </c>
    </row>
    <row r="758" spans="1:3">
      <c r="A758" s="1" t="s">
        <v>1758</v>
      </c>
      <c r="B758" s="1" t="s">
        <v>1052</v>
      </c>
      <c r="C758" s="1" t="s">
        <v>1765</v>
      </c>
    </row>
    <row r="759" spans="1:3">
      <c r="A759" s="1" t="s">
        <v>771</v>
      </c>
      <c r="B759" s="1" t="s">
        <v>935</v>
      </c>
      <c r="C759" s="1" t="s">
        <v>1765</v>
      </c>
    </row>
    <row r="760" spans="1:3">
      <c r="A760" s="1" t="s">
        <v>771</v>
      </c>
      <c r="B760" s="1" t="s">
        <v>772</v>
      </c>
      <c r="C760" s="1" t="s">
        <v>1765</v>
      </c>
    </row>
    <row r="761" spans="1:3">
      <c r="A761" s="1" t="s">
        <v>918</v>
      </c>
      <c r="B761" s="1" t="s">
        <v>919</v>
      </c>
      <c r="C761" s="1" t="s">
        <v>1765</v>
      </c>
    </row>
    <row r="762" spans="1:3">
      <c r="A762" s="1" t="str">
        <f>"JAVALOYES"</f>
        <v>JAVALOYES</v>
      </c>
      <c r="B762" s="1" t="str">
        <f>"Sylvie"</f>
        <v>Sylvie</v>
      </c>
      <c r="C762" s="1" t="s">
        <v>1766</v>
      </c>
    </row>
    <row r="763" spans="1:3">
      <c r="A763" s="1" t="str">
        <f>"JAVINDE"</f>
        <v>JAVINDE</v>
      </c>
      <c r="B763" s="1" t="str">
        <f>"Richard"</f>
        <v>Richard</v>
      </c>
      <c r="C763" s="1" t="s">
        <v>1765</v>
      </c>
    </row>
    <row r="764" spans="1:3">
      <c r="A764" s="1" t="str">
        <f>"JAVOIS"</f>
        <v>JAVOIS</v>
      </c>
      <c r="B764" s="1" t="str">
        <f>"JACQUES"</f>
        <v>JACQUES</v>
      </c>
      <c r="C764" s="1" t="s">
        <v>1765</v>
      </c>
    </row>
    <row r="765" spans="1:3">
      <c r="A765" s="1" t="s">
        <v>605</v>
      </c>
      <c r="B765" s="1" t="s">
        <v>149</v>
      </c>
      <c r="C765" s="1" t="s">
        <v>1765</v>
      </c>
    </row>
    <row r="766" spans="1:3">
      <c r="A766" s="1" t="s">
        <v>955</v>
      </c>
      <c r="B766" s="1" t="s">
        <v>737</v>
      </c>
      <c r="C766" s="1" t="s">
        <v>1765</v>
      </c>
    </row>
    <row r="767" spans="1:3">
      <c r="A767" s="1" t="s">
        <v>955</v>
      </c>
      <c r="B767" s="1" t="s">
        <v>205</v>
      </c>
      <c r="C767" s="1" t="s">
        <v>1765</v>
      </c>
    </row>
    <row r="768" spans="1:3">
      <c r="A768" s="1" t="s">
        <v>773</v>
      </c>
      <c r="B768" s="1" t="s">
        <v>58</v>
      </c>
      <c r="C768" s="1" t="s">
        <v>1766</v>
      </c>
    </row>
    <row r="769" spans="1:3">
      <c r="A769" s="1" t="str">
        <f>"JEAN JACQUES"</f>
        <v>JEAN JACQUES</v>
      </c>
      <c r="B769" s="1" t="str">
        <f>"Stéphane"</f>
        <v>Stéphane</v>
      </c>
      <c r="C769" s="1" t="s">
        <v>1765</v>
      </c>
    </row>
    <row r="770" spans="1:3">
      <c r="A770" s="1" t="str">
        <f>"JEAN JEAN"</f>
        <v>JEAN JEAN</v>
      </c>
      <c r="B770" s="1" t="str">
        <f>"Yvette"</f>
        <v>Yvette</v>
      </c>
      <c r="C770" s="1" t="s">
        <v>1766</v>
      </c>
    </row>
    <row r="771" spans="1:3">
      <c r="A771" s="1" t="s">
        <v>220</v>
      </c>
      <c r="B771" s="1" t="s">
        <v>221</v>
      </c>
      <c r="C771" s="1" t="s">
        <v>1765</v>
      </c>
    </row>
    <row r="772" spans="1:3">
      <c r="A772" s="1" t="s">
        <v>400</v>
      </c>
      <c r="B772" s="1" t="s">
        <v>195</v>
      </c>
      <c r="C772" s="1" t="s">
        <v>1766</v>
      </c>
    </row>
    <row r="773" spans="1:3">
      <c r="A773" s="1" t="s">
        <v>400</v>
      </c>
      <c r="B773" s="1" t="s">
        <v>172</v>
      </c>
      <c r="C773" s="1" t="s">
        <v>1766</v>
      </c>
    </row>
    <row r="774" spans="1:3">
      <c r="A774" s="1" t="s">
        <v>222</v>
      </c>
      <c r="B774" s="1" t="s">
        <v>223</v>
      </c>
      <c r="C774" s="1" t="s">
        <v>1766</v>
      </c>
    </row>
    <row r="775" spans="1:3">
      <c r="A775" s="1" t="s">
        <v>1062</v>
      </c>
      <c r="B775" s="1" t="s">
        <v>769</v>
      </c>
      <c r="C775" s="1" t="s">
        <v>1765</v>
      </c>
    </row>
    <row r="776" spans="1:3">
      <c r="A776" s="1" t="s">
        <v>529</v>
      </c>
      <c r="B776" s="1" t="s">
        <v>530</v>
      </c>
      <c r="C776" s="1" t="s">
        <v>1766</v>
      </c>
    </row>
    <row r="777" spans="1:3">
      <c r="A777" s="1" t="s">
        <v>1348</v>
      </c>
      <c r="B777" s="1" t="s">
        <v>507</v>
      </c>
      <c r="C777" s="1" t="s">
        <v>1765</v>
      </c>
    </row>
    <row r="778" spans="1:3">
      <c r="A778" s="1" t="s">
        <v>944</v>
      </c>
      <c r="B778" s="1" t="s">
        <v>945</v>
      </c>
      <c r="C778" s="1" t="s">
        <v>1765</v>
      </c>
    </row>
    <row r="779" spans="1:3">
      <c r="A779" s="1" t="s">
        <v>1285</v>
      </c>
      <c r="B779" s="1" t="s">
        <v>1286</v>
      </c>
      <c r="C779" s="1" t="s">
        <v>1765</v>
      </c>
    </row>
    <row r="780" spans="1:3">
      <c r="A780" s="1" t="s">
        <v>1360</v>
      </c>
      <c r="B780" s="1" t="s">
        <v>122</v>
      </c>
      <c r="C780" s="1" t="s">
        <v>1765</v>
      </c>
    </row>
    <row r="781" spans="1:3">
      <c r="A781" s="1" t="s">
        <v>902</v>
      </c>
      <c r="B781" s="1" t="s">
        <v>718</v>
      </c>
      <c r="C781" s="1" t="s">
        <v>1765</v>
      </c>
    </row>
    <row r="782" spans="1:3">
      <c r="A782" s="1" t="s">
        <v>1361</v>
      </c>
      <c r="B782" s="1" t="s">
        <v>1106</v>
      </c>
      <c r="C782" s="1" t="s">
        <v>1765</v>
      </c>
    </row>
    <row r="783" spans="1:3">
      <c r="A783" s="1" t="s">
        <v>1433</v>
      </c>
      <c r="B783" s="1" t="s">
        <v>1434</v>
      </c>
      <c r="C783" s="1" t="s">
        <v>1766</v>
      </c>
    </row>
    <row r="784" spans="1:3">
      <c r="A784" s="1" t="s">
        <v>531</v>
      </c>
      <c r="B784" s="1" t="s">
        <v>457</v>
      </c>
      <c r="C784" s="1" t="s">
        <v>1765</v>
      </c>
    </row>
    <row r="785" spans="1:3">
      <c r="A785" s="1" t="s">
        <v>606</v>
      </c>
      <c r="B785" s="1" t="s">
        <v>607</v>
      </c>
      <c r="C785" s="1" t="s">
        <v>1765</v>
      </c>
    </row>
    <row r="786" spans="1:3">
      <c r="A786" s="1" t="s">
        <v>981</v>
      </c>
      <c r="B786" s="1" t="s">
        <v>689</v>
      </c>
      <c r="C786" s="1" t="s">
        <v>1765</v>
      </c>
    </row>
    <row r="787" spans="1:3">
      <c r="A787" s="1" t="s">
        <v>981</v>
      </c>
      <c r="B787" s="1" t="s">
        <v>1004</v>
      </c>
      <c r="C787" s="1" t="s">
        <v>1765</v>
      </c>
    </row>
    <row r="788" spans="1:3">
      <c r="A788" s="1" t="s">
        <v>401</v>
      </c>
      <c r="B788" s="1" t="s">
        <v>168</v>
      </c>
      <c r="C788" s="1" t="s">
        <v>1765</v>
      </c>
    </row>
    <row r="789" spans="1:3">
      <c r="A789" s="1" t="s">
        <v>1312</v>
      </c>
      <c r="B789" s="1" t="s">
        <v>1313</v>
      </c>
      <c r="C789" s="1" t="s">
        <v>1765</v>
      </c>
    </row>
    <row r="790" spans="1:3">
      <c r="A790" s="1" t="s">
        <v>1314</v>
      </c>
      <c r="B790" s="1" t="s">
        <v>1315</v>
      </c>
      <c r="C790" s="1" t="s">
        <v>1766</v>
      </c>
    </row>
    <row r="791" spans="1:3">
      <c r="A791" s="1" t="str">
        <f>"JEUNE"</f>
        <v>JEUNE</v>
      </c>
      <c r="B791" s="1" t="str">
        <f>"Matancia"</f>
        <v>Matancia</v>
      </c>
      <c r="C791" s="1" t="s">
        <v>1766</v>
      </c>
    </row>
    <row r="792" spans="1:3">
      <c r="A792" s="1" t="s">
        <v>699</v>
      </c>
      <c r="B792" s="1" t="s">
        <v>700</v>
      </c>
      <c r="C792" s="1" t="s">
        <v>1766</v>
      </c>
    </row>
    <row r="793" spans="1:3">
      <c r="A793" s="1" t="s">
        <v>911</v>
      </c>
      <c r="B793" s="1" t="s">
        <v>727</v>
      </c>
      <c r="C793" s="1" t="s">
        <v>1765</v>
      </c>
    </row>
    <row r="794" spans="1:3">
      <c r="A794" s="1" t="s">
        <v>532</v>
      </c>
      <c r="B794" s="1" t="s">
        <v>533</v>
      </c>
      <c r="C794" s="1" t="s">
        <v>1765</v>
      </c>
    </row>
    <row r="795" spans="1:3">
      <c r="A795" s="1" t="s">
        <v>1741</v>
      </c>
      <c r="B795" s="1" t="s">
        <v>1742</v>
      </c>
      <c r="C795" s="1" t="s">
        <v>1765</v>
      </c>
    </row>
    <row r="796" spans="1:3">
      <c r="A796" s="1" t="s">
        <v>224</v>
      </c>
      <c r="B796" s="1" t="s">
        <v>225</v>
      </c>
      <c r="C796" s="1" t="s">
        <v>1765</v>
      </c>
    </row>
    <row r="797" spans="1:3">
      <c r="A797" s="1" t="s">
        <v>1661</v>
      </c>
      <c r="B797" s="1" t="s">
        <v>841</v>
      </c>
      <c r="C797" s="1" t="s">
        <v>1765</v>
      </c>
    </row>
    <row r="798" spans="1:3">
      <c r="A798" s="1" t="str">
        <f>"JOSEPH"</f>
        <v>JOSEPH</v>
      </c>
      <c r="B798" s="1" t="str">
        <f>"Patrick"</f>
        <v>Patrick</v>
      </c>
      <c r="C798" s="1" t="s">
        <v>1765</v>
      </c>
    </row>
    <row r="799" spans="1:3">
      <c r="A799" s="1" t="str">
        <f>"JOSEPH"</f>
        <v>JOSEPH</v>
      </c>
      <c r="B799" s="1" t="str">
        <f>"Gerda"</f>
        <v>Gerda</v>
      </c>
      <c r="C799" s="1" t="s">
        <v>1766</v>
      </c>
    </row>
    <row r="800" spans="1:3">
      <c r="A800" s="1" t="s">
        <v>402</v>
      </c>
      <c r="B800" s="1" t="s">
        <v>66</v>
      </c>
      <c r="C800" s="1" t="s">
        <v>1765</v>
      </c>
    </row>
    <row r="801" spans="1:3">
      <c r="A801" s="1" t="s">
        <v>226</v>
      </c>
      <c r="B801" s="1" t="s">
        <v>213</v>
      </c>
      <c r="C801" s="1" t="s">
        <v>1766</v>
      </c>
    </row>
    <row r="802" spans="1:3">
      <c r="A802" s="1" t="s">
        <v>726</v>
      </c>
      <c r="B802" s="1" t="s">
        <v>727</v>
      </c>
      <c r="C802" s="1" t="s">
        <v>1765</v>
      </c>
    </row>
    <row r="803" spans="1:3">
      <c r="A803" s="1" t="s">
        <v>1082</v>
      </c>
      <c r="B803" s="1" t="s">
        <v>1041</v>
      </c>
      <c r="C803" s="1" t="s">
        <v>1766</v>
      </c>
    </row>
    <row r="804" spans="1:3">
      <c r="A804" s="1" t="s">
        <v>756</v>
      </c>
      <c r="B804" s="1" t="s">
        <v>757</v>
      </c>
      <c r="C804" s="1" t="s">
        <v>1765</v>
      </c>
    </row>
    <row r="805" spans="1:3">
      <c r="A805" s="1" t="s">
        <v>1577</v>
      </c>
      <c r="B805" s="1" t="s">
        <v>1572</v>
      </c>
      <c r="C805" s="1" t="s">
        <v>1765</v>
      </c>
    </row>
    <row r="806" spans="1:3">
      <c r="A806" s="1" t="str">
        <f>"JOURSON"</f>
        <v>JOURSON</v>
      </c>
      <c r="B806" s="1" t="str">
        <f>"Max"</f>
        <v>Max</v>
      </c>
      <c r="C806" s="1" t="s">
        <v>1765</v>
      </c>
    </row>
    <row r="807" spans="1:3">
      <c r="A807" s="1" t="str">
        <f>"JOUSSANT"</f>
        <v>JOUSSANT</v>
      </c>
      <c r="B807" s="1" t="str">
        <f>"Charles"</f>
        <v>Charles</v>
      </c>
      <c r="C807" s="1" t="s">
        <v>1765</v>
      </c>
    </row>
    <row r="808" spans="1:3">
      <c r="A808" s="1" t="str">
        <f>"JOVER"</f>
        <v>JOVER</v>
      </c>
      <c r="B808" s="1" t="str">
        <f>"Christian"</f>
        <v>Christian</v>
      </c>
      <c r="C808" s="1" t="s">
        <v>1765</v>
      </c>
    </row>
    <row r="809" spans="1:3">
      <c r="A809" s="1" t="s">
        <v>1284</v>
      </c>
      <c r="B809" s="1" t="s">
        <v>1280</v>
      </c>
      <c r="C809" s="1" t="s">
        <v>1765</v>
      </c>
    </row>
    <row r="810" spans="1:3">
      <c r="A810" s="1" t="s">
        <v>534</v>
      </c>
      <c r="B810" s="1" t="s">
        <v>535</v>
      </c>
      <c r="C810" s="1" t="s">
        <v>1765</v>
      </c>
    </row>
    <row r="811" spans="1:3">
      <c r="A811" s="1" t="s">
        <v>536</v>
      </c>
      <c r="B811" s="1" t="s">
        <v>537</v>
      </c>
      <c r="C811" s="1" t="s">
        <v>1766</v>
      </c>
    </row>
    <row r="812" spans="1:3">
      <c r="A812" s="1" t="s">
        <v>227</v>
      </c>
      <c r="B812" s="1" t="s">
        <v>228</v>
      </c>
      <c r="C812" s="1" t="s">
        <v>1766</v>
      </c>
    </row>
    <row r="813" spans="1:3">
      <c r="A813" s="1" t="s">
        <v>29</v>
      </c>
      <c r="B813" s="1" t="s">
        <v>30</v>
      </c>
      <c r="C813" s="1" t="s">
        <v>1766</v>
      </c>
    </row>
    <row r="814" spans="1:3">
      <c r="A814" s="1" t="s">
        <v>31</v>
      </c>
      <c r="B814" s="1" t="s">
        <v>32</v>
      </c>
      <c r="C814" s="1" t="s">
        <v>1765</v>
      </c>
    </row>
    <row r="815" spans="1:3">
      <c r="A815" s="1" t="s">
        <v>31</v>
      </c>
      <c r="B815" s="1" t="s">
        <v>1231</v>
      </c>
      <c r="C815" s="1" t="s">
        <v>1765</v>
      </c>
    </row>
    <row r="816" spans="1:3">
      <c r="A816" s="1" t="s">
        <v>31</v>
      </c>
      <c r="B816" s="1" t="s">
        <v>452</v>
      </c>
      <c r="C816" s="1" t="s">
        <v>1765</v>
      </c>
    </row>
    <row r="817" spans="1:3">
      <c r="A817" s="1" t="s">
        <v>31</v>
      </c>
      <c r="B817" s="1" t="s">
        <v>358</v>
      </c>
      <c r="C817" s="1" t="s">
        <v>1765</v>
      </c>
    </row>
    <row r="818" spans="1:3">
      <c r="A818" s="1" t="s">
        <v>1218</v>
      </c>
      <c r="B818" s="1" t="s">
        <v>1143</v>
      </c>
      <c r="C818" s="1" t="s">
        <v>1765</v>
      </c>
    </row>
    <row r="819" spans="1:3">
      <c r="A819" s="1" t="s">
        <v>1517</v>
      </c>
      <c r="B819" s="1" t="s">
        <v>1006</v>
      </c>
      <c r="C819" s="1" t="s">
        <v>1766</v>
      </c>
    </row>
    <row r="820" spans="1:3">
      <c r="A820" s="1" t="str">
        <f>"KARIJOMENAWI"</f>
        <v>KARIJOMENAWI</v>
      </c>
      <c r="B820" s="1" t="str">
        <f>"Doreen"</f>
        <v>Doreen</v>
      </c>
      <c r="C820" s="1" t="s">
        <v>1766</v>
      </c>
    </row>
    <row r="821" spans="1:3">
      <c r="A821" s="1" t="str">
        <f>"KARIM"</f>
        <v>KARIM</v>
      </c>
      <c r="B821" s="1" t="str">
        <f>"Wazir"</f>
        <v>Wazir</v>
      </c>
      <c r="C821" s="1" t="s">
        <v>1765</v>
      </c>
    </row>
    <row r="822" spans="1:3">
      <c r="A822" s="1" t="s">
        <v>229</v>
      </c>
      <c r="B822" s="1" t="s">
        <v>18</v>
      </c>
      <c r="C822" s="1" t="s">
        <v>1765</v>
      </c>
    </row>
    <row r="823" spans="1:3">
      <c r="A823" s="1" t="str">
        <f>"KAWALL"</f>
        <v>KAWALL</v>
      </c>
      <c r="B823" s="1" t="str">
        <f>"DHANRAJ"</f>
        <v>DHANRAJ</v>
      </c>
      <c r="C823" s="1" t="s">
        <v>1766</v>
      </c>
    </row>
    <row r="824" spans="1:3">
      <c r="A824" s="1" t="str">
        <f>"KAWALL"</f>
        <v>KAWALL</v>
      </c>
      <c r="B824" s="1" t="str">
        <f>"Mohanand"</f>
        <v>Mohanand</v>
      </c>
      <c r="C824" s="1" t="s">
        <v>1765</v>
      </c>
    </row>
    <row r="825" spans="1:3">
      <c r="A825" s="1" t="str">
        <f>"KEBE"</f>
        <v>KEBE</v>
      </c>
      <c r="B825" s="1" t="str">
        <f>"Ndeye Khady"</f>
        <v>Ndeye Khady</v>
      </c>
      <c r="C825" s="1" t="s">
        <v>1766</v>
      </c>
    </row>
    <row r="826" spans="1:3">
      <c r="A826" s="1" t="s">
        <v>900</v>
      </c>
      <c r="B826" s="1" t="s">
        <v>901</v>
      </c>
      <c r="C826" s="1" t="s">
        <v>1766</v>
      </c>
    </row>
    <row r="827" spans="1:3">
      <c r="A827" s="1" t="s">
        <v>1333</v>
      </c>
      <c r="B827" s="1" t="s">
        <v>801</v>
      </c>
      <c r="C827" s="1" t="s">
        <v>1766</v>
      </c>
    </row>
    <row r="828" spans="1:3">
      <c r="A828" s="1" t="s">
        <v>1333</v>
      </c>
      <c r="B828" s="1" t="s">
        <v>1335</v>
      </c>
      <c r="C828" s="1" t="s">
        <v>1765</v>
      </c>
    </row>
    <row r="829" spans="1:3">
      <c r="A829" s="1" t="str">
        <f>"KERNEC"</f>
        <v>KERNEC</v>
      </c>
      <c r="B829" s="1" t="str">
        <f>"Béatrice"</f>
        <v>Béatrice</v>
      </c>
      <c r="C829" s="1" t="s">
        <v>1766</v>
      </c>
    </row>
    <row r="830" spans="1:3">
      <c r="A830" s="1" t="s">
        <v>33</v>
      </c>
      <c r="B830" s="1" t="s">
        <v>34</v>
      </c>
      <c r="C830" s="1" t="s">
        <v>1766</v>
      </c>
    </row>
    <row r="831" spans="1:3">
      <c r="A831" s="1" t="s">
        <v>1477</v>
      </c>
      <c r="B831" s="1" t="s">
        <v>1478</v>
      </c>
      <c r="C831" s="1" t="s">
        <v>1765</v>
      </c>
    </row>
    <row r="832" spans="1:3">
      <c r="A832" s="1" t="s">
        <v>711</v>
      </c>
      <c r="B832" s="1" t="s">
        <v>712</v>
      </c>
      <c r="C832" s="1" t="s">
        <v>1765</v>
      </c>
    </row>
    <row r="833" spans="1:3">
      <c r="A833" s="1" t="str">
        <f>"KOKASON"</f>
        <v>KOKASON</v>
      </c>
      <c r="B833" s="1" t="str">
        <f>"Loic"</f>
        <v>Loic</v>
      </c>
      <c r="C833" s="1" t="s">
        <v>1765</v>
      </c>
    </row>
    <row r="834" spans="1:3">
      <c r="A834" s="1" t="s">
        <v>1498</v>
      </c>
      <c r="B834" s="1" t="s">
        <v>1129</v>
      </c>
      <c r="C834" s="1" t="s">
        <v>1765</v>
      </c>
    </row>
    <row r="835" spans="1:3">
      <c r="A835" s="1" t="str">
        <f>"KOLODFZIEJ"</f>
        <v>KOLODFZIEJ</v>
      </c>
      <c r="B835" s="1" t="str">
        <f>"Emmanuel"</f>
        <v>Emmanuel</v>
      </c>
      <c r="C835" s="1" t="s">
        <v>1765</v>
      </c>
    </row>
    <row r="836" spans="1:3">
      <c r="A836" s="1" t="s">
        <v>230</v>
      </c>
      <c r="B836" s="1" t="s">
        <v>14</v>
      </c>
      <c r="C836" s="1" t="s">
        <v>1766</v>
      </c>
    </row>
    <row r="837" spans="1:3">
      <c r="A837" s="1" t="s">
        <v>1059</v>
      </c>
      <c r="B837" s="1" t="s">
        <v>4</v>
      </c>
      <c r="C837" s="1" t="s">
        <v>1765</v>
      </c>
    </row>
    <row r="838" spans="1:3">
      <c r="A838" s="1" t="s">
        <v>962</v>
      </c>
      <c r="B838" s="1" t="s">
        <v>963</v>
      </c>
      <c r="C838" s="1" t="s">
        <v>1765</v>
      </c>
    </row>
    <row r="839" spans="1:3">
      <c r="A839" s="1" t="s">
        <v>1257</v>
      </c>
      <c r="B839" s="1" t="s">
        <v>1258</v>
      </c>
      <c r="C839" s="1" t="s">
        <v>1765</v>
      </c>
    </row>
    <row r="840" spans="1:3">
      <c r="A840" s="1" t="s">
        <v>1751</v>
      </c>
      <c r="B840" s="1" t="s">
        <v>1752</v>
      </c>
      <c r="C840" s="1" t="s">
        <v>1765</v>
      </c>
    </row>
    <row r="841" spans="1:3">
      <c r="A841" s="1" t="str">
        <f>"LACOMME"</f>
        <v>LACOMME</v>
      </c>
      <c r="B841" s="1" t="str">
        <f>"SERGE"</f>
        <v>SERGE</v>
      </c>
      <c r="C841" s="1" t="s">
        <v>1765</v>
      </c>
    </row>
    <row r="842" spans="1:3">
      <c r="A842" s="1" t="s">
        <v>231</v>
      </c>
      <c r="B842" s="1" t="s">
        <v>232</v>
      </c>
      <c r="C842" s="1" t="s">
        <v>1766</v>
      </c>
    </row>
    <row r="843" spans="1:3">
      <c r="A843" s="1" t="s">
        <v>1588</v>
      </c>
      <c r="B843" s="1" t="s">
        <v>46</v>
      </c>
      <c r="C843" s="1" t="s">
        <v>1766</v>
      </c>
    </row>
    <row r="844" spans="1:3">
      <c r="A844" s="1" t="s">
        <v>1588</v>
      </c>
      <c r="B844" s="1" t="s">
        <v>607</v>
      </c>
      <c r="C844" s="1" t="s">
        <v>1765</v>
      </c>
    </row>
    <row r="845" spans="1:3">
      <c r="A845" s="1" t="s">
        <v>1668</v>
      </c>
      <c r="B845" s="1" t="s">
        <v>1669</v>
      </c>
      <c r="C845" s="1" t="s">
        <v>1765</v>
      </c>
    </row>
    <row r="846" spans="1:3">
      <c r="A846" s="1" t="s">
        <v>786</v>
      </c>
      <c r="B846" s="1" t="s">
        <v>787</v>
      </c>
      <c r="C846" s="1" t="s">
        <v>1765</v>
      </c>
    </row>
    <row r="847" spans="1:3">
      <c r="A847" s="1" t="s">
        <v>403</v>
      </c>
      <c r="B847" s="1" t="s">
        <v>404</v>
      </c>
      <c r="C847" s="1" t="s">
        <v>1765</v>
      </c>
    </row>
    <row r="848" spans="1:3">
      <c r="A848" s="1" t="s">
        <v>233</v>
      </c>
      <c r="B848" s="1" t="s">
        <v>66</v>
      </c>
      <c r="C848" s="1" t="s">
        <v>1765</v>
      </c>
    </row>
    <row r="849" spans="1:3">
      <c r="A849" s="1" t="s">
        <v>717</v>
      </c>
      <c r="B849" s="1" t="s">
        <v>718</v>
      </c>
      <c r="C849" s="1" t="s">
        <v>1765</v>
      </c>
    </row>
    <row r="850" spans="1:3">
      <c r="A850" s="1" t="str">
        <f>"LAGARDERE-EYMERY"</f>
        <v>LAGARDERE-EYMERY</v>
      </c>
      <c r="B850" s="1" t="str">
        <f>"Tatiana"</f>
        <v>Tatiana</v>
      </c>
      <c r="C850" s="1" t="s">
        <v>1766</v>
      </c>
    </row>
    <row r="851" spans="1:3">
      <c r="A851" s="1" t="str">
        <f>"LAGARRIGUE"</f>
        <v>LAGARRIGUE</v>
      </c>
      <c r="B851" s="1" t="str">
        <f>"Jean Lin"</f>
        <v>Jean Lin</v>
      </c>
      <c r="C851" s="1" t="s">
        <v>1765</v>
      </c>
    </row>
    <row r="852" spans="1:3">
      <c r="A852" s="1" t="str">
        <f>"LAGET"</f>
        <v>LAGET</v>
      </c>
      <c r="B852" s="1" t="str">
        <f>"CHRISTIAN"</f>
        <v>CHRISTIAN</v>
      </c>
      <c r="C852" s="1" t="s">
        <v>1765</v>
      </c>
    </row>
    <row r="853" spans="1:3">
      <c r="A853" s="1" t="str">
        <f>"LAGUERRE"</f>
        <v>LAGUERRE</v>
      </c>
      <c r="B853" s="1" t="str">
        <f>"Marc"</f>
        <v>Marc</v>
      </c>
      <c r="C853" s="1" t="s">
        <v>1765</v>
      </c>
    </row>
    <row r="854" spans="1:3">
      <c r="A854" s="1" t="s">
        <v>608</v>
      </c>
      <c r="B854" s="1" t="s">
        <v>4</v>
      </c>
      <c r="C854" s="1" t="s">
        <v>1765</v>
      </c>
    </row>
    <row r="855" spans="1:3">
      <c r="A855" s="1" t="s">
        <v>608</v>
      </c>
      <c r="B855" s="1" t="s">
        <v>185</v>
      </c>
      <c r="C855" s="1" t="s">
        <v>1765</v>
      </c>
    </row>
    <row r="856" spans="1:3">
      <c r="A856" s="1" t="str">
        <f>"LALANDE"</f>
        <v>LALANDE</v>
      </c>
      <c r="B856" s="1" t="str">
        <f>"Sébastien"</f>
        <v>Sébastien</v>
      </c>
      <c r="C856" s="1" t="s">
        <v>1765</v>
      </c>
    </row>
    <row r="857" spans="1:3">
      <c r="A857" s="1" t="str">
        <f>"LAMA"</f>
        <v>LAMA</v>
      </c>
      <c r="B857" s="1" t="str">
        <f>"Claude"</f>
        <v>Claude</v>
      </c>
      <c r="C857" s="1" t="s">
        <v>1765</v>
      </c>
    </row>
    <row r="858" spans="1:3">
      <c r="A858" s="1" t="s">
        <v>642</v>
      </c>
      <c r="B858" s="1" t="s">
        <v>643</v>
      </c>
      <c r="C858" s="1" t="s">
        <v>1765</v>
      </c>
    </row>
    <row r="859" spans="1:3">
      <c r="A859" s="1" t="s">
        <v>1342</v>
      </c>
      <c r="B859" s="1" t="s">
        <v>507</v>
      </c>
      <c r="C859" s="1" t="s">
        <v>1765</v>
      </c>
    </row>
    <row r="860" spans="1:3">
      <c r="A860" s="1" t="s">
        <v>668</v>
      </c>
      <c r="B860" s="1" t="s">
        <v>669</v>
      </c>
      <c r="C860" s="1" t="s">
        <v>1765</v>
      </c>
    </row>
    <row r="861" spans="1:3">
      <c r="A861" s="1" t="s">
        <v>1259</v>
      </c>
      <c r="B861" s="1" t="s">
        <v>1260</v>
      </c>
      <c r="C861" s="1" t="s">
        <v>1765</v>
      </c>
    </row>
    <row r="862" spans="1:3">
      <c r="A862" s="1" t="s">
        <v>405</v>
      </c>
      <c r="B862" s="1" t="s">
        <v>52</v>
      </c>
      <c r="C862" s="1" t="s">
        <v>1765</v>
      </c>
    </row>
    <row r="863" spans="1:3">
      <c r="A863" s="1" t="s">
        <v>908</v>
      </c>
      <c r="B863" s="1" t="s">
        <v>909</v>
      </c>
      <c r="C863" s="1" t="s">
        <v>1765</v>
      </c>
    </row>
    <row r="864" spans="1:3">
      <c r="A864" s="1" t="str">
        <f>"LANDRES"</f>
        <v>LANDRES</v>
      </c>
      <c r="B864" s="1" t="str">
        <f>"Jean Claude"</f>
        <v>Jean Claude</v>
      </c>
      <c r="C864" s="1" t="s">
        <v>1765</v>
      </c>
    </row>
    <row r="865" spans="1:3">
      <c r="A865" s="1" t="s">
        <v>538</v>
      </c>
      <c r="B865" s="1" t="s">
        <v>539</v>
      </c>
      <c r="C865" s="1" t="s">
        <v>1765</v>
      </c>
    </row>
    <row r="866" spans="1:3">
      <c r="A866" s="1" t="s">
        <v>406</v>
      </c>
      <c r="B866" s="1" t="s">
        <v>8</v>
      </c>
      <c r="C866" s="1" t="s">
        <v>1765</v>
      </c>
    </row>
    <row r="867" spans="1:3">
      <c r="A867" s="1" t="s">
        <v>1418</v>
      </c>
      <c r="B867" s="1" t="s">
        <v>26</v>
      </c>
      <c r="C867" s="1" t="s">
        <v>1765</v>
      </c>
    </row>
    <row r="868" spans="1:3">
      <c r="A868" s="1" t="str">
        <f>"LAQUERBE"</f>
        <v>LAQUERBE</v>
      </c>
      <c r="B868" s="1" t="str">
        <f>"PATRICIA"</f>
        <v>PATRICIA</v>
      </c>
      <c r="C868" s="1" t="s">
        <v>1766</v>
      </c>
    </row>
    <row r="869" spans="1:3">
      <c r="A869" s="1" t="s">
        <v>1025</v>
      </c>
      <c r="B869" s="1" t="s">
        <v>924</v>
      </c>
      <c r="C869" s="1" t="s">
        <v>1765</v>
      </c>
    </row>
    <row r="870" spans="1:3">
      <c r="A870" s="1" t="s">
        <v>860</v>
      </c>
      <c r="B870" s="1" t="s">
        <v>861</v>
      </c>
      <c r="C870" s="1" t="s">
        <v>1765</v>
      </c>
    </row>
    <row r="871" spans="1:3">
      <c r="A871" s="1" t="s">
        <v>1362</v>
      </c>
      <c r="B871" s="1" t="s">
        <v>496</v>
      </c>
      <c r="C871" s="1" t="s">
        <v>1765</v>
      </c>
    </row>
    <row r="872" spans="1:3">
      <c r="A872" s="1" t="s">
        <v>540</v>
      </c>
      <c r="B872" s="1" t="s">
        <v>541</v>
      </c>
      <c r="C872" s="1" t="s">
        <v>1765</v>
      </c>
    </row>
    <row r="873" spans="1:3">
      <c r="A873" s="1" t="s">
        <v>1718</v>
      </c>
      <c r="B873" s="1" t="s">
        <v>1245</v>
      </c>
      <c r="C873" s="1" t="s">
        <v>1766</v>
      </c>
    </row>
    <row r="874" spans="1:3">
      <c r="A874" s="1" t="s">
        <v>1708</v>
      </c>
      <c r="B874" s="1" t="s">
        <v>452</v>
      </c>
      <c r="C874" s="1" t="s">
        <v>1765</v>
      </c>
    </row>
    <row r="875" spans="1:3">
      <c r="A875" s="1" t="str">
        <f>"LAURENT"</f>
        <v>LAURENT</v>
      </c>
      <c r="B875" s="1" t="str">
        <f>"Mamert"</f>
        <v>Mamert</v>
      </c>
      <c r="C875" s="1" t="s">
        <v>1765</v>
      </c>
    </row>
    <row r="876" spans="1:3">
      <c r="A876" s="1" t="str">
        <f>"LAURENT"</f>
        <v>LAURENT</v>
      </c>
      <c r="B876" s="1" t="str">
        <f>"Valérie"</f>
        <v>Valérie</v>
      </c>
      <c r="C876" s="1" t="s">
        <v>1766</v>
      </c>
    </row>
    <row r="877" spans="1:3">
      <c r="A877" s="1" t="str">
        <f>"LAURENT"</f>
        <v>LAURENT</v>
      </c>
      <c r="B877" s="1" t="str">
        <f>"Pascal"</f>
        <v>Pascal</v>
      </c>
      <c r="C877" s="1" t="s">
        <v>1765</v>
      </c>
    </row>
    <row r="878" spans="1:3">
      <c r="A878" s="1" t="s">
        <v>234</v>
      </c>
      <c r="B878" s="1" t="s">
        <v>235</v>
      </c>
      <c r="C878" s="1" t="s">
        <v>1766</v>
      </c>
    </row>
    <row r="879" spans="1:3">
      <c r="A879" s="1" t="s">
        <v>234</v>
      </c>
      <c r="B879" s="1" t="s">
        <v>390</v>
      </c>
      <c r="C879" s="1" t="s">
        <v>1765</v>
      </c>
    </row>
    <row r="880" spans="1:3">
      <c r="A880" s="1" t="s">
        <v>234</v>
      </c>
      <c r="B880" s="1" t="s">
        <v>705</v>
      </c>
      <c r="C880" s="1" t="s">
        <v>1766</v>
      </c>
    </row>
    <row r="881" spans="1:3">
      <c r="A881" s="1" t="s">
        <v>234</v>
      </c>
      <c r="B881" s="1" t="s">
        <v>645</v>
      </c>
      <c r="C881" s="1" t="s">
        <v>1765</v>
      </c>
    </row>
    <row r="882" spans="1:3">
      <c r="A882" s="1" t="s">
        <v>1732</v>
      </c>
      <c r="B882" s="1" t="s">
        <v>149</v>
      </c>
      <c r="C882" s="1" t="s">
        <v>1765</v>
      </c>
    </row>
    <row r="883" spans="1:3">
      <c r="A883" s="1" t="s">
        <v>236</v>
      </c>
      <c r="B883" s="1" t="s">
        <v>237</v>
      </c>
      <c r="C883" s="1" t="s">
        <v>1766</v>
      </c>
    </row>
    <row r="884" spans="1:3">
      <c r="A884" s="1" t="s">
        <v>636</v>
      </c>
      <c r="B884" s="1" t="s">
        <v>637</v>
      </c>
      <c r="C884" s="1" t="s">
        <v>1766</v>
      </c>
    </row>
    <row r="885" spans="1:3">
      <c r="A885" s="1" t="str">
        <f>"LE KERNEC"</f>
        <v>LE KERNEC</v>
      </c>
      <c r="B885" s="1" t="str">
        <f>"Olivier"</f>
        <v>Olivier</v>
      </c>
      <c r="C885" s="1" t="s">
        <v>1765</v>
      </c>
    </row>
    <row r="886" spans="1:3">
      <c r="A886" s="1" t="s">
        <v>1261</v>
      </c>
      <c r="B886" s="1" t="s">
        <v>1262</v>
      </c>
      <c r="C886" s="1" t="s">
        <v>1766</v>
      </c>
    </row>
    <row r="887" spans="1:3">
      <c r="A887" s="1" t="s">
        <v>1715</v>
      </c>
      <c r="B887" s="1" t="s">
        <v>174</v>
      </c>
      <c r="C887" s="1" t="s">
        <v>1765</v>
      </c>
    </row>
    <row r="888" spans="1:3">
      <c r="A888" s="1" t="str">
        <f>"LEBEC"</f>
        <v>LEBEC</v>
      </c>
      <c r="B888" s="1" t="str">
        <f>"Sophie"</f>
        <v>Sophie</v>
      </c>
      <c r="C888" s="1" t="s">
        <v>1766</v>
      </c>
    </row>
    <row r="889" spans="1:3">
      <c r="A889" s="1" t="str">
        <f>"LEBLANC"</f>
        <v>LEBLANC</v>
      </c>
      <c r="B889" s="1" t="str">
        <f>"Laurent"</f>
        <v>Laurent</v>
      </c>
      <c r="C889" s="1" t="s">
        <v>1765</v>
      </c>
    </row>
    <row r="890" spans="1:3">
      <c r="A890" s="1" t="str">
        <f>"LEBLANC"</f>
        <v>LEBLANC</v>
      </c>
      <c r="B890" s="1" t="str">
        <f>"MARCUS"</f>
        <v>MARCUS</v>
      </c>
      <c r="C890" s="1" t="s">
        <v>1765</v>
      </c>
    </row>
    <row r="891" spans="1:3">
      <c r="A891" s="1" t="s">
        <v>1644</v>
      </c>
      <c r="B891" s="1" t="s">
        <v>312</v>
      </c>
      <c r="C891" s="1" t="s">
        <v>1765</v>
      </c>
    </row>
    <row r="892" spans="1:3">
      <c r="A892" s="1" t="s">
        <v>957</v>
      </c>
      <c r="B892" s="1" t="s">
        <v>958</v>
      </c>
      <c r="C892" s="1" t="s">
        <v>1766</v>
      </c>
    </row>
    <row r="893" spans="1:3">
      <c r="A893" s="1" t="s">
        <v>1597</v>
      </c>
      <c r="B893" s="1" t="s">
        <v>1598</v>
      </c>
      <c r="C893" s="1" t="s">
        <v>1765</v>
      </c>
    </row>
    <row r="894" spans="1:3">
      <c r="A894" s="1" t="s">
        <v>1124</v>
      </c>
      <c r="B894" s="1" t="s">
        <v>174</v>
      </c>
      <c r="C894" s="1" t="s">
        <v>1765</v>
      </c>
    </row>
    <row r="895" spans="1:3">
      <c r="A895" s="1" t="s">
        <v>1635</v>
      </c>
      <c r="B895" s="1" t="s">
        <v>408</v>
      </c>
      <c r="C895" s="1" t="s">
        <v>1765</v>
      </c>
    </row>
    <row r="896" spans="1:3">
      <c r="A896" s="1" t="s">
        <v>1516</v>
      </c>
      <c r="B896" s="1" t="s">
        <v>1004</v>
      </c>
      <c r="C896" s="1" t="s">
        <v>1765</v>
      </c>
    </row>
    <row r="897" spans="1:3">
      <c r="A897" s="1" t="s">
        <v>1576</v>
      </c>
      <c r="B897" s="1" t="s">
        <v>122</v>
      </c>
      <c r="C897" s="1" t="s">
        <v>1765</v>
      </c>
    </row>
    <row r="898" spans="1:3">
      <c r="A898" s="1" t="str">
        <f>"LECURIEUX-LAFAYETTE"</f>
        <v>LECURIEUX-LAFAYETTE</v>
      </c>
      <c r="B898" s="1" t="str">
        <f>"Patricia"</f>
        <v>Patricia</v>
      </c>
      <c r="C898" s="1" t="s">
        <v>1766</v>
      </c>
    </row>
    <row r="899" spans="1:3">
      <c r="A899" s="1" t="s">
        <v>992</v>
      </c>
      <c r="B899" s="1" t="s">
        <v>225</v>
      </c>
      <c r="C899" s="1" t="s">
        <v>1765</v>
      </c>
    </row>
    <row r="900" spans="1:3">
      <c r="A900" s="1" t="s">
        <v>992</v>
      </c>
      <c r="B900" s="1" t="s">
        <v>1032</v>
      </c>
      <c r="C900" s="1" t="s">
        <v>1766</v>
      </c>
    </row>
    <row r="901" spans="1:3">
      <c r="A901" s="1" t="s">
        <v>1463</v>
      </c>
      <c r="B901" s="1" t="s">
        <v>256</v>
      </c>
      <c r="C901" s="1" t="s">
        <v>1765</v>
      </c>
    </row>
    <row r="902" spans="1:3">
      <c r="A902" s="1" t="str">
        <f>"LEFEBVRE"</f>
        <v>LEFEBVRE</v>
      </c>
      <c r="B902" s="1" t="str">
        <f>"Jennifer"</f>
        <v>Jennifer</v>
      </c>
      <c r="C902" s="1" t="s">
        <v>1766</v>
      </c>
    </row>
    <row r="903" spans="1:3">
      <c r="A903" s="1" t="s">
        <v>1185</v>
      </c>
      <c r="B903" s="1" t="s">
        <v>1186</v>
      </c>
      <c r="C903" s="1" t="s">
        <v>1765</v>
      </c>
    </row>
    <row r="904" spans="1:3">
      <c r="A904" s="1" t="s">
        <v>1589</v>
      </c>
      <c r="B904" s="1" t="s">
        <v>104</v>
      </c>
      <c r="C904" s="1" t="s">
        <v>1765</v>
      </c>
    </row>
    <row r="905" spans="1:3">
      <c r="A905" s="1" t="s">
        <v>407</v>
      </c>
      <c r="B905" s="1" t="s">
        <v>408</v>
      </c>
      <c r="C905" s="1" t="s">
        <v>1765</v>
      </c>
    </row>
    <row r="906" spans="1:3">
      <c r="A906" s="1" t="str">
        <f>"LEGRAVE"</f>
        <v>LEGRAVE</v>
      </c>
      <c r="B906" s="1" t="str">
        <f>"Indira"</f>
        <v>Indira</v>
      </c>
      <c r="C906" s="1" t="s">
        <v>1766</v>
      </c>
    </row>
    <row r="907" spans="1:3">
      <c r="A907" s="1" t="s">
        <v>238</v>
      </c>
      <c r="B907" s="1" t="s">
        <v>239</v>
      </c>
      <c r="C907" s="1" t="s">
        <v>1766</v>
      </c>
    </row>
    <row r="908" spans="1:3">
      <c r="A908" s="1" t="s">
        <v>1709</v>
      </c>
      <c r="B908" s="1" t="s">
        <v>1710</v>
      </c>
      <c r="C908" s="1" t="s">
        <v>1766</v>
      </c>
    </row>
    <row r="909" spans="1:3">
      <c r="A909" s="1" t="s">
        <v>869</v>
      </c>
      <c r="B909" s="1" t="s">
        <v>870</v>
      </c>
      <c r="C909" s="1" t="s">
        <v>1766</v>
      </c>
    </row>
    <row r="910" spans="1:3">
      <c r="A910" s="1" t="s">
        <v>1697</v>
      </c>
      <c r="B910" s="1" t="s">
        <v>8</v>
      </c>
      <c r="C910" s="1" t="s">
        <v>1765</v>
      </c>
    </row>
    <row r="911" spans="1:3">
      <c r="A911" s="1" t="str">
        <f>"LEMORIN"</f>
        <v>LEMORIN</v>
      </c>
      <c r="B911" s="1" t="str">
        <f>"RONNY"</f>
        <v>RONNY</v>
      </c>
      <c r="C911" s="1" t="s">
        <v>1765</v>
      </c>
    </row>
    <row r="912" spans="1:3">
      <c r="A912" s="1" t="s">
        <v>1585</v>
      </c>
      <c r="B912" s="1" t="s">
        <v>799</v>
      </c>
      <c r="C912" s="1" t="s">
        <v>1766</v>
      </c>
    </row>
    <row r="913" spans="1:3">
      <c r="A913" s="1" t="s">
        <v>1393</v>
      </c>
      <c r="B913" s="1" t="s">
        <v>799</v>
      </c>
      <c r="C913" s="1" t="s">
        <v>1766</v>
      </c>
    </row>
    <row r="914" spans="1:3">
      <c r="A914" s="1" t="s">
        <v>1695</v>
      </c>
      <c r="B914" s="1" t="s">
        <v>1696</v>
      </c>
      <c r="C914" s="1" t="s">
        <v>1766</v>
      </c>
    </row>
    <row r="915" spans="1:3">
      <c r="A915" s="1" t="s">
        <v>1050</v>
      </c>
      <c r="B915" s="1" t="s">
        <v>70</v>
      </c>
      <c r="C915" s="1" t="s">
        <v>1765</v>
      </c>
    </row>
    <row r="916" spans="1:3">
      <c r="A916" s="1" t="s">
        <v>1590</v>
      </c>
      <c r="B916" s="1" t="s">
        <v>1591</v>
      </c>
      <c r="C916" s="1" t="s">
        <v>1766</v>
      </c>
    </row>
    <row r="917" spans="1:3">
      <c r="A917" s="1" t="s">
        <v>744</v>
      </c>
      <c r="B917" s="1" t="s">
        <v>28</v>
      </c>
      <c r="C917" s="1" t="s">
        <v>1766</v>
      </c>
    </row>
    <row r="918" spans="1:3">
      <c r="A918" s="1" t="s">
        <v>1607</v>
      </c>
      <c r="B918" s="1" t="s">
        <v>1231</v>
      </c>
      <c r="C918" s="1" t="s">
        <v>1765</v>
      </c>
    </row>
    <row r="919" spans="1:3">
      <c r="A919" s="1" t="s">
        <v>644</v>
      </c>
      <c r="B919" s="1" t="s">
        <v>645</v>
      </c>
      <c r="C919" s="1" t="s">
        <v>1765</v>
      </c>
    </row>
    <row r="920" spans="1:3">
      <c r="A920" s="1" t="str">
        <f>"LETARD"</f>
        <v>LETARD</v>
      </c>
      <c r="B920" s="1" t="str">
        <f>"Hippolyte"</f>
        <v>Hippolyte</v>
      </c>
      <c r="C920" s="1" t="s">
        <v>1765</v>
      </c>
    </row>
    <row r="921" spans="1:3">
      <c r="A921" s="1" t="s">
        <v>1670</v>
      </c>
      <c r="B921" s="1" t="s">
        <v>1027</v>
      </c>
      <c r="C921" s="1" t="s">
        <v>1765</v>
      </c>
    </row>
    <row r="922" spans="1:3">
      <c r="A922" s="1" t="str">
        <f>"LETTE"</f>
        <v>LETTE</v>
      </c>
      <c r="B922" s="1" t="str">
        <f>"Michel"</f>
        <v>Michel</v>
      </c>
      <c r="C922" s="1" t="s">
        <v>1765</v>
      </c>
    </row>
    <row r="923" spans="1:3">
      <c r="A923" s="1" t="s">
        <v>542</v>
      </c>
      <c r="B923" s="1" t="s">
        <v>543</v>
      </c>
      <c r="C923" s="1" t="s">
        <v>1766</v>
      </c>
    </row>
    <row r="924" spans="1:3">
      <c r="A924" s="1" t="s">
        <v>240</v>
      </c>
      <c r="B924" s="1" t="s">
        <v>241</v>
      </c>
      <c r="C924" s="1" t="s">
        <v>1766</v>
      </c>
    </row>
    <row r="925" spans="1:3">
      <c r="A925" s="1" t="s">
        <v>1499</v>
      </c>
      <c r="B925" s="1" t="s">
        <v>1500</v>
      </c>
      <c r="C925" s="1" t="s">
        <v>1765</v>
      </c>
    </row>
    <row r="926" spans="1:3">
      <c r="A926" s="1" t="s">
        <v>1733</v>
      </c>
      <c r="B926" s="1" t="s">
        <v>1112</v>
      </c>
      <c r="C926" s="1" t="s">
        <v>1765</v>
      </c>
    </row>
    <row r="927" spans="1:3">
      <c r="A927" s="1" t="s">
        <v>973</v>
      </c>
      <c r="B927" s="1" t="s">
        <v>426</v>
      </c>
      <c r="C927" s="1" t="s">
        <v>1765</v>
      </c>
    </row>
    <row r="928" spans="1:3">
      <c r="A928" s="1" t="s">
        <v>1358</v>
      </c>
      <c r="B928" s="1" t="s">
        <v>817</v>
      </c>
      <c r="C928" s="1" t="s">
        <v>1765</v>
      </c>
    </row>
    <row r="929" spans="1:3">
      <c r="A929" s="1" t="s">
        <v>646</v>
      </c>
      <c r="B929" s="1" t="s">
        <v>625</v>
      </c>
      <c r="C929" s="1" t="s">
        <v>1765</v>
      </c>
    </row>
    <row r="930" spans="1:3">
      <c r="A930" s="1" t="s">
        <v>35</v>
      </c>
      <c r="B930" s="1" t="s">
        <v>36</v>
      </c>
      <c r="C930" s="1" t="s">
        <v>1765</v>
      </c>
    </row>
    <row r="931" spans="1:3">
      <c r="A931" s="1" t="str">
        <f>"LIMIER"</f>
        <v>LIMIER</v>
      </c>
      <c r="B931" s="1" t="str">
        <f>"ERNESTINE"</f>
        <v>ERNESTINE</v>
      </c>
      <c r="C931" s="1" t="s">
        <v>1766</v>
      </c>
    </row>
    <row r="932" spans="1:3">
      <c r="A932" s="1" t="s">
        <v>1316</v>
      </c>
      <c r="B932" s="1" t="s">
        <v>281</v>
      </c>
      <c r="C932" s="1" t="s">
        <v>1766</v>
      </c>
    </row>
    <row r="933" spans="1:3">
      <c r="A933" s="1" t="str">
        <f>"LINDOR"</f>
        <v>LINDOR</v>
      </c>
      <c r="B933" s="1" t="str">
        <f>"CHRISTIANE"</f>
        <v>CHRISTIANE</v>
      </c>
      <c r="C933" s="1" t="s">
        <v>1766</v>
      </c>
    </row>
    <row r="934" spans="1:3">
      <c r="A934" s="1" t="str">
        <f>"LISARD"</f>
        <v>LISARD</v>
      </c>
      <c r="B934" s="1" t="str">
        <f>"MURIELLE"</f>
        <v>MURIELLE</v>
      </c>
      <c r="C934" s="1" t="s">
        <v>1766</v>
      </c>
    </row>
    <row r="935" spans="1:3">
      <c r="A935" s="1" t="s">
        <v>766</v>
      </c>
      <c r="B935" s="1" t="s">
        <v>767</v>
      </c>
      <c r="C935" s="1" t="s">
        <v>1766</v>
      </c>
    </row>
    <row r="936" spans="1:3">
      <c r="A936" s="1" t="str">
        <f>"LISIMA"</f>
        <v>LISIMA</v>
      </c>
      <c r="B936" s="1" t="str">
        <f>"François"</f>
        <v>François</v>
      </c>
      <c r="C936" s="1" t="s">
        <v>1765</v>
      </c>
    </row>
    <row r="937" spans="1:3">
      <c r="A937" s="1" t="s">
        <v>1547</v>
      </c>
      <c r="B937" s="1" t="s">
        <v>1106</v>
      </c>
      <c r="C937" s="1" t="s">
        <v>1765</v>
      </c>
    </row>
    <row r="938" spans="1:3">
      <c r="A938" s="1" t="s">
        <v>1363</v>
      </c>
      <c r="B938" s="1" t="s">
        <v>1364</v>
      </c>
      <c r="C938" s="1" t="s">
        <v>1766</v>
      </c>
    </row>
    <row r="939" spans="1:3">
      <c r="A939" s="1" t="s">
        <v>1054</v>
      </c>
      <c r="B939" s="1" t="s">
        <v>831</v>
      </c>
      <c r="C939" s="1" t="s">
        <v>1765</v>
      </c>
    </row>
    <row r="940" spans="1:3">
      <c r="A940" s="1" t="s">
        <v>242</v>
      </c>
      <c r="B940" s="1" t="s">
        <v>58</v>
      </c>
      <c r="C940" s="1" t="s">
        <v>1766</v>
      </c>
    </row>
    <row r="941" spans="1:3">
      <c r="A941" s="1" t="s">
        <v>37</v>
      </c>
      <c r="B941" s="1" t="s">
        <v>38</v>
      </c>
      <c r="C941" s="1" t="s">
        <v>1766</v>
      </c>
    </row>
    <row r="942" spans="1:3">
      <c r="A942" s="1" t="s">
        <v>243</v>
      </c>
      <c r="B942" s="1" t="s">
        <v>244</v>
      </c>
      <c r="C942" s="1" t="s">
        <v>1765</v>
      </c>
    </row>
    <row r="943" spans="1:3">
      <c r="A943" s="1" t="s">
        <v>245</v>
      </c>
      <c r="B943" s="1" t="s">
        <v>246</v>
      </c>
      <c r="C943" s="1" t="s">
        <v>1766</v>
      </c>
    </row>
    <row r="944" spans="1:3">
      <c r="A944" s="1" t="str">
        <f>"LOPES TRINDADE"</f>
        <v>LOPES TRINDADE</v>
      </c>
      <c r="B944" s="1" t="str">
        <f>"Pétélem Thiara"</f>
        <v>Pétélem Thiara</v>
      </c>
      <c r="C944" s="1" t="s">
        <v>1766</v>
      </c>
    </row>
    <row r="945" spans="1:3">
      <c r="A945" s="1" t="s">
        <v>886</v>
      </c>
      <c r="B945" s="1" t="s">
        <v>887</v>
      </c>
      <c r="C945" s="1" t="s">
        <v>1765</v>
      </c>
    </row>
    <row r="946" spans="1:3">
      <c r="A946" s="1" t="str">
        <f>"LOUIS"</f>
        <v>LOUIS</v>
      </c>
      <c r="B946" s="1" t="str">
        <f>"Jean Emmanuel"</f>
        <v>Jean Emmanuel</v>
      </c>
      <c r="C946" s="1" t="s">
        <v>1765</v>
      </c>
    </row>
    <row r="947" spans="1:3">
      <c r="A947" s="1" t="s">
        <v>247</v>
      </c>
      <c r="B947" s="1" t="s">
        <v>1230</v>
      </c>
      <c r="C947" s="1" t="s">
        <v>1766</v>
      </c>
    </row>
    <row r="948" spans="1:3">
      <c r="A948" s="1" t="s">
        <v>247</v>
      </c>
      <c r="B948" s="1" t="s">
        <v>248</v>
      </c>
      <c r="C948" s="1" t="s">
        <v>1765</v>
      </c>
    </row>
    <row r="949" spans="1:3">
      <c r="A949" s="1" t="str">
        <f>"LOUIS SIDNEY"</f>
        <v>LOUIS SIDNEY</v>
      </c>
      <c r="B949" s="1" t="str">
        <f>"Marc"</f>
        <v>Marc</v>
      </c>
      <c r="C949" s="1" t="s">
        <v>1765</v>
      </c>
    </row>
    <row r="950" spans="1:3">
      <c r="A950" s="1" t="str">
        <f>"LOUISE-LAURENCE"</f>
        <v>LOUISE-LAURENCE</v>
      </c>
      <c r="B950" s="1" t="str">
        <f>"Marie-Eddie"</f>
        <v>Marie-Eddie</v>
      </c>
      <c r="C950" s="1" t="s">
        <v>1766</v>
      </c>
    </row>
    <row r="951" spans="1:3">
      <c r="A951" s="1" t="s">
        <v>1346</v>
      </c>
      <c r="B951" s="1" t="s">
        <v>1347</v>
      </c>
      <c r="C951" s="1" t="s">
        <v>1765</v>
      </c>
    </row>
    <row r="952" spans="1:3">
      <c r="A952" s="1" t="s">
        <v>1606</v>
      </c>
      <c r="B952" s="1" t="s">
        <v>1280</v>
      </c>
      <c r="C952" s="1" t="s">
        <v>1765</v>
      </c>
    </row>
    <row r="953" spans="1:3">
      <c r="A953" s="1" t="str">
        <f>"LOUVRIER SAINT MARY"</f>
        <v>LOUVRIER SAINT MARY</v>
      </c>
      <c r="B953" s="1" t="str">
        <f>"Saint Yves"</f>
        <v>Saint Yves</v>
      </c>
      <c r="C953" s="1" t="s">
        <v>1765</v>
      </c>
    </row>
    <row r="954" spans="1:3">
      <c r="A954" s="1" t="s">
        <v>249</v>
      </c>
      <c r="B954" s="1" t="s">
        <v>248</v>
      </c>
      <c r="C954" s="1" t="s">
        <v>1765</v>
      </c>
    </row>
    <row r="955" spans="1:3">
      <c r="A955" s="1" t="s">
        <v>249</v>
      </c>
      <c r="B955" s="1" t="s">
        <v>672</v>
      </c>
      <c r="C955" s="1" t="s">
        <v>1766</v>
      </c>
    </row>
    <row r="956" spans="1:3">
      <c r="A956" s="1" t="s">
        <v>544</v>
      </c>
      <c r="B956" s="1" t="s">
        <v>545</v>
      </c>
      <c r="C956" s="1" t="s">
        <v>1765</v>
      </c>
    </row>
    <row r="957" spans="1:3">
      <c r="A957" s="1" t="s">
        <v>776</v>
      </c>
      <c r="B957" s="1" t="s">
        <v>203</v>
      </c>
      <c r="C957" s="1" t="s">
        <v>1765</v>
      </c>
    </row>
    <row r="958" spans="1:3">
      <c r="A958" s="1" t="s">
        <v>250</v>
      </c>
      <c r="B958" s="1" t="s">
        <v>251</v>
      </c>
      <c r="C958" s="1" t="s">
        <v>1765</v>
      </c>
    </row>
    <row r="959" spans="1:3">
      <c r="A959" s="1" t="s">
        <v>546</v>
      </c>
      <c r="B959" s="1" t="s">
        <v>547</v>
      </c>
      <c r="C959" s="1" t="s">
        <v>1765</v>
      </c>
    </row>
    <row r="960" spans="1:3">
      <c r="A960" s="1" t="s">
        <v>846</v>
      </c>
      <c r="B960" s="1" t="s">
        <v>539</v>
      </c>
      <c r="C960" s="1" t="s">
        <v>1765</v>
      </c>
    </row>
    <row r="961" spans="1:3">
      <c r="A961" s="1" t="s">
        <v>846</v>
      </c>
      <c r="B961" s="1" t="s">
        <v>141</v>
      </c>
      <c r="C961" s="1" t="s">
        <v>1765</v>
      </c>
    </row>
    <row r="962" spans="1:3">
      <c r="A962" s="1" t="s">
        <v>1555</v>
      </c>
      <c r="B962" s="1" t="s">
        <v>398</v>
      </c>
      <c r="C962" s="1" t="s">
        <v>1765</v>
      </c>
    </row>
    <row r="963" spans="1:3">
      <c r="A963" s="1" t="s">
        <v>252</v>
      </c>
      <c r="B963" s="1" t="s">
        <v>253</v>
      </c>
      <c r="C963" s="1" t="s">
        <v>1766</v>
      </c>
    </row>
    <row r="964" spans="1:3">
      <c r="A964" s="1" t="str">
        <f>"MADINECOUTY"</f>
        <v>MADINECOUTY</v>
      </c>
      <c r="B964" s="1" t="str">
        <f>"Nelly"</f>
        <v>Nelly</v>
      </c>
      <c r="C964" s="1" t="s">
        <v>1766</v>
      </c>
    </row>
    <row r="965" spans="1:3">
      <c r="A965" s="1" t="str">
        <f>"MAGDELEINE"</f>
        <v>MAGDELEINE</v>
      </c>
      <c r="B965" s="1" t="str">
        <f>"Paul Willy"</f>
        <v>Paul Willy</v>
      </c>
      <c r="C965" s="1" t="s">
        <v>1765</v>
      </c>
    </row>
    <row r="966" spans="1:3">
      <c r="A966" s="1" t="s">
        <v>409</v>
      </c>
      <c r="B966" s="1" t="s">
        <v>410</v>
      </c>
      <c r="C966" s="1" t="s">
        <v>1765</v>
      </c>
    </row>
    <row r="967" spans="1:3">
      <c r="A967" s="1" t="s">
        <v>1467</v>
      </c>
      <c r="B967" s="1" t="s">
        <v>1468</v>
      </c>
      <c r="C967" s="1" t="s">
        <v>1766</v>
      </c>
    </row>
    <row r="968" spans="1:3">
      <c r="A968" s="1" t="s">
        <v>1016</v>
      </c>
      <c r="B968" s="1" t="s">
        <v>1017</v>
      </c>
      <c r="C968" s="1" t="s">
        <v>1765</v>
      </c>
    </row>
    <row r="969" spans="1:3">
      <c r="A969" s="1" t="s">
        <v>1435</v>
      </c>
      <c r="B969" s="1" t="s">
        <v>256</v>
      </c>
      <c r="C969" s="1" t="s">
        <v>1765</v>
      </c>
    </row>
    <row r="970" spans="1:3">
      <c r="A970" s="1" t="s">
        <v>1317</v>
      </c>
      <c r="B970" s="1" t="s">
        <v>1045</v>
      </c>
      <c r="C970" s="1" t="s">
        <v>1766</v>
      </c>
    </row>
    <row r="971" spans="1:3">
      <c r="A971" s="1" t="s">
        <v>1453</v>
      </c>
      <c r="B971" s="1" t="s">
        <v>1454</v>
      </c>
      <c r="C971" s="1" t="s">
        <v>1765</v>
      </c>
    </row>
    <row r="972" spans="1:3">
      <c r="A972" s="1" t="s">
        <v>254</v>
      </c>
      <c r="B972" s="1" t="s">
        <v>4</v>
      </c>
      <c r="C972" s="1" t="s">
        <v>1765</v>
      </c>
    </row>
    <row r="973" spans="1:3">
      <c r="A973" s="1" t="s">
        <v>736</v>
      </c>
      <c r="B973" s="1" t="s">
        <v>737</v>
      </c>
      <c r="C973" s="1" t="s">
        <v>1765</v>
      </c>
    </row>
    <row r="974" spans="1:3">
      <c r="A974" s="1" t="s">
        <v>949</v>
      </c>
      <c r="B974" s="1" t="s">
        <v>627</v>
      </c>
      <c r="C974" s="1" t="s">
        <v>1765</v>
      </c>
    </row>
    <row r="975" spans="1:3">
      <c r="A975" s="1" t="s">
        <v>1747</v>
      </c>
      <c r="B975" s="1" t="s">
        <v>137</v>
      </c>
      <c r="C975" s="1" t="s">
        <v>1765</v>
      </c>
    </row>
    <row r="976" spans="1:3">
      <c r="A976" s="1" t="s">
        <v>1530</v>
      </c>
      <c r="B976" s="1" t="s">
        <v>595</v>
      </c>
      <c r="C976" s="1" t="s">
        <v>1766</v>
      </c>
    </row>
    <row r="977" spans="1:3">
      <c r="A977" s="1" t="str">
        <f>"MANDE"</f>
        <v>MANDE</v>
      </c>
      <c r="B977" s="1" t="str">
        <f>"Brian"</f>
        <v>Brian</v>
      </c>
      <c r="C977" s="1" t="s">
        <v>1765</v>
      </c>
    </row>
    <row r="978" spans="1:3">
      <c r="A978" s="1" t="s">
        <v>922</v>
      </c>
      <c r="B978" s="1" t="s">
        <v>665</v>
      </c>
      <c r="C978" s="1" t="s">
        <v>1765</v>
      </c>
    </row>
    <row r="979" spans="1:3">
      <c r="A979" s="1" t="s">
        <v>922</v>
      </c>
      <c r="B979" s="1" t="s">
        <v>1070</v>
      </c>
      <c r="C979" s="1" t="s">
        <v>1765</v>
      </c>
    </row>
    <row r="980" spans="1:3">
      <c r="A980" s="1" t="s">
        <v>1424</v>
      </c>
      <c r="B980" s="1" t="s">
        <v>602</v>
      </c>
      <c r="C980" s="1" t="s">
        <v>1765</v>
      </c>
    </row>
    <row r="981" spans="1:3">
      <c r="A981" s="1" t="str">
        <f>"MANLIUS"</f>
        <v>MANLIUS</v>
      </c>
      <c r="B981" s="1" t="str">
        <f>"Olivier"</f>
        <v>Olivier</v>
      </c>
      <c r="C981" s="1" t="s">
        <v>1765</v>
      </c>
    </row>
    <row r="982" spans="1:3">
      <c r="A982" s="1" t="s">
        <v>702</v>
      </c>
      <c r="B982" s="1" t="s">
        <v>703</v>
      </c>
      <c r="C982" s="1" t="s">
        <v>1766</v>
      </c>
    </row>
    <row r="983" spans="1:3">
      <c r="A983" s="1" t="s">
        <v>1479</v>
      </c>
      <c r="B983" s="1" t="s">
        <v>1480</v>
      </c>
      <c r="C983" s="1" t="s">
        <v>1765</v>
      </c>
    </row>
    <row r="984" spans="1:3">
      <c r="A984" s="1" t="s">
        <v>255</v>
      </c>
      <c r="B984" s="1" t="s">
        <v>256</v>
      </c>
      <c r="C984" s="1" t="s">
        <v>1765</v>
      </c>
    </row>
    <row r="985" spans="1:3">
      <c r="A985" s="1" t="s">
        <v>1206</v>
      </c>
      <c r="B985" s="1" t="s">
        <v>1207</v>
      </c>
      <c r="C985" s="1" t="s">
        <v>1765</v>
      </c>
    </row>
    <row r="986" spans="1:3">
      <c r="A986" s="1" t="str">
        <f>"MARCHAND"</f>
        <v>MARCHAND</v>
      </c>
      <c r="B986" s="1" t="str">
        <f>"Venise"</f>
        <v>Venise</v>
      </c>
      <c r="C986" s="1" t="s">
        <v>1766</v>
      </c>
    </row>
    <row r="987" spans="1:3">
      <c r="A987" s="1" t="str">
        <f>"MARCQ"</f>
        <v>MARCQ</v>
      </c>
      <c r="B987" s="1" t="str">
        <f>"Armelle"</f>
        <v>Armelle</v>
      </c>
      <c r="C987" s="1" t="s">
        <v>1766</v>
      </c>
    </row>
    <row r="988" spans="1:3">
      <c r="A988" s="1" t="s">
        <v>1161</v>
      </c>
      <c r="B988" s="1" t="s">
        <v>408</v>
      </c>
      <c r="C988" s="1" t="s">
        <v>1765</v>
      </c>
    </row>
    <row r="989" spans="1:3">
      <c r="A989" s="1" t="str">
        <f>"MARICEL"</f>
        <v>MARICEL</v>
      </c>
      <c r="B989" s="1" t="str">
        <f>"Anthony"</f>
        <v>Anthony</v>
      </c>
      <c r="C989" s="1" t="s">
        <v>1765</v>
      </c>
    </row>
    <row r="990" spans="1:3">
      <c r="A990" s="1" t="str">
        <f>"MARIE"</f>
        <v>MARIE</v>
      </c>
      <c r="B990" s="1" t="str">
        <f>"Gaëlle"</f>
        <v>Gaëlle</v>
      </c>
      <c r="C990" s="1" t="s">
        <v>1766</v>
      </c>
    </row>
    <row r="991" spans="1:3">
      <c r="A991" s="1" t="s">
        <v>257</v>
      </c>
      <c r="B991" s="1" t="s">
        <v>258</v>
      </c>
      <c r="C991" s="1" t="s">
        <v>1766</v>
      </c>
    </row>
    <row r="992" spans="1:3">
      <c r="A992" s="1" t="s">
        <v>259</v>
      </c>
      <c r="B992" s="1" t="s">
        <v>260</v>
      </c>
      <c r="C992" s="1" t="s">
        <v>1766</v>
      </c>
    </row>
    <row r="993" spans="1:3">
      <c r="A993" s="1" t="s">
        <v>411</v>
      </c>
      <c r="B993" s="1" t="s">
        <v>129</v>
      </c>
      <c r="C993" s="1" t="s">
        <v>1766</v>
      </c>
    </row>
    <row r="994" spans="1:3">
      <c r="A994" s="1" t="s">
        <v>412</v>
      </c>
      <c r="B994" s="1" t="s">
        <v>413</v>
      </c>
      <c r="C994" s="1" t="s">
        <v>1765</v>
      </c>
    </row>
    <row r="995" spans="1:3">
      <c r="A995" s="1" t="s">
        <v>261</v>
      </c>
      <c r="B995" s="1" t="s">
        <v>262</v>
      </c>
      <c r="C995" s="1" t="s">
        <v>1765</v>
      </c>
    </row>
    <row r="996" spans="1:3">
      <c r="A996" s="1" t="s">
        <v>548</v>
      </c>
      <c r="B996" s="1" t="s">
        <v>549</v>
      </c>
      <c r="C996" s="1" t="s">
        <v>1766</v>
      </c>
    </row>
    <row r="997" spans="1:3">
      <c r="A997" s="1" t="s">
        <v>414</v>
      </c>
      <c r="B997" s="1" t="s">
        <v>260</v>
      </c>
      <c r="C997" s="1" t="s">
        <v>1766</v>
      </c>
    </row>
    <row r="998" spans="1:3">
      <c r="A998" s="1" t="s">
        <v>1318</v>
      </c>
      <c r="B998" s="1" t="s">
        <v>459</v>
      </c>
      <c r="C998" s="1" t="s">
        <v>1765</v>
      </c>
    </row>
    <row r="999" spans="1:3">
      <c r="A999" s="1" t="str">
        <f>"MARIE-MAGDELAINE"</f>
        <v>MARIE-MAGDELAINE</v>
      </c>
      <c r="B999" s="1" t="str">
        <f>"Elie"</f>
        <v>Elie</v>
      </c>
      <c r="C999" s="1" t="s">
        <v>1765</v>
      </c>
    </row>
    <row r="1000" spans="1:3">
      <c r="A1000" s="1" t="s">
        <v>862</v>
      </c>
      <c r="B1000" s="1" t="s">
        <v>863</v>
      </c>
      <c r="C1000" s="1" t="s">
        <v>1765</v>
      </c>
    </row>
    <row r="1001" spans="1:3">
      <c r="A1001" s="1" t="str">
        <f>"MARINE"</f>
        <v>MARINE</v>
      </c>
      <c r="B1001" s="1" t="str">
        <f>"Eddy"</f>
        <v>Eddy</v>
      </c>
      <c r="C1001" s="1" t="s">
        <v>1765</v>
      </c>
    </row>
    <row r="1002" spans="1:3">
      <c r="A1002" s="1" t="s">
        <v>263</v>
      </c>
      <c r="B1002" s="1" t="s">
        <v>48</v>
      </c>
      <c r="C1002" s="1" t="s">
        <v>1765</v>
      </c>
    </row>
    <row r="1003" spans="1:3">
      <c r="A1003" s="1" t="s">
        <v>1381</v>
      </c>
      <c r="B1003" s="1" t="s">
        <v>1382</v>
      </c>
      <c r="C1003" s="1" t="s">
        <v>1766</v>
      </c>
    </row>
    <row r="1004" spans="1:3">
      <c r="A1004" s="1" t="s">
        <v>1303</v>
      </c>
      <c r="B1004" s="1" t="s">
        <v>1304</v>
      </c>
      <c r="C1004" s="1" t="s">
        <v>1766</v>
      </c>
    </row>
    <row r="1005" spans="1:3">
      <c r="A1005" s="1" t="s">
        <v>1620</v>
      </c>
      <c r="B1005" s="1" t="s">
        <v>1402</v>
      </c>
      <c r="C1005" s="1" t="s">
        <v>1765</v>
      </c>
    </row>
    <row r="1006" spans="1:3">
      <c r="A1006" s="1" t="s">
        <v>1192</v>
      </c>
      <c r="B1006" s="1" t="s">
        <v>1193</v>
      </c>
      <c r="C1006" s="1" t="s">
        <v>1765</v>
      </c>
    </row>
    <row r="1007" spans="1:3">
      <c r="A1007" s="1" t="s">
        <v>1151</v>
      </c>
      <c r="B1007" s="1" t="s">
        <v>1152</v>
      </c>
      <c r="C1007" s="1" t="s">
        <v>1765</v>
      </c>
    </row>
    <row r="1008" spans="1:3">
      <c r="A1008" s="1" t="s">
        <v>1329</v>
      </c>
      <c r="B1008" s="1" t="s">
        <v>1330</v>
      </c>
      <c r="C1008" s="1" t="s">
        <v>1766</v>
      </c>
    </row>
    <row r="1009" spans="1:3">
      <c r="A1009" s="1" t="s">
        <v>674</v>
      </c>
      <c r="B1009" s="1" t="s">
        <v>629</v>
      </c>
      <c r="C1009" s="1" t="s">
        <v>1766</v>
      </c>
    </row>
    <row r="1010" spans="1:3">
      <c r="A1010" s="1" t="str">
        <f>"MARTIN"</f>
        <v>MARTIN</v>
      </c>
      <c r="B1010" s="1" t="str">
        <f>"Raffaella"</f>
        <v>Raffaella</v>
      </c>
      <c r="C1010" s="1" t="s">
        <v>1766</v>
      </c>
    </row>
    <row r="1011" spans="1:3">
      <c r="A1011" s="1" t="s">
        <v>1629</v>
      </c>
      <c r="B1011" s="1" t="s">
        <v>1630</v>
      </c>
      <c r="C1011" s="1" t="s">
        <v>1766</v>
      </c>
    </row>
    <row r="1012" spans="1:3">
      <c r="A1012" s="1" t="s">
        <v>1438</v>
      </c>
      <c r="B1012" s="1" t="s">
        <v>1439</v>
      </c>
      <c r="C1012" s="1" t="s">
        <v>1765</v>
      </c>
    </row>
    <row r="1013" spans="1:3">
      <c r="A1013" s="1" t="s">
        <v>1438</v>
      </c>
      <c r="B1013" s="1" t="s">
        <v>1205</v>
      </c>
      <c r="C1013" s="1" t="s">
        <v>1765</v>
      </c>
    </row>
    <row r="1014" spans="1:3">
      <c r="A1014" s="1" t="s">
        <v>1394</v>
      </c>
      <c r="B1014" s="1" t="s">
        <v>62</v>
      </c>
      <c r="C1014" s="1" t="s">
        <v>1765</v>
      </c>
    </row>
    <row r="1015" spans="1:3">
      <c r="A1015" s="1" t="s">
        <v>858</v>
      </c>
      <c r="B1015" s="1" t="s">
        <v>859</v>
      </c>
      <c r="C1015" s="1" t="s">
        <v>1765</v>
      </c>
    </row>
    <row r="1016" spans="1:3">
      <c r="A1016" s="1" t="s">
        <v>1599</v>
      </c>
      <c r="B1016" s="1" t="s">
        <v>104</v>
      </c>
      <c r="C1016" s="1" t="s">
        <v>1765</v>
      </c>
    </row>
    <row r="1017" spans="1:3">
      <c r="A1017" s="1" t="s">
        <v>1612</v>
      </c>
      <c r="B1017" s="1" t="s">
        <v>1167</v>
      </c>
      <c r="C1017" s="1" t="s">
        <v>1766</v>
      </c>
    </row>
    <row r="1018" spans="1:3">
      <c r="A1018" s="1" t="s">
        <v>964</v>
      </c>
      <c r="B1018" s="1" t="s">
        <v>965</v>
      </c>
      <c r="C1018" s="1" t="s">
        <v>1766</v>
      </c>
    </row>
    <row r="1019" spans="1:3">
      <c r="A1019" s="1" t="s">
        <v>1281</v>
      </c>
      <c r="B1019" s="1" t="s">
        <v>610</v>
      </c>
      <c r="C1019" s="1" t="s">
        <v>1765</v>
      </c>
    </row>
    <row r="1020" spans="1:3">
      <c r="A1020" s="1" t="str">
        <f>"MATIGNON"</f>
        <v>MATIGNON</v>
      </c>
      <c r="B1020" s="1" t="str">
        <f>"Yvelise"</f>
        <v>Yvelise</v>
      </c>
      <c r="C1020" s="1" t="s">
        <v>1766</v>
      </c>
    </row>
    <row r="1021" spans="1:3">
      <c r="A1021" s="1" t="s">
        <v>1139</v>
      </c>
      <c r="B1021" s="1" t="s">
        <v>1140</v>
      </c>
      <c r="C1021" s="1" t="s">
        <v>1765</v>
      </c>
    </row>
    <row r="1022" spans="1:3">
      <c r="A1022" s="1" t="s">
        <v>1139</v>
      </c>
      <c r="B1022" s="1" t="s">
        <v>68</v>
      </c>
      <c r="C1022" s="1" t="s">
        <v>1765</v>
      </c>
    </row>
    <row r="1023" spans="1:3">
      <c r="A1023" s="1" t="s">
        <v>647</v>
      </c>
      <c r="B1023" s="1" t="s">
        <v>648</v>
      </c>
      <c r="C1023" s="1" t="s">
        <v>1766</v>
      </c>
    </row>
    <row r="1024" spans="1:3">
      <c r="A1024" s="1" t="s">
        <v>550</v>
      </c>
      <c r="B1024" s="1" t="s">
        <v>1287</v>
      </c>
      <c r="C1024" s="1" t="s">
        <v>1765</v>
      </c>
    </row>
    <row r="1025" spans="1:3">
      <c r="A1025" s="1" t="s">
        <v>550</v>
      </c>
      <c r="B1025" s="1" t="s">
        <v>551</v>
      </c>
      <c r="C1025" s="1" t="s">
        <v>1766</v>
      </c>
    </row>
    <row r="1026" spans="1:3">
      <c r="A1026" s="1" t="str">
        <f>"MAURISSON"</f>
        <v>MAURISSON</v>
      </c>
      <c r="B1026" s="1" t="str">
        <f>"Gaëtan"</f>
        <v>Gaëtan</v>
      </c>
      <c r="C1026" s="1" t="s">
        <v>1765</v>
      </c>
    </row>
    <row r="1027" spans="1:3">
      <c r="A1027" s="1" t="s">
        <v>670</v>
      </c>
      <c r="B1027" s="1" t="s">
        <v>671</v>
      </c>
      <c r="C1027" s="1" t="s">
        <v>1765</v>
      </c>
    </row>
    <row r="1028" spans="1:3">
      <c r="A1028" s="1" t="s">
        <v>721</v>
      </c>
      <c r="B1028" s="1" t="s">
        <v>722</v>
      </c>
      <c r="C1028" s="1" t="s">
        <v>1765</v>
      </c>
    </row>
    <row r="1029" spans="1:3">
      <c r="A1029" s="1" t="str">
        <f>"MAXIMIN"</f>
        <v>MAXIMIN</v>
      </c>
      <c r="B1029" s="1" t="str">
        <f>"Annie"</f>
        <v>Annie</v>
      </c>
      <c r="C1029" s="1" t="s">
        <v>1766</v>
      </c>
    </row>
    <row r="1030" spans="1:3">
      <c r="A1030" s="1" t="s">
        <v>552</v>
      </c>
      <c r="B1030" s="1" t="s">
        <v>553</v>
      </c>
      <c r="C1030" s="1" t="s">
        <v>1765</v>
      </c>
    </row>
    <row r="1031" spans="1:3">
      <c r="A1031" s="1" t="s">
        <v>1184</v>
      </c>
      <c r="B1031" s="1" t="s">
        <v>262</v>
      </c>
      <c r="C1031" s="1" t="s">
        <v>1765</v>
      </c>
    </row>
    <row r="1032" spans="1:3">
      <c r="A1032" s="1" t="s">
        <v>616</v>
      </c>
      <c r="B1032" s="1" t="s">
        <v>617</v>
      </c>
      <c r="C1032" s="1" t="s">
        <v>1766</v>
      </c>
    </row>
    <row r="1033" spans="1:3">
      <c r="A1033" s="1" t="s">
        <v>1711</v>
      </c>
      <c r="B1033" s="1" t="s">
        <v>1712</v>
      </c>
      <c r="C1033" s="1" t="s">
        <v>1765</v>
      </c>
    </row>
    <row r="1034" spans="1:3">
      <c r="A1034" s="1" t="s">
        <v>1443</v>
      </c>
      <c r="B1034" s="1" t="s">
        <v>1444</v>
      </c>
      <c r="C1034" s="1" t="s">
        <v>1766</v>
      </c>
    </row>
    <row r="1035" spans="1:3">
      <c r="A1035" s="1" t="s">
        <v>1002</v>
      </c>
      <c r="B1035" s="1" t="s">
        <v>1003</v>
      </c>
      <c r="C1035" s="1" t="s">
        <v>1765</v>
      </c>
    </row>
    <row r="1036" spans="1:3">
      <c r="A1036" s="1" t="s">
        <v>1122</v>
      </c>
      <c r="B1036" s="1" t="s">
        <v>1123</v>
      </c>
      <c r="C1036" s="1" t="s">
        <v>1765</v>
      </c>
    </row>
    <row r="1037" spans="1:3">
      <c r="A1037" s="1" t="s">
        <v>264</v>
      </c>
      <c r="B1037" s="1" t="s">
        <v>66</v>
      </c>
      <c r="C1037" s="1" t="s">
        <v>1765</v>
      </c>
    </row>
    <row r="1038" spans="1:3">
      <c r="A1038" s="1" t="s">
        <v>1119</v>
      </c>
      <c r="B1038" s="1" t="s">
        <v>1106</v>
      </c>
      <c r="C1038" s="1" t="s">
        <v>1765</v>
      </c>
    </row>
    <row r="1039" spans="1:3">
      <c r="A1039" s="1" t="str">
        <f>"MEPOR"</f>
        <v>MEPOR</v>
      </c>
      <c r="B1039" s="1" t="str">
        <f>"Vanessa"</f>
        <v>Vanessa</v>
      </c>
      <c r="C1039" s="1" t="s">
        <v>1766</v>
      </c>
    </row>
    <row r="1040" spans="1:3">
      <c r="A1040" s="1" t="s">
        <v>1743</v>
      </c>
      <c r="B1040" s="1" t="s">
        <v>122</v>
      </c>
      <c r="C1040" s="1" t="s">
        <v>1765</v>
      </c>
    </row>
    <row r="1041" spans="1:3">
      <c r="A1041" s="1" t="s">
        <v>415</v>
      </c>
      <c r="B1041" s="1" t="s">
        <v>416</v>
      </c>
      <c r="C1041" s="1" t="s">
        <v>1765</v>
      </c>
    </row>
    <row r="1042" spans="1:3">
      <c r="A1042" s="1" t="str">
        <f>"MERCIER"</f>
        <v>MERCIER</v>
      </c>
      <c r="B1042" s="1" t="str">
        <f>"Jean Luc"</f>
        <v>Jean Luc</v>
      </c>
      <c r="C1042" s="1" t="s">
        <v>1765</v>
      </c>
    </row>
    <row r="1043" spans="1:3">
      <c r="A1043" s="1" t="s">
        <v>1760</v>
      </c>
      <c r="B1043" s="1" t="s">
        <v>111</v>
      </c>
      <c r="C1043" s="1" t="s">
        <v>1765</v>
      </c>
    </row>
    <row r="1044" spans="1:3">
      <c r="A1044" s="1" t="s">
        <v>1047</v>
      </c>
      <c r="B1044" s="1" t="s">
        <v>1048</v>
      </c>
      <c r="C1044" s="1" t="s">
        <v>1765</v>
      </c>
    </row>
    <row r="1045" spans="1:3">
      <c r="A1045" s="1" t="s">
        <v>417</v>
      </c>
      <c r="B1045" s="1" t="s">
        <v>418</v>
      </c>
      <c r="C1045" s="1" t="s">
        <v>1766</v>
      </c>
    </row>
    <row r="1046" spans="1:3">
      <c r="A1046" s="1" t="str">
        <f>"MERLIN"</f>
        <v>MERLIN</v>
      </c>
      <c r="B1046" s="1" t="str">
        <f>"Loriane"</f>
        <v>Loriane</v>
      </c>
      <c r="C1046" s="1" t="s">
        <v>1766</v>
      </c>
    </row>
    <row r="1047" spans="1:3">
      <c r="A1047" s="1" t="s">
        <v>678</v>
      </c>
      <c r="B1047" s="1" t="s">
        <v>679</v>
      </c>
      <c r="C1047" s="1" t="s">
        <v>1765</v>
      </c>
    </row>
    <row r="1048" spans="1:3">
      <c r="A1048" s="1" t="str">
        <f>"MERZKANE"</f>
        <v>MERZKANE</v>
      </c>
      <c r="B1048" s="1" t="str">
        <f>"LYES"</f>
        <v>LYES</v>
      </c>
      <c r="C1048" s="1" t="s">
        <v>1766</v>
      </c>
    </row>
    <row r="1049" spans="1:3">
      <c r="A1049" s="1" t="s">
        <v>609</v>
      </c>
      <c r="B1049" s="1" t="s">
        <v>610</v>
      </c>
      <c r="C1049" s="1" t="s">
        <v>1765</v>
      </c>
    </row>
    <row r="1050" spans="1:3">
      <c r="A1050" s="1" t="str">
        <f>"MESIPONT"</f>
        <v>MESIPONT</v>
      </c>
      <c r="B1050" s="1" t="str">
        <f>"Joanick"</f>
        <v>Joanick</v>
      </c>
      <c r="C1050" s="1" t="s">
        <v>1766</v>
      </c>
    </row>
    <row r="1051" spans="1:3">
      <c r="A1051" s="1" t="str">
        <f>"MESLIEN"</f>
        <v>MESLIEN</v>
      </c>
      <c r="B1051" s="1" t="str">
        <f>"Ramin François Paul"</f>
        <v>Ramin François Paul</v>
      </c>
      <c r="C1051" s="1" t="s">
        <v>1765</v>
      </c>
    </row>
    <row r="1052" spans="1:3">
      <c r="A1052" s="1" t="s">
        <v>1488</v>
      </c>
      <c r="B1052" s="1" t="s">
        <v>104</v>
      </c>
      <c r="C1052" s="1" t="s">
        <v>1765</v>
      </c>
    </row>
    <row r="1053" spans="1:3">
      <c r="A1053" s="1" t="str">
        <f>"MESSAGER"</f>
        <v>MESSAGER</v>
      </c>
      <c r="B1053" s="1" t="str">
        <f>"Jean michel"</f>
        <v>Jean michel</v>
      </c>
      <c r="C1053" s="1" t="s">
        <v>1765</v>
      </c>
    </row>
    <row r="1054" spans="1:3">
      <c r="A1054" s="1" t="str">
        <f>"METAIS"</f>
        <v>METAIS</v>
      </c>
      <c r="B1054" s="1" t="str">
        <f>"Benoit"</f>
        <v>Benoit</v>
      </c>
      <c r="C1054" s="1" t="s">
        <v>1765</v>
      </c>
    </row>
    <row r="1055" spans="1:3">
      <c r="A1055" s="1" t="s">
        <v>967</v>
      </c>
      <c r="B1055" s="1" t="s">
        <v>968</v>
      </c>
      <c r="C1055" s="1" t="s">
        <v>1765</v>
      </c>
    </row>
    <row r="1056" spans="1:3">
      <c r="A1056" s="1" t="s">
        <v>1263</v>
      </c>
      <c r="B1056" s="1" t="s">
        <v>123</v>
      </c>
      <c r="C1056" s="1" t="s">
        <v>1766</v>
      </c>
    </row>
    <row r="1057" spans="1:3">
      <c r="A1057" s="1" t="s">
        <v>554</v>
      </c>
      <c r="B1057" s="1" t="s">
        <v>362</v>
      </c>
      <c r="C1057" s="1" t="s">
        <v>1765</v>
      </c>
    </row>
    <row r="1058" spans="1:3">
      <c r="A1058" s="1" t="s">
        <v>1005</v>
      </c>
      <c r="B1058" s="1" t="s">
        <v>1006</v>
      </c>
      <c r="C1058" s="1" t="s">
        <v>1766</v>
      </c>
    </row>
    <row r="1059" spans="1:3">
      <c r="A1059" s="1" t="s">
        <v>265</v>
      </c>
      <c r="B1059" s="1" t="s">
        <v>143</v>
      </c>
      <c r="C1059" s="1" t="s">
        <v>1765</v>
      </c>
    </row>
    <row r="1060" spans="1:3">
      <c r="A1060" s="1" t="s">
        <v>265</v>
      </c>
      <c r="B1060" s="1" t="s">
        <v>665</v>
      </c>
      <c r="C1060" s="1" t="s">
        <v>1765</v>
      </c>
    </row>
    <row r="1061" spans="1:3">
      <c r="A1061" s="1" t="s">
        <v>1744</v>
      </c>
      <c r="B1061" s="1" t="s">
        <v>8</v>
      </c>
      <c r="C1061" s="1" t="s">
        <v>1765</v>
      </c>
    </row>
    <row r="1062" spans="1:3">
      <c r="A1062" s="1" t="s">
        <v>874</v>
      </c>
      <c r="B1062" s="1" t="s">
        <v>875</v>
      </c>
      <c r="C1062" s="1" t="s">
        <v>1765</v>
      </c>
    </row>
    <row r="1063" spans="1:3">
      <c r="A1063" s="1" t="s">
        <v>1676</v>
      </c>
      <c r="B1063" s="1" t="s">
        <v>1677</v>
      </c>
      <c r="C1063" s="1" t="s">
        <v>1765</v>
      </c>
    </row>
    <row r="1064" spans="1:3">
      <c r="A1064" s="1" t="s">
        <v>1135</v>
      </c>
      <c r="B1064" s="1" t="s">
        <v>14</v>
      </c>
      <c r="C1064" s="1" t="s">
        <v>1766</v>
      </c>
    </row>
    <row r="1065" spans="1:3">
      <c r="A1065" s="1" t="s">
        <v>1634</v>
      </c>
      <c r="B1065" s="1" t="s">
        <v>450</v>
      </c>
      <c r="C1065" s="1" t="s">
        <v>1766</v>
      </c>
    </row>
    <row r="1066" spans="1:3">
      <c r="A1066" s="1" t="str">
        <f>"MILLON DESVIGNES"</f>
        <v>MILLON DESVIGNES</v>
      </c>
      <c r="B1066" s="1" t="str">
        <f>"Claude"</f>
        <v>Claude</v>
      </c>
      <c r="C1066" s="1" t="s">
        <v>1765</v>
      </c>
    </row>
    <row r="1067" spans="1:3">
      <c r="A1067" s="1" t="s">
        <v>1142</v>
      </c>
      <c r="B1067" s="1" t="s">
        <v>1143</v>
      </c>
      <c r="C1067" s="1" t="s">
        <v>1765</v>
      </c>
    </row>
    <row r="1068" spans="1:3">
      <c r="A1068" s="1" t="s">
        <v>266</v>
      </c>
      <c r="B1068" s="1" t="s">
        <v>267</v>
      </c>
      <c r="C1068" s="1" t="s">
        <v>1765</v>
      </c>
    </row>
    <row r="1069" spans="1:3">
      <c r="A1069" s="1" t="s">
        <v>761</v>
      </c>
      <c r="B1069" s="1" t="s">
        <v>1216</v>
      </c>
      <c r="C1069" s="1" t="s">
        <v>1765</v>
      </c>
    </row>
    <row r="1070" spans="1:3">
      <c r="A1070" s="1" t="s">
        <v>790</v>
      </c>
      <c r="B1070" s="1" t="s">
        <v>791</v>
      </c>
      <c r="C1070" s="1" t="s">
        <v>1766</v>
      </c>
    </row>
    <row r="1071" spans="1:3">
      <c r="A1071" s="1" t="str">
        <f>"MIRANDE"</f>
        <v>MIRANDE</v>
      </c>
      <c r="B1071" s="1" t="str">
        <f>"Christelle"</f>
        <v>Christelle</v>
      </c>
      <c r="C1071" s="1" t="s">
        <v>1766</v>
      </c>
    </row>
    <row r="1072" spans="1:3">
      <c r="A1072" s="1" t="str">
        <f>"MIRRE"</f>
        <v>MIRRE</v>
      </c>
      <c r="B1072" s="1" t="str">
        <f>" Leslie"</f>
        <v xml:space="preserve"> Leslie</v>
      </c>
      <c r="C1072" s="1" t="s">
        <v>1766</v>
      </c>
    </row>
    <row r="1073" spans="1:3">
      <c r="A1073" s="1" t="str">
        <f>"MIRVAL"</f>
        <v>MIRVAL</v>
      </c>
      <c r="B1073" s="1" t="str">
        <f>"Bruno"</f>
        <v>Bruno</v>
      </c>
      <c r="C1073" s="1" t="s">
        <v>1765</v>
      </c>
    </row>
    <row r="1074" spans="1:3">
      <c r="A1074" s="1" t="str">
        <f>"MIRZA"</f>
        <v>MIRZA</v>
      </c>
      <c r="B1074" s="1" t="str">
        <f>"Carl"</f>
        <v>Carl</v>
      </c>
      <c r="C1074" s="1" t="s">
        <v>1765</v>
      </c>
    </row>
    <row r="1075" spans="1:3">
      <c r="A1075" s="1" t="s">
        <v>917</v>
      </c>
      <c r="B1075" s="1" t="s">
        <v>451</v>
      </c>
      <c r="C1075" s="1" t="s">
        <v>1765</v>
      </c>
    </row>
    <row r="1076" spans="1:3">
      <c r="A1076" s="1" t="s">
        <v>917</v>
      </c>
      <c r="B1076" s="1" t="s">
        <v>929</v>
      </c>
      <c r="C1076" s="1" t="s">
        <v>1766</v>
      </c>
    </row>
    <row r="1077" spans="1:3">
      <c r="A1077" s="1" t="s">
        <v>555</v>
      </c>
      <c r="B1077" s="1" t="s">
        <v>404</v>
      </c>
      <c r="C1077" s="1" t="s">
        <v>1765</v>
      </c>
    </row>
    <row r="1078" spans="1:3">
      <c r="A1078" s="1" t="s">
        <v>1504</v>
      </c>
      <c r="B1078" s="1" t="s">
        <v>1505</v>
      </c>
      <c r="C1078" s="1" t="s">
        <v>1765</v>
      </c>
    </row>
    <row r="1079" spans="1:3">
      <c r="A1079" s="1" t="s">
        <v>39</v>
      </c>
      <c r="B1079" s="1" t="s">
        <v>40</v>
      </c>
      <c r="C1079" s="1" t="s">
        <v>1765</v>
      </c>
    </row>
    <row r="1080" spans="1:3">
      <c r="A1080" s="1" t="str">
        <f>"MONDE"</f>
        <v>MONDE</v>
      </c>
      <c r="B1080" s="1" t="str">
        <f>"Brunette"</f>
        <v>Brunette</v>
      </c>
      <c r="C1080" s="1" t="s">
        <v>1766</v>
      </c>
    </row>
    <row r="1081" spans="1:3">
      <c r="A1081" s="1" t="s">
        <v>1395</v>
      </c>
      <c r="B1081" s="1" t="s">
        <v>137</v>
      </c>
      <c r="C1081" s="1" t="s">
        <v>1765</v>
      </c>
    </row>
    <row r="1082" spans="1:3">
      <c r="A1082" s="1" t="str">
        <f>"MONET"</f>
        <v>MONET</v>
      </c>
      <c r="B1082" s="1" t="str">
        <f>"Juline"</f>
        <v>Juline</v>
      </c>
      <c r="C1082" s="1" t="s">
        <v>1766</v>
      </c>
    </row>
    <row r="1083" spans="1:3">
      <c r="A1083" s="1" t="s">
        <v>1403</v>
      </c>
      <c r="B1083" s="1" t="s">
        <v>1404</v>
      </c>
      <c r="C1083" s="1" t="s">
        <v>1766</v>
      </c>
    </row>
    <row r="1084" spans="1:3">
      <c r="A1084" s="1" t="s">
        <v>1604</v>
      </c>
      <c r="B1084" s="1" t="s">
        <v>1605</v>
      </c>
      <c r="C1084" s="1" t="s">
        <v>1766</v>
      </c>
    </row>
    <row r="1085" spans="1:3">
      <c r="A1085" s="1" t="s">
        <v>1604</v>
      </c>
      <c r="B1085" s="1" t="s">
        <v>1631</v>
      </c>
      <c r="C1085" s="1" t="s">
        <v>1765</v>
      </c>
    </row>
    <row r="1086" spans="1:3">
      <c r="A1086" s="1" t="s">
        <v>419</v>
      </c>
      <c r="B1086" s="1" t="s">
        <v>420</v>
      </c>
      <c r="C1086" s="1" t="s">
        <v>1766</v>
      </c>
    </row>
    <row r="1087" spans="1:3">
      <c r="A1087" s="1" t="str">
        <f>"MONROUX"</f>
        <v>MONROUX</v>
      </c>
      <c r="B1087" s="1" t="str">
        <f>"François"</f>
        <v>François</v>
      </c>
      <c r="C1087" s="1" t="s">
        <v>1765</v>
      </c>
    </row>
    <row r="1088" spans="1:3">
      <c r="A1088" s="1" t="str">
        <f>"MONTAUBAN"</f>
        <v>MONTAUBAN</v>
      </c>
      <c r="B1088" s="1" t="str">
        <f>"Jorel"</f>
        <v>Jorel</v>
      </c>
      <c r="C1088" s="1" t="s">
        <v>1765</v>
      </c>
    </row>
    <row r="1089" spans="1:3">
      <c r="A1089" s="1" t="s">
        <v>421</v>
      </c>
      <c r="B1089" s="1" t="s">
        <v>422</v>
      </c>
      <c r="C1089" s="1" t="s">
        <v>1765</v>
      </c>
    </row>
    <row r="1090" spans="1:3">
      <c r="A1090" s="1" t="s">
        <v>649</v>
      </c>
      <c r="B1090" s="1" t="s">
        <v>650</v>
      </c>
      <c r="C1090" s="1" t="s">
        <v>1765</v>
      </c>
    </row>
    <row r="1091" spans="1:3">
      <c r="A1091" s="1" t="s">
        <v>1130</v>
      </c>
      <c r="B1091" s="1" t="s">
        <v>1131</v>
      </c>
      <c r="C1091" s="1" t="s">
        <v>1765</v>
      </c>
    </row>
    <row r="1092" spans="1:3">
      <c r="A1092" s="1" t="s">
        <v>822</v>
      </c>
      <c r="B1092" s="1" t="s">
        <v>823</v>
      </c>
      <c r="C1092" s="1" t="s">
        <v>1766</v>
      </c>
    </row>
    <row r="1093" spans="1:3">
      <c r="A1093" s="1" t="s">
        <v>822</v>
      </c>
      <c r="B1093" s="1" t="s">
        <v>823</v>
      </c>
      <c r="C1093" s="1" t="s">
        <v>1766</v>
      </c>
    </row>
    <row r="1094" spans="1:3">
      <c r="A1094" s="1" t="str">
        <f>"MONTOUT"</f>
        <v>MONTOUT</v>
      </c>
      <c r="B1094" s="1" t="str">
        <f>"YANNICK"</f>
        <v>YANNICK</v>
      </c>
      <c r="C1094" s="1" t="s">
        <v>1766</v>
      </c>
    </row>
    <row r="1095" spans="1:3">
      <c r="A1095" s="1" t="s">
        <v>789</v>
      </c>
      <c r="B1095" s="1" t="s">
        <v>133</v>
      </c>
      <c r="C1095" s="1" t="s">
        <v>1765</v>
      </c>
    </row>
    <row r="1096" spans="1:3">
      <c r="A1096" s="1" t="s">
        <v>1225</v>
      </c>
      <c r="B1096" s="1" t="s">
        <v>800</v>
      </c>
      <c r="C1096" s="1" t="s">
        <v>1765</v>
      </c>
    </row>
    <row r="1097" spans="1:3">
      <c r="A1097" s="1" t="s">
        <v>268</v>
      </c>
      <c r="B1097" s="1" t="s">
        <v>269</v>
      </c>
      <c r="C1097" s="1" t="s">
        <v>1765</v>
      </c>
    </row>
    <row r="1098" spans="1:3">
      <c r="A1098" s="1" t="str">
        <f>"MOOTHOOCARPEN"</f>
        <v>MOOTHOOCARPEN</v>
      </c>
      <c r="B1098" s="1" t="str">
        <f>"Catherine"</f>
        <v>Catherine</v>
      </c>
      <c r="C1098" s="1" t="s">
        <v>1766</v>
      </c>
    </row>
    <row r="1099" spans="1:3">
      <c r="A1099" s="1" t="s">
        <v>1469</v>
      </c>
      <c r="B1099" s="1" t="s">
        <v>591</v>
      </c>
      <c r="C1099" s="1" t="s">
        <v>1765</v>
      </c>
    </row>
    <row r="1100" spans="1:3">
      <c r="A1100" s="1" t="s">
        <v>270</v>
      </c>
      <c r="B1100" s="1" t="s">
        <v>1199</v>
      </c>
      <c r="C1100" s="1" t="s">
        <v>1765</v>
      </c>
    </row>
    <row r="1101" spans="1:3">
      <c r="A1101" s="1" t="s">
        <v>270</v>
      </c>
      <c r="B1101" s="1" t="s">
        <v>271</v>
      </c>
      <c r="C1101" s="1" t="s">
        <v>1766</v>
      </c>
    </row>
    <row r="1102" spans="1:3">
      <c r="A1102" s="1" t="s">
        <v>272</v>
      </c>
      <c r="B1102" s="1" t="s">
        <v>273</v>
      </c>
      <c r="C1102" s="1" t="s">
        <v>1765</v>
      </c>
    </row>
    <row r="1103" spans="1:3">
      <c r="A1103" s="1" t="str">
        <f>"MORGENE"</f>
        <v>MORGENE</v>
      </c>
      <c r="B1103" s="1" t="str">
        <f>"ALAIN"</f>
        <v>ALAIN</v>
      </c>
      <c r="C1103" s="1" t="s">
        <v>1765</v>
      </c>
    </row>
    <row r="1104" spans="1:3">
      <c r="A1104" s="1" t="s">
        <v>813</v>
      </c>
      <c r="B1104" s="1" t="s">
        <v>814</v>
      </c>
      <c r="C1104" s="1" t="s">
        <v>1765</v>
      </c>
    </row>
    <row r="1105" spans="1:3">
      <c r="A1105" s="1" t="s">
        <v>274</v>
      </c>
      <c r="B1105" s="1" t="s">
        <v>275</v>
      </c>
      <c r="C1105" s="1" t="s">
        <v>1766</v>
      </c>
    </row>
    <row r="1106" spans="1:3">
      <c r="A1106" s="1" t="s">
        <v>423</v>
      </c>
      <c r="B1106" s="1" t="s">
        <v>68</v>
      </c>
      <c r="C1106" s="1" t="s">
        <v>1765</v>
      </c>
    </row>
    <row r="1107" spans="1:3">
      <c r="A1107" s="1" t="s">
        <v>276</v>
      </c>
      <c r="B1107" s="1" t="s">
        <v>22</v>
      </c>
      <c r="C1107" s="1" t="s">
        <v>1765</v>
      </c>
    </row>
    <row r="1108" spans="1:3">
      <c r="A1108" s="1" t="s">
        <v>834</v>
      </c>
      <c r="B1108" s="1" t="s">
        <v>835</v>
      </c>
      <c r="C1108" s="1" t="s">
        <v>1765</v>
      </c>
    </row>
    <row r="1109" spans="1:3">
      <c r="A1109" s="1" t="s">
        <v>834</v>
      </c>
      <c r="B1109" s="1" t="s">
        <v>1292</v>
      </c>
      <c r="C1109" s="1" t="s">
        <v>1766</v>
      </c>
    </row>
    <row r="1110" spans="1:3">
      <c r="A1110" s="1" t="str">
        <f>"MOUNOUSSAMY"</f>
        <v>MOUNOUSSAMY</v>
      </c>
      <c r="B1110" s="1" t="str">
        <f>"DIDIER"</f>
        <v>DIDIER</v>
      </c>
      <c r="C1110" s="1" t="s">
        <v>1765</v>
      </c>
    </row>
    <row r="1111" spans="1:3">
      <c r="A1111" s="1" t="s">
        <v>824</v>
      </c>
      <c r="B1111" s="1" t="s">
        <v>825</v>
      </c>
      <c r="C1111" s="1" t="s">
        <v>1766</v>
      </c>
    </row>
    <row r="1112" spans="1:3">
      <c r="A1112" s="1" t="s">
        <v>933</v>
      </c>
      <c r="B1112" s="1" t="s">
        <v>890</v>
      </c>
      <c r="C1112" s="1" t="s">
        <v>1765</v>
      </c>
    </row>
    <row r="1113" spans="1:3">
      <c r="A1113" s="1" t="s">
        <v>277</v>
      </c>
      <c r="B1113" s="1" t="s">
        <v>278</v>
      </c>
      <c r="C1113" s="1" t="s">
        <v>1765</v>
      </c>
    </row>
    <row r="1114" spans="1:3">
      <c r="A1114" s="1" t="s">
        <v>279</v>
      </c>
      <c r="B1114" s="1" t="s">
        <v>84</v>
      </c>
      <c r="C1114" s="1" t="s">
        <v>1766</v>
      </c>
    </row>
    <row r="1115" spans="1:3">
      <c r="A1115" s="1" t="s">
        <v>1450</v>
      </c>
      <c r="B1115" s="1" t="s">
        <v>1451</v>
      </c>
      <c r="C1115" s="1" t="s">
        <v>1765</v>
      </c>
    </row>
    <row r="1116" spans="1:3">
      <c r="A1116" s="1" t="s">
        <v>280</v>
      </c>
      <c r="B1116" s="1" t="s">
        <v>281</v>
      </c>
      <c r="C1116" s="1" t="s">
        <v>1766</v>
      </c>
    </row>
    <row r="1117" spans="1:3">
      <c r="A1117" s="1" t="s">
        <v>1126</v>
      </c>
      <c r="B1117" s="1" t="s">
        <v>62</v>
      </c>
      <c r="C1117" s="1" t="s">
        <v>1765</v>
      </c>
    </row>
    <row r="1118" spans="1:3">
      <c r="A1118" s="1" t="s">
        <v>1219</v>
      </c>
      <c r="B1118" s="1" t="s">
        <v>331</v>
      </c>
      <c r="C1118" s="1" t="s">
        <v>1765</v>
      </c>
    </row>
    <row r="1119" spans="1:3">
      <c r="A1119" s="1" t="s">
        <v>826</v>
      </c>
      <c r="B1119" s="1" t="s">
        <v>827</v>
      </c>
      <c r="C1119" s="1" t="s">
        <v>1766</v>
      </c>
    </row>
    <row r="1120" spans="1:3">
      <c r="A1120" s="1" t="s">
        <v>680</v>
      </c>
      <c r="B1120" s="1" t="s">
        <v>681</v>
      </c>
      <c r="C1120" s="1" t="s">
        <v>1765</v>
      </c>
    </row>
    <row r="1121" spans="1:3">
      <c r="A1121" s="1" t="s">
        <v>660</v>
      </c>
      <c r="B1121" s="1" t="s">
        <v>661</v>
      </c>
      <c r="C1121" s="1" t="s">
        <v>1766</v>
      </c>
    </row>
    <row r="1122" spans="1:3">
      <c r="A1122" s="1" t="str">
        <f>"NABAL"</f>
        <v>NABAL</v>
      </c>
      <c r="B1122" s="1" t="str">
        <f>"Yolaine"</f>
        <v>Yolaine</v>
      </c>
      <c r="C1122" s="1" t="s">
        <v>1766</v>
      </c>
    </row>
    <row r="1123" spans="1:3">
      <c r="A1123" s="1" t="s">
        <v>774</v>
      </c>
      <c r="B1123" s="1" t="s">
        <v>447</v>
      </c>
      <c r="C1123" s="1" t="s">
        <v>1765</v>
      </c>
    </row>
    <row r="1124" spans="1:3">
      <c r="A1124" s="1" t="s">
        <v>1264</v>
      </c>
      <c r="B1124" s="1" t="s">
        <v>339</v>
      </c>
      <c r="C1124" s="1" t="s">
        <v>1766</v>
      </c>
    </row>
    <row r="1125" spans="1:3">
      <c r="A1125" s="1" t="str">
        <f>"NAINE"</f>
        <v>NAINE</v>
      </c>
      <c r="B1125" s="1" t="str">
        <f>"Catherine"</f>
        <v>Catherine</v>
      </c>
      <c r="C1125" s="1" t="s">
        <v>1766</v>
      </c>
    </row>
    <row r="1126" spans="1:3">
      <c r="A1126" s="1" t="str">
        <f>"NANETTE"</f>
        <v>NANETTE</v>
      </c>
      <c r="B1126" s="1" t="str">
        <f>"Marie Céline"</f>
        <v>Marie Céline</v>
      </c>
      <c r="C1126" s="1" t="s">
        <v>1766</v>
      </c>
    </row>
    <row r="1127" spans="1:3">
      <c r="A1127" s="1" t="s">
        <v>282</v>
      </c>
      <c r="B1127" s="1" t="s">
        <v>283</v>
      </c>
      <c r="C1127" s="1" t="s">
        <v>1765</v>
      </c>
    </row>
    <row r="1128" spans="1:3">
      <c r="A1128" s="1" t="s">
        <v>1338</v>
      </c>
      <c r="B1128" s="1" t="s">
        <v>1339</v>
      </c>
      <c r="C1128" s="1" t="s">
        <v>1765</v>
      </c>
    </row>
    <row r="1129" spans="1:3">
      <c r="A1129" s="1" t="s">
        <v>1617</v>
      </c>
      <c r="B1129" s="1" t="s">
        <v>620</v>
      </c>
      <c r="C1129" s="1" t="s">
        <v>1765</v>
      </c>
    </row>
    <row r="1130" spans="1:3">
      <c r="A1130" s="1" t="str">
        <f>"NARCISSE"</f>
        <v>NARCISSE</v>
      </c>
      <c r="B1130" s="1" t="str">
        <f>"José"</f>
        <v>José</v>
      </c>
      <c r="C1130" s="1" t="s">
        <v>1765</v>
      </c>
    </row>
    <row r="1131" spans="1:3">
      <c r="A1131" s="1" t="s">
        <v>1265</v>
      </c>
      <c r="B1131" s="1" t="s">
        <v>1266</v>
      </c>
      <c r="C1131" s="1" t="s">
        <v>1766</v>
      </c>
    </row>
    <row r="1132" spans="1:3">
      <c r="A1132" s="1" t="s">
        <v>1212</v>
      </c>
      <c r="B1132" s="1" t="s">
        <v>579</v>
      </c>
      <c r="C1132" s="1" t="s">
        <v>1765</v>
      </c>
    </row>
    <row r="1133" spans="1:3">
      <c r="A1133" s="1" t="s">
        <v>1568</v>
      </c>
      <c r="B1133" s="1" t="s">
        <v>10</v>
      </c>
      <c r="C1133" s="1" t="s">
        <v>1766</v>
      </c>
    </row>
    <row r="1134" spans="1:3">
      <c r="A1134" s="1" t="str">
        <f>"NATOLOT"</f>
        <v>NATOLOT</v>
      </c>
      <c r="B1134" s="1" t="str">
        <f>"Déborah"</f>
        <v>Déborah</v>
      </c>
      <c r="C1134" s="1" t="s">
        <v>1766</v>
      </c>
    </row>
    <row r="1135" spans="1:3">
      <c r="A1135" s="1" t="str">
        <f>"NATTES"</f>
        <v>NATTES</v>
      </c>
      <c r="B1135" s="1" t="str">
        <f>"Holdy"</f>
        <v>Holdy</v>
      </c>
      <c r="C1135" s="1" t="s">
        <v>1766</v>
      </c>
    </row>
    <row r="1136" spans="1:3">
      <c r="A1136" s="1" t="s">
        <v>651</v>
      </c>
      <c r="B1136" s="1" t="s">
        <v>690</v>
      </c>
      <c r="C1136" s="1" t="s">
        <v>1765</v>
      </c>
    </row>
    <row r="1137" spans="1:3">
      <c r="A1137" s="1" t="s">
        <v>651</v>
      </c>
      <c r="B1137" s="1" t="s">
        <v>457</v>
      </c>
      <c r="C1137" s="1" t="s">
        <v>1765</v>
      </c>
    </row>
    <row r="1138" spans="1:3">
      <c r="A1138" s="1" t="s">
        <v>1731</v>
      </c>
      <c r="B1138" s="1" t="s">
        <v>68</v>
      </c>
      <c r="C1138" s="1" t="s">
        <v>1765</v>
      </c>
    </row>
    <row r="1139" spans="1:3">
      <c r="A1139" s="1" t="str">
        <f>"NAVY"</f>
        <v>NAVY</v>
      </c>
      <c r="B1139" s="1" t="str">
        <f>"Patrice"</f>
        <v>Patrice</v>
      </c>
      <c r="C1139" s="1" t="s">
        <v>1765</v>
      </c>
    </row>
    <row r="1140" spans="1:3">
      <c r="A1140" s="1" t="s">
        <v>1396</v>
      </c>
      <c r="B1140" s="1" t="s">
        <v>358</v>
      </c>
      <c r="C1140" s="1" t="s">
        <v>1765</v>
      </c>
    </row>
    <row r="1141" spans="1:3">
      <c r="A1141" s="1" t="s">
        <v>556</v>
      </c>
      <c r="B1141" s="1" t="s">
        <v>557</v>
      </c>
      <c r="C1141" s="1" t="s">
        <v>1765</v>
      </c>
    </row>
    <row r="1142" spans="1:3">
      <c r="A1142" s="1" t="str">
        <f>"NEAMAT-MOUTOUSSAMY"</f>
        <v>NEAMAT-MOUTOUSSAMY</v>
      </c>
      <c r="B1142" s="1" t="str">
        <f>"Alain"</f>
        <v>Alain</v>
      </c>
      <c r="C1142" s="1" t="s">
        <v>1765</v>
      </c>
    </row>
    <row r="1143" spans="1:3">
      <c r="A1143" s="1" t="s">
        <v>558</v>
      </c>
      <c r="B1143" s="1" t="s">
        <v>18</v>
      </c>
      <c r="C1143" s="1" t="s">
        <v>1765</v>
      </c>
    </row>
    <row r="1144" spans="1:3">
      <c r="A1144" s="1" t="s">
        <v>559</v>
      </c>
      <c r="B1144" s="1" t="s">
        <v>471</v>
      </c>
      <c r="C1144" s="1" t="s">
        <v>1766</v>
      </c>
    </row>
    <row r="1145" spans="1:3">
      <c r="A1145" s="1" t="s">
        <v>723</v>
      </c>
      <c r="B1145" s="1" t="s">
        <v>331</v>
      </c>
      <c r="C1145" s="1" t="s">
        <v>1765</v>
      </c>
    </row>
    <row r="1146" spans="1:3">
      <c r="A1146" s="1" t="str">
        <f>"NELSON"</f>
        <v>NELSON</v>
      </c>
      <c r="B1146" s="1" t="str">
        <f>"Romuald"</f>
        <v>Romuald</v>
      </c>
      <c r="C1146" s="1" t="s">
        <v>1765</v>
      </c>
    </row>
    <row r="1147" spans="1:3">
      <c r="A1147" s="1" t="s">
        <v>984</v>
      </c>
      <c r="B1147" s="1" t="s">
        <v>985</v>
      </c>
      <c r="C1147" s="1" t="s">
        <v>1766</v>
      </c>
    </row>
    <row r="1148" spans="1:3">
      <c r="A1148" s="1" t="str">
        <f>"NEMOUTHE"</f>
        <v>NEMOUTHE</v>
      </c>
      <c r="B1148" s="1" t="str">
        <f>"Christian"</f>
        <v>Christian</v>
      </c>
      <c r="C1148" s="1" t="s">
        <v>1765</v>
      </c>
    </row>
    <row r="1149" spans="1:3">
      <c r="A1149" s="1" t="s">
        <v>284</v>
      </c>
      <c r="B1149" s="1" t="s">
        <v>285</v>
      </c>
      <c r="C1149" s="1" t="s">
        <v>1765</v>
      </c>
    </row>
    <row r="1150" spans="1:3">
      <c r="A1150" s="1" t="str">
        <f>"NESTY"</f>
        <v>NESTY</v>
      </c>
      <c r="B1150" s="1" t="str">
        <f>"Florence"</f>
        <v>Florence</v>
      </c>
      <c r="C1150" s="1" t="s">
        <v>1766</v>
      </c>
    </row>
    <row r="1151" spans="1:3">
      <c r="A1151" s="1" t="s">
        <v>910</v>
      </c>
      <c r="B1151" s="1" t="s">
        <v>875</v>
      </c>
      <c r="C1151" s="1" t="s">
        <v>1765</v>
      </c>
    </row>
    <row r="1152" spans="1:3">
      <c r="A1152" s="1" t="str">
        <f>"NICAR"</f>
        <v>NICAR</v>
      </c>
      <c r="B1152" s="1" t="str">
        <f>"Typhanie"</f>
        <v>Typhanie</v>
      </c>
      <c r="C1152" s="1" t="s">
        <v>1766</v>
      </c>
    </row>
    <row r="1153" spans="1:3">
      <c r="A1153" s="1" t="s">
        <v>560</v>
      </c>
      <c r="B1153" s="1" t="s">
        <v>561</v>
      </c>
      <c r="C1153" s="1" t="s">
        <v>1765</v>
      </c>
    </row>
    <row r="1154" spans="1:3">
      <c r="A1154" s="1" t="s">
        <v>698</v>
      </c>
      <c r="B1154" s="1" t="s">
        <v>641</v>
      </c>
      <c r="C1154" s="1" t="s">
        <v>1765</v>
      </c>
    </row>
    <row r="1155" spans="1:3">
      <c r="A1155" s="1" t="str">
        <f>"NICOLAS"</f>
        <v>NICOLAS</v>
      </c>
      <c r="B1155" s="1" t="str">
        <f>"JOSEPH"</f>
        <v>JOSEPH</v>
      </c>
      <c r="C1155" s="1" t="s">
        <v>1765</v>
      </c>
    </row>
    <row r="1156" spans="1:3">
      <c r="A1156" s="1" t="s">
        <v>1341</v>
      </c>
      <c r="B1156" s="1" t="s">
        <v>450</v>
      </c>
      <c r="C1156" s="1" t="s">
        <v>1766</v>
      </c>
    </row>
    <row r="1157" spans="1:3">
      <c r="A1157" s="1" t="s">
        <v>1397</v>
      </c>
      <c r="B1157" s="1" t="s">
        <v>1398</v>
      </c>
      <c r="C1157" s="1" t="s">
        <v>1765</v>
      </c>
    </row>
    <row r="1158" spans="1:3">
      <c r="A1158" s="1" t="s">
        <v>1624</v>
      </c>
      <c r="B1158" s="1" t="s">
        <v>1625</v>
      </c>
      <c r="C1158" s="1" t="s">
        <v>1765</v>
      </c>
    </row>
    <row r="1159" spans="1:3">
      <c r="A1159" s="1" t="s">
        <v>1570</v>
      </c>
      <c r="B1159" s="1" t="s">
        <v>1454</v>
      </c>
      <c r="C1159" s="1" t="s">
        <v>1765</v>
      </c>
    </row>
    <row r="1160" spans="1:3">
      <c r="A1160" s="1" t="str">
        <f>"NOIRTIN"</f>
        <v>NOIRTIN</v>
      </c>
      <c r="B1160" s="1" t="str">
        <f>"Canelle"</f>
        <v>Canelle</v>
      </c>
      <c r="C1160" s="1" t="s">
        <v>1766</v>
      </c>
    </row>
    <row r="1161" spans="1:3">
      <c r="A1161" s="1" t="str">
        <f>"NOIZET"</f>
        <v>NOIZET</v>
      </c>
      <c r="B1161" s="1" t="str">
        <f>"Peggy"</f>
        <v>Peggy</v>
      </c>
      <c r="C1161" s="1" t="s">
        <v>1766</v>
      </c>
    </row>
    <row r="1162" spans="1:3">
      <c r="A1162" s="1" t="str">
        <f>"NOLE"</f>
        <v>NOLE</v>
      </c>
      <c r="B1162" s="1" t="str">
        <f>"Fritz"</f>
        <v>Fritz</v>
      </c>
      <c r="C1162" s="1" t="s">
        <v>1765</v>
      </c>
    </row>
    <row r="1163" spans="1:3">
      <c r="A1163" s="1" t="s">
        <v>1471</v>
      </c>
      <c r="B1163" s="1" t="s">
        <v>44</v>
      </c>
      <c r="C1163" s="1" t="s">
        <v>1765</v>
      </c>
    </row>
    <row r="1164" spans="1:3">
      <c r="A1164" s="1" t="str">
        <f>"NORKA"</f>
        <v>NORKA</v>
      </c>
      <c r="B1164" s="1" t="str">
        <f>"Tania"</f>
        <v>Tania</v>
      </c>
      <c r="C1164" s="1" t="s">
        <v>1766</v>
      </c>
    </row>
    <row r="1165" spans="1:3">
      <c r="A1165" s="1" t="s">
        <v>1717</v>
      </c>
      <c r="B1165" s="1" t="s">
        <v>174</v>
      </c>
      <c r="C1165" s="1" t="s">
        <v>1765</v>
      </c>
    </row>
    <row r="1166" spans="1:3">
      <c r="A1166" s="1" t="str">
        <f>"NOYARET"</f>
        <v>NOYARET</v>
      </c>
      <c r="B1166" s="1" t="str">
        <f>"Catherine"</f>
        <v>Catherine</v>
      </c>
      <c r="C1166" s="1" t="s">
        <v>1766</v>
      </c>
    </row>
    <row r="1167" spans="1:3">
      <c r="A1167" s="1" t="s">
        <v>1583</v>
      </c>
      <c r="B1167" s="1" t="s">
        <v>1188</v>
      </c>
      <c r="C1167" s="1" t="s">
        <v>1765</v>
      </c>
    </row>
    <row r="1168" spans="1:3">
      <c r="A1168" s="1" t="str">
        <f>"NURY"</f>
        <v>NURY</v>
      </c>
      <c r="B1168" s="1" t="str">
        <f>"Laurent"</f>
        <v>Laurent</v>
      </c>
      <c r="C1168" s="1" t="s">
        <v>1765</v>
      </c>
    </row>
    <row r="1169" spans="1:3">
      <c r="A1169" s="1" t="s">
        <v>562</v>
      </c>
      <c r="B1169" s="1" t="s">
        <v>225</v>
      </c>
      <c r="C1169" s="1" t="s">
        <v>1765</v>
      </c>
    </row>
    <row r="1170" spans="1:3">
      <c r="A1170" s="1" t="s">
        <v>1574</v>
      </c>
      <c r="B1170" s="1" t="s">
        <v>1575</v>
      </c>
      <c r="C1170" s="1" t="s">
        <v>1765</v>
      </c>
    </row>
    <row r="1171" spans="1:3">
      <c r="A1171" s="1" t="s">
        <v>1036</v>
      </c>
      <c r="B1171" s="1" t="s">
        <v>1037</v>
      </c>
      <c r="C1171" s="1" t="s">
        <v>1765</v>
      </c>
    </row>
    <row r="1172" spans="1:3">
      <c r="A1172" s="1" t="s">
        <v>563</v>
      </c>
      <c r="B1172" s="1" t="s">
        <v>457</v>
      </c>
      <c r="C1172" s="1" t="s">
        <v>1765</v>
      </c>
    </row>
    <row r="1173" spans="1:3">
      <c r="A1173" s="1" t="s">
        <v>286</v>
      </c>
      <c r="B1173" s="1" t="s">
        <v>287</v>
      </c>
      <c r="C1173" s="1" t="s">
        <v>1765</v>
      </c>
    </row>
    <row r="1174" spans="1:3">
      <c r="A1174" s="1" t="s">
        <v>1678</v>
      </c>
      <c r="B1174" s="1" t="s">
        <v>1679</v>
      </c>
      <c r="C1174" s="1" t="s">
        <v>1765</v>
      </c>
    </row>
    <row r="1175" spans="1:3">
      <c r="A1175" s="1" t="s">
        <v>1021</v>
      </c>
      <c r="B1175" s="1" t="s">
        <v>1022</v>
      </c>
      <c r="C1175" s="1" t="s">
        <v>1765</v>
      </c>
    </row>
    <row r="1176" spans="1:3">
      <c r="A1176" s="1" t="s">
        <v>1021</v>
      </c>
      <c r="B1176" s="1" t="s">
        <v>1203</v>
      </c>
      <c r="C1176" s="1" t="s">
        <v>1766</v>
      </c>
    </row>
    <row r="1177" spans="1:3">
      <c r="A1177" s="1" t="str">
        <f>"OUAMRANE"</f>
        <v>OUAMRANE</v>
      </c>
      <c r="B1177" s="1" t="str">
        <f>"Achour"</f>
        <v>Achour</v>
      </c>
      <c r="C1177" s="1" t="s">
        <v>1765</v>
      </c>
    </row>
    <row r="1178" spans="1:3">
      <c r="A1178" s="1" t="str">
        <f>"OUANA"</f>
        <v>OUANA</v>
      </c>
      <c r="B1178" s="1" t="str">
        <f>"Norbert"</f>
        <v>Norbert</v>
      </c>
      <c r="C1178" s="1" t="s">
        <v>1765</v>
      </c>
    </row>
    <row r="1179" spans="1:3">
      <c r="A1179" s="1" t="s">
        <v>288</v>
      </c>
      <c r="B1179" s="1" t="s">
        <v>289</v>
      </c>
      <c r="C1179" s="1" t="s">
        <v>1766</v>
      </c>
    </row>
    <row r="1180" spans="1:3">
      <c r="A1180" s="1" t="s">
        <v>288</v>
      </c>
      <c r="B1180" s="1" t="s">
        <v>747</v>
      </c>
      <c r="C1180" s="1" t="s">
        <v>1765</v>
      </c>
    </row>
    <row r="1181" spans="1:3">
      <c r="A1181" s="1" t="s">
        <v>424</v>
      </c>
      <c r="B1181" s="1" t="s">
        <v>303</v>
      </c>
      <c r="C1181" s="1" t="s">
        <v>1766</v>
      </c>
    </row>
    <row r="1182" spans="1:3">
      <c r="A1182" s="1" t="s">
        <v>950</v>
      </c>
      <c r="B1182" s="1" t="s">
        <v>951</v>
      </c>
      <c r="C1182" s="1" t="s">
        <v>1765</v>
      </c>
    </row>
    <row r="1183" spans="1:3">
      <c r="A1183" s="1" t="s">
        <v>1340</v>
      </c>
      <c r="B1183" s="1" t="s">
        <v>1015</v>
      </c>
      <c r="C1183" s="1" t="s">
        <v>1766</v>
      </c>
    </row>
    <row r="1184" spans="1:3">
      <c r="A1184" s="1" t="s">
        <v>1680</v>
      </c>
      <c r="B1184" s="1" t="s">
        <v>610</v>
      </c>
      <c r="C1184" s="1" t="s">
        <v>1765</v>
      </c>
    </row>
    <row r="1185" spans="1:3">
      <c r="A1185" s="1" t="s">
        <v>930</v>
      </c>
      <c r="B1185" s="1" t="s">
        <v>568</v>
      </c>
      <c r="C1185" s="1" t="s">
        <v>1765</v>
      </c>
    </row>
    <row r="1186" spans="1:3">
      <c r="A1186" s="1" t="str">
        <f>"PAJANIANDY"</f>
        <v>PAJANIANDY</v>
      </c>
      <c r="B1186" s="1" t="str">
        <f>"Audrey"</f>
        <v>Audrey</v>
      </c>
      <c r="C1186" s="1" t="s">
        <v>1766</v>
      </c>
    </row>
    <row r="1187" spans="1:3">
      <c r="A1187" s="1" t="s">
        <v>290</v>
      </c>
      <c r="B1187" s="1" t="s">
        <v>291</v>
      </c>
      <c r="C1187" s="1" t="s">
        <v>1766</v>
      </c>
    </row>
    <row r="1188" spans="1:3">
      <c r="A1188" s="1" t="s">
        <v>708</v>
      </c>
      <c r="B1188" s="1" t="s">
        <v>709</v>
      </c>
      <c r="C1188" s="1" t="s">
        <v>1766</v>
      </c>
    </row>
    <row r="1189" spans="1:3">
      <c r="A1189" s="1" t="s">
        <v>883</v>
      </c>
      <c r="B1189" s="1" t="s">
        <v>884</v>
      </c>
      <c r="C1189" s="1" t="s">
        <v>1765</v>
      </c>
    </row>
    <row r="1190" spans="1:3">
      <c r="A1190" s="1" t="s">
        <v>292</v>
      </c>
      <c r="B1190" s="1" t="s">
        <v>293</v>
      </c>
      <c r="C1190" s="1" t="s">
        <v>1766</v>
      </c>
    </row>
    <row r="1191" spans="1:3">
      <c r="A1191" s="1" t="s">
        <v>666</v>
      </c>
      <c r="B1191" s="1" t="s">
        <v>667</v>
      </c>
      <c r="C1191" s="1" t="s">
        <v>1765</v>
      </c>
    </row>
    <row r="1192" spans="1:3">
      <c r="A1192" s="1" t="s">
        <v>1420</v>
      </c>
      <c r="B1192" s="1" t="s">
        <v>137</v>
      </c>
      <c r="C1192" s="1" t="s">
        <v>1765</v>
      </c>
    </row>
    <row r="1193" spans="1:3">
      <c r="A1193" s="1" t="s">
        <v>1053</v>
      </c>
      <c r="B1193" s="1" t="s">
        <v>432</v>
      </c>
      <c r="C1193" s="1" t="s">
        <v>1765</v>
      </c>
    </row>
    <row r="1194" spans="1:3">
      <c r="A1194" s="1" t="s">
        <v>294</v>
      </c>
      <c r="B1194" s="1" t="s">
        <v>295</v>
      </c>
      <c r="C1194" s="1" t="s">
        <v>1765</v>
      </c>
    </row>
    <row r="1195" spans="1:3">
      <c r="A1195" s="1" t="s">
        <v>564</v>
      </c>
      <c r="B1195" s="1" t="s">
        <v>88</v>
      </c>
      <c r="C1195" s="1" t="s">
        <v>1766</v>
      </c>
    </row>
    <row r="1196" spans="1:3">
      <c r="A1196" s="1" t="s">
        <v>296</v>
      </c>
      <c r="B1196" s="1" t="s">
        <v>297</v>
      </c>
      <c r="C1196" s="1" t="s">
        <v>1765</v>
      </c>
    </row>
    <row r="1197" spans="1:3">
      <c r="A1197" s="1" t="str">
        <f>"PARIZE"</f>
        <v>PARIZE</v>
      </c>
      <c r="B1197" s="1" t="str">
        <f>"Nicole"</f>
        <v>Nicole</v>
      </c>
      <c r="C1197" s="1" t="s">
        <v>1766</v>
      </c>
    </row>
    <row r="1198" spans="1:3">
      <c r="A1198" s="1" t="str">
        <f>"PARSEMAIN"</f>
        <v>PARSEMAIN</v>
      </c>
      <c r="B1198" s="1" t="str">
        <f>"Patrick"</f>
        <v>Patrick</v>
      </c>
      <c r="C1198" s="1" t="s">
        <v>1765</v>
      </c>
    </row>
    <row r="1199" spans="1:3">
      <c r="A1199" s="1" t="str">
        <f>"PARSHAD"</f>
        <v>PARSHAD</v>
      </c>
      <c r="B1199" s="1" t="str">
        <f>"Elsa"</f>
        <v>Elsa</v>
      </c>
      <c r="C1199" s="1" t="s">
        <v>1766</v>
      </c>
    </row>
    <row r="1200" spans="1:3">
      <c r="A1200" s="1" t="str">
        <f>"PASCAL"</f>
        <v>PASCAL</v>
      </c>
      <c r="B1200" s="1" t="str">
        <f>"Eric"</f>
        <v>Eric</v>
      </c>
      <c r="C1200" s="1" t="s">
        <v>1765</v>
      </c>
    </row>
    <row r="1201" spans="1:3">
      <c r="A1201" s="1" t="s">
        <v>1171</v>
      </c>
      <c r="B1201" s="1" t="s">
        <v>122</v>
      </c>
      <c r="C1201" s="1" t="s">
        <v>1765</v>
      </c>
    </row>
    <row r="1202" spans="1:3">
      <c r="A1202" s="1" t="str">
        <f>"PAUL"</f>
        <v>PAUL</v>
      </c>
      <c r="B1202" s="1" t="str">
        <f>"Eric"</f>
        <v>Eric</v>
      </c>
      <c r="C1202" s="1" t="s">
        <v>1765</v>
      </c>
    </row>
    <row r="1203" spans="1:3">
      <c r="A1203" s="1" t="s">
        <v>1240</v>
      </c>
      <c r="B1203" s="1" t="s">
        <v>1241</v>
      </c>
      <c r="C1203" s="1" t="s">
        <v>1765</v>
      </c>
    </row>
    <row r="1204" spans="1:3">
      <c r="A1204" s="1" t="s">
        <v>1526</v>
      </c>
      <c r="B1204" s="1" t="s">
        <v>1527</v>
      </c>
      <c r="C1204" s="1" t="s">
        <v>1765</v>
      </c>
    </row>
    <row r="1205" spans="1:3">
      <c r="A1205" s="1" t="s">
        <v>1213</v>
      </c>
      <c r="B1205" s="1" t="s">
        <v>86</v>
      </c>
      <c r="C1205" s="1" t="s">
        <v>1765</v>
      </c>
    </row>
    <row r="1206" spans="1:3">
      <c r="A1206" s="1" t="s">
        <v>1319</v>
      </c>
      <c r="B1206" s="1" t="s">
        <v>1320</v>
      </c>
      <c r="C1206" s="1" t="s">
        <v>1765</v>
      </c>
    </row>
    <row r="1207" spans="1:3">
      <c r="A1207" s="1" t="s">
        <v>710</v>
      </c>
      <c r="B1207" s="1" t="s">
        <v>669</v>
      </c>
      <c r="C1207" s="1" t="s">
        <v>1765</v>
      </c>
    </row>
    <row r="1208" spans="1:3">
      <c r="A1208" s="1" t="str">
        <f>"PEPHILY"</f>
        <v>PEPHILY</v>
      </c>
      <c r="B1208" s="1" t="str">
        <f>"Valérie"</f>
        <v>Valérie</v>
      </c>
      <c r="C1208" s="1" t="s">
        <v>1766</v>
      </c>
    </row>
    <row r="1209" spans="1:3">
      <c r="A1209" s="1" t="str">
        <f>"PE-PIERRE"</f>
        <v>PE-PIERRE</v>
      </c>
      <c r="B1209" s="1" t="str">
        <f>"Micheline"</f>
        <v>Micheline</v>
      </c>
      <c r="C1209" s="1" t="s">
        <v>1766</v>
      </c>
    </row>
    <row r="1210" spans="1:3">
      <c r="A1210" s="1" t="s">
        <v>1328</v>
      </c>
      <c r="B1210" s="1" t="s">
        <v>619</v>
      </c>
      <c r="C1210" s="1" t="s">
        <v>1765</v>
      </c>
    </row>
    <row r="1211" spans="1:3">
      <c r="A1211" s="1" t="s">
        <v>738</v>
      </c>
      <c r="B1211" s="1" t="s">
        <v>739</v>
      </c>
      <c r="C1211" s="1" t="s">
        <v>1765</v>
      </c>
    </row>
    <row r="1212" spans="1:3">
      <c r="A1212" s="1" t="s">
        <v>298</v>
      </c>
      <c r="B1212" s="1" t="s">
        <v>299</v>
      </c>
      <c r="C1212" s="1" t="s">
        <v>1765</v>
      </c>
    </row>
    <row r="1213" spans="1:3">
      <c r="A1213" s="1" t="s">
        <v>41</v>
      </c>
      <c r="B1213" s="1" t="s">
        <v>42</v>
      </c>
      <c r="C1213" s="1" t="s">
        <v>1766</v>
      </c>
    </row>
    <row r="1214" spans="1:3">
      <c r="A1214" s="1" t="s">
        <v>1011</v>
      </c>
      <c r="B1214" s="1" t="s">
        <v>700</v>
      </c>
      <c r="C1214" s="1" t="s">
        <v>1766</v>
      </c>
    </row>
    <row r="1215" spans="1:3">
      <c r="A1215" s="1" t="s">
        <v>1515</v>
      </c>
      <c r="B1215" s="1" t="s">
        <v>1167</v>
      </c>
      <c r="C1215" s="1" t="s">
        <v>1766</v>
      </c>
    </row>
    <row r="1216" spans="1:3">
      <c r="A1216" s="1" t="s">
        <v>300</v>
      </c>
      <c r="B1216" s="1" t="s">
        <v>301</v>
      </c>
      <c r="C1216" s="1" t="s">
        <v>1765</v>
      </c>
    </row>
    <row r="1217" spans="1:3">
      <c r="A1217" s="1" t="s">
        <v>1125</v>
      </c>
      <c r="B1217" s="1" t="s">
        <v>256</v>
      </c>
      <c r="C1217" s="1" t="s">
        <v>1765</v>
      </c>
    </row>
    <row r="1218" spans="1:3">
      <c r="A1218" s="1" t="s">
        <v>1399</v>
      </c>
      <c r="B1218" s="1" t="s">
        <v>1400</v>
      </c>
      <c r="C1218" s="1" t="s">
        <v>1765</v>
      </c>
    </row>
    <row r="1219" spans="1:3">
      <c r="A1219" s="1" t="s">
        <v>1357</v>
      </c>
      <c r="B1219" s="1" t="s">
        <v>18</v>
      </c>
      <c r="C1219" s="1" t="s">
        <v>1765</v>
      </c>
    </row>
    <row r="1220" spans="1:3">
      <c r="A1220" s="1" t="s">
        <v>302</v>
      </c>
      <c r="B1220" s="1" t="s">
        <v>303</v>
      </c>
      <c r="C1220" s="1" t="s">
        <v>1766</v>
      </c>
    </row>
    <row r="1221" spans="1:3">
      <c r="A1221" s="1" t="s">
        <v>652</v>
      </c>
      <c r="B1221" s="1" t="s">
        <v>653</v>
      </c>
      <c r="C1221" s="1" t="s">
        <v>1765</v>
      </c>
    </row>
    <row r="1222" spans="1:3">
      <c r="A1222" s="1" t="s">
        <v>652</v>
      </c>
      <c r="B1222" s="1" t="s">
        <v>143</v>
      </c>
      <c r="C1222" s="1" t="s">
        <v>1765</v>
      </c>
    </row>
    <row r="1223" spans="1:3">
      <c r="A1223" s="1" t="s">
        <v>828</v>
      </c>
      <c r="B1223" s="1" t="s">
        <v>829</v>
      </c>
      <c r="C1223" s="1" t="s">
        <v>1765</v>
      </c>
    </row>
    <row r="1224" spans="1:3">
      <c r="A1224" s="1" t="s">
        <v>1452</v>
      </c>
      <c r="B1224" s="1" t="s">
        <v>829</v>
      </c>
      <c r="C1224" s="1" t="s">
        <v>1765</v>
      </c>
    </row>
    <row r="1225" spans="1:3">
      <c r="A1225" s="1" t="s">
        <v>782</v>
      </c>
      <c r="B1225" s="1" t="s">
        <v>398</v>
      </c>
      <c r="C1225" s="1" t="s">
        <v>1765</v>
      </c>
    </row>
    <row r="1226" spans="1:3">
      <c r="A1226" s="1" t="str">
        <f>"PETRIS"</f>
        <v>PETRIS</v>
      </c>
      <c r="B1226" s="1" t="str">
        <f>"Daniel"</f>
        <v>Daniel</v>
      </c>
      <c r="C1226" s="1" t="s">
        <v>1765</v>
      </c>
    </row>
    <row r="1227" spans="1:3">
      <c r="A1227" s="1" t="s">
        <v>1412</v>
      </c>
      <c r="B1227" s="1" t="s">
        <v>1413</v>
      </c>
      <c r="C1227" s="1" t="s">
        <v>1766</v>
      </c>
    </row>
    <row r="1228" spans="1:3">
      <c r="A1228" s="1" t="s">
        <v>1116</v>
      </c>
      <c r="B1228" s="1" t="s">
        <v>18</v>
      </c>
      <c r="C1228" s="1" t="s">
        <v>1765</v>
      </c>
    </row>
    <row r="1229" spans="1:3">
      <c r="A1229" s="1" t="s">
        <v>1738</v>
      </c>
      <c r="B1229" s="1" t="s">
        <v>1739</v>
      </c>
      <c r="C1229" s="1" t="s">
        <v>1766</v>
      </c>
    </row>
    <row r="1230" spans="1:3">
      <c r="A1230" s="1" t="s">
        <v>1164</v>
      </c>
      <c r="B1230" s="1" t="s">
        <v>86</v>
      </c>
      <c r="C1230" s="1" t="s">
        <v>1765</v>
      </c>
    </row>
    <row r="1231" spans="1:3">
      <c r="A1231" s="1" t="s">
        <v>304</v>
      </c>
      <c r="B1231" s="1" t="s">
        <v>305</v>
      </c>
      <c r="C1231" s="1" t="s">
        <v>1766</v>
      </c>
    </row>
    <row r="1232" spans="1:3">
      <c r="A1232" s="1" t="str">
        <f>"PHIBEL"</f>
        <v>PHIBEL</v>
      </c>
      <c r="B1232" s="1" t="str">
        <f>"Béatrice"</f>
        <v>Béatrice</v>
      </c>
      <c r="C1232" s="1" t="s">
        <v>1766</v>
      </c>
    </row>
    <row r="1233" spans="1:3">
      <c r="A1233" s="1" t="s">
        <v>849</v>
      </c>
      <c r="B1233" s="1" t="s">
        <v>850</v>
      </c>
      <c r="C1233" s="1" t="s">
        <v>1765</v>
      </c>
    </row>
    <row r="1234" spans="1:3">
      <c r="A1234" s="1" t="s">
        <v>1401</v>
      </c>
      <c r="B1234" s="1" t="s">
        <v>1402</v>
      </c>
      <c r="C1234" s="1" t="s">
        <v>1765</v>
      </c>
    </row>
    <row r="1235" spans="1:3">
      <c r="A1235" s="1" t="s">
        <v>1026</v>
      </c>
      <c r="B1235" s="1" t="s">
        <v>1027</v>
      </c>
      <c r="C1235" s="1" t="s">
        <v>1765</v>
      </c>
    </row>
    <row r="1236" spans="1:3">
      <c r="A1236" s="1" t="s">
        <v>685</v>
      </c>
      <c r="B1236" s="1" t="s">
        <v>686</v>
      </c>
      <c r="C1236" s="1" t="s">
        <v>1765</v>
      </c>
    </row>
    <row r="1237" spans="1:3">
      <c r="A1237" s="1" t="str">
        <f>"PIERRE"</f>
        <v>PIERRE</v>
      </c>
      <c r="B1237" s="1" t="str">
        <f>"Jean Wilma"</f>
        <v>Jean Wilma</v>
      </c>
      <c r="C1237" s="1" t="s">
        <v>1765</v>
      </c>
    </row>
    <row r="1238" spans="1:3">
      <c r="A1238" s="1" t="str">
        <f>"PIERRE"</f>
        <v>PIERRE</v>
      </c>
      <c r="B1238" s="1" t="str">
        <f>"Jean Fresnel"</f>
        <v>Jean Fresnel</v>
      </c>
      <c r="C1238" s="1" t="s">
        <v>1765</v>
      </c>
    </row>
    <row r="1239" spans="1:3">
      <c r="A1239" s="1" t="str">
        <f>"PIERRE LOUIS"</f>
        <v>PIERRE LOUIS</v>
      </c>
      <c r="B1239" s="1" t="str">
        <f>"Alfred"</f>
        <v>Alfred</v>
      </c>
      <c r="C1239" s="1" t="s">
        <v>1765</v>
      </c>
    </row>
    <row r="1240" spans="1:3">
      <c r="A1240" s="1" t="s">
        <v>1345</v>
      </c>
      <c r="B1240" s="1" t="s">
        <v>645</v>
      </c>
      <c r="C1240" s="1" t="s">
        <v>1765</v>
      </c>
    </row>
    <row r="1241" spans="1:3">
      <c r="A1241" s="1" t="s">
        <v>1092</v>
      </c>
      <c r="B1241" s="1" t="s">
        <v>221</v>
      </c>
      <c r="C1241" s="1" t="s">
        <v>1765</v>
      </c>
    </row>
    <row r="1242" spans="1:3">
      <c r="A1242" s="1" t="s">
        <v>306</v>
      </c>
      <c r="B1242" s="1" t="s">
        <v>307</v>
      </c>
      <c r="C1242" s="1" t="s">
        <v>1765</v>
      </c>
    </row>
    <row r="1243" spans="1:3">
      <c r="A1243" s="1" t="s">
        <v>1566</v>
      </c>
      <c r="B1243" s="1" t="s">
        <v>1567</v>
      </c>
      <c r="C1243" s="1" t="s">
        <v>1765</v>
      </c>
    </row>
    <row r="1244" spans="1:3">
      <c r="A1244" s="1" t="s">
        <v>308</v>
      </c>
      <c r="B1244" s="1" t="s">
        <v>281</v>
      </c>
      <c r="C1244" s="1" t="s">
        <v>1766</v>
      </c>
    </row>
    <row r="1245" spans="1:3">
      <c r="A1245" s="1" t="s">
        <v>1554</v>
      </c>
      <c r="B1245" s="1" t="s">
        <v>1188</v>
      </c>
      <c r="C1245" s="1" t="s">
        <v>1765</v>
      </c>
    </row>
    <row r="1246" spans="1:3">
      <c r="A1246" s="1" t="s">
        <v>1154</v>
      </c>
      <c r="B1246" s="1" t="s">
        <v>1155</v>
      </c>
      <c r="C1246" s="1" t="s">
        <v>1766</v>
      </c>
    </row>
    <row r="1247" spans="1:3">
      <c r="A1247" s="1" t="str">
        <f>"PIQUIONNE"</f>
        <v>PIQUIONNE</v>
      </c>
      <c r="B1247" s="1" t="str">
        <f>"PASCAL"</f>
        <v>PASCAL</v>
      </c>
      <c r="C1247" s="1" t="s">
        <v>1765</v>
      </c>
    </row>
    <row r="1248" spans="1:3">
      <c r="A1248" s="1" t="s">
        <v>309</v>
      </c>
      <c r="B1248" s="1" t="s">
        <v>310</v>
      </c>
      <c r="C1248" s="1" t="s">
        <v>1766</v>
      </c>
    </row>
    <row r="1249" spans="1:3">
      <c r="A1249" s="1" t="s">
        <v>425</v>
      </c>
      <c r="B1249" s="1" t="s">
        <v>426</v>
      </c>
      <c r="C1249" s="1" t="s">
        <v>1765</v>
      </c>
    </row>
    <row r="1250" spans="1:3">
      <c r="A1250" s="1" t="s">
        <v>1156</v>
      </c>
      <c r="B1250" s="1" t="s">
        <v>1157</v>
      </c>
      <c r="C1250" s="1" t="s">
        <v>1766</v>
      </c>
    </row>
    <row r="1251" spans="1:3">
      <c r="A1251" s="1" t="s">
        <v>311</v>
      </c>
      <c r="B1251" s="1" t="s">
        <v>312</v>
      </c>
      <c r="C1251" s="1" t="s">
        <v>1765</v>
      </c>
    </row>
    <row r="1252" spans="1:3">
      <c r="A1252" s="1" t="str">
        <f>"PLACAUD"</f>
        <v>PLACAUD</v>
      </c>
      <c r="B1252" s="1" t="str">
        <f>"Romain"</f>
        <v>Romain</v>
      </c>
      <c r="C1252" s="1" t="s">
        <v>1765</v>
      </c>
    </row>
    <row r="1253" spans="1:3">
      <c r="A1253" s="1" t="str">
        <f>"PLACERDAT"</f>
        <v>PLACERDAT</v>
      </c>
      <c r="B1253" s="1" t="str">
        <f>"Jacques"</f>
        <v>Jacques</v>
      </c>
      <c r="C1253" s="1" t="s">
        <v>1765</v>
      </c>
    </row>
    <row r="1254" spans="1:3">
      <c r="A1254" s="1" t="str">
        <f>"PLACIDE"</f>
        <v>PLACIDE</v>
      </c>
      <c r="B1254" s="1" t="str">
        <f>"Joël"</f>
        <v>Joël</v>
      </c>
      <c r="C1254" s="1" t="s">
        <v>1765</v>
      </c>
    </row>
    <row r="1255" spans="1:3">
      <c r="A1255" s="1" t="s">
        <v>1189</v>
      </c>
      <c r="B1255" s="1" t="s">
        <v>1190</v>
      </c>
      <c r="C1255" s="1" t="s">
        <v>1765</v>
      </c>
    </row>
    <row r="1256" spans="1:3">
      <c r="A1256" s="1" t="str">
        <f>"PLANCHET"</f>
        <v>PLANCHET</v>
      </c>
      <c r="B1256" s="1" t="str">
        <f>"Pascal"</f>
        <v>Pascal</v>
      </c>
      <c r="C1256" s="1" t="s">
        <v>1765</v>
      </c>
    </row>
    <row r="1257" spans="1:3">
      <c r="A1257" s="1" t="s">
        <v>1746</v>
      </c>
      <c r="B1257" s="1" t="s">
        <v>271</v>
      </c>
      <c r="C1257" s="1" t="s">
        <v>1765</v>
      </c>
    </row>
    <row r="1258" spans="1:3">
      <c r="A1258" s="1" t="s">
        <v>997</v>
      </c>
      <c r="B1258" s="1" t="s">
        <v>958</v>
      </c>
      <c r="C1258" s="1" t="s">
        <v>1766</v>
      </c>
    </row>
    <row r="1259" spans="1:3">
      <c r="A1259" s="1" t="s">
        <v>565</v>
      </c>
      <c r="B1259" s="1" t="s">
        <v>645</v>
      </c>
      <c r="C1259" s="1" t="s">
        <v>1765</v>
      </c>
    </row>
    <row r="1260" spans="1:3">
      <c r="A1260" s="1" t="s">
        <v>565</v>
      </c>
      <c r="B1260" s="1" t="s">
        <v>509</v>
      </c>
      <c r="C1260" s="1" t="s">
        <v>1765</v>
      </c>
    </row>
    <row r="1261" spans="1:3">
      <c r="A1261" s="1" t="s">
        <v>565</v>
      </c>
      <c r="B1261" s="1" t="s">
        <v>566</v>
      </c>
      <c r="C1261" s="1" t="s">
        <v>1765</v>
      </c>
    </row>
    <row r="1262" spans="1:3">
      <c r="A1262" s="1" t="s">
        <v>1267</v>
      </c>
      <c r="B1262" s="1" t="s">
        <v>1268</v>
      </c>
      <c r="C1262" s="1" t="s">
        <v>1766</v>
      </c>
    </row>
    <row r="1263" spans="1:3">
      <c r="A1263" s="1" t="s">
        <v>1267</v>
      </c>
      <c r="B1263" s="1" t="s">
        <v>1269</v>
      </c>
      <c r="C1263" s="1" t="s">
        <v>1766</v>
      </c>
    </row>
    <row r="1264" spans="1:3">
      <c r="A1264" s="1" t="s">
        <v>567</v>
      </c>
      <c r="B1264" s="1" t="s">
        <v>568</v>
      </c>
      <c r="C1264" s="1" t="s">
        <v>1765</v>
      </c>
    </row>
    <row r="1265" spans="1:3">
      <c r="A1265" s="1" t="s">
        <v>1359</v>
      </c>
      <c r="B1265" s="1" t="s">
        <v>602</v>
      </c>
      <c r="C1265" s="1" t="s">
        <v>1765</v>
      </c>
    </row>
    <row r="1266" spans="1:3">
      <c r="A1266" s="1" t="s">
        <v>654</v>
      </c>
      <c r="B1266" s="1" t="s">
        <v>655</v>
      </c>
      <c r="C1266" s="1" t="s">
        <v>1765</v>
      </c>
    </row>
    <row r="1267" spans="1:3">
      <c r="A1267" s="1" t="s">
        <v>427</v>
      </c>
      <c r="B1267" s="1" t="s">
        <v>428</v>
      </c>
      <c r="C1267" s="1" t="s">
        <v>1765</v>
      </c>
    </row>
    <row r="1268" spans="1:3">
      <c r="A1268" s="1" t="s">
        <v>1702</v>
      </c>
      <c r="B1268" s="1" t="s">
        <v>1272</v>
      </c>
      <c r="C1268" s="1" t="s">
        <v>1765</v>
      </c>
    </row>
    <row r="1269" spans="1:3">
      <c r="A1269" s="1" t="s">
        <v>1228</v>
      </c>
      <c r="B1269" s="1" t="s">
        <v>1229</v>
      </c>
      <c r="C1269" s="1" t="s">
        <v>1766</v>
      </c>
    </row>
    <row r="1270" spans="1:3">
      <c r="A1270" s="1" t="s">
        <v>429</v>
      </c>
      <c r="B1270" s="1" t="s">
        <v>430</v>
      </c>
      <c r="C1270" s="1" t="s">
        <v>1765</v>
      </c>
    </row>
    <row r="1271" spans="1:3">
      <c r="A1271" s="1" t="str">
        <f>"PORTHOS"</f>
        <v>PORTHOS</v>
      </c>
      <c r="B1271" s="1" t="str">
        <f>"Layna"</f>
        <v>Layna</v>
      </c>
      <c r="C1271" s="1" t="s">
        <v>1766</v>
      </c>
    </row>
    <row r="1272" spans="1:3">
      <c r="A1272" s="1" t="s">
        <v>1321</v>
      </c>
      <c r="B1272" s="1" t="s">
        <v>815</v>
      </c>
      <c r="C1272" s="1" t="s">
        <v>1765</v>
      </c>
    </row>
    <row r="1273" spans="1:3">
      <c r="A1273" s="1" t="s">
        <v>836</v>
      </c>
      <c r="B1273" s="1" t="s">
        <v>837</v>
      </c>
      <c r="C1273" s="1" t="s">
        <v>1765</v>
      </c>
    </row>
    <row r="1274" spans="1:3">
      <c r="A1274" s="1" t="s">
        <v>1095</v>
      </c>
      <c r="B1274" s="1" t="s">
        <v>1096</v>
      </c>
      <c r="C1274" s="1" t="s">
        <v>1766</v>
      </c>
    </row>
    <row r="1275" spans="1:3">
      <c r="A1275" s="1" t="s">
        <v>1077</v>
      </c>
      <c r="B1275" s="1" t="s">
        <v>1078</v>
      </c>
      <c r="C1275" s="1" t="s">
        <v>1766</v>
      </c>
    </row>
    <row r="1276" spans="1:3">
      <c r="A1276" s="1" t="s">
        <v>431</v>
      </c>
      <c r="B1276" s="1" t="s">
        <v>432</v>
      </c>
      <c r="C1276" s="1" t="s">
        <v>1765</v>
      </c>
    </row>
    <row r="1277" spans="1:3">
      <c r="A1277" s="1" t="s">
        <v>433</v>
      </c>
      <c r="B1277" s="1" t="s">
        <v>62</v>
      </c>
      <c r="C1277" s="1" t="s">
        <v>1765</v>
      </c>
    </row>
    <row r="1278" spans="1:3">
      <c r="A1278" s="1" t="s">
        <v>1512</v>
      </c>
      <c r="B1278" s="1" t="s">
        <v>1029</v>
      </c>
      <c r="C1278" s="1" t="s">
        <v>1765</v>
      </c>
    </row>
    <row r="1279" spans="1:3">
      <c r="A1279" s="1" t="s">
        <v>1194</v>
      </c>
      <c r="B1279" s="1" t="s">
        <v>111</v>
      </c>
      <c r="C1279" s="1" t="s">
        <v>1765</v>
      </c>
    </row>
    <row r="1280" spans="1:3">
      <c r="A1280" s="1" t="s">
        <v>434</v>
      </c>
      <c r="B1280" s="1" t="s">
        <v>435</v>
      </c>
      <c r="C1280" s="1" t="s">
        <v>1765</v>
      </c>
    </row>
    <row r="1281" spans="1:3">
      <c r="A1281" s="1" t="s">
        <v>434</v>
      </c>
      <c r="B1281" s="1" t="s">
        <v>432</v>
      </c>
      <c r="C1281" s="1" t="s">
        <v>1765</v>
      </c>
    </row>
    <row r="1282" spans="1:3">
      <c r="A1282" s="1" t="s">
        <v>313</v>
      </c>
      <c r="B1282" s="1" t="s">
        <v>314</v>
      </c>
      <c r="C1282" s="1" t="s">
        <v>1765</v>
      </c>
    </row>
    <row r="1283" spans="1:3">
      <c r="A1283" s="1" t="s">
        <v>1182</v>
      </c>
      <c r="B1283" s="1" t="s">
        <v>1183</v>
      </c>
      <c r="C1283" s="1" t="s">
        <v>1766</v>
      </c>
    </row>
    <row r="1284" spans="1:3">
      <c r="A1284" s="1" t="s">
        <v>1322</v>
      </c>
      <c r="B1284" s="1" t="s">
        <v>645</v>
      </c>
      <c r="C1284" s="1" t="s">
        <v>1765</v>
      </c>
    </row>
    <row r="1285" spans="1:3">
      <c r="A1285" s="1" t="str">
        <f>"PROSPER"</f>
        <v>PROSPER</v>
      </c>
      <c r="B1285" s="1" t="str">
        <f>"Fabrice"</f>
        <v>Fabrice</v>
      </c>
      <c r="C1285" s="1" t="s">
        <v>1765</v>
      </c>
    </row>
    <row r="1286" spans="1:3">
      <c r="A1286" s="1" t="s">
        <v>315</v>
      </c>
      <c r="B1286" s="1" t="s">
        <v>316</v>
      </c>
      <c r="C1286" s="1" t="s">
        <v>1765</v>
      </c>
    </row>
    <row r="1287" spans="1:3">
      <c r="A1287" s="1" t="s">
        <v>1627</v>
      </c>
      <c r="B1287" s="1" t="s">
        <v>1628</v>
      </c>
      <c r="C1287" s="1" t="s">
        <v>1765</v>
      </c>
    </row>
    <row r="1288" spans="1:3">
      <c r="A1288" s="1" t="s">
        <v>1323</v>
      </c>
      <c r="B1288" s="1" t="s">
        <v>725</v>
      </c>
      <c r="C1288" s="1" t="s">
        <v>1765</v>
      </c>
    </row>
    <row r="1289" spans="1:3">
      <c r="A1289" s="1" t="s">
        <v>1622</v>
      </c>
      <c r="B1289" s="1" t="s">
        <v>1623</v>
      </c>
      <c r="C1289" s="1" t="s">
        <v>1765</v>
      </c>
    </row>
    <row r="1290" spans="1:3">
      <c r="A1290" s="1" t="s">
        <v>1683</v>
      </c>
      <c r="B1290" s="1" t="s">
        <v>1684</v>
      </c>
      <c r="C1290" s="1" t="s">
        <v>1765</v>
      </c>
    </row>
    <row r="1291" spans="1:3">
      <c r="A1291" s="1" t="str">
        <f>"QUINOL"</f>
        <v>QUINOL</v>
      </c>
      <c r="B1291" s="1" t="str">
        <f>"Pascal"</f>
        <v>Pascal</v>
      </c>
      <c r="C1291" s="1" t="s">
        <v>1765</v>
      </c>
    </row>
    <row r="1292" spans="1:3">
      <c r="A1292" s="1" t="str">
        <f>"RABOTEUR"</f>
        <v>RABOTEUR</v>
      </c>
      <c r="B1292" s="1" t="str">
        <f>"Carole"</f>
        <v>Carole</v>
      </c>
      <c r="C1292" s="1" t="s">
        <v>1766</v>
      </c>
    </row>
    <row r="1293" spans="1:3">
      <c r="A1293" s="1" t="s">
        <v>971</v>
      </c>
      <c r="B1293" s="1" t="s">
        <v>972</v>
      </c>
      <c r="C1293" s="1" t="s">
        <v>1765</v>
      </c>
    </row>
    <row r="1294" spans="1:3">
      <c r="A1294" s="1" t="str">
        <f>"RADEGONDE"</f>
        <v>RADEGONDE</v>
      </c>
      <c r="B1294" s="1" t="str">
        <f>"Karine"</f>
        <v>Karine</v>
      </c>
      <c r="C1294" s="1" t="s">
        <v>1766</v>
      </c>
    </row>
    <row r="1295" spans="1:3">
      <c r="A1295" s="1" t="s">
        <v>974</v>
      </c>
      <c r="B1295" s="1" t="s">
        <v>975</v>
      </c>
      <c r="C1295" s="1" t="s">
        <v>1765</v>
      </c>
    </row>
    <row r="1296" spans="1:3">
      <c r="A1296" s="1" t="s">
        <v>895</v>
      </c>
      <c r="B1296" s="1" t="s">
        <v>627</v>
      </c>
      <c r="C1296" s="1" t="s">
        <v>1765</v>
      </c>
    </row>
    <row r="1297" spans="1:3">
      <c r="A1297" s="1" t="str">
        <f>"RAMDINE-MANGUEROU"</f>
        <v>RAMDINE-MANGUEROU</v>
      </c>
      <c r="B1297" s="1" t="str">
        <f>"Françoise"</f>
        <v>Françoise</v>
      </c>
      <c r="C1297" s="1" t="s">
        <v>1766</v>
      </c>
    </row>
    <row r="1298" spans="1:3">
      <c r="A1298" s="1" t="s">
        <v>1234</v>
      </c>
      <c r="B1298" s="1" t="s">
        <v>1235</v>
      </c>
      <c r="C1298" s="1" t="s">
        <v>1765</v>
      </c>
    </row>
    <row r="1299" spans="1:3">
      <c r="A1299" s="1" t="s">
        <v>317</v>
      </c>
      <c r="B1299" s="1" t="s">
        <v>318</v>
      </c>
      <c r="C1299" s="1" t="s">
        <v>1765</v>
      </c>
    </row>
    <row r="1300" spans="1:3">
      <c r="A1300" s="1" t="s">
        <v>317</v>
      </c>
      <c r="B1300" s="1" t="s">
        <v>1298</v>
      </c>
      <c r="C1300" s="1" t="s">
        <v>1765</v>
      </c>
    </row>
    <row r="1301" spans="1:3">
      <c r="A1301" s="1" t="s">
        <v>569</v>
      </c>
      <c r="B1301" s="1" t="s">
        <v>959</v>
      </c>
      <c r="C1301" s="1" t="s">
        <v>1765</v>
      </c>
    </row>
    <row r="1302" spans="1:3">
      <c r="A1302" s="1" t="s">
        <v>569</v>
      </c>
      <c r="B1302" s="1" t="s">
        <v>570</v>
      </c>
      <c r="C1302" s="1" t="s">
        <v>1765</v>
      </c>
    </row>
    <row r="1303" spans="1:3">
      <c r="A1303" s="1" t="s">
        <v>1270</v>
      </c>
      <c r="B1303" s="1" t="s">
        <v>189</v>
      </c>
      <c r="C1303" s="1" t="s">
        <v>1766</v>
      </c>
    </row>
    <row r="1304" spans="1:3">
      <c r="A1304" s="1" t="str">
        <f>"RANGASSAMY"</f>
        <v>RANGASSAMY</v>
      </c>
      <c r="B1304" s="1" t="str">
        <f>"Chantal"</f>
        <v>Chantal</v>
      </c>
      <c r="C1304" s="1" t="s">
        <v>1766</v>
      </c>
    </row>
    <row r="1305" spans="1:3">
      <c r="A1305" s="1" t="s">
        <v>319</v>
      </c>
      <c r="B1305" s="1" t="s">
        <v>320</v>
      </c>
      <c r="C1305" s="1" t="s">
        <v>1765</v>
      </c>
    </row>
    <row r="1306" spans="1:3">
      <c r="A1306" s="1" t="s">
        <v>321</v>
      </c>
      <c r="B1306" s="1" t="s">
        <v>322</v>
      </c>
      <c r="C1306" s="1" t="s">
        <v>1765</v>
      </c>
    </row>
    <row r="1307" spans="1:3">
      <c r="A1307" s="1" t="s">
        <v>1573</v>
      </c>
      <c r="B1307" s="1" t="s">
        <v>122</v>
      </c>
      <c r="C1307" s="1" t="s">
        <v>1765</v>
      </c>
    </row>
    <row r="1308" spans="1:3">
      <c r="A1308" s="1" t="str">
        <f>"REGINA"</f>
        <v>REGINA</v>
      </c>
      <c r="B1308" s="1" t="str">
        <f>"Aurore"</f>
        <v>Aurore</v>
      </c>
      <c r="C1308" s="1" t="s">
        <v>1766</v>
      </c>
    </row>
    <row r="1309" spans="1:3">
      <c r="A1309" s="1" t="s">
        <v>1271</v>
      </c>
      <c r="B1309" s="1" t="s">
        <v>1272</v>
      </c>
      <c r="C1309" s="1" t="s">
        <v>1765</v>
      </c>
    </row>
    <row r="1310" spans="1:3">
      <c r="A1310" s="1" t="s">
        <v>43</v>
      </c>
      <c r="B1310" s="1" t="s">
        <v>44</v>
      </c>
      <c r="C1310" s="1" t="s">
        <v>1765</v>
      </c>
    </row>
    <row r="1311" spans="1:3">
      <c r="A1311" s="1" t="s">
        <v>323</v>
      </c>
      <c r="B1311" s="1" t="s">
        <v>324</v>
      </c>
      <c r="C1311" s="1" t="s">
        <v>1765</v>
      </c>
    </row>
    <row r="1312" spans="1:3">
      <c r="A1312" s="1" t="s">
        <v>325</v>
      </c>
      <c r="B1312" s="1" t="s">
        <v>278</v>
      </c>
      <c r="C1312" s="1" t="s">
        <v>1765</v>
      </c>
    </row>
    <row r="1313" spans="1:3">
      <c r="A1313" s="1" t="str">
        <f>"REMY"</f>
        <v>REMY</v>
      </c>
      <c r="B1313" s="1" t="str">
        <f>"Reggane"</f>
        <v>Reggane</v>
      </c>
      <c r="C1313" s="1" t="s">
        <v>1766</v>
      </c>
    </row>
    <row r="1314" spans="1:3">
      <c r="A1314" s="1" t="str">
        <f>"RENCIOT"</f>
        <v>RENCIOT</v>
      </c>
      <c r="B1314" s="1" t="str">
        <f>"Patrick"</f>
        <v>Patrick</v>
      </c>
      <c r="C1314" s="1" t="s">
        <v>1765</v>
      </c>
    </row>
    <row r="1315" spans="1:3">
      <c r="A1315" s="1" t="str">
        <f>"RENFURM"</f>
        <v>RENFURM</v>
      </c>
      <c r="B1315" s="1" t="str">
        <f>"Marvin"</f>
        <v>Marvin</v>
      </c>
      <c r="C1315" s="1" t="s">
        <v>1765</v>
      </c>
    </row>
    <row r="1316" spans="1:3">
      <c r="A1316" s="1" t="s">
        <v>748</v>
      </c>
      <c r="B1316" s="1" t="s">
        <v>749</v>
      </c>
      <c r="C1316" s="1" t="s">
        <v>1765</v>
      </c>
    </row>
    <row r="1317" spans="1:3">
      <c r="A1317" s="1" t="str">
        <f>"RETORY"</f>
        <v>RETORY</v>
      </c>
      <c r="B1317" s="1" t="str">
        <f>"Cindy"</f>
        <v>Cindy</v>
      </c>
      <c r="C1317" s="1" t="s">
        <v>1766</v>
      </c>
    </row>
    <row r="1318" spans="1:3">
      <c r="A1318" s="1" t="s">
        <v>1496</v>
      </c>
      <c r="B1318" s="1" t="s">
        <v>1497</v>
      </c>
      <c r="C1318" s="1" t="s">
        <v>1766</v>
      </c>
    </row>
    <row r="1319" spans="1:3">
      <c r="A1319" s="1" t="s">
        <v>851</v>
      </c>
      <c r="B1319" s="1" t="s">
        <v>852</v>
      </c>
      <c r="C1319" s="1" t="s">
        <v>1765</v>
      </c>
    </row>
    <row r="1320" spans="1:3">
      <c r="A1320" s="1" t="s">
        <v>572</v>
      </c>
      <c r="B1320" s="1" t="s">
        <v>573</v>
      </c>
      <c r="C1320" s="1" t="s">
        <v>1766</v>
      </c>
    </row>
    <row r="1321" spans="1:3">
      <c r="A1321" s="1" t="s">
        <v>1706</v>
      </c>
      <c r="B1321" s="1" t="s">
        <v>1143</v>
      </c>
      <c r="C1321" s="1" t="s">
        <v>1765</v>
      </c>
    </row>
    <row r="1322" spans="1:3">
      <c r="A1322" s="1" t="s">
        <v>326</v>
      </c>
      <c r="B1322" s="1" t="s">
        <v>327</v>
      </c>
      <c r="C1322" s="1" t="s">
        <v>1766</v>
      </c>
    </row>
    <row r="1323" spans="1:3">
      <c r="A1323" s="1" t="s">
        <v>45</v>
      </c>
      <c r="B1323" s="1" t="s">
        <v>46</v>
      </c>
      <c r="C1323" s="1" t="s">
        <v>1766</v>
      </c>
    </row>
    <row r="1324" spans="1:3">
      <c r="A1324" s="1" t="s">
        <v>45</v>
      </c>
      <c r="B1324" s="1" t="s">
        <v>512</v>
      </c>
      <c r="C1324" s="1" t="s">
        <v>1765</v>
      </c>
    </row>
    <row r="1325" spans="1:3">
      <c r="A1325" s="1" t="s">
        <v>328</v>
      </c>
      <c r="B1325" s="1" t="s">
        <v>18</v>
      </c>
      <c r="C1325" s="1" t="s">
        <v>1765</v>
      </c>
    </row>
    <row r="1326" spans="1:3">
      <c r="A1326" s="1" t="s">
        <v>1556</v>
      </c>
      <c r="B1326" s="1" t="s">
        <v>1557</v>
      </c>
      <c r="C1326" s="1" t="s">
        <v>1766</v>
      </c>
    </row>
    <row r="1327" spans="1:3">
      <c r="A1327" s="1" t="s">
        <v>1556</v>
      </c>
      <c r="B1327" s="1" t="s">
        <v>814</v>
      </c>
      <c r="C1327" s="1" t="s">
        <v>1765</v>
      </c>
    </row>
    <row r="1328" spans="1:3">
      <c r="A1328" s="1" t="s">
        <v>1075</v>
      </c>
      <c r="B1328" s="1" t="s">
        <v>1076</v>
      </c>
      <c r="C1328" s="1" t="s">
        <v>1765</v>
      </c>
    </row>
    <row r="1329" spans="1:3">
      <c r="A1329" s="1" t="s">
        <v>1600</v>
      </c>
      <c r="B1329" s="1" t="s">
        <v>621</v>
      </c>
      <c r="C1329" s="1" t="s">
        <v>1765</v>
      </c>
    </row>
    <row r="1330" spans="1:3">
      <c r="A1330" s="1" t="str">
        <f>"ROBARD"</f>
        <v>ROBARD</v>
      </c>
      <c r="B1330" s="1" t="str">
        <f>"Prosper"</f>
        <v>Prosper</v>
      </c>
      <c r="C1330" s="1" t="s">
        <v>1765</v>
      </c>
    </row>
    <row r="1331" spans="1:3">
      <c r="A1331" s="1" t="s">
        <v>1273</v>
      </c>
      <c r="B1331" s="1" t="s">
        <v>1274</v>
      </c>
      <c r="C1331" s="1" t="s">
        <v>1766</v>
      </c>
    </row>
    <row r="1332" spans="1:3">
      <c r="A1332" s="1" t="s">
        <v>1430</v>
      </c>
      <c r="B1332" s="1" t="s">
        <v>1431</v>
      </c>
      <c r="C1332" s="1" t="s">
        <v>1766</v>
      </c>
    </row>
    <row r="1333" spans="1:3">
      <c r="A1333" s="1" t="s">
        <v>1759</v>
      </c>
      <c r="B1333" s="1" t="s">
        <v>104</v>
      </c>
      <c r="C1333" s="1" t="s">
        <v>1765</v>
      </c>
    </row>
    <row r="1334" spans="1:3">
      <c r="A1334" s="1" t="s">
        <v>1536</v>
      </c>
      <c r="B1334" s="1" t="s">
        <v>1537</v>
      </c>
      <c r="C1334" s="1" t="s">
        <v>1765</v>
      </c>
    </row>
    <row r="1335" spans="1:3">
      <c r="A1335" s="1" t="s">
        <v>1536</v>
      </c>
      <c r="B1335" s="1" t="s">
        <v>1543</v>
      </c>
      <c r="C1335" s="1" t="s">
        <v>1766</v>
      </c>
    </row>
    <row r="1336" spans="1:3">
      <c r="A1336" s="1" t="str">
        <f>"ROCHE"</f>
        <v>ROCHE</v>
      </c>
      <c r="B1336" s="1" t="str">
        <f>"Régine"</f>
        <v>Régine</v>
      </c>
      <c r="C1336" s="1" t="s">
        <v>1766</v>
      </c>
    </row>
    <row r="1337" spans="1:3">
      <c r="A1337" s="1" t="s">
        <v>734</v>
      </c>
      <c r="B1337" s="1" t="s">
        <v>133</v>
      </c>
      <c r="C1337" s="1" t="s">
        <v>1765</v>
      </c>
    </row>
    <row r="1338" spans="1:3">
      <c r="A1338" s="1" t="s">
        <v>1688</v>
      </c>
      <c r="B1338" s="1" t="s">
        <v>1689</v>
      </c>
      <c r="C1338" s="1" t="s">
        <v>1765</v>
      </c>
    </row>
    <row r="1339" spans="1:3">
      <c r="A1339" s="1" t="s">
        <v>1150</v>
      </c>
      <c r="B1339" s="1" t="s">
        <v>86</v>
      </c>
      <c r="C1339" s="1" t="s">
        <v>1765</v>
      </c>
    </row>
    <row r="1340" spans="1:3">
      <c r="A1340" s="1" t="s">
        <v>1063</v>
      </c>
      <c r="B1340" s="1" t="s">
        <v>1064</v>
      </c>
      <c r="C1340" s="1" t="s">
        <v>1765</v>
      </c>
    </row>
    <row r="1341" spans="1:3">
      <c r="A1341" s="1" t="str">
        <f>"ROMAIN"</f>
        <v>ROMAIN</v>
      </c>
      <c r="B1341" s="1" t="str">
        <f>"Marie-France"</f>
        <v>Marie-France</v>
      </c>
      <c r="C1341" s="1" t="s">
        <v>1766</v>
      </c>
    </row>
    <row r="1342" spans="1:3">
      <c r="A1342" s="1" t="s">
        <v>611</v>
      </c>
      <c r="B1342" s="1" t="s">
        <v>612</v>
      </c>
      <c r="C1342" s="1" t="s">
        <v>1765</v>
      </c>
    </row>
    <row r="1343" spans="1:3">
      <c r="A1343" s="1" t="s">
        <v>611</v>
      </c>
      <c r="B1343" s="1" t="s">
        <v>1417</v>
      </c>
      <c r="C1343" s="1" t="s">
        <v>1765</v>
      </c>
    </row>
    <row r="1344" spans="1:3">
      <c r="A1344" s="1" t="s">
        <v>889</v>
      </c>
      <c r="B1344" s="1" t="s">
        <v>890</v>
      </c>
      <c r="C1344" s="1" t="s">
        <v>1765</v>
      </c>
    </row>
    <row r="1345" spans="1:3">
      <c r="A1345" s="1" t="s">
        <v>889</v>
      </c>
      <c r="B1345" s="1" t="s">
        <v>737</v>
      </c>
      <c r="C1345" s="1" t="s">
        <v>1765</v>
      </c>
    </row>
    <row r="1346" spans="1:3">
      <c r="A1346" s="1" t="s">
        <v>656</v>
      </c>
      <c r="B1346" s="1" t="s">
        <v>657</v>
      </c>
      <c r="C1346" s="1" t="s">
        <v>1765</v>
      </c>
    </row>
    <row r="1347" spans="1:3">
      <c r="A1347" s="1" t="s">
        <v>656</v>
      </c>
      <c r="B1347" s="1" t="s">
        <v>684</v>
      </c>
      <c r="C1347" s="1" t="s">
        <v>1766</v>
      </c>
    </row>
    <row r="1348" spans="1:3">
      <c r="A1348" s="1" t="str">
        <f>"ROMULUS"</f>
        <v>ROMULUS</v>
      </c>
      <c r="B1348" s="1" t="str">
        <f>"Alain"</f>
        <v>Alain</v>
      </c>
      <c r="C1348" s="1" t="s">
        <v>1765</v>
      </c>
    </row>
    <row r="1349" spans="1:3">
      <c r="A1349" s="1" t="s">
        <v>1685</v>
      </c>
      <c r="B1349" s="1" t="s">
        <v>461</v>
      </c>
      <c r="C1349" s="1" t="s">
        <v>1765</v>
      </c>
    </row>
    <row r="1350" spans="1:3">
      <c r="A1350" s="1" t="s">
        <v>1288</v>
      </c>
      <c r="B1350" s="1" t="s">
        <v>1289</v>
      </c>
      <c r="C1350" s="1" t="s">
        <v>1765</v>
      </c>
    </row>
    <row r="1351" spans="1:3">
      <c r="A1351" s="1" t="s">
        <v>1736</v>
      </c>
      <c r="B1351" s="1" t="s">
        <v>1737</v>
      </c>
      <c r="C1351" s="1" t="s">
        <v>1765</v>
      </c>
    </row>
    <row r="1352" spans="1:3">
      <c r="A1352" s="1" t="s">
        <v>618</v>
      </c>
      <c r="B1352" s="1" t="s">
        <v>619</v>
      </c>
      <c r="C1352" s="1" t="s">
        <v>1765</v>
      </c>
    </row>
    <row r="1353" spans="1:3">
      <c r="A1353" s="1" t="str">
        <f>"ROSIER"</f>
        <v>ROSIER</v>
      </c>
      <c r="B1353" s="1" t="str">
        <f>"Monel"</f>
        <v>Monel</v>
      </c>
      <c r="C1353" s="1" t="s">
        <v>1765</v>
      </c>
    </row>
    <row r="1354" spans="1:3">
      <c r="A1354" s="1" t="s">
        <v>574</v>
      </c>
      <c r="B1354" s="1" t="s">
        <v>575</v>
      </c>
      <c r="C1354" s="1" t="s">
        <v>1766</v>
      </c>
    </row>
    <row r="1355" spans="1:3">
      <c r="A1355" s="1" t="s">
        <v>1482</v>
      </c>
      <c r="B1355" s="1" t="s">
        <v>1483</v>
      </c>
      <c r="C1355" s="1" t="s">
        <v>1765</v>
      </c>
    </row>
    <row r="1356" spans="1:3">
      <c r="A1356" s="1" t="s">
        <v>741</v>
      </c>
      <c r="B1356" s="1" t="s">
        <v>742</v>
      </c>
      <c r="C1356" s="1" t="s">
        <v>1765</v>
      </c>
    </row>
    <row r="1357" spans="1:3">
      <c r="A1357" s="1" t="s">
        <v>1647</v>
      </c>
      <c r="B1357" s="1" t="s">
        <v>681</v>
      </c>
      <c r="C1357" s="1" t="s">
        <v>1765</v>
      </c>
    </row>
    <row r="1358" spans="1:3">
      <c r="A1358" s="1" t="s">
        <v>436</v>
      </c>
      <c r="B1358" s="1" t="s">
        <v>32</v>
      </c>
      <c r="C1358" s="1" t="s">
        <v>1765</v>
      </c>
    </row>
    <row r="1359" spans="1:3">
      <c r="A1359" s="1" t="str">
        <f>"RUCQUOY"</f>
        <v>RUCQUOY</v>
      </c>
      <c r="B1359" s="1" t="str">
        <f>"François"</f>
        <v>François</v>
      </c>
      <c r="C1359" s="1" t="s">
        <v>1765</v>
      </c>
    </row>
    <row r="1360" spans="1:3">
      <c r="A1360" s="1" t="s">
        <v>47</v>
      </c>
      <c r="B1360" s="1" t="s">
        <v>48</v>
      </c>
      <c r="C1360" s="1" t="s">
        <v>1765</v>
      </c>
    </row>
    <row r="1361" spans="1:3">
      <c r="A1361" s="1" t="s">
        <v>753</v>
      </c>
      <c r="B1361" s="1" t="s">
        <v>44</v>
      </c>
      <c r="C1361" s="1" t="s">
        <v>1765</v>
      </c>
    </row>
    <row r="1362" spans="1:3">
      <c r="A1362" s="1" t="s">
        <v>938</v>
      </c>
      <c r="B1362" s="1" t="s">
        <v>939</v>
      </c>
      <c r="C1362" s="1" t="s">
        <v>1766</v>
      </c>
    </row>
    <row r="1363" spans="1:3">
      <c r="A1363" s="1" t="s">
        <v>938</v>
      </c>
      <c r="B1363" s="1" t="s">
        <v>1008</v>
      </c>
      <c r="C1363" s="1" t="s">
        <v>1765</v>
      </c>
    </row>
    <row r="1364" spans="1:3">
      <c r="A1364" s="1" t="str">
        <f>"RUPAIRE"</f>
        <v>RUPAIRE</v>
      </c>
      <c r="B1364" s="1" t="str">
        <f>"EDDY"</f>
        <v>EDDY</v>
      </c>
      <c r="C1364" s="1" t="s">
        <v>1765</v>
      </c>
    </row>
    <row r="1365" spans="1:3">
      <c r="A1365" s="1" t="s">
        <v>329</v>
      </c>
      <c r="B1365" s="1" t="s">
        <v>1275</v>
      </c>
      <c r="C1365" s="1" t="s">
        <v>1766</v>
      </c>
    </row>
    <row r="1366" spans="1:3">
      <c r="A1366" s="1" t="s">
        <v>329</v>
      </c>
      <c r="B1366" s="1" t="s">
        <v>143</v>
      </c>
      <c r="C1366" s="1" t="s">
        <v>1765</v>
      </c>
    </row>
    <row r="1367" spans="1:3">
      <c r="A1367" s="1" t="s">
        <v>329</v>
      </c>
      <c r="B1367" s="1" t="s">
        <v>86</v>
      </c>
      <c r="C1367" s="1" t="s">
        <v>1765</v>
      </c>
    </row>
    <row r="1368" spans="1:3">
      <c r="A1368" s="1" t="s">
        <v>329</v>
      </c>
      <c r="B1368" s="1" t="s">
        <v>817</v>
      </c>
      <c r="C1368" s="1" t="s">
        <v>1765</v>
      </c>
    </row>
    <row r="1369" spans="1:3">
      <c r="A1369" s="1" t="str">
        <f>"RUSCADE"</f>
        <v>RUSCADE</v>
      </c>
      <c r="B1369" s="1" t="str">
        <f>"CECILE"</f>
        <v>CECILE</v>
      </c>
      <c r="C1369" s="1" t="s">
        <v>1766</v>
      </c>
    </row>
    <row r="1370" spans="1:3">
      <c r="A1370" s="1" t="s">
        <v>1369</v>
      </c>
      <c r="B1370" s="1" t="s">
        <v>1370</v>
      </c>
      <c r="C1370" s="1" t="s">
        <v>1765</v>
      </c>
    </row>
    <row r="1371" spans="1:3">
      <c r="A1371" s="1" t="s">
        <v>1276</v>
      </c>
      <c r="B1371" s="1" t="s">
        <v>185</v>
      </c>
      <c r="C1371" s="1" t="s">
        <v>1765</v>
      </c>
    </row>
    <row r="1372" spans="1:3">
      <c r="A1372" s="1" t="s">
        <v>1414</v>
      </c>
      <c r="B1372" s="1" t="s">
        <v>620</v>
      </c>
      <c r="C1372" s="1" t="s">
        <v>1765</v>
      </c>
    </row>
    <row r="1373" spans="1:3">
      <c r="A1373" s="1" t="s">
        <v>330</v>
      </c>
      <c r="B1373" s="1" t="s">
        <v>331</v>
      </c>
      <c r="C1373" s="1" t="s">
        <v>1765</v>
      </c>
    </row>
    <row r="1374" spans="1:3">
      <c r="A1374" s="1" t="s">
        <v>716</v>
      </c>
      <c r="B1374" s="1" t="s">
        <v>894</v>
      </c>
      <c r="C1374" s="1" t="s">
        <v>1766</v>
      </c>
    </row>
    <row r="1375" spans="1:3">
      <c r="A1375" s="1" t="s">
        <v>716</v>
      </c>
      <c r="B1375" s="1" t="s">
        <v>627</v>
      </c>
      <c r="C1375" s="1" t="s">
        <v>1765</v>
      </c>
    </row>
    <row r="1376" spans="1:3">
      <c r="A1376" s="1" t="s">
        <v>1646</v>
      </c>
      <c r="B1376" s="1" t="s">
        <v>404</v>
      </c>
      <c r="C1376" s="1" t="s">
        <v>1765</v>
      </c>
    </row>
    <row r="1377" spans="1:3">
      <c r="A1377" s="1" t="str">
        <f>"SAINT CLAIR"</f>
        <v>SAINT CLAIR</v>
      </c>
      <c r="B1377" s="1" t="str">
        <f>"Emmanuel"</f>
        <v>Emmanuel</v>
      </c>
      <c r="C1377" s="1" t="s">
        <v>1765</v>
      </c>
    </row>
    <row r="1378" spans="1:3">
      <c r="A1378" s="1" t="s">
        <v>1406</v>
      </c>
      <c r="B1378" s="1" t="s">
        <v>1407</v>
      </c>
      <c r="C1378" s="1" t="s">
        <v>1766</v>
      </c>
    </row>
    <row r="1379" spans="1:3">
      <c r="A1379" s="1" t="s">
        <v>942</v>
      </c>
      <c r="B1379" s="1" t="s">
        <v>943</v>
      </c>
      <c r="C1379" s="1" t="s">
        <v>1766</v>
      </c>
    </row>
    <row r="1380" spans="1:3">
      <c r="A1380" s="1" t="s">
        <v>942</v>
      </c>
      <c r="B1380" s="1" t="s">
        <v>1208</v>
      </c>
      <c r="C1380" s="1" t="s">
        <v>1765</v>
      </c>
    </row>
    <row r="1381" spans="1:3">
      <c r="A1381" s="1" t="str">
        <f>"SAINTE ROSE"</f>
        <v>SAINTE ROSE</v>
      </c>
      <c r="B1381" s="1" t="str">
        <f>"Séphora"</f>
        <v>Séphora</v>
      </c>
      <c r="C1381" s="1" t="s">
        <v>1766</v>
      </c>
    </row>
    <row r="1382" spans="1:3">
      <c r="A1382" s="1" t="s">
        <v>1222</v>
      </c>
      <c r="B1382" s="1" t="s">
        <v>22</v>
      </c>
      <c r="C1382" s="1" t="s">
        <v>1765</v>
      </c>
    </row>
    <row r="1383" spans="1:3">
      <c r="A1383" s="1" t="s">
        <v>1464</v>
      </c>
      <c r="B1383" s="1" t="s">
        <v>1465</v>
      </c>
      <c r="C1383" s="1" t="s">
        <v>1765</v>
      </c>
    </row>
    <row r="1384" spans="1:3">
      <c r="A1384" s="1" t="s">
        <v>876</v>
      </c>
      <c r="B1384" s="1" t="s">
        <v>877</v>
      </c>
      <c r="C1384" s="1" t="s">
        <v>1765</v>
      </c>
    </row>
    <row r="1385" spans="1:3">
      <c r="A1385" s="1" t="s">
        <v>1367</v>
      </c>
      <c r="B1385" s="1" t="s">
        <v>1368</v>
      </c>
      <c r="C1385" s="1" t="s">
        <v>1766</v>
      </c>
    </row>
    <row r="1386" spans="1:3">
      <c r="A1386" s="1" t="str">
        <f>"SAMPSON"</f>
        <v>SAMPSON</v>
      </c>
      <c r="B1386" s="1" t="str">
        <f>"Rose"</f>
        <v>Rose</v>
      </c>
      <c r="C1386" s="1" t="s">
        <v>1766</v>
      </c>
    </row>
    <row r="1387" spans="1:3">
      <c r="A1387" s="1" t="s">
        <v>960</v>
      </c>
      <c r="B1387" s="1" t="s">
        <v>503</v>
      </c>
      <c r="C1387" s="1" t="s">
        <v>1765</v>
      </c>
    </row>
    <row r="1388" spans="1:3">
      <c r="A1388" s="1" t="s">
        <v>998</v>
      </c>
      <c r="B1388" s="1" t="s">
        <v>999</v>
      </c>
      <c r="C1388" s="1" t="s">
        <v>1765</v>
      </c>
    </row>
    <row r="1389" spans="1:3">
      <c r="A1389" s="1" t="s">
        <v>437</v>
      </c>
      <c r="B1389" s="1" t="s">
        <v>438</v>
      </c>
      <c r="C1389" s="1" t="s">
        <v>1766</v>
      </c>
    </row>
    <row r="1390" spans="1:3">
      <c r="A1390" s="1" t="str">
        <f>"SANTINI"</f>
        <v>SANTINI</v>
      </c>
      <c r="B1390" s="1" t="str">
        <f>"Gilles"</f>
        <v>Gilles</v>
      </c>
      <c r="C1390" s="1" t="s">
        <v>1765</v>
      </c>
    </row>
    <row r="1391" spans="1:3">
      <c r="A1391" s="1" t="s">
        <v>1728</v>
      </c>
      <c r="B1391" s="1" t="s">
        <v>28</v>
      </c>
      <c r="C1391" s="1" t="s">
        <v>1766</v>
      </c>
    </row>
    <row r="1392" spans="1:3">
      <c r="A1392" s="1" t="s">
        <v>1282</v>
      </c>
      <c r="B1392" s="1" t="s">
        <v>1283</v>
      </c>
      <c r="C1392" s="1" t="s">
        <v>1765</v>
      </c>
    </row>
    <row r="1393" spans="1:3">
      <c r="A1393" s="1" t="s">
        <v>675</v>
      </c>
      <c r="B1393" s="1" t="s">
        <v>650</v>
      </c>
      <c r="C1393" s="1" t="s">
        <v>1765</v>
      </c>
    </row>
    <row r="1394" spans="1:3">
      <c r="A1394" s="1" t="str">
        <f>"SARGENTON"</f>
        <v>SARGENTON</v>
      </c>
      <c r="B1394" s="1" t="str">
        <f>"Raphaël"</f>
        <v>Raphaël</v>
      </c>
      <c r="C1394" s="1" t="s">
        <v>1765</v>
      </c>
    </row>
    <row r="1395" spans="1:3">
      <c r="A1395" s="1" t="s">
        <v>1563</v>
      </c>
      <c r="B1395" s="1" t="s">
        <v>149</v>
      </c>
      <c r="C1395" s="1" t="s">
        <v>1765</v>
      </c>
    </row>
    <row r="1396" spans="1:3">
      <c r="A1396" s="1" t="str">
        <f>"SASTRE"</f>
        <v>SASTRE</v>
      </c>
      <c r="B1396" s="1" t="str">
        <f>"Evelyne"</f>
        <v>Evelyne</v>
      </c>
      <c r="C1396" s="1" t="s">
        <v>1766</v>
      </c>
    </row>
    <row r="1397" spans="1:3">
      <c r="A1397" s="1" t="s">
        <v>1159</v>
      </c>
      <c r="B1397" s="1" t="s">
        <v>271</v>
      </c>
      <c r="C1397" s="1" t="s">
        <v>1765</v>
      </c>
    </row>
    <row r="1398" spans="1:3">
      <c r="A1398" s="1" t="s">
        <v>332</v>
      </c>
      <c r="B1398" s="1" t="s">
        <v>333</v>
      </c>
      <c r="C1398" s="1" t="s">
        <v>1766</v>
      </c>
    </row>
    <row r="1399" spans="1:3">
      <c r="A1399" s="1" t="s">
        <v>1277</v>
      </c>
      <c r="B1399" s="1" t="s">
        <v>88</v>
      </c>
      <c r="C1399" s="1" t="s">
        <v>1766</v>
      </c>
    </row>
    <row r="1400" spans="1:3">
      <c r="A1400" s="1" t="s">
        <v>956</v>
      </c>
      <c r="B1400" s="1" t="s">
        <v>863</v>
      </c>
      <c r="C1400" s="1" t="s">
        <v>1765</v>
      </c>
    </row>
    <row r="1401" spans="1:3">
      <c r="A1401" s="1" t="str">
        <f>"SCHAMBER"</f>
        <v>SCHAMBER</v>
      </c>
      <c r="B1401" s="1" t="str">
        <f>"Agnes"</f>
        <v>Agnes</v>
      </c>
      <c r="C1401" s="1" t="s">
        <v>1766</v>
      </c>
    </row>
    <row r="1402" spans="1:3">
      <c r="A1402" s="1" t="s">
        <v>1104</v>
      </c>
      <c r="B1402" s="1" t="s">
        <v>452</v>
      </c>
      <c r="C1402" s="1" t="s">
        <v>1765</v>
      </c>
    </row>
    <row r="1403" spans="1:3">
      <c r="A1403" s="1" t="s">
        <v>1674</v>
      </c>
      <c r="B1403" s="1" t="s">
        <v>1675</v>
      </c>
      <c r="C1403" s="1" t="s">
        <v>1766</v>
      </c>
    </row>
    <row r="1404" spans="1:3">
      <c r="A1404" s="1" t="s">
        <v>334</v>
      </c>
      <c r="B1404" s="1" t="s">
        <v>335</v>
      </c>
      <c r="C1404" s="1" t="s">
        <v>1765</v>
      </c>
    </row>
    <row r="1405" spans="1:3">
      <c r="A1405" s="1" t="str">
        <f>"SEGOR"</f>
        <v>SEGOR</v>
      </c>
      <c r="B1405" s="1" t="str">
        <f>"Marie Michelle"</f>
        <v>Marie Michelle</v>
      </c>
      <c r="C1405" s="1" t="s">
        <v>1766</v>
      </c>
    </row>
    <row r="1406" spans="1:3">
      <c r="A1406" s="1" t="s">
        <v>439</v>
      </c>
      <c r="B1406" s="1" t="s">
        <v>58</v>
      </c>
      <c r="C1406" s="1" t="s">
        <v>1766</v>
      </c>
    </row>
    <row r="1407" spans="1:3">
      <c r="A1407" s="1" t="s">
        <v>576</v>
      </c>
      <c r="B1407" s="1" t="s">
        <v>577</v>
      </c>
      <c r="C1407" s="1" t="s">
        <v>1765</v>
      </c>
    </row>
    <row r="1408" spans="1:3">
      <c r="A1408" s="1" t="s">
        <v>1408</v>
      </c>
      <c r="B1408" s="1" t="s">
        <v>390</v>
      </c>
      <c r="C1408" s="1" t="s">
        <v>1765</v>
      </c>
    </row>
    <row r="1409" spans="1:3">
      <c r="A1409" s="1" t="s">
        <v>840</v>
      </c>
      <c r="B1409" s="1" t="s">
        <v>841</v>
      </c>
      <c r="C1409" s="1" t="s">
        <v>1765</v>
      </c>
    </row>
    <row r="1410" spans="1:3">
      <c r="A1410" s="1" t="str">
        <f>"SERALINE"</f>
        <v>SERALINE</v>
      </c>
      <c r="B1410" s="1" t="str">
        <f>"Manuel"</f>
        <v>Manuel</v>
      </c>
      <c r="C1410" s="1" t="s">
        <v>1765</v>
      </c>
    </row>
    <row r="1411" spans="1:3">
      <c r="A1411" s="1" t="s">
        <v>1662</v>
      </c>
      <c r="B1411" s="1" t="s">
        <v>1663</v>
      </c>
      <c r="C1411" s="1" t="s">
        <v>1765</v>
      </c>
    </row>
    <row r="1412" spans="1:3">
      <c r="A1412" s="1" t="s">
        <v>893</v>
      </c>
      <c r="B1412" s="1" t="s">
        <v>875</v>
      </c>
      <c r="C1412" s="1" t="s">
        <v>1765</v>
      </c>
    </row>
    <row r="1413" spans="1:3">
      <c r="A1413" s="1" t="s">
        <v>1548</v>
      </c>
      <c r="B1413" s="1" t="s">
        <v>273</v>
      </c>
      <c r="C1413" s="1" t="s">
        <v>1765</v>
      </c>
    </row>
    <row r="1414" spans="1:3">
      <c r="A1414" s="1" t="s">
        <v>1055</v>
      </c>
      <c r="B1414" s="1" t="s">
        <v>1056</v>
      </c>
      <c r="C1414" s="1" t="s">
        <v>1765</v>
      </c>
    </row>
    <row r="1415" spans="1:3">
      <c r="A1415" s="1" t="s">
        <v>1405</v>
      </c>
      <c r="B1415" s="1" t="s">
        <v>262</v>
      </c>
      <c r="C1415" s="1" t="s">
        <v>1765</v>
      </c>
    </row>
    <row r="1416" spans="1:3">
      <c r="A1416" s="1" t="s">
        <v>49</v>
      </c>
      <c r="B1416" s="1" t="s">
        <v>50</v>
      </c>
      <c r="C1416" s="1" t="s">
        <v>1766</v>
      </c>
    </row>
    <row r="1417" spans="1:3">
      <c r="A1417" s="1" t="s">
        <v>1724</v>
      </c>
      <c r="B1417" s="1" t="s">
        <v>1725</v>
      </c>
      <c r="C1417" s="1" t="s">
        <v>1765</v>
      </c>
    </row>
    <row r="1418" spans="1:3">
      <c r="A1418" s="1" t="s">
        <v>856</v>
      </c>
      <c r="B1418" s="1" t="s">
        <v>509</v>
      </c>
      <c r="C1418" s="1" t="s">
        <v>1765</v>
      </c>
    </row>
    <row r="1419" spans="1:3">
      <c r="A1419" s="1" t="s">
        <v>440</v>
      </c>
      <c r="B1419" s="1" t="s">
        <v>441</v>
      </c>
      <c r="C1419" s="1" t="s">
        <v>1766</v>
      </c>
    </row>
    <row r="1420" spans="1:3">
      <c r="A1420" s="1" t="s">
        <v>1279</v>
      </c>
      <c r="B1420" s="1" t="s">
        <v>1280</v>
      </c>
      <c r="C1420" s="1" t="s">
        <v>1765</v>
      </c>
    </row>
    <row r="1421" spans="1:3">
      <c r="A1421" s="1" t="str">
        <f>"SILVA DE ANDRADE"</f>
        <v>SILVA DE ANDRADE</v>
      </c>
      <c r="B1421" s="1" t="str">
        <f>"Lana"</f>
        <v>Lana</v>
      </c>
      <c r="C1421" s="1" t="s">
        <v>1766</v>
      </c>
    </row>
    <row r="1422" spans="1:3">
      <c r="A1422" s="1" t="s">
        <v>1100</v>
      </c>
      <c r="B1422" s="1" t="s">
        <v>104</v>
      </c>
      <c r="C1422" s="1" t="s">
        <v>1765</v>
      </c>
    </row>
    <row r="1423" spans="1:3">
      <c r="A1423" s="1" t="s">
        <v>578</v>
      </c>
      <c r="B1423" s="1" t="s">
        <v>579</v>
      </c>
      <c r="C1423" s="1" t="s">
        <v>1765</v>
      </c>
    </row>
    <row r="1424" spans="1:3">
      <c r="A1424" s="1" t="str">
        <f>"SINITAMBIRIVOUTIN"</f>
        <v>SINITAMBIRIVOUTIN</v>
      </c>
      <c r="B1424" s="1" t="str">
        <f>"Natacha"</f>
        <v>Natacha</v>
      </c>
      <c r="C1424" s="1" t="s">
        <v>1766</v>
      </c>
    </row>
    <row r="1425" spans="1:3">
      <c r="A1425" s="1" t="s">
        <v>926</v>
      </c>
      <c r="B1425" s="1" t="s">
        <v>927</v>
      </c>
      <c r="C1425" s="1" t="s">
        <v>1765</v>
      </c>
    </row>
    <row r="1426" spans="1:3">
      <c r="A1426" s="1" t="str">
        <f>"SIONG"</f>
        <v>SIONG</v>
      </c>
      <c r="B1426" s="1" t="str">
        <f>"Victoire"</f>
        <v>Victoire</v>
      </c>
      <c r="C1426" s="1" t="s">
        <v>1766</v>
      </c>
    </row>
    <row r="1427" spans="1:3">
      <c r="A1427" s="1" t="str">
        <f>"SIOURAY"</f>
        <v>SIOURAY</v>
      </c>
      <c r="B1427" s="1" t="str">
        <f>"Véronique"</f>
        <v>Véronique</v>
      </c>
      <c r="C1427" s="1" t="s">
        <v>1766</v>
      </c>
    </row>
    <row r="1428" spans="1:3">
      <c r="A1428" s="1" t="s">
        <v>336</v>
      </c>
      <c r="B1428" s="1" t="s">
        <v>337</v>
      </c>
      <c r="C1428" s="1" t="s">
        <v>1765</v>
      </c>
    </row>
    <row r="1429" spans="1:3">
      <c r="A1429" s="1" t="s">
        <v>1085</v>
      </c>
      <c r="B1429" s="1" t="s">
        <v>769</v>
      </c>
      <c r="C1429" s="1" t="s">
        <v>1765</v>
      </c>
    </row>
    <row r="1430" spans="1:3">
      <c r="A1430" s="1" t="s">
        <v>986</v>
      </c>
      <c r="B1430" s="1" t="s">
        <v>987</v>
      </c>
      <c r="C1430" s="1" t="s">
        <v>1765</v>
      </c>
    </row>
    <row r="1431" spans="1:3">
      <c r="A1431" s="1" t="s">
        <v>888</v>
      </c>
      <c r="B1431" s="1" t="s">
        <v>519</v>
      </c>
      <c r="C1431" s="1" t="s">
        <v>1765</v>
      </c>
    </row>
    <row r="1432" spans="1:3">
      <c r="A1432" s="1" t="s">
        <v>1720</v>
      </c>
      <c r="B1432" s="1" t="s">
        <v>1721</v>
      </c>
      <c r="C1432" s="1" t="s">
        <v>1765</v>
      </c>
    </row>
    <row r="1433" spans="1:3">
      <c r="A1433" s="1" t="str">
        <f>"SMITH"</f>
        <v>SMITH</v>
      </c>
      <c r="B1433" s="1" t="str">
        <f>"Patrick"</f>
        <v>Patrick</v>
      </c>
      <c r="C1433" s="1" t="s">
        <v>1765</v>
      </c>
    </row>
    <row r="1434" spans="1:3">
      <c r="A1434" s="1" t="s">
        <v>1601</v>
      </c>
      <c r="B1434" s="1" t="s">
        <v>205</v>
      </c>
      <c r="C1434" s="1" t="s">
        <v>1765</v>
      </c>
    </row>
    <row r="1435" spans="1:3">
      <c r="A1435" s="1" t="s">
        <v>442</v>
      </c>
      <c r="B1435" s="1" t="s">
        <v>443</v>
      </c>
      <c r="C1435" s="1" t="s">
        <v>1765</v>
      </c>
    </row>
    <row r="1436" spans="1:3">
      <c r="A1436" s="1" t="s">
        <v>580</v>
      </c>
      <c r="B1436" s="1" t="s">
        <v>581</v>
      </c>
      <c r="C1436" s="1" t="s">
        <v>1765</v>
      </c>
    </row>
    <row r="1437" spans="1:3">
      <c r="A1437" s="1" t="s">
        <v>51</v>
      </c>
      <c r="B1437" s="1" t="s">
        <v>52</v>
      </c>
      <c r="C1437" s="1" t="s">
        <v>1765</v>
      </c>
    </row>
    <row r="1438" spans="1:3">
      <c r="A1438" s="1" t="str">
        <f>"SOPHIYAIR"</f>
        <v>SOPHIYAIR</v>
      </c>
      <c r="B1438" s="1" t="str">
        <f>"Fabrice"</f>
        <v>Fabrice</v>
      </c>
      <c r="C1438" s="1" t="s">
        <v>1765</v>
      </c>
    </row>
    <row r="1439" spans="1:3">
      <c r="A1439" s="1" t="s">
        <v>338</v>
      </c>
      <c r="B1439" s="1" t="s">
        <v>339</v>
      </c>
      <c r="C1439" s="1" t="s">
        <v>1766</v>
      </c>
    </row>
    <row r="1440" spans="1:3">
      <c r="A1440" s="1" t="s">
        <v>1654</v>
      </c>
      <c r="B1440" s="1" t="s">
        <v>1655</v>
      </c>
      <c r="C1440" s="1" t="s">
        <v>1765</v>
      </c>
    </row>
    <row r="1441" spans="1:3">
      <c r="A1441" s="1" t="str">
        <f>"STALINSKI"</f>
        <v>STALINSKI</v>
      </c>
      <c r="B1441" s="1" t="str">
        <f>"Mélissa"</f>
        <v>Mélissa</v>
      </c>
      <c r="C1441" s="1" t="s">
        <v>1766</v>
      </c>
    </row>
    <row r="1442" spans="1:3">
      <c r="A1442" s="1" t="s">
        <v>582</v>
      </c>
      <c r="B1442" s="1" t="s">
        <v>1337</v>
      </c>
      <c r="C1442" s="1" t="s">
        <v>1766</v>
      </c>
    </row>
    <row r="1443" spans="1:3">
      <c r="A1443" s="1" t="s">
        <v>582</v>
      </c>
      <c r="B1443" s="1" t="s">
        <v>583</v>
      </c>
      <c r="C1443" s="1" t="s">
        <v>1766</v>
      </c>
    </row>
    <row r="1444" spans="1:3">
      <c r="A1444" s="1" t="s">
        <v>1174</v>
      </c>
      <c r="B1444" s="1" t="s">
        <v>1175</v>
      </c>
      <c r="C1444" s="1" t="s">
        <v>1766</v>
      </c>
    </row>
    <row r="1445" spans="1:3">
      <c r="A1445" s="1" t="s">
        <v>584</v>
      </c>
      <c r="B1445" s="1" t="s">
        <v>585</v>
      </c>
      <c r="C1445" s="1" t="s">
        <v>1766</v>
      </c>
    </row>
    <row r="1446" spans="1:3">
      <c r="A1446" s="1" t="str">
        <f>"SYIDALZA"</f>
        <v>SYIDALZA</v>
      </c>
      <c r="B1446" s="1" t="str">
        <f>"Julien"</f>
        <v>Julien</v>
      </c>
      <c r="C1446" s="1" t="s">
        <v>1765</v>
      </c>
    </row>
    <row r="1447" spans="1:3">
      <c r="A1447" s="1" t="str">
        <f>"SYIDALZA"</f>
        <v>SYIDALZA</v>
      </c>
      <c r="B1447" s="1" t="str">
        <f>"Yanna"</f>
        <v>Yanna</v>
      </c>
      <c r="C1447" s="1" t="s">
        <v>1766</v>
      </c>
    </row>
    <row r="1448" spans="1:3">
      <c r="A1448" s="1" t="s">
        <v>586</v>
      </c>
      <c r="B1448" s="1" t="s">
        <v>587</v>
      </c>
      <c r="C1448" s="1" t="s">
        <v>1765</v>
      </c>
    </row>
    <row r="1449" spans="1:3">
      <c r="A1449" s="1" t="s">
        <v>1666</v>
      </c>
      <c r="B1449" s="1" t="s">
        <v>1667</v>
      </c>
      <c r="C1449" s="1" t="s">
        <v>1766</v>
      </c>
    </row>
    <row r="1450" spans="1:3">
      <c r="A1450" s="1" t="str">
        <f>"TABAR"</f>
        <v>TABAR</v>
      </c>
      <c r="B1450" s="1" t="str">
        <f>"Franck Robert"</f>
        <v>Franck Robert</v>
      </c>
      <c r="C1450" s="1" t="s">
        <v>1765</v>
      </c>
    </row>
    <row r="1451" spans="1:3">
      <c r="A1451" s="1" t="str">
        <f>"TABARANT"</f>
        <v>TABARANT</v>
      </c>
      <c r="B1451" s="1" t="str">
        <f>"Perrine"</f>
        <v>Perrine</v>
      </c>
      <c r="C1451" s="1" t="s">
        <v>1766</v>
      </c>
    </row>
    <row r="1452" spans="1:3">
      <c r="A1452" s="1" t="s">
        <v>53</v>
      </c>
      <c r="B1452" s="1" t="s">
        <v>54</v>
      </c>
      <c r="C1452" s="1" t="s">
        <v>1765</v>
      </c>
    </row>
    <row r="1453" spans="1:3">
      <c r="A1453" s="1" t="str">
        <f>"TAILLE-PIERRE"</f>
        <v>TAILLE-PIERRE</v>
      </c>
      <c r="B1453" s="1" t="str">
        <f>"THOMAS"</f>
        <v>THOMAS</v>
      </c>
      <c r="C1453" s="1" t="s">
        <v>1765</v>
      </c>
    </row>
    <row r="1454" spans="1:3">
      <c r="A1454" s="1" t="s">
        <v>1068</v>
      </c>
      <c r="B1454" s="1" t="s">
        <v>1069</v>
      </c>
      <c r="C1454" s="1" t="s">
        <v>1766</v>
      </c>
    </row>
    <row r="1455" spans="1:3">
      <c r="A1455" s="1" t="s">
        <v>838</v>
      </c>
      <c r="B1455" s="1" t="s">
        <v>839</v>
      </c>
      <c r="C1455" s="1" t="s">
        <v>1765</v>
      </c>
    </row>
    <row r="1456" spans="1:3">
      <c r="A1456" s="1" t="s">
        <v>961</v>
      </c>
      <c r="B1456" s="1" t="s">
        <v>892</v>
      </c>
      <c r="C1456" s="1" t="s">
        <v>1765</v>
      </c>
    </row>
    <row r="1457" spans="1:3">
      <c r="A1457" s="1" t="s">
        <v>1324</v>
      </c>
      <c r="B1457" s="1" t="s">
        <v>1325</v>
      </c>
      <c r="C1457" s="1" t="s">
        <v>1765</v>
      </c>
    </row>
    <row r="1458" spans="1:3">
      <c r="A1458" s="1" t="str">
        <f>"TANDA"</f>
        <v>TANDA</v>
      </c>
      <c r="B1458" s="1" t="str">
        <f>"Justin"</f>
        <v>Justin</v>
      </c>
      <c r="C1458" s="1" t="s">
        <v>1765</v>
      </c>
    </row>
    <row r="1459" spans="1:3">
      <c r="A1459" s="1" t="s">
        <v>1579</v>
      </c>
      <c r="B1459" s="1" t="s">
        <v>1580</v>
      </c>
      <c r="C1459" s="1" t="s">
        <v>1765</v>
      </c>
    </row>
    <row r="1460" spans="1:3">
      <c r="A1460" s="1" t="s">
        <v>1656</v>
      </c>
      <c r="B1460" s="1" t="s">
        <v>1657</v>
      </c>
      <c r="C1460" s="1" t="s">
        <v>1765</v>
      </c>
    </row>
    <row r="1461" spans="1:3">
      <c r="A1461" s="1" t="s">
        <v>663</v>
      </c>
      <c r="B1461" s="1" t="s">
        <v>664</v>
      </c>
      <c r="C1461" s="1" t="s">
        <v>1766</v>
      </c>
    </row>
    <row r="1462" spans="1:3">
      <c r="A1462" s="1" t="s">
        <v>444</v>
      </c>
      <c r="B1462" s="1" t="s">
        <v>278</v>
      </c>
      <c r="C1462" s="1" t="s">
        <v>1765</v>
      </c>
    </row>
    <row r="1463" spans="1:3">
      <c r="A1463" s="1" t="s">
        <v>1610</v>
      </c>
      <c r="B1463" s="1" t="s">
        <v>1611</v>
      </c>
      <c r="C1463" s="1" t="s">
        <v>1765</v>
      </c>
    </row>
    <row r="1464" spans="1:3">
      <c r="A1464" s="1" t="s">
        <v>1326</v>
      </c>
      <c r="B1464" s="1" t="s">
        <v>835</v>
      </c>
      <c r="C1464" s="1" t="s">
        <v>1765</v>
      </c>
    </row>
    <row r="1465" spans="1:3">
      <c r="A1465" s="1" t="s">
        <v>340</v>
      </c>
      <c r="B1465" s="1" t="s">
        <v>258</v>
      </c>
      <c r="C1465" s="1" t="s">
        <v>1766</v>
      </c>
    </row>
    <row r="1466" spans="1:3">
      <c r="A1466" s="1" t="s">
        <v>906</v>
      </c>
      <c r="B1466" s="1" t="s">
        <v>665</v>
      </c>
      <c r="C1466" s="1" t="s">
        <v>1765</v>
      </c>
    </row>
    <row r="1467" spans="1:3">
      <c r="A1467" s="1" t="s">
        <v>341</v>
      </c>
      <c r="B1467" s="1" t="s">
        <v>342</v>
      </c>
      <c r="C1467" s="1" t="s">
        <v>1766</v>
      </c>
    </row>
    <row r="1468" spans="1:3">
      <c r="A1468" s="1" t="str">
        <f>"THENAULT"</f>
        <v>THENAULT</v>
      </c>
      <c r="B1468" s="1" t="str">
        <f>"Virginie"</f>
        <v>Virginie</v>
      </c>
      <c r="C1468" s="1" t="s">
        <v>1766</v>
      </c>
    </row>
    <row r="1469" spans="1:3">
      <c r="A1469" s="1" t="str">
        <f>"THEODORE"</f>
        <v>THEODORE</v>
      </c>
      <c r="B1469" s="1" t="str">
        <f>"Angie"</f>
        <v>Angie</v>
      </c>
      <c r="C1469" s="1" t="s">
        <v>1766</v>
      </c>
    </row>
    <row r="1470" spans="1:3">
      <c r="A1470" s="1" t="s">
        <v>1425</v>
      </c>
      <c r="B1470" s="1" t="s">
        <v>22</v>
      </c>
      <c r="C1470" s="1" t="s">
        <v>1765</v>
      </c>
    </row>
    <row r="1471" spans="1:3">
      <c r="A1471" s="1" t="s">
        <v>662</v>
      </c>
      <c r="B1471" s="1" t="s">
        <v>645</v>
      </c>
      <c r="C1471" s="1" t="s">
        <v>1765</v>
      </c>
    </row>
    <row r="1472" spans="1:3">
      <c r="A1472" s="1" t="str">
        <f>"THEVENY"</f>
        <v>THEVENY</v>
      </c>
      <c r="B1472" s="1" t="str">
        <f>"Vanessa"</f>
        <v>Vanessa</v>
      </c>
      <c r="C1472" s="1" t="s">
        <v>1766</v>
      </c>
    </row>
    <row r="1473" spans="1:3">
      <c r="A1473" s="1" t="s">
        <v>1038</v>
      </c>
      <c r="B1473" s="1" t="s">
        <v>1039</v>
      </c>
      <c r="C1473" s="1" t="s">
        <v>1765</v>
      </c>
    </row>
    <row r="1474" spans="1:3">
      <c r="A1474" s="1" t="str">
        <f>"THIONVILLE"</f>
        <v>THIONVILLE</v>
      </c>
      <c r="B1474" s="1" t="str">
        <f>"Albert"</f>
        <v>Albert</v>
      </c>
      <c r="C1474" s="1" t="s">
        <v>1765</v>
      </c>
    </row>
    <row r="1475" spans="1:3">
      <c r="A1475" s="1" t="s">
        <v>1686</v>
      </c>
      <c r="B1475" s="1" t="s">
        <v>539</v>
      </c>
      <c r="C1475" s="1" t="s">
        <v>1765</v>
      </c>
    </row>
    <row r="1476" spans="1:3">
      <c r="A1476" s="1" t="s">
        <v>1686</v>
      </c>
      <c r="B1476" s="1" t="s">
        <v>1699</v>
      </c>
      <c r="C1476" s="1" t="s">
        <v>1766</v>
      </c>
    </row>
    <row r="1477" spans="1:3">
      <c r="A1477" s="1" t="s">
        <v>588</v>
      </c>
      <c r="B1477" s="1" t="s">
        <v>589</v>
      </c>
      <c r="C1477" s="1" t="s">
        <v>1765</v>
      </c>
    </row>
    <row r="1478" spans="1:3">
      <c r="A1478" s="1" t="s">
        <v>1540</v>
      </c>
      <c r="B1478" s="1" t="s">
        <v>459</v>
      </c>
      <c r="C1478" s="1" t="s">
        <v>1765</v>
      </c>
    </row>
    <row r="1479" spans="1:3">
      <c r="A1479" s="1" t="s">
        <v>1571</v>
      </c>
      <c r="B1479" s="1" t="s">
        <v>1572</v>
      </c>
      <c r="C1479" s="1" t="s">
        <v>1765</v>
      </c>
    </row>
    <row r="1480" spans="1:3">
      <c r="A1480" s="1" t="str">
        <f>"TIJUS"</f>
        <v>TIJUS</v>
      </c>
      <c r="B1480" s="1" t="str">
        <f>"Maryse"</f>
        <v>Maryse</v>
      </c>
      <c r="C1480" s="1" t="s">
        <v>1766</v>
      </c>
    </row>
    <row r="1481" spans="1:3">
      <c r="A1481" s="1" t="s">
        <v>1236</v>
      </c>
      <c r="B1481" s="1" t="s">
        <v>68</v>
      </c>
      <c r="C1481" s="1" t="s">
        <v>1765</v>
      </c>
    </row>
    <row r="1482" spans="1:3">
      <c r="A1482" s="1" t="str">
        <f>"TIRARD"</f>
        <v>TIRARD</v>
      </c>
      <c r="B1482" s="1" t="str">
        <f>"Vincent"</f>
        <v>Vincent</v>
      </c>
      <c r="C1482" s="1" t="s">
        <v>1765</v>
      </c>
    </row>
    <row r="1483" spans="1:3">
      <c r="A1483" s="1" t="str">
        <f>"TITZMANN"</f>
        <v>TITZMANN</v>
      </c>
      <c r="B1483" s="1" t="str">
        <f>"Ulrike"</f>
        <v>Ulrike</v>
      </c>
      <c r="C1483" s="1" t="s">
        <v>1765</v>
      </c>
    </row>
    <row r="1484" spans="1:3">
      <c r="A1484" s="1" t="s">
        <v>55</v>
      </c>
      <c r="B1484" s="1" t="s">
        <v>56</v>
      </c>
      <c r="C1484" s="1" t="s">
        <v>1765</v>
      </c>
    </row>
    <row r="1485" spans="1:3">
      <c r="A1485" s="1" t="s">
        <v>928</v>
      </c>
      <c r="B1485" s="1" t="s">
        <v>722</v>
      </c>
      <c r="C1485" s="1" t="s">
        <v>1765</v>
      </c>
    </row>
    <row r="1486" spans="1:3">
      <c r="A1486" s="1" t="s">
        <v>1489</v>
      </c>
      <c r="B1486" s="1" t="s">
        <v>1490</v>
      </c>
      <c r="C1486" s="1" t="s">
        <v>1765</v>
      </c>
    </row>
    <row r="1487" spans="1:3">
      <c r="A1487" s="1" t="s">
        <v>1489</v>
      </c>
      <c r="B1487" s="1" t="s">
        <v>1491</v>
      </c>
      <c r="C1487" s="1" t="s">
        <v>1765</v>
      </c>
    </row>
    <row r="1488" spans="1:3">
      <c r="A1488" s="1" t="s">
        <v>1681</v>
      </c>
      <c r="B1488" s="1" t="s">
        <v>1434</v>
      </c>
      <c r="C1488" s="1" t="s">
        <v>1766</v>
      </c>
    </row>
    <row r="1489" spans="1:3">
      <c r="A1489" s="1" t="str">
        <f>"TORVIC"</f>
        <v>TORVIC</v>
      </c>
      <c r="B1489" s="1" t="str">
        <f>"René"</f>
        <v>René</v>
      </c>
      <c r="C1489" s="1" t="s">
        <v>1765</v>
      </c>
    </row>
    <row r="1490" spans="1:3">
      <c r="A1490" s="1" t="str">
        <f>"TORVIC"</f>
        <v>TORVIC</v>
      </c>
      <c r="B1490" s="1" t="str">
        <f>"Gilbert"</f>
        <v>Gilbert</v>
      </c>
      <c r="C1490" s="1" t="s">
        <v>1765</v>
      </c>
    </row>
    <row r="1491" spans="1:3">
      <c r="A1491" s="1" t="s">
        <v>816</v>
      </c>
      <c r="B1491" s="1" t="s">
        <v>817</v>
      </c>
      <c r="C1491" s="1" t="s">
        <v>1765</v>
      </c>
    </row>
    <row r="1492" spans="1:3">
      <c r="A1492" s="1" t="s">
        <v>1682</v>
      </c>
      <c r="B1492" s="1" t="s">
        <v>568</v>
      </c>
      <c r="C1492" s="1" t="s">
        <v>1765</v>
      </c>
    </row>
    <row r="1493" spans="1:3">
      <c r="A1493" s="1" t="s">
        <v>1745</v>
      </c>
      <c r="B1493" s="1" t="s">
        <v>149</v>
      </c>
      <c r="C1493" s="1" t="s">
        <v>1765</v>
      </c>
    </row>
    <row r="1494" spans="1:3">
      <c r="A1494" s="1" t="s">
        <v>1153</v>
      </c>
      <c r="B1494" s="1" t="s">
        <v>86</v>
      </c>
      <c r="C1494" s="1" t="s">
        <v>1765</v>
      </c>
    </row>
    <row r="1495" spans="1:3">
      <c r="A1495" s="1" t="s">
        <v>1079</v>
      </c>
      <c r="B1495" s="1" t="s">
        <v>1080</v>
      </c>
      <c r="C1495" s="1" t="s">
        <v>1765</v>
      </c>
    </row>
    <row r="1496" spans="1:3">
      <c r="A1496" s="1" t="s">
        <v>343</v>
      </c>
      <c r="B1496" s="1" t="s">
        <v>143</v>
      </c>
      <c r="C1496" s="1" t="s">
        <v>1765</v>
      </c>
    </row>
    <row r="1497" spans="1:3">
      <c r="A1497" s="1" t="str">
        <f>"TRINDADE DA SILVA LIMA"</f>
        <v>TRINDADE DA SILVA LIMA</v>
      </c>
      <c r="B1497" s="1" t="str">
        <f>"JANIO"</f>
        <v>JANIO</v>
      </c>
      <c r="C1497" s="1" t="s">
        <v>1766</v>
      </c>
    </row>
    <row r="1498" spans="1:3">
      <c r="A1498" s="1" t="s">
        <v>1594</v>
      </c>
      <c r="B1498" s="1" t="s">
        <v>48</v>
      </c>
      <c r="C1498" s="1" t="s">
        <v>1765</v>
      </c>
    </row>
    <row r="1499" spans="1:3">
      <c r="A1499" s="1" t="s">
        <v>1065</v>
      </c>
      <c r="B1499" s="1" t="s">
        <v>58</v>
      </c>
      <c r="C1499" s="1" t="s">
        <v>1766</v>
      </c>
    </row>
    <row r="1500" spans="1:3">
      <c r="A1500" s="1" t="str">
        <f>"TURIAF"</f>
        <v>TURIAF</v>
      </c>
      <c r="B1500" s="1" t="str">
        <f>"Jean Claude"</f>
        <v>Jean Claude</v>
      </c>
      <c r="C1500" s="1" t="s">
        <v>1765</v>
      </c>
    </row>
    <row r="1501" spans="1:3">
      <c r="A1501" s="1" t="str">
        <f>"TURLEPIN"</f>
        <v>TURLEPIN</v>
      </c>
      <c r="B1501" s="1" t="str">
        <f>"Claude"</f>
        <v>Claude</v>
      </c>
      <c r="C1501" s="1" t="s">
        <v>1765</v>
      </c>
    </row>
    <row r="1502" spans="1:3">
      <c r="A1502" s="1" t="s">
        <v>1278</v>
      </c>
      <c r="B1502" s="1" t="s">
        <v>104</v>
      </c>
      <c r="C1502" s="1" t="s">
        <v>1765</v>
      </c>
    </row>
    <row r="1503" spans="1:3">
      <c r="A1503" s="1" t="s">
        <v>1136</v>
      </c>
      <c r="B1503" s="1" t="s">
        <v>256</v>
      </c>
      <c r="C1503" s="1" t="s">
        <v>1765</v>
      </c>
    </row>
    <row r="1504" spans="1:3">
      <c r="A1504" s="1" t="s">
        <v>1302</v>
      </c>
      <c r="B1504" s="1" t="s">
        <v>1260</v>
      </c>
      <c r="C1504" s="1" t="s">
        <v>1765</v>
      </c>
    </row>
    <row r="1505" spans="1:3">
      <c r="A1505" s="1" t="s">
        <v>1529</v>
      </c>
      <c r="B1505" s="1" t="s">
        <v>488</v>
      </c>
      <c r="C1505" s="1" t="s">
        <v>1765</v>
      </c>
    </row>
    <row r="1506" spans="1:3">
      <c r="A1506" s="1" t="s">
        <v>952</v>
      </c>
      <c r="B1506" s="1" t="s">
        <v>953</v>
      </c>
      <c r="C1506" s="1" t="s">
        <v>1765</v>
      </c>
    </row>
    <row r="1507" spans="1:3">
      <c r="A1507" s="1" t="s">
        <v>590</v>
      </c>
      <c r="B1507" s="1" t="s">
        <v>591</v>
      </c>
      <c r="C1507" s="1" t="s">
        <v>1765</v>
      </c>
    </row>
    <row r="1508" spans="1:3">
      <c r="A1508" s="1" t="s">
        <v>1437</v>
      </c>
      <c r="B1508" s="1" t="s">
        <v>137</v>
      </c>
      <c r="C1508" s="1" t="s">
        <v>1765</v>
      </c>
    </row>
    <row r="1509" spans="1:3">
      <c r="A1509" s="1" t="s">
        <v>344</v>
      </c>
      <c r="B1509" s="1" t="s">
        <v>345</v>
      </c>
      <c r="C1509" s="1" t="s">
        <v>1765</v>
      </c>
    </row>
    <row r="1510" spans="1:3">
      <c r="A1510" s="1" t="str">
        <f>"VALMI"</f>
        <v>VALMI</v>
      </c>
      <c r="B1510" s="1" t="str">
        <f>"Thierry"</f>
        <v>Thierry</v>
      </c>
      <c r="C1510" s="1" t="s">
        <v>1765</v>
      </c>
    </row>
    <row r="1511" spans="1:3">
      <c r="A1511" s="1" t="s">
        <v>830</v>
      </c>
      <c r="B1511" s="1" t="s">
        <v>831</v>
      </c>
      <c r="C1511" s="1" t="s">
        <v>1765</v>
      </c>
    </row>
    <row r="1512" spans="1:3">
      <c r="A1512" s="1" t="s">
        <v>1049</v>
      </c>
      <c r="B1512" s="1" t="s">
        <v>187</v>
      </c>
      <c r="C1512" s="1" t="s">
        <v>1765</v>
      </c>
    </row>
    <row r="1513" spans="1:3">
      <c r="A1513" s="1" t="s">
        <v>1043</v>
      </c>
      <c r="B1513" s="1" t="s">
        <v>507</v>
      </c>
      <c r="C1513" s="1" t="s">
        <v>1765</v>
      </c>
    </row>
    <row r="1514" spans="1:3">
      <c r="A1514" s="1" t="s">
        <v>1484</v>
      </c>
      <c r="B1514" s="1" t="s">
        <v>1485</v>
      </c>
      <c r="C1514" s="1" t="s">
        <v>1766</v>
      </c>
    </row>
    <row r="1515" spans="1:3">
      <c r="A1515" s="1" t="s">
        <v>1172</v>
      </c>
      <c r="B1515" s="1" t="s">
        <v>1173</v>
      </c>
      <c r="C1515" s="1" t="s">
        <v>1765</v>
      </c>
    </row>
    <row r="1516" spans="1:3">
      <c r="A1516" s="1" t="s">
        <v>1332</v>
      </c>
      <c r="B1516" s="1" t="s">
        <v>70</v>
      </c>
      <c r="C1516" s="1" t="s">
        <v>1765</v>
      </c>
    </row>
    <row r="1517" spans="1:3">
      <c r="A1517" s="1" t="s">
        <v>682</v>
      </c>
      <c r="B1517" s="1" t="s">
        <v>683</v>
      </c>
      <c r="C1517" s="1" t="s">
        <v>1765</v>
      </c>
    </row>
    <row r="1518" spans="1:3">
      <c r="A1518" s="1" t="s">
        <v>346</v>
      </c>
      <c r="B1518" s="1" t="s">
        <v>22</v>
      </c>
      <c r="C1518" s="1" t="s">
        <v>1765</v>
      </c>
    </row>
    <row r="1519" spans="1:3">
      <c r="A1519" s="1" t="s">
        <v>934</v>
      </c>
      <c r="B1519" s="1" t="s">
        <v>935</v>
      </c>
      <c r="C1519" s="1" t="s">
        <v>1765</v>
      </c>
    </row>
    <row r="1520" spans="1:3">
      <c r="A1520" s="1" t="str">
        <f>"VERDEROSA"</f>
        <v>VERDEROSA</v>
      </c>
      <c r="B1520" s="1" t="str">
        <f>"Alexandre"</f>
        <v>Alexandre</v>
      </c>
      <c r="C1520" s="1" t="s">
        <v>1765</v>
      </c>
    </row>
    <row r="1521" spans="1:3">
      <c r="A1521" s="1" t="s">
        <v>1551</v>
      </c>
      <c r="B1521" s="1" t="s">
        <v>621</v>
      </c>
      <c r="C1521" s="1" t="s">
        <v>1765</v>
      </c>
    </row>
    <row r="1522" spans="1:3">
      <c r="A1522" s="1" t="s">
        <v>1544</v>
      </c>
      <c r="B1522" s="1" t="s">
        <v>1545</v>
      </c>
      <c r="C1522" s="1" t="s">
        <v>1765</v>
      </c>
    </row>
    <row r="1523" spans="1:3">
      <c r="A1523" s="1" t="s">
        <v>891</v>
      </c>
      <c r="B1523" s="1" t="s">
        <v>892</v>
      </c>
      <c r="C1523" s="1" t="s">
        <v>1765</v>
      </c>
    </row>
    <row r="1524" spans="1:3">
      <c r="A1524" s="1" t="s">
        <v>1664</v>
      </c>
      <c r="B1524" s="1" t="s">
        <v>1665</v>
      </c>
      <c r="C1524" s="1" t="s">
        <v>1765</v>
      </c>
    </row>
    <row r="1525" spans="1:3">
      <c r="A1525" s="1" t="s">
        <v>864</v>
      </c>
      <c r="B1525" s="1" t="s">
        <v>865</v>
      </c>
      <c r="C1525" s="1" t="s">
        <v>1765</v>
      </c>
    </row>
    <row r="1526" spans="1:3">
      <c r="A1526" s="1" t="s">
        <v>770</v>
      </c>
      <c r="B1526" s="1" t="s">
        <v>297</v>
      </c>
      <c r="C1526" s="1" t="s">
        <v>1765</v>
      </c>
    </row>
    <row r="1527" spans="1:3">
      <c r="A1527" s="1" t="str">
        <f>"VICTOIRE"</f>
        <v>VICTOIRE</v>
      </c>
      <c r="B1527" s="1" t="str">
        <f>"Pierre"</f>
        <v>Pierre</v>
      </c>
      <c r="C1527" s="1" t="s">
        <v>1765</v>
      </c>
    </row>
    <row r="1528" spans="1:3">
      <c r="A1528" s="1" t="s">
        <v>658</v>
      </c>
      <c r="B1528" s="1" t="s">
        <v>659</v>
      </c>
      <c r="C1528" s="1" t="s">
        <v>1766</v>
      </c>
    </row>
    <row r="1529" spans="1:3">
      <c r="A1529" s="1" t="s">
        <v>347</v>
      </c>
      <c r="B1529" s="1" t="s">
        <v>122</v>
      </c>
      <c r="C1529" s="1" t="s">
        <v>1765</v>
      </c>
    </row>
    <row r="1530" spans="1:3">
      <c r="A1530" s="1" t="s">
        <v>347</v>
      </c>
      <c r="B1530" s="1" t="s">
        <v>445</v>
      </c>
      <c r="C1530" s="1" t="s">
        <v>1766</v>
      </c>
    </row>
    <row r="1531" spans="1:3">
      <c r="A1531" s="1" t="s">
        <v>348</v>
      </c>
      <c r="B1531" s="1" t="s">
        <v>349</v>
      </c>
      <c r="C1531" s="1" t="s">
        <v>1765</v>
      </c>
    </row>
    <row r="1532" spans="1:3">
      <c r="A1532" s="1" t="s">
        <v>1618</v>
      </c>
      <c r="B1532" s="1" t="s">
        <v>447</v>
      </c>
      <c r="C1532" s="1" t="s">
        <v>1765</v>
      </c>
    </row>
    <row r="1533" spans="1:3">
      <c r="A1533" s="1" t="str">
        <f>"VILLEMIN"</f>
        <v>VILLEMIN</v>
      </c>
      <c r="B1533" s="1" t="str">
        <f>"PATRICK"</f>
        <v>PATRICK</v>
      </c>
      <c r="C1533" s="1" t="s">
        <v>1765</v>
      </c>
    </row>
    <row r="1534" spans="1:3">
      <c r="A1534" s="1" t="str">
        <f>"VILLETTE"</f>
        <v>VILLETTE</v>
      </c>
      <c r="B1534" s="1" t="str">
        <f>"Annick"</f>
        <v>Annick</v>
      </c>
      <c r="C1534" s="1" t="s">
        <v>1766</v>
      </c>
    </row>
    <row r="1535" spans="1:3">
      <c r="A1535" s="1" t="s">
        <v>1673</v>
      </c>
      <c r="B1535" s="1" t="s">
        <v>568</v>
      </c>
      <c r="C1535" s="1" t="s">
        <v>1765</v>
      </c>
    </row>
    <row r="1536" spans="1:3">
      <c r="A1536" s="1" t="s">
        <v>779</v>
      </c>
      <c r="B1536" s="1" t="s">
        <v>195</v>
      </c>
      <c r="C1536" s="1" t="s">
        <v>1766</v>
      </c>
    </row>
    <row r="1537" spans="1:3">
      <c r="A1537" s="1" t="s">
        <v>779</v>
      </c>
      <c r="B1537" s="1" t="s">
        <v>621</v>
      </c>
      <c r="C1537" s="1" t="s">
        <v>1765</v>
      </c>
    </row>
    <row r="1538" spans="1:3">
      <c r="A1538" s="1" t="str">
        <f>"VINCENT"</f>
        <v>VINCENT</v>
      </c>
      <c r="B1538" s="1" t="str">
        <f>"Loic"</f>
        <v>Loic</v>
      </c>
      <c r="C1538" s="1" t="s">
        <v>1765</v>
      </c>
    </row>
    <row r="1539" spans="1:3">
      <c r="A1539" s="1" t="s">
        <v>1501</v>
      </c>
      <c r="B1539" s="1" t="s">
        <v>1502</v>
      </c>
      <c r="C1539" s="1" t="s">
        <v>1765</v>
      </c>
    </row>
    <row r="1540" spans="1:3">
      <c r="A1540" s="1" t="str">
        <f>"VINDEX"</f>
        <v>VINDEX</v>
      </c>
      <c r="B1540" s="1" t="str">
        <f>"Eric"</f>
        <v>Eric</v>
      </c>
      <c r="C1540" s="1" t="s">
        <v>1765</v>
      </c>
    </row>
    <row r="1541" spans="1:3">
      <c r="A1541" s="1" t="s">
        <v>853</v>
      </c>
      <c r="B1541" s="1" t="s">
        <v>854</v>
      </c>
      <c r="C1541" s="1" t="s">
        <v>1765</v>
      </c>
    </row>
    <row r="1542" spans="1:3">
      <c r="A1542" s="1" t="s">
        <v>446</v>
      </c>
      <c r="B1542" s="1" t="s">
        <v>447</v>
      </c>
      <c r="C1542" s="1" t="s">
        <v>1765</v>
      </c>
    </row>
    <row r="1543" spans="1:3">
      <c r="A1543" s="1" t="s">
        <v>832</v>
      </c>
      <c r="B1543" s="1" t="s">
        <v>129</v>
      </c>
      <c r="C1543" s="1" t="s">
        <v>1766</v>
      </c>
    </row>
    <row r="1544" spans="1:3">
      <c r="A1544" s="1" t="s">
        <v>763</v>
      </c>
      <c r="B1544" s="1" t="s">
        <v>764</v>
      </c>
      <c r="C1544" s="1" t="s">
        <v>1765</v>
      </c>
    </row>
    <row r="1545" spans="1:3">
      <c r="A1545" s="1" t="s">
        <v>1549</v>
      </c>
      <c r="B1545" s="1" t="s">
        <v>1550</v>
      </c>
      <c r="C1545" s="1" t="s">
        <v>1765</v>
      </c>
    </row>
    <row r="1546" spans="1:3">
      <c r="A1546" s="1" t="s">
        <v>1436</v>
      </c>
      <c r="B1546" s="1" t="s">
        <v>194</v>
      </c>
      <c r="C1546" s="1" t="s">
        <v>1766</v>
      </c>
    </row>
    <row r="1547" spans="1:3">
      <c r="A1547" s="1" t="str">
        <f>"VOLTINE"</f>
        <v>VOLTINE</v>
      </c>
      <c r="B1547" s="1" t="str">
        <f>"Cathalina"</f>
        <v>Cathalina</v>
      </c>
      <c r="C1547" s="1" t="s">
        <v>1766</v>
      </c>
    </row>
    <row r="1548" spans="1:3">
      <c r="A1548" s="1" t="str">
        <f>"VOYER"</f>
        <v>VOYER</v>
      </c>
      <c r="B1548" s="1" t="str">
        <f>"Gilberte"</f>
        <v>Gilberte</v>
      </c>
      <c r="C1548" s="1" t="s">
        <v>1766</v>
      </c>
    </row>
    <row r="1549" spans="1:3">
      <c r="A1549" s="1" t="s">
        <v>592</v>
      </c>
      <c r="B1549" s="1" t="s">
        <v>593</v>
      </c>
      <c r="C1549" s="1" t="s">
        <v>1765</v>
      </c>
    </row>
    <row r="1550" spans="1:3">
      <c r="A1550" s="1" t="s">
        <v>1722</v>
      </c>
      <c r="B1550" s="1" t="s">
        <v>1723</v>
      </c>
      <c r="C1550" s="1" t="s">
        <v>1765</v>
      </c>
    </row>
    <row r="1551" spans="1:3">
      <c r="A1551" s="1" t="str">
        <f>"WASSONG"</f>
        <v>WASSONG</v>
      </c>
      <c r="B1551" s="1" t="str">
        <f>"VERONIQUE"</f>
        <v>VERONIQUE</v>
      </c>
      <c r="C1551" s="1" t="s">
        <v>1766</v>
      </c>
    </row>
    <row r="1552" spans="1:3">
      <c r="A1552" s="1" t="str">
        <f>"WATKINS"</f>
        <v>WATKINS</v>
      </c>
      <c r="B1552" s="1" t="str">
        <f>"Marvin"</f>
        <v>Marvin</v>
      </c>
      <c r="C1552" s="1" t="s">
        <v>1765</v>
      </c>
    </row>
    <row r="1553" spans="1:3">
      <c r="A1553" s="1" t="s">
        <v>1447</v>
      </c>
      <c r="B1553" s="1" t="s">
        <v>1448</v>
      </c>
      <c r="C1553" s="1" t="s">
        <v>1765</v>
      </c>
    </row>
    <row r="1554" spans="1:3">
      <c r="A1554" s="1" t="s">
        <v>1533</v>
      </c>
      <c r="B1554" s="1" t="s">
        <v>377</v>
      </c>
      <c r="C1554" s="1" t="s">
        <v>1766</v>
      </c>
    </row>
    <row r="1555" spans="1:3">
      <c r="A1555" s="1" t="str">
        <f>"XIONG"</f>
        <v>XIONG</v>
      </c>
      <c r="B1555" s="1" t="str">
        <f>"Sabine"</f>
        <v>Sabine</v>
      </c>
      <c r="C1555" s="1" t="s">
        <v>1766</v>
      </c>
    </row>
    <row r="1556" spans="1:3">
      <c r="A1556" s="1" t="s">
        <v>448</v>
      </c>
      <c r="B1556" s="1" t="s">
        <v>449</v>
      </c>
      <c r="C1556" s="1" t="s">
        <v>1766</v>
      </c>
    </row>
    <row r="1557" spans="1:3">
      <c r="A1557" s="1" t="str">
        <f>"YACANA"</f>
        <v>YACANA</v>
      </c>
      <c r="B1557" s="1" t="str">
        <f>"Jean"</f>
        <v>Jean</v>
      </c>
      <c r="C1557" s="1" t="s">
        <v>1765</v>
      </c>
    </row>
    <row r="1558" spans="1:3">
      <c r="A1558" s="1" t="str">
        <f>"YEPONDE"</f>
        <v>YEPONDE</v>
      </c>
      <c r="B1558" s="1" t="str">
        <f>"Patrice"</f>
        <v>Patrice</v>
      </c>
      <c r="C1558" s="1" t="s">
        <v>1765</v>
      </c>
    </row>
    <row r="1559" spans="1:3">
      <c r="A1559" s="1" t="str">
        <f>"YING PING NG KONG CHOU"</f>
        <v>YING PING NG KONG CHOU</v>
      </c>
      <c r="B1559" s="1" t="str">
        <f>"Bernard"</f>
        <v>Bernard</v>
      </c>
      <c r="C1559" s="1" t="s">
        <v>1765</v>
      </c>
    </row>
    <row r="1560" spans="1:3">
      <c r="A1560" s="1" t="s">
        <v>1044</v>
      </c>
      <c r="B1560" s="1" t="s">
        <v>1045</v>
      </c>
      <c r="C1560" s="1" t="s">
        <v>1766</v>
      </c>
    </row>
    <row r="1561" spans="1:3">
      <c r="A1561" s="1" t="str">
        <f>"YVON"</f>
        <v>YVON</v>
      </c>
      <c r="B1561" s="1" t="str">
        <f>"DANIEL"</f>
        <v>DANIEL</v>
      </c>
      <c r="C1561" s="1" t="s">
        <v>1765</v>
      </c>
    </row>
    <row r="1562" spans="1:3">
      <c r="A1562" s="1" t="s">
        <v>350</v>
      </c>
      <c r="B1562" s="1" t="s">
        <v>28</v>
      </c>
      <c r="C1562" s="1" t="s">
        <v>1766</v>
      </c>
    </row>
    <row r="1563" spans="1:3">
      <c r="A1563" s="1" t="s">
        <v>57</v>
      </c>
      <c r="B1563" s="1" t="s">
        <v>58</v>
      </c>
      <c r="C1563" s="1" t="s">
        <v>1766</v>
      </c>
    </row>
    <row r="1564" spans="1:3">
      <c r="A1564" s="1" t="s">
        <v>1226</v>
      </c>
      <c r="B1564" s="1" t="s">
        <v>1227</v>
      </c>
      <c r="C1564" s="1" t="s">
        <v>1766</v>
      </c>
    </row>
    <row r="1565" spans="1:3">
      <c r="A1565" s="1" t="str">
        <f>"ZEPHARREN"</f>
        <v>ZEPHARREN</v>
      </c>
      <c r="B1565" s="1" t="str">
        <f>"Lucien"</f>
        <v>Lucien</v>
      </c>
      <c r="C1565" s="1" t="s">
        <v>1765</v>
      </c>
    </row>
    <row r="1566" spans="1:3">
      <c r="A1566" s="1" t="str">
        <f>"ZEPHIR"</f>
        <v>ZEPHIR</v>
      </c>
      <c r="B1566" s="1" t="str">
        <f>"Serge"</f>
        <v>Serge</v>
      </c>
      <c r="C1566" s="1" t="s">
        <v>1765</v>
      </c>
    </row>
    <row r="1567" spans="1:3">
      <c r="A1567" s="1" t="str">
        <f>"ZEPHIRIN-HENRI-LEO"</f>
        <v>ZEPHIRIN-HENRI-LEO</v>
      </c>
      <c r="B1567" s="1" t="str">
        <f>"CHARLES"</f>
        <v>CHARLES</v>
      </c>
      <c r="C1567" s="1" t="s">
        <v>1765</v>
      </c>
    </row>
    <row r="1568" spans="1:3">
      <c r="A1568" s="1" t="str">
        <f>"ZIMBAN"</f>
        <v>ZIMBAN</v>
      </c>
      <c r="B1568" s="1" t="str">
        <f>"Monique"</f>
        <v>Monique</v>
      </c>
      <c r="C1568" s="1" t="s">
        <v>1766</v>
      </c>
    </row>
    <row r="1569" spans="1:3">
      <c r="A1569" s="1" t="s">
        <v>351</v>
      </c>
      <c r="B1569" s="1" t="s">
        <v>352</v>
      </c>
      <c r="C1569" s="1" t="s">
        <v>1766</v>
      </c>
    </row>
    <row r="1570" spans="1:3">
      <c r="A1570" s="1" t="str">
        <f>"ZOROBABEL"</f>
        <v>ZOROBABEL</v>
      </c>
      <c r="B1570" s="1" t="str">
        <f>"Joel"</f>
        <v>Joel</v>
      </c>
      <c r="C1570" s="1" t="s">
        <v>1765</v>
      </c>
    </row>
  </sheetData>
  <sortState ref="A1:F1569">
    <sortCondition ref="A1:A1569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Base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jean-jean yvi</dc:creator>
  <cp:lastModifiedBy>YVI</cp:lastModifiedBy>
  <cp:lastPrinted>2010-11-25T15:02:25Z</cp:lastPrinted>
  <dcterms:created xsi:type="dcterms:W3CDTF">2010-11-10T18:41:15Z</dcterms:created>
  <dcterms:modified xsi:type="dcterms:W3CDTF">2010-11-28T18:57:40Z</dcterms:modified>
</cp:coreProperties>
</file>