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1_{7CD57EE1-F539-4626-8559-DDC08DC350ED}" xr6:coauthVersionLast="47" xr6:coauthVersionMax="47" xr10:uidLastSave="{00000000-0000-0000-0000-000000000000}"/>
  <bookViews>
    <workbookView xWindow="3396" yWindow="912" windowWidth="18432" windowHeight="10944" tabRatio="854" xr2:uid="{00000000-000D-0000-FFFF-FFFF00000000}"/>
  </bookViews>
  <sheets>
    <sheet name="Septembre 2023" sheetId="7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7" l="1"/>
  <c r="G18" i="7"/>
  <c r="G19" i="7"/>
  <c r="G20" i="7"/>
  <c r="G21" i="7"/>
  <c r="G22" i="7"/>
  <c r="G16" i="7"/>
  <c r="K22" i="7"/>
  <c r="I22" i="7"/>
  <c r="H22" i="7"/>
  <c r="B22" i="7"/>
  <c r="A22" i="7" s="1"/>
  <c r="L22" i="7" s="1"/>
  <c r="K21" i="7"/>
  <c r="I21" i="7"/>
  <c r="H21" i="7"/>
  <c r="B21" i="7"/>
  <c r="A21" i="7" s="1"/>
  <c r="L21" i="7" s="1"/>
  <c r="M21" i="7" s="1"/>
  <c r="K20" i="7"/>
  <c r="I20" i="7"/>
  <c r="H20" i="7"/>
  <c r="B20" i="7"/>
  <c r="A20" i="7"/>
  <c r="L20" i="7" s="1"/>
  <c r="M20" i="7" s="1"/>
  <c r="K19" i="7"/>
  <c r="I19" i="7"/>
  <c r="H19" i="7"/>
  <c r="B19" i="7"/>
  <c r="A19" i="7" s="1"/>
  <c r="L19" i="7" s="1"/>
  <c r="M19" i="7" s="1"/>
  <c r="K18" i="7"/>
  <c r="J18" i="7"/>
  <c r="I18" i="7"/>
  <c r="H18" i="7"/>
  <c r="B18" i="7"/>
  <c r="A18" i="7" s="1"/>
  <c r="L18" i="7" s="1"/>
  <c r="M18" i="7" s="1"/>
  <c r="K17" i="7"/>
  <c r="J17" i="7"/>
  <c r="I17" i="7"/>
  <c r="H17" i="7"/>
  <c r="B17" i="7"/>
  <c r="A17" i="7"/>
  <c r="L17" i="7" s="1"/>
  <c r="M17" i="7" s="1"/>
  <c r="K16" i="7"/>
  <c r="J16" i="7"/>
  <c r="I16" i="7"/>
  <c r="H16" i="7"/>
  <c r="B16" i="7"/>
  <c r="A16" i="7" s="1"/>
  <c r="L16" i="7" s="1"/>
  <c r="M16" i="7" s="1"/>
  <c r="G23" i="7" l="1"/>
  <c r="G24" i="7" s="1"/>
  <c r="M22" i="7"/>
  <c r="G26" i="7" s="1"/>
  <c r="J21" i="7"/>
  <c r="G25" i="7"/>
  <c r="J19" i="7"/>
  <c r="J22" i="7" s="1"/>
  <c r="J20" i="7"/>
  <c r="J24" i="7" l="1"/>
</calcChain>
</file>

<file path=xl/sharedStrings.xml><?xml version="1.0" encoding="utf-8"?>
<sst xmlns="http://schemas.openxmlformats.org/spreadsheetml/2006/main" count="24" uniqueCount="24">
  <si>
    <t>Heures totales</t>
  </si>
  <si>
    <t>Fin matin</t>
  </si>
  <si>
    <t>Début après-midi</t>
  </si>
  <si>
    <t>Fin après-midi</t>
  </si>
  <si>
    <t>Date</t>
  </si>
  <si>
    <t>Total hrs supp</t>
  </si>
  <si>
    <t>Total hrs semaine</t>
  </si>
  <si>
    <t>Total hrs de nuit</t>
  </si>
  <si>
    <t>Heure NUIT matin</t>
  </si>
  <si>
    <t>Heure NUIT soir</t>
  </si>
  <si>
    <t>PANIER MATIN</t>
  </si>
  <si>
    <t>PANIER SOIR</t>
  </si>
  <si>
    <t>jour de la semaine</t>
  </si>
  <si>
    <t>heure dimanche</t>
  </si>
  <si>
    <t>Heure du dimanche</t>
  </si>
  <si>
    <t>MUSE A ZERO CASE HEURE</t>
  </si>
  <si>
    <t>Période débutant le</t>
  </si>
  <si>
    <t>Heures par semaine avant hrs supp :</t>
  </si>
  <si>
    <t>Heures par jour avant majoration :</t>
  </si>
  <si>
    <r>
      <t>Début matin</t>
    </r>
    <r>
      <rPr>
        <b/>
        <sz val="10"/>
        <color rgb="FFFF0000"/>
        <rFont val="Calibri"/>
        <family val="2"/>
        <scheme val="minor"/>
      </rPr>
      <t xml:space="preserve"> </t>
    </r>
  </si>
  <si>
    <r>
      <t xml:space="preserve">Semaine 1 </t>
    </r>
    <r>
      <rPr>
        <b/>
        <sz val="12"/>
        <color rgb="FFFF0000"/>
        <rFont val="Calibri (Corps)"/>
      </rPr>
      <t>(Format à respecter : hh:mm)</t>
    </r>
  </si>
  <si>
    <t>heure panier</t>
  </si>
  <si>
    <t>Nombre de pannier</t>
  </si>
  <si>
    <t>Feuille mensuelle des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</si>
</sst>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C0C]d\ mmm\ yyyy;@"/>
    <numFmt numFmtId="165" formatCode="[h]:mm:ss;@"/>
    <numFmt numFmtId="166" formatCode="ddd"/>
    <numFmt numFmtId="167" formatCode="h:mm"/>
    <numFmt numFmtId="168" formatCode="h:mm;@"/>
    <numFmt numFmtId="169" formatCode="[h]&quot;h&quot;mm"/>
  </numFmts>
  <fonts count="30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5"/>
      <color theme="1"/>
      <name val="Calibri (Corps)"/>
    </font>
    <font>
      <b/>
      <sz val="15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238"/>
    </font>
    <font>
      <sz val="11"/>
      <color indexed="9"/>
      <name val="Calibri"/>
      <family val="2"/>
      <charset val="238"/>
    </font>
    <font>
      <sz val="11"/>
      <color indexed="10"/>
      <name val="Calibri"/>
      <family val="2"/>
      <charset val="238"/>
    </font>
    <font>
      <b/>
      <sz val="11"/>
      <color indexed="52"/>
      <name val="Calibri"/>
      <family val="2"/>
      <charset val="238"/>
    </font>
    <font>
      <sz val="11"/>
      <color indexed="52"/>
      <name val="Calibri"/>
      <family val="2"/>
      <charset val="238"/>
    </font>
    <font>
      <sz val="11"/>
      <color indexed="20"/>
      <name val="Calibri"/>
      <family val="2"/>
      <charset val="238"/>
    </font>
    <font>
      <sz val="11"/>
      <color indexed="60"/>
      <name val="Calibri"/>
      <family val="2"/>
      <charset val="238"/>
    </font>
    <font>
      <b/>
      <sz val="11"/>
      <color indexed="63"/>
      <name val="Calibri"/>
      <family val="2"/>
      <charset val="238"/>
    </font>
    <font>
      <i/>
      <sz val="11"/>
      <color indexed="23"/>
      <name val="Calibri"/>
      <family val="2"/>
      <charset val="238"/>
    </font>
    <font>
      <b/>
      <sz val="11"/>
      <color indexed="8"/>
      <name val="Calibri"/>
      <family val="2"/>
      <charset val="238"/>
    </font>
    <font>
      <b/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rgb="FFFF0000"/>
      <name val="Calibri (Corps)"/>
    </font>
    <font>
      <sz val="10"/>
      <name val="Calibri"/>
      <family val="2"/>
      <scheme val="minor"/>
    </font>
    <font>
      <sz val="10"/>
      <color theme="9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medium">
        <color indexed="64"/>
      </top>
      <bottom/>
      <diagonal/>
    </border>
  </borders>
  <cellStyleXfs count="35">
    <xf numFmtId="0" fontId="0" fillId="0" borderId="0"/>
    <xf numFmtId="0" fontId="8" fillId="0" borderId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9" borderId="0" applyNumberFormat="0" applyBorder="0" applyAlignment="0" applyProtection="0"/>
    <xf numFmtId="0" fontId="9" fillId="12" borderId="0" applyNumberFormat="0" applyBorder="0" applyAlignment="0" applyProtection="0"/>
    <xf numFmtId="0" fontId="9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0" fillId="23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24" borderId="5" applyNumberFormat="0" applyAlignment="0" applyProtection="0"/>
    <xf numFmtId="0" fontId="13" fillId="0" borderId="6" applyNumberFormat="0" applyFill="0" applyAlignment="0" applyProtection="0"/>
    <xf numFmtId="0" fontId="14" fillId="7" borderId="0" applyNumberFormat="0" applyBorder="0" applyAlignment="0" applyProtection="0"/>
    <xf numFmtId="0" fontId="15" fillId="25" borderId="0" applyNumberFormat="0" applyBorder="0" applyAlignment="0" applyProtection="0"/>
    <xf numFmtId="0" fontId="16" fillId="24" borderId="7" applyNumberFormat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" fillId="0" borderId="0"/>
  </cellStyleXfs>
  <cellXfs count="58">
    <xf numFmtId="0" fontId="0" fillId="0" borderId="0" xfId="0"/>
    <xf numFmtId="20" fontId="4" fillId="3" borderId="0" xfId="0" applyNumberFormat="1" applyFont="1" applyFill="1" applyAlignment="1">
      <alignment horizontal="center" vertical="center"/>
    </xf>
    <xf numFmtId="0" fontId="0" fillId="2" borderId="0" xfId="0" applyFill="1"/>
    <xf numFmtId="164" fontId="0" fillId="2" borderId="0" xfId="0" applyNumberFormat="1" applyFill="1"/>
    <xf numFmtId="0" fontId="3" fillId="2" borderId="0" xfId="0" applyFont="1" applyFill="1" applyAlignment="1">
      <alignment horizontal="right"/>
    </xf>
    <xf numFmtId="20" fontId="0" fillId="2" borderId="0" xfId="0" applyNumberFormat="1" applyFill="1" applyAlignment="1">
      <alignment horizontal="left"/>
    </xf>
    <xf numFmtId="46" fontId="4" fillId="3" borderId="0" xfId="0" applyNumberFormat="1" applyFont="1" applyFill="1" applyAlignment="1">
      <alignment horizontal="center" vertical="center"/>
    </xf>
    <xf numFmtId="14" fontId="0" fillId="2" borderId="0" xfId="0" applyNumberFormat="1" applyFill="1"/>
    <xf numFmtId="46" fontId="0" fillId="2" borderId="0" xfId="0" applyNumberFormat="1" applyFill="1" applyAlignment="1">
      <alignment horizontal="left"/>
    </xf>
    <xf numFmtId="0" fontId="19" fillId="2" borderId="0" xfId="0" applyFont="1" applyFill="1"/>
    <xf numFmtId="0" fontId="20" fillId="2" borderId="0" xfId="0" applyFont="1" applyFill="1" applyAlignment="1">
      <alignment horizontal="center"/>
    </xf>
    <xf numFmtId="0" fontId="21" fillId="2" borderId="1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 wrapText="1"/>
    </xf>
    <xf numFmtId="0" fontId="21" fillId="4" borderId="9" xfId="0" applyFont="1" applyFill="1" applyBorder="1" applyAlignment="1">
      <alignment horizontal="center" vertical="center"/>
    </xf>
    <xf numFmtId="0" fontId="20" fillId="4" borderId="9" xfId="0" applyFont="1" applyFill="1" applyBorder="1" applyAlignment="1">
      <alignment horizontal="center"/>
    </xf>
    <xf numFmtId="0" fontId="20" fillId="4" borderId="9" xfId="0" applyFont="1" applyFill="1" applyBorder="1" applyAlignment="1">
      <alignment horizontal="center" wrapText="1"/>
    </xf>
    <xf numFmtId="166" fontId="20" fillId="3" borderId="4" xfId="0" applyNumberFormat="1" applyFont="1" applyFill="1" applyBorder="1"/>
    <xf numFmtId="20" fontId="25" fillId="4" borderId="9" xfId="0" applyNumberFormat="1" applyFont="1" applyFill="1" applyBorder="1" applyAlignment="1">
      <alignment horizontal="center" vertical="center"/>
    </xf>
    <xf numFmtId="0" fontId="20" fillId="2" borderId="0" xfId="0" applyFont="1" applyFill="1"/>
    <xf numFmtId="167" fontId="26" fillId="26" borderId="3" xfId="0" applyNumberFormat="1" applyFont="1" applyFill="1" applyBorder="1" applyAlignment="1">
      <alignment horizontal="center" vertical="center"/>
    </xf>
    <xf numFmtId="166" fontId="20" fillId="3" borderId="9" xfId="0" applyNumberFormat="1" applyFont="1" applyFill="1" applyBorder="1"/>
    <xf numFmtId="165" fontId="21" fillId="5" borderId="9" xfId="0" applyNumberFormat="1" applyFont="1" applyFill="1" applyBorder="1" applyAlignment="1">
      <alignment horizontal="left" vertical="center"/>
    </xf>
    <xf numFmtId="0" fontId="21" fillId="2" borderId="0" xfId="0" applyFont="1" applyFill="1" applyAlignment="1">
      <alignment horizontal="right" vertical="center" indent="1"/>
    </xf>
    <xf numFmtId="20" fontId="20" fillId="2" borderId="0" xfId="0" applyNumberFormat="1" applyFont="1" applyFill="1" applyAlignment="1">
      <alignment horizontal="center" vertical="center"/>
    </xf>
    <xf numFmtId="20" fontId="20" fillId="2" borderId="0" xfId="0" applyNumberFormat="1" applyFont="1" applyFill="1"/>
    <xf numFmtId="0" fontId="21" fillId="2" borderId="0" xfId="0" applyFont="1" applyFill="1" applyAlignment="1">
      <alignment vertical="center"/>
    </xf>
    <xf numFmtId="0" fontId="21" fillId="2" borderId="0" xfId="0" applyFont="1" applyFill="1"/>
    <xf numFmtId="0" fontId="27" fillId="2" borderId="0" xfId="0" applyFont="1" applyFill="1" applyAlignment="1">
      <alignment horizontal="right"/>
    </xf>
    <xf numFmtId="0" fontId="2" fillId="2" borderId="14" xfId="0" applyFont="1" applyFill="1" applyBorder="1"/>
    <xf numFmtId="0" fontId="28" fillId="4" borderId="9" xfId="0" applyFont="1" applyFill="1" applyBorder="1"/>
    <xf numFmtId="168" fontId="28" fillId="4" borderId="9" xfId="0" applyNumberFormat="1" applyFont="1" applyFill="1" applyBorder="1"/>
    <xf numFmtId="0" fontId="28" fillId="4" borderId="11" xfId="0" applyFont="1" applyFill="1" applyBorder="1"/>
    <xf numFmtId="168" fontId="20" fillId="2" borderId="0" xfId="0" applyNumberFormat="1" applyFont="1" applyFill="1"/>
    <xf numFmtId="164" fontId="24" fillId="2" borderId="10" xfId="0" applyNumberFormat="1" applyFont="1" applyFill="1" applyBorder="1" applyAlignment="1">
      <alignment horizontal="center" vertical="center"/>
    </xf>
    <xf numFmtId="164" fontId="20" fillId="2" borderId="10" xfId="0" applyNumberFormat="1" applyFont="1" applyFill="1" applyBorder="1" applyAlignment="1">
      <alignment horizontal="center" vertical="center"/>
    </xf>
    <xf numFmtId="0" fontId="21" fillId="2" borderId="17" xfId="0" applyFont="1" applyFill="1" applyBorder="1" applyAlignment="1">
      <alignment horizontal="center" vertical="center" wrapText="1"/>
    </xf>
    <xf numFmtId="0" fontId="21" fillId="2" borderId="18" xfId="0" applyFont="1" applyFill="1" applyBorder="1" applyAlignment="1">
      <alignment horizontal="center" vertical="center"/>
    </xf>
    <xf numFmtId="0" fontId="21" fillId="2" borderId="19" xfId="0" applyFont="1" applyFill="1" applyBorder="1" applyAlignment="1">
      <alignment horizontal="center" vertical="center" wrapText="1"/>
    </xf>
    <xf numFmtId="165" fontId="21" fillId="5" borderId="2" xfId="0" applyNumberFormat="1" applyFont="1" applyFill="1" applyBorder="1" applyAlignment="1">
      <alignment horizontal="left" vertical="center"/>
    </xf>
    <xf numFmtId="169" fontId="20" fillId="2" borderId="4" xfId="0" applyNumberFormat="1" applyFont="1" applyFill="1" applyBorder="1" applyAlignment="1">
      <alignment horizontal="center" vertical="center"/>
    </xf>
    <xf numFmtId="169" fontId="20" fillId="4" borderId="4" xfId="0" applyNumberFormat="1" applyFont="1" applyFill="1" applyBorder="1" applyAlignment="1">
      <alignment horizontal="center" vertical="center"/>
    </xf>
    <xf numFmtId="169" fontId="20" fillId="4" borderId="9" xfId="0" applyNumberFormat="1" applyFont="1" applyFill="1" applyBorder="1" applyAlignment="1">
      <alignment horizontal="center" vertical="center"/>
    </xf>
    <xf numFmtId="0" fontId="20" fillId="2" borderId="12" xfId="0" applyFont="1" applyFill="1" applyBorder="1" applyAlignment="1">
      <alignment horizontal="center"/>
    </xf>
    <xf numFmtId="0" fontId="20" fillId="2" borderId="14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7" fillId="2" borderId="13" xfId="0" applyFont="1" applyFill="1" applyBorder="1" applyAlignment="1">
      <alignment horizontal="center"/>
    </xf>
    <xf numFmtId="0" fontId="7" fillId="2" borderId="14" xfId="0" applyFont="1" applyFill="1" applyBorder="1" applyAlignment="1">
      <alignment horizontal="center"/>
    </xf>
    <xf numFmtId="0" fontId="29" fillId="26" borderId="20" xfId="0" applyFont="1" applyFill="1" applyBorder="1" applyAlignment="1">
      <alignment horizontal="center" vertical="center"/>
    </xf>
    <xf numFmtId="0" fontId="29" fillId="26" borderId="0" xfId="0" applyFont="1" applyFill="1" applyAlignment="1">
      <alignment horizontal="center" vertical="center"/>
    </xf>
    <xf numFmtId="164" fontId="0" fillId="3" borderId="0" xfId="0" applyNumberFormat="1" applyFill="1" applyAlignment="1" applyProtection="1">
      <alignment horizontal="center" vertical="center"/>
      <protection locked="0"/>
    </xf>
    <xf numFmtId="0" fontId="27" fillId="2" borderId="0" xfId="0" applyFont="1" applyFill="1" applyAlignment="1">
      <alignment horizontal="right" vertical="center"/>
    </xf>
    <xf numFmtId="14" fontId="0" fillId="3" borderId="0" xfId="0" applyNumberFormat="1" applyFill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  <protection locked="0"/>
    </xf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0" fillId="2" borderId="15" xfId="0" applyFont="1" applyFill="1" applyBorder="1" applyAlignment="1">
      <alignment horizontal="center"/>
    </xf>
    <xf numFmtId="0" fontId="20" fillId="2" borderId="16" xfId="0" applyFont="1" applyFill="1" applyBorder="1" applyAlignment="1">
      <alignment horizontal="center"/>
    </xf>
  </cellXfs>
  <cellStyles count="35">
    <cellStyle name="20 % - Accent1 2" xfId="2" xr:uid="{00000000-0005-0000-0000-000000000000}"/>
    <cellStyle name="20 % - Accent2 2" xfId="3" xr:uid="{00000000-0005-0000-0000-000001000000}"/>
    <cellStyle name="20 % - Accent3 2" xfId="4" xr:uid="{00000000-0005-0000-0000-000002000000}"/>
    <cellStyle name="20 % - Accent4 2" xfId="5" xr:uid="{00000000-0005-0000-0000-000003000000}"/>
    <cellStyle name="20 % - Accent5 2" xfId="6" xr:uid="{00000000-0005-0000-0000-000004000000}"/>
    <cellStyle name="20 % - Accent6 2" xfId="7" xr:uid="{00000000-0005-0000-0000-000005000000}"/>
    <cellStyle name="40 % - Accent1 2" xfId="8" xr:uid="{00000000-0005-0000-0000-000006000000}"/>
    <cellStyle name="40 % - Accent2 2" xfId="9" xr:uid="{00000000-0005-0000-0000-000007000000}"/>
    <cellStyle name="40 % - Accent3 2" xfId="10" xr:uid="{00000000-0005-0000-0000-000008000000}"/>
    <cellStyle name="40 % - Accent4 2" xfId="11" xr:uid="{00000000-0005-0000-0000-000009000000}"/>
    <cellStyle name="40 % - Accent5 2" xfId="12" xr:uid="{00000000-0005-0000-0000-00000A000000}"/>
    <cellStyle name="40 % - Accent6 2" xfId="13" xr:uid="{00000000-0005-0000-0000-00000B000000}"/>
    <cellStyle name="60 % - Accent1 2" xfId="14" xr:uid="{00000000-0005-0000-0000-00000C000000}"/>
    <cellStyle name="60 % - Accent2 2" xfId="15" xr:uid="{00000000-0005-0000-0000-00000D000000}"/>
    <cellStyle name="60 % - Accent3 2" xfId="16" xr:uid="{00000000-0005-0000-0000-00000E000000}"/>
    <cellStyle name="60 % - Accent4 2" xfId="17" xr:uid="{00000000-0005-0000-0000-00000F000000}"/>
    <cellStyle name="60 % - Accent5 2" xfId="18" xr:uid="{00000000-0005-0000-0000-000010000000}"/>
    <cellStyle name="60 % - Accent6 2" xfId="19" xr:uid="{00000000-0005-0000-0000-000011000000}"/>
    <cellStyle name="Accent1 2" xfId="20" xr:uid="{00000000-0005-0000-0000-000012000000}"/>
    <cellStyle name="Accent2 2" xfId="21" xr:uid="{00000000-0005-0000-0000-000013000000}"/>
    <cellStyle name="Accent3 2" xfId="22" xr:uid="{00000000-0005-0000-0000-000014000000}"/>
    <cellStyle name="Accent4 2" xfId="23" xr:uid="{00000000-0005-0000-0000-000015000000}"/>
    <cellStyle name="Accent5 2" xfId="24" xr:uid="{00000000-0005-0000-0000-000016000000}"/>
    <cellStyle name="Accent6 2" xfId="25" xr:uid="{00000000-0005-0000-0000-000017000000}"/>
    <cellStyle name="Avertissement 2" xfId="26" xr:uid="{00000000-0005-0000-0000-000018000000}"/>
    <cellStyle name="Calcul 2" xfId="27" xr:uid="{00000000-0005-0000-0000-000019000000}"/>
    <cellStyle name="Cellule liée 2" xfId="28" xr:uid="{00000000-0005-0000-0000-00001A000000}"/>
    <cellStyle name="Insatisfaisant 2" xfId="29" xr:uid="{00000000-0005-0000-0000-00001B000000}"/>
    <cellStyle name="Neutre 2" xfId="30" xr:uid="{00000000-0005-0000-0000-00001C000000}"/>
    <cellStyle name="Normal" xfId="0" builtinId="0"/>
    <cellStyle name="Normal 2" xfId="1" xr:uid="{00000000-0005-0000-0000-00001E000000}"/>
    <cellStyle name="Normal 3" xfId="34" xr:uid="{00000000-0005-0000-0000-00001F000000}"/>
    <cellStyle name="Sortie 2" xfId="31" xr:uid="{00000000-0005-0000-0000-000020000000}"/>
    <cellStyle name="Texte explicatif 2" xfId="32" xr:uid="{00000000-0005-0000-0000-000021000000}"/>
    <cellStyle name="Total 2" xfId="33" xr:uid="{00000000-0005-0000-0000-00002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CAF61-8064-45EA-989E-603F9DD47C8F}">
  <dimension ref="A1:P26"/>
  <sheetViews>
    <sheetView tabSelected="1" topLeftCell="A8" zoomScale="107" zoomScaleNormal="107" zoomScalePageLayoutView="107" workbookViewId="0">
      <selection activeCell="O17" sqref="O17"/>
    </sheetView>
  </sheetViews>
  <sheetFormatPr baseColWidth="10" defaultColWidth="10.8984375" defaultRowHeight="15.6"/>
  <cols>
    <col min="1" max="1" width="4" style="2" bestFit="1" customWidth="1"/>
    <col min="2" max="2" width="15.59765625" style="2" customWidth="1"/>
    <col min="3" max="3" width="10.59765625" style="2" customWidth="1"/>
    <col min="4" max="4" width="9.3984375" style="2" customWidth="1"/>
    <col min="5" max="5" width="13" style="2" customWidth="1"/>
    <col min="6" max="6" width="12.3984375" style="2" customWidth="1"/>
    <col min="7" max="7" width="12.59765625" style="2" customWidth="1"/>
    <col min="8" max="8" width="17.69921875" style="2" hidden="1" customWidth="1"/>
    <col min="9" max="9" width="15.19921875" style="2" hidden="1" customWidth="1"/>
    <col min="10" max="10" width="13.09765625" style="2" hidden="1" customWidth="1"/>
    <col min="11" max="13" width="10.8984375" style="2" hidden="1" customWidth="1"/>
    <col min="14" max="14" width="10.8984375" style="2" customWidth="1"/>
    <col min="15" max="16384" width="10.8984375" style="2"/>
  </cols>
  <sheetData>
    <row r="1" spans="1:13" ht="16.2" thickBot="1">
      <c r="D1" s="44" t="s">
        <v>23</v>
      </c>
      <c r="E1" s="45"/>
      <c r="F1" s="45"/>
      <c r="G1" s="46"/>
      <c r="H1" s="28"/>
    </row>
    <row r="2" spans="1:13">
      <c r="D2" s="47"/>
      <c r="E2" s="47"/>
      <c r="F2" s="47"/>
      <c r="G2" s="47"/>
    </row>
    <row r="3" spans="1:13">
      <c r="D3" s="48"/>
      <c r="E3" s="48"/>
      <c r="F3" s="48"/>
      <c r="G3" s="48"/>
    </row>
    <row r="5" spans="1:13" ht="10.5" customHeight="1">
      <c r="J5" s="9" t="s">
        <v>15</v>
      </c>
    </row>
    <row r="6" spans="1:13" ht="17.25" customHeight="1">
      <c r="B6" s="25" t="s">
        <v>16</v>
      </c>
      <c r="C6" s="49">
        <v>45173</v>
      </c>
      <c r="D6" s="49"/>
      <c r="H6" s="50" t="s">
        <v>18</v>
      </c>
      <c r="I6" s="50"/>
      <c r="J6" s="1">
        <v>0.33333333333333331</v>
      </c>
    </row>
    <row r="7" spans="1:13" ht="3.9" customHeight="1">
      <c r="B7" s="26"/>
      <c r="C7" s="3"/>
      <c r="H7" s="27"/>
      <c r="I7" s="4"/>
      <c r="J7" s="5"/>
    </row>
    <row r="8" spans="1:13" ht="15" customHeight="1">
      <c r="B8" s="25"/>
      <c r="C8" s="51"/>
      <c r="D8" s="51"/>
      <c r="H8" s="50" t="s">
        <v>17</v>
      </c>
      <c r="I8" s="50"/>
      <c r="J8" s="6">
        <v>1.4583333333333333</v>
      </c>
    </row>
    <row r="9" spans="1:13" ht="3.9" customHeight="1">
      <c r="B9" s="26"/>
      <c r="C9" s="7"/>
      <c r="E9" s="4"/>
      <c r="F9" s="4"/>
      <c r="G9" s="8"/>
    </row>
    <row r="10" spans="1:13" ht="15" customHeight="1">
      <c r="B10" s="25"/>
      <c r="C10" s="51"/>
      <c r="D10" s="51"/>
    </row>
    <row r="11" spans="1:13" ht="3.9" customHeight="1">
      <c r="B11" s="26"/>
      <c r="C11" s="7"/>
    </row>
    <row r="12" spans="1:13" ht="15" customHeight="1">
      <c r="B12" s="25"/>
      <c r="C12" s="52"/>
      <c r="D12" s="52"/>
      <c r="I12" s="2" t="s">
        <v>21</v>
      </c>
      <c r="J12" s="19">
        <v>0.90625</v>
      </c>
    </row>
    <row r="13" spans="1:13" ht="12.75" customHeight="1">
      <c r="J13" s="19">
        <v>0.25</v>
      </c>
    </row>
    <row r="14" spans="1:13" ht="21.75" customHeight="1">
      <c r="B14" s="53" t="s">
        <v>20</v>
      </c>
      <c r="C14" s="54"/>
      <c r="D14" s="54"/>
      <c r="E14" s="54"/>
      <c r="F14" s="54"/>
      <c r="G14" s="54"/>
    </row>
    <row r="15" spans="1:13" s="10" customFormat="1" ht="24.75" customHeight="1">
      <c r="B15" s="11" t="s">
        <v>4</v>
      </c>
      <c r="C15" s="35" t="s">
        <v>19</v>
      </c>
      <c r="D15" s="36" t="s">
        <v>1</v>
      </c>
      <c r="E15" s="37" t="s">
        <v>2</v>
      </c>
      <c r="F15" s="35" t="s">
        <v>3</v>
      </c>
      <c r="G15" s="12" t="s">
        <v>0</v>
      </c>
      <c r="H15" s="13" t="s">
        <v>8</v>
      </c>
      <c r="I15" s="13" t="s">
        <v>9</v>
      </c>
      <c r="J15" s="14" t="s">
        <v>10</v>
      </c>
      <c r="K15" s="14" t="s">
        <v>11</v>
      </c>
      <c r="L15" s="15" t="s">
        <v>12</v>
      </c>
      <c r="M15" s="15" t="s">
        <v>14</v>
      </c>
    </row>
    <row r="16" spans="1:13" s="18" customFormat="1" ht="15.9" customHeight="1">
      <c r="A16" s="16">
        <f>B16</f>
        <v>45173</v>
      </c>
      <c r="B16" s="33">
        <f>$C$6</f>
        <v>45173</v>
      </c>
      <c r="C16" s="39">
        <v>0.45833333333333331</v>
      </c>
      <c r="D16" s="39"/>
      <c r="E16" s="39"/>
      <c r="F16" s="39">
        <v>0.72916666666666663</v>
      </c>
      <c r="G16" s="39">
        <f>SUM(IF(D16&lt;&gt;0,(D16-C16)+(F16-E16),F16-C16))</f>
        <v>0.27083333333333331</v>
      </c>
      <c r="H16" s="17" t="str">
        <f>IF(SUM(C16:D16)&lt;=0,0,IF(OR(C16="",D16=""),"",(MOD(D16-C16,1)-IF(D16&gt;C16,MAX(0,MIN(D16,21/24)-MAX(C16,6/24)),MAX(0,21/24-MAX(C16,6/24))+MAX(0,MIN(D16,21/24)-6/24)))))</f>
        <v/>
      </c>
      <c r="I16" s="17" t="str">
        <f>IF(SUM(E16:F16)&lt;=0,0,IF(OR(E16="",F16=""),"",(MOD(F16-E16,1)-IF(F16&gt;E16,MAX(0,MIN(F16,21/24)-MAX(E16,6/24)),MAX(0,21/24-MAX(E16,6/24))+MAX(0,MIN(F16,21/24)-6/24)))))</f>
        <v/>
      </c>
      <c r="J16" s="29" t="str">
        <f>IF(AND(C16&gt;=$J$12,D16&lt;=$J$13),1,"")</f>
        <v/>
      </c>
      <c r="K16" s="29" t="str">
        <f>IF(AND(E16&gt;=$J$12,F16&lt;=$J$13),1,"")</f>
        <v/>
      </c>
      <c r="L16" s="29">
        <f t="shared" ref="L16:L22" si="0">WEEKDAY(A16,2)</f>
        <v>1</v>
      </c>
      <c r="M16" s="30" t="str">
        <f t="shared" ref="M16:M22" si="1">IF(L16=7,G16,"")</f>
        <v/>
      </c>
    </row>
    <row r="17" spans="1:16" s="18" customFormat="1" ht="15.9" customHeight="1">
      <c r="A17" s="16">
        <f>B17</f>
        <v>45174</v>
      </c>
      <c r="B17" s="34">
        <f>$C$6+1</f>
        <v>45174</v>
      </c>
      <c r="C17" s="39">
        <v>0.30208333333333331</v>
      </c>
      <c r="D17" s="39"/>
      <c r="E17" s="39"/>
      <c r="F17" s="39">
        <v>0.70625000000000004</v>
      </c>
      <c r="G17" s="39">
        <f t="shared" ref="G17:G22" si="2">SUM(IF(D17&lt;&gt;0,(D17-C17)+(F17-E17),F17-C17))</f>
        <v>0.40416666666666673</v>
      </c>
      <c r="H17" s="17" t="str">
        <f t="shared" ref="H17:H22" si="3">IF(SUM(C17:D17)&lt;=0,0,IF(OR(C17="",D17=""),"",(MOD(D17-C17,1)-IF(D17&gt;C17,MAX(0,MIN(D17,21/24)-MAX(C17,6/24)),MAX(0,21/24-MAX(C17,6/24))+MAX(0,MIN(D17,21/24)-6/24)))))</f>
        <v/>
      </c>
      <c r="I17" s="17" t="str">
        <f t="shared" ref="I17:I22" si="4">IF(SUM(E17:F17)&lt;=0,0,IF(OR(E17="",F17=""),"",(MOD(F17-E17,1)-IF(F17&gt;E17,MAX(0,MIN(F17,21/24)-MAX(E17,6/24)),MAX(0,21/24-MAX(E17,6/24))+MAX(0,MIN(F17,21/24)-6/24)))))</f>
        <v/>
      </c>
      <c r="J17" s="29">
        <f t="shared" ref="J17:J22" si="5">IF(AND($C17&gt;=J13,$D17&lt;=$J14),1,"")</f>
        <v>1</v>
      </c>
      <c r="K17" s="29" t="str">
        <f t="shared" ref="K17:K22" si="6">IF(AND(E17&gt;=$J$12,F17&lt;=$J$13),1,"")</f>
        <v/>
      </c>
      <c r="L17" s="29">
        <f t="shared" si="0"/>
        <v>2</v>
      </c>
      <c r="M17" s="30" t="str">
        <f t="shared" si="1"/>
        <v/>
      </c>
      <c r="O17" s="24"/>
    </row>
    <row r="18" spans="1:16" s="18" customFormat="1" ht="15.9" customHeight="1">
      <c r="A18" s="16">
        <f t="shared" ref="A18:A22" si="7">B18</f>
        <v>45175</v>
      </c>
      <c r="B18" s="34">
        <f>$C$6+2</f>
        <v>45175</v>
      </c>
      <c r="C18" s="39">
        <v>0.3125</v>
      </c>
      <c r="D18" s="39">
        <v>0.47916666666666669</v>
      </c>
      <c r="E18" s="39">
        <v>0.55208333333333337</v>
      </c>
      <c r="F18" s="39">
        <v>0.74305555555555558</v>
      </c>
      <c r="G18" s="39">
        <f t="shared" si="2"/>
        <v>0.3576388888888889</v>
      </c>
      <c r="H18" s="17">
        <f t="shared" si="3"/>
        <v>0</v>
      </c>
      <c r="I18" s="17">
        <f t="shared" si="4"/>
        <v>0</v>
      </c>
      <c r="J18" s="29">
        <f t="shared" si="5"/>
        <v>1</v>
      </c>
      <c r="K18" s="29" t="str">
        <f t="shared" si="6"/>
        <v/>
      </c>
      <c r="L18" s="29">
        <f t="shared" si="0"/>
        <v>3</v>
      </c>
      <c r="M18" s="30" t="str">
        <f t="shared" si="1"/>
        <v/>
      </c>
    </row>
    <row r="19" spans="1:16" s="18" customFormat="1" ht="15.9" customHeight="1">
      <c r="A19" s="16">
        <f t="shared" si="7"/>
        <v>45176</v>
      </c>
      <c r="B19" s="34">
        <f>$C$6+3</f>
        <v>45176</v>
      </c>
      <c r="C19" s="39">
        <v>0.35416666666666669</v>
      </c>
      <c r="D19" s="39"/>
      <c r="E19" s="39"/>
      <c r="F19" s="39">
        <v>0.58333333333333337</v>
      </c>
      <c r="G19" s="39">
        <f t="shared" si="2"/>
        <v>0.22916666666666669</v>
      </c>
      <c r="H19" s="17" t="str">
        <f t="shared" si="3"/>
        <v/>
      </c>
      <c r="I19" s="17" t="str">
        <f t="shared" si="4"/>
        <v/>
      </c>
      <c r="J19" s="29" t="str">
        <f t="shared" si="5"/>
        <v/>
      </c>
      <c r="K19" s="29" t="str">
        <f t="shared" si="6"/>
        <v/>
      </c>
      <c r="L19" s="29">
        <f t="shared" si="0"/>
        <v>4</v>
      </c>
      <c r="M19" s="30" t="str">
        <f t="shared" si="1"/>
        <v/>
      </c>
      <c r="P19" s="24"/>
    </row>
    <row r="20" spans="1:16" s="18" customFormat="1" ht="15.9" customHeight="1">
      <c r="A20" s="16">
        <f t="shared" si="7"/>
        <v>45177</v>
      </c>
      <c r="B20" s="34">
        <f>$C$6+4</f>
        <v>45177</v>
      </c>
      <c r="C20" s="39">
        <v>0.3125</v>
      </c>
      <c r="D20" s="39"/>
      <c r="E20" s="39"/>
      <c r="F20" s="39">
        <v>0.58333333333333337</v>
      </c>
      <c r="G20" s="39">
        <f t="shared" si="2"/>
        <v>0.27083333333333337</v>
      </c>
      <c r="H20" s="17" t="str">
        <f t="shared" si="3"/>
        <v/>
      </c>
      <c r="I20" s="17" t="str">
        <f t="shared" si="4"/>
        <v/>
      </c>
      <c r="J20" s="29" t="str">
        <f t="shared" si="5"/>
        <v/>
      </c>
      <c r="K20" s="29" t="str">
        <f t="shared" si="6"/>
        <v/>
      </c>
      <c r="L20" s="29">
        <f t="shared" si="0"/>
        <v>5</v>
      </c>
      <c r="M20" s="30" t="str">
        <f t="shared" si="1"/>
        <v/>
      </c>
    </row>
    <row r="21" spans="1:16" s="18" customFormat="1" ht="15.9" customHeight="1">
      <c r="A21" s="16">
        <f t="shared" si="7"/>
        <v>45178</v>
      </c>
      <c r="B21" s="34">
        <f>$C$6+5</f>
        <v>45178</v>
      </c>
      <c r="C21" s="39"/>
      <c r="D21" s="39"/>
      <c r="E21" s="39"/>
      <c r="F21" s="39"/>
      <c r="G21" s="39">
        <f t="shared" si="2"/>
        <v>0</v>
      </c>
      <c r="H21" s="17">
        <f>IF(SUM(C21:D21)&lt;=0,0,IF(OR(C21="",D21=""),"",(MOD(D21-C21,1)-IF(D21&gt;C21,MAX(0,MIN(D21,21/24)-MAX(C21,6/24)),MAX(0,21/24-MAX(C21,6/24))+MAX(0,MIN(D21,21/24)-6/24)))))</f>
        <v>0</v>
      </c>
      <c r="I21" s="17">
        <f>IF(SUM(E21:F21)&lt;=0,0,IF(OR(E21="",F21=""),"",(MOD(F21-E21,1)-IF(F21&gt;E21,MAX(0,MIN(F21,21/24)-MAX(E21,6/24)),MAX(0,21/24-MAX(E21,6/24))+MAX(0,MIN(F21,21/24)-6/24)))))</f>
        <v>0</v>
      </c>
      <c r="J21" s="29" t="str">
        <f t="shared" si="5"/>
        <v/>
      </c>
      <c r="K21" s="29" t="str">
        <f t="shared" si="6"/>
        <v/>
      </c>
      <c r="L21" s="29">
        <f t="shared" si="0"/>
        <v>6</v>
      </c>
      <c r="M21" s="30" t="str">
        <f t="shared" si="1"/>
        <v/>
      </c>
    </row>
    <row r="22" spans="1:16" s="18" customFormat="1" ht="15.9" customHeight="1" thickBot="1">
      <c r="A22" s="20">
        <f t="shared" si="7"/>
        <v>45179</v>
      </c>
      <c r="B22" s="34">
        <f>$C$6+6</f>
        <v>45179</v>
      </c>
      <c r="C22" s="39"/>
      <c r="D22" s="39"/>
      <c r="E22" s="39"/>
      <c r="F22" s="39"/>
      <c r="G22" s="39">
        <f t="shared" si="2"/>
        <v>0</v>
      </c>
      <c r="H22" s="17">
        <f t="shared" si="3"/>
        <v>0</v>
      </c>
      <c r="I22" s="17">
        <f t="shared" si="4"/>
        <v>0</v>
      </c>
      <c r="J22" s="31" t="str">
        <f t="shared" si="5"/>
        <v/>
      </c>
      <c r="K22" s="31" t="str">
        <f t="shared" si="6"/>
        <v/>
      </c>
      <c r="L22" s="29">
        <f t="shared" si="0"/>
        <v>7</v>
      </c>
      <c r="M22" s="30">
        <f t="shared" si="1"/>
        <v>0</v>
      </c>
    </row>
    <row r="23" spans="1:16" s="18" customFormat="1" ht="16.5" customHeight="1" thickBot="1">
      <c r="A23" s="55"/>
      <c r="B23" s="55"/>
      <c r="C23" s="55"/>
      <c r="D23" s="55"/>
      <c r="E23" s="55"/>
      <c r="F23" s="38" t="s">
        <v>6</v>
      </c>
      <c r="G23" s="39">
        <f>SUM(G16:G22)</f>
        <v>1.5326388888888891</v>
      </c>
      <c r="J23" s="56" t="s">
        <v>22</v>
      </c>
      <c r="K23" s="57"/>
      <c r="N23" s="32"/>
    </row>
    <row r="24" spans="1:16" s="18" customFormat="1" ht="14.25" customHeight="1" thickBot="1">
      <c r="B24" s="22"/>
      <c r="C24" s="22"/>
      <c r="D24" s="22"/>
      <c r="E24" s="23"/>
      <c r="F24" s="21" t="s">
        <v>5</v>
      </c>
      <c r="G24" s="39">
        <f>IF(SUM(G23-J8)&lt;=0,0,(SUM(G23-J8)))</f>
        <v>7.4305555555555847E-2</v>
      </c>
      <c r="J24" s="42">
        <f>SUM(J16:K22)</f>
        <v>2</v>
      </c>
      <c r="K24" s="43"/>
    </row>
    <row r="25" spans="1:16" s="18" customFormat="1" ht="14.25" customHeight="1">
      <c r="B25" s="22"/>
      <c r="C25" s="22"/>
      <c r="D25" s="22"/>
      <c r="E25" s="23"/>
      <c r="F25" s="21" t="s">
        <v>7</v>
      </c>
      <c r="G25" s="40">
        <f>(SUM(H16:H22))+(SUM(I16:I22))</f>
        <v>0</v>
      </c>
    </row>
    <row r="26" spans="1:16" s="18" customFormat="1" ht="14.25" customHeight="1">
      <c r="B26" s="22"/>
      <c r="C26" s="22"/>
      <c r="D26" s="22"/>
      <c r="E26" s="23"/>
      <c r="F26" s="21" t="s">
        <v>13</v>
      </c>
      <c r="G26" s="41">
        <f>SUM(M16:M22)</f>
        <v>0</v>
      </c>
      <c r="J26" s="24"/>
    </row>
  </sheetData>
  <protectedRanges>
    <protectedRange sqref="F19:F22 C16:F18" name="Plage1"/>
    <protectedRange sqref="C19:E22" name="Plage2"/>
  </protectedRanges>
  <mergeCells count="12">
    <mergeCell ref="J24:K24"/>
    <mergeCell ref="D1:G1"/>
    <mergeCell ref="D2:G3"/>
    <mergeCell ref="C6:D6"/>
    <mergeCell ref="H6:I6"/>
    <mergeCell ref="C8:D8"/>
    <mergeCell ref="H8:I8"/>
    <mergeCell ref="C10:D10"/>
    <mergeCell ref="C12:D12"/>
    <mergeCell ref="B14:G14"/>
    <mergeCell ref="A23:E23"/>
    <mergeCell ref="J23:K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 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Bizarre</cp:lastModifiedBy>
  <cp:lastPrinted>2020-03-24T19:25:04Z</cp:lastPrinted>
  <dcterms:created xsi:type="dcterms:W3CDTF">2018-10-22T15:47:58Z</dcterms:created>
  <dcterms:modified xsi:type="dcterms:W3CDTF">2024-04-05T20:50:57Z</dcterms:modified>
</cp:coreProperties>
</file>