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queryTables/queryTable2.xml" ContentType="application/vnd.openxmlformats-officedocument.spreadsheetml.queryTable+xml"/>
  <Override PartName="/xl/tables/table8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tophe\Documents\ANTP\CDR\CLASSEMENT CHALLENGE\CHALLENGE 2023-2024\"/>
    </mc:Choice>
  </mc:AlternateContent>
  <xr:revisionPtr revIDLastSave="0" documentId="13_ncr:1_{268CC980-0522-4B37-BEC1-1A747270ED79}" xr6:coauthVersionLast="47" xr6:coauthVersionMax="47" xr10:uidLastSave="{00000000-0000-0000-0000-000000000000}"/>
  <bookViews>
    <workbookView xWindow="-120" yWindow="-120" windowWidth="29040" windowHeight="15720" activeTab="4" xr2:uid="{00000000-000D-0000-FFFF-FFFF00000000}"/>
  </bookViews>
  <sheets>
    <sheet name="INDEX" sheetId="3" r:id="rId1"/>
    <sheet name="Brut" sheetId="1" r:id="rId2"/>
    <sheet name="CLASSEMENT" sheetId="2" r:id="rId3"/>
    <sheet name="MASCULINS" sheetId="478" r:id="rId4"/>
    <sheet name="FEMININS" sheetId="479" r:id="rId5"/>
    <sheet name="CAM" sheetId="460" r:id="rId6"/>
    <sheet name="JUM" sheetId="467" r:id="rId7"/>
    <sheet name="ESM" sheetId="456" r:id="rId8"/>
    <sheet name="SEM" sheetId="454" r:id="rId9"/>
    <sheet name="M0M" sheetId="457" r:id="rId10"/>
    <sheet name="M1M" sheetId="459" r:id="rId11"/>
    <sheet name="M2M" sheetId="455" r:id="rId12"/>
    <sheet name="M3M" sheetId="458" r:id="rId13"/>
    <sheet name="M4M" sheetId="461" r:id="rId14"/>
    <sheet name="M5M" sheetId="463" r:id="rId15"/>
    <sheet name="M6M" sheetId="468" r:id="rId16"/>
    <sheet name="M7M" sheetId="472" r:id="rId17"/>
    <sheet name="M8M" sheetId="475" r:id="rId18"/>
    <sheet name="JUF" sheetId="469" r:id="rId19"/>
    <sheet name="SEF" sheetId="465" r:id="rId20"/>
    <sheet name="M0F" sheetId="470" r:id="rId21"/>
    <sheet name="M1F" sheetId="462" r:id="rId22"/>
    <sheet name="M2F" sheetId="464" r:id="rId23"/>
    <sheet name="M3F" sheetId="466" r:id="rId24"/>
    <sheet name="M4F" sheetId="471" r:id="rId25"/>
    <sheet name="M5F" sheetId="473" r:id="rId26"/>
    <sheet name="M6F" sheetId="477" r:id="rId27"/>
    <sheet name="M7F" sheetId="474" r:id="rId28"/>
    <sheet name="M8F" sheetId="476" r:id="rId29"/>
  </sheets>
  <definedNames>
    <definedName name="_xlnm._FilterDatabase" localSheetId="1" hidden="1">Brut!$A$10:$I$229</definedName>
    <definedName name="DonnéesExternes_1" localSheetId="2" hidden="1">'CLASSEMENT'!$A$1:$H$220</definedName>
    <definedName name="DonnéesExternes_2" localSheetId="4" hidden="1">FEMININS!$A$1:$G$62</definedName>
    <definedName name="DonnéesExternes_2" localSheetId="3" hidden="1">MASCULINS!$A$1:$G$159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3" l="1" a="1"/>
  <c r="I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5" i="3" l="1"/>
  <c r="P12" i="3"/>
  <c r="P20" i="3"/>
  <c r="P11" i="3"/>
  <c r="O18" i="3"/>
  <c r="O9" i="3"/>
  <c r="N14" i="3" a="1"/>
  <c r="N14" i="3" s="1"/>
  <c r="N21" i="3" a="1"/>
  <c r="N21" i="3" s="1"/>
  <c r="M17" i="3" a="1"/>
  <c r="M17" i="3" s="1"/>
  <c r="M8" i="3" a="1"/>
  <c r="M8" i="3" s="1"/>
  <c r="P13" i="3"/>
  <c r="P21" i="3"/>
  <c r="O19" i="3"/>
  <c r="O10" i="3"/>
  <c r="N15" i="3" a="1"/>
  <c r="N15" i="3" s="1"/>
  <c r="L15" i="3" s="1"/>
  <c r="N22" i="3" a="1"/>
  <c r="N22" i="3" s="1"/>
  <c r="L22" i="3" s="1"/>
  <c r="M18" i="3" a="1"/>
  <c r="M18" i="3" s="1"/>
  <c r="M9" i="3" a="1"/>
  <c r="M9" i="3" s="1"/>
  <c r="J15" i="3"/>
  <c r="J6" i="3"/>
  <c r="J17" i="3"/>
  <c r="J8" i="3"/>
  <c r="M11" i="3" a="1"/>
  <c r="M11" i="3" s="1"/>
  <c r="P14" i="3"/>
  <c r="P22" i="3"/>
  <c r="O12" i="3"/>
  <c r="O20" i="3"/>
  <c r="O11" i="3"/>
  <c r="N6" i="3" a="1"/>
  <c r="N6" i="3" s="1"/>
  <c r="L6" i="3" s="1"/>
  <c r="M19" i="3" a="1"/>
  <c r="M19" i="3" s="1"/>
  <c r="J16" i="3"/>
  <c r="J7" i="3"/>
  <c r="N7" i="3" a="1"/>
  <c r="N7" i="3" s="1"/>
  <c r="M20" i="3" a="1"/>
  <c r="M20" i="3" s="1"/>
  <c r="J18" i="3"/>
  <c r="J9" i="3"/>
  <c r="J19" i="3"/>
  <c r="J10" i="3"/>
  <c r="J20" i="3"/>
  <c r="J14" i="3"/>
  <c r="P15" i="3"/>
  <c r="P6" i="3"/>
  <c r="O13" i="3"/>
  <c r="O21" i="3"/>
  <c r="N16" i="3" a="1"/>
  <c r="N16" i="3" s="1"/>
  <c r="M13" i="3" a="1"/>
  <c r="M13" i="3" s="1"/>
  <c r="M10" i="3" a="1"/>
  <c r="M10" i="3" s="1"/>
  <c r="J11" i="3"/>
  <c r="J13" i="3"/>
  <c r="J22" i="3"/>
  <c r="P16" i="3"/>
  <c r="P7" i="3"/>
  <c r="O14" i="3"/>
  <c r="O22" i="3"/>
  <c r="N17" i="3" a="1"/>
  <c r="N17" i="3" s="1"/>
  <c r="N8" i="3" a="1"/>
  <c r="N8" i="3" s="1"/>
  <c r="M14" i="3" a="1"/>
  <c r="M14" i="3" s="1"/>
  <c r="M21" i="3" a="1"/>
  <c r="M21" i="3" s="1"/>
  <c r="J21" i="3"/>
  <c r="P17" i="3"/>
  <c r="P8" i="3"/>
  <c r="O15" i="3"/>
  <c r="O6" i="3"/>
  <c r="N18" i="3" a="1"/>
  <c r="N18" i="3" s="1"/>
  <c r="N9" i="3" a="1"/>
  <c r="N9" i="3" s="1"/>
  <c r="M15" i="3" a="1"/>
  <c r="M15" i="3" s="1"/>
  <c r="M22" i="3" a="1"/>
  <c r="M22" i="3" s="1"/>
  <c r="M12" i="3" a="1"/>
  <c r="M12" i="3" s="1"/>
  <c r="M7" i="3" a="1"/>
  <c r="M7" i="3" s="1"/>
  <c r="P18" i="3"/>
  <c r="P9" i="3"/>
  <c r="O16" i="3"/>
  <c r="O7" i="3"/>
  <c r="N12" i="3" a="1"/>
  <c r="N12" i="3" s="1"/>
  <c r="L12" i="3" s="1"/>
  <c r="N19" i="3" a="1"/>
  <c r="N19" i="3" s="1"/>
  <c r="N10" i="3" a="1"/>
  <c r="N10" i="3" s="1"/>
  <c r="L10" i="3" s="1"/>
  <c r="M16" i="3" a="1"/>
  <c r="M16" i="3" s="1"/>
  <c r="M6" i="3" a="1"/>
  <c r="M6" i="3" s="1"/>
  <c r="P19" i="3"/>
  <c r="P10" i="3"/>
  <c r="O17" i="3"/>
  <c r="O8" i="3"/>
  <c r="N13" i="3" a="1"/>
  <c r="N13" i="3" s="1"/>
  <c r="L13" i="3" s="1"/>
  <c r="N20" i="3" a="1"/>
  <c r="N20" i="3" s="1"/>
  <c r="L20" i="3" s="1"/>
  <c r="N11" i="3" a="1"/>
  <c r="N11" i="3" s="1"/>
  <c r="J12" i="3"/>
  <c r="N5" i="3" l="1" a="1"/>
  <c r="N5" i="3" s="1"/>
  <c r="L5" i="3" s="1"/>
  <c r="P5" i="3"/>
  <c r="O5" i="3"/>
  <c r="M5" i="3" a="1"/>
  <c r="M5" i="3" s="1"/>
  <c r="K5" i="3" s="1"/>
  <c r="J5" i="3"/>
  <c r="K14" i="3" l="1"/>
  <c r="L19" i="3"/>
  <c r="K6" i="3"/>
  <c r="M7" i="2" s="1"/>
  <c r="L9" i="3"/>
  <c r="L14" i="3"/>
  <c r="K8" i="3"/>
  <c r="L16" i="3"/>
  <c r="K11" i="3"/>
  <c r="K9" i="3"/>
  <c r="K7" i="3"/>
  <c r="K10" i="3"/>
  <c r="K20" i="3"/>
  <c r="K16" i="3"/>
  <c r="L17" i="3"/>
  <c r="L11" i="3"/>
  <c r="L8" i="3"/>
  <c r="K12" i="3"/>
  <c r="K17" i="3"/>
  <c r="K21" i="3"/>
  <c r="L21" i="3"/>
  <c r="K18" i="3"/>
  <c r="K15" i="3"/>
  <c r="K19" i="3"/>
  <c r="L7" i="3"/>
  <c r="L33" i="2" s="1"/>
  <c r="K22" i="3"/>
  <c r="K13" i="3"/>
  <c r="L18" i="3"/>
  <c r="L8" i="2"/>
  <c r="M8" i="2"/>
  <c r="M37" i="2" l="1"/>
  <c r="M36" i="2"/>
  <c r="M35" i="2"/>
  <c r="M34" i="2"/>
  <c r="M41" i="2"/>
  <c r="M33" i="2"/>
  <c r="M39" i="2"/>
  <c r="M40" i="2"/>
  <c r="M38" i="2"/>
  <c r="M32" i="2"/>
  <c r="L41" i="2"/>
  <c r="L39" i="2"/>
  <c r="L40" i="2"/>
  <c r="L38" i="2"/>
  <c r="L37" i="2"/>
  <c r="L36" i="2"/>
  <c r="L35" i="2"/>
  <c r="L34" i="2"/>
  <c r="L32" i="2"/>
  <c r="L7" i="2"/>
  <c r="L18" i="2"/>
  <c r="L13" i="2"/>
  <c r="L25" i="2"/>
  <c r="L20" i="2"/>
  <c r="L17" i="2"/>
  <c r="L12" i="2"/>
  <c r="L9" i="2"/>
  <c r="L19" i="2"/>
  <c r="L16" i="2"/>
  <c r="L24" i="2"/>
  <c r="L11" i="2"/>
  <c r="L22" i="2"/>
  <c r="L26" i="2"/>
  <c r="L23" i="2"/>
  <c r="L14" i="2"/>
  <c r="L15" i="2"/>
  <c r="L21" i="2"/>
  <c r="L10" i="2"/>
  <c r="M22" i="2"/>
  <c r="M23" i="2"/>
  <c r="M20" i="2"/>
  <c r="M19" i="2"/>
  <c r="M26" i="2"/>
  <c r="M18" i="2"/>
  <c r="M25" i="2"/>
  <c r="M17" i="2"/>
  <c r="M24" i="2"/>
  <c r="M21" i="2"/>
  <c r="M16" i="2"/>
  <c r="M15" i="2"/>
  <c r="M13" i="2"/>
  <c r="M9" i="2"/>
  <c r="M14" i="2"/>
  <c r="M12" i="2"/>
  <c r="M11" i="2"/>
  <c r="M10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46E28C2-B791-4DDC-95CC-B5CE7B9DD14A}" keepAlive="1" name="Requête - CLASSEMENT" description="Connexion à la requête « CLASSEMENT » dans le classeur." type="5" refreshedVersion="7" background="1" saveData="1">
    <dbPr connection="Provider=Microsoft.Mashup.OleDb.1;Data Source=$Workbook$;Location=CLASSEMENT;Extended Properties=&quot;&quot;" command="SELECT * FROM [CLASSEMENT]"/>
  </connection>
  <connection id="2" xr16:uid="{4C994D44-F5AA-4B37-9589-A9B15AC3AF47}" keepAlive="1" name="Requête - CLASSEMENT (2)" description="Connexion à la requête « CLASSEMENT (2) » dans le classeur." type="5" refreshedVersion="7" background="1" saveData="1">
    <dbPr connection="Provider=Microsoft.Mashup.OleDb.1;Data Source=$Workbook$;Location=&quot;CLASSEMENT (2)&quot;;Extended Properties=&quot;&quot;" command="SELECT * FROM [CLASSEMENT (2)]"/>
  </connection>
  <connection id="3" xr16:uid="{00000000-0015-0000-FFFF-FFFF00000000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<sst xmlns="http://schemas.openxmlformats.org/spreadsheetml/2006/main" count="4676" uniqueCount="1055">
  <si>
    <t>10 km forestier de Roissy en Brie</t>
  </si>
  <si>
    <t>268183</t>
  </si>
  <si>
    <t>ROISSY EN BRIE () le 17/09/2023</t>
  </si>
  <si>
    <t>FFA</t>
  </si>
  <si>
    <t>10 Km Route</t>
  </si>
  <si>
    <t xml:space="preserve">/ </t>
  </si>
  <si>
    <t xml:space="preserve">TC </t>
  </si>
  <si>
    <t>(17/09/2023)</t>
  </si>
  <si>
    <t>10 Km Route TC</t>
  </si>
  <si>
    <t>00:00:00</t>
  </si>
  <si>
    <t>5</t>
  </si>
  <si>
    <t>MORELLO KEVIN</t>
  </si>
  <si>
    <t>2317335</t>
  </si>
  <si>
    <t>SEM / 1996</t>
  </si>
  <si>
    <t>Marne Et Gondoire Athlet</t>
  </si>
  <si>
    <t>077</t>
  </si>
  <si>
    <t>I-F</t>
  </si>
  <si>
    <t>33'20''</t>
  </si>
  <si>
    <t>7</t>
  </si>
  <si>
    <t>RENAUD JEAN-CLAUDE</t>
  </si>
  <si>
    <t>2186114</t>
  </si>
  <si>
    <t>M2M / 1977</t>
  </si>
  <si>
    <t>Vallee De La Marne Athle</t>
  </si>
  <si>
    <t>33'29''</t>
  </si>
  <si>
    <t>8</t>
  </si>
  <si>
    <t>DOS SANTOS JULIEN</t>
  </si>
  <si>
    <t>1026817</t>
  </si>
  <si>
    <t>SEM / 1999</t>
  </si>
  <si>
    <t>Val D'europe Montevrain</t>
  </si>
  <si>
    <t>34'18''</t>
  </si>
  <si>
    <t>10</t>
  </si>
  <si>
    <t>PETIT JEROME</t>
  </si>
  <si>
    <t>1129597</t>
  </si>
  <si>
    <t>SEM / 1992</t>
  </si>
  <si>
    <t>34'34''</t>
  </si>
  <si>
    <t>12</t>
  </si>
  <si>
    <t>VERGNE ARTHUR</t>
  </si>
  <si>
    <t>2266435</t>
  </si>
  <si>
    <t>ESM / 2003</t>
  </si>
  <si>
    <t>Us Roissy En Brie</t>
  </si>
  <si>
    <t>34'53''</t>
  </si>
  <si>
    <t>14</t>
  </si>
  <si>
    <t>NAVE JEAN-BAPTISTE</t>
  </si>
  <si>
    <t>1219545</t>
  </si>
  <si>
    <t>M0M / 1986</t>
  </si>
  <si>
    <t>Cs Provins Athletisme</t>
  </si>
  <si>
    <t>35'14''</t>
  </si>
  <si>
    <t>15</t>
  </si>
  <si>
    <t>HAMMER JULIEN</t>
  </si>
  <si>
    <t>2503556</t>
  </si>
  <si>
    <t>SEM / 1994</t>
  </si>
  <si>
    <t>Ums Pontault-combault</t>
  </si>
  <si>
    <t>35'19''</t>
  </si>
  <si>
    <t>17</t>
  </si>
  <si>
    <t>YAHYA MOHAMMED ABDALKADER (SUD)</t>
  </si>
  <si>
    <t>2537461</t>
  </si>
  <si>
    <t>35'49''</t>
  </si>
  <si>
    <t>19</t>
  </si>
  <si>
    <t>DE PREVILLE AUGUSTIN</t>
  </si>
  <si>
    <t>2109527</t>
  </si>
  <si>
    <t>M2M / 1979</t>
  </si>
  <si>
    <t>36'09''</t>
  </si>
  <si>
    <t>21</t>
  </si>
  <si>
    <t>HAMLET FRITZ</t>
  </si>
  <si>
    <t>1235101</t>
  </si>
  <si>
    <t>M3M / 1974</t>
  </si>
  <si>
    <t>La Meute Running</t>
  </si>
  <si>
    <t>36'35''</t>
  </si>
  <si>
    <t>22</t>
  </si>
  <si>
    <t>NAIT HASSOU EL HOUCINE</t>
  </si>
  <si>
    <t>2436984</t>
  </si>
  <si>
    <t>Union Athletique De Mont</t>
  </si>
  <si>
    <t>36'51''</t>
  </si>
  <si>
    <t>23</t>
  </si>
  <si>
    <t>PELOUX MAXIME</t>
  </si>
  <si>
    <t>2256809</t>
  </si>
  <si>
    <t>M1M / 1983</t>
  </si>
  <si>
    <t>Pontault Aac</t>
  </si>
  <si>
    <t>36'53''</t>
  </si>
  <si>
    <t>25</t>
  </si>
  <si>
    <t>FOURNIER MAXENCE</t>
  </si>
  <si>
    <t>1757294</t>
  </si>
  <si>
    <t>M1M / 1984</t>
  </si>
  <si>
    <t>37'04''</t>
  </si>
  <si>
    <t>28</t>
  </si>
  <si>
    <t>JOURNET DAMIEN</t>
  </si>
  <si>
    <t>1840381</t>
  </si>
  <si>
    <t>37'21''</t>
  </si>
  <si>
    <t>30</t>
  </si>
  <si>
    <t>HATTAB MADJID</t>
  </si>
  <si>
    <t>2250406</t>
  </si>
  <si>
    <t>M1M / 1981</t>
  </si>
  <si>
    <t>37'30''</t>
  </si>
  <si>
    <t>32</t>
  </si>
  <si>
    <t>BENBOUAZIZ HUGO</t>
  </si>
  <si>
    <t>2006329</t>
  </si>
  <si>
    <t>M0M / 1987</t>
  </si>
  <si>
    <t>Senart Combs Brie Athlet</t>
  </si>
  <si>
    <t>37'36''</t>
  </si>
  <si>
    <t>34</t>
  </si>
  <si>
    <t>VIDAL OLIVIER</t>
  </si>
  <si>
    <t>1754620</t>
  </si>
  <si>
    <t>M3M / 1973</t>
  </si>
  <si>
    <t>Ua Villenoy</t>
  </si>
  <si>
    <t>37'44''</t>
  </si>
  <si>
    <t>35</t>
  </si>
  <si>
    <t>LENOIRE GEOFFREY</t>
  </si>
  <si>
    <t>1906156</t>
  </si>
  <si>
    <t>M0M / 1988</t>
  </si>
  <si>
    <t>Us Olympique De Chelles</t>
  </si>
  <si>
    <t>36</t>
  </si>
  <si>
    <t>COLLIGNON JULIEN</t>
  </si>
  <si>
    <t>918426</t>
  </si>
  <si>
    <t>M0M / 1985</t>
  </si>
  <si>
    <t>37'48''</t>
  </si>
  <si>
    <t>38</t>
  </si>
  <si>
    <t>MASSON LOIC</t>
  </si>
  <si>
    <t>1969023</t>
  </si>
  <si>
    <t>37'49''</t>
  </si>
  <si>
    <t>39</t>
  </si>
  <si>
    <t>GUEUDET DAVID</t>
  </si>
  <si>
    <t>1851345</t>
  </si>
  <si>
    <t>37'58''</t>
  </si>
  <si>
    <t>40</t>
  </si>
  <si>
    <t>DROZIERE MARTIN</t>
  </si>
  <si>
    <t>167917</t>
  </si>
  <si>
    <t>38'02''</t>
  </si>
  <si>
    <t>41</t>
  </si>
  <si>
    <t>DOS SANTOS ESTEBAN</t>
  </si>
  <si>
    <t>2441237</t>
  </si>
  <si>
    <t>CAM / 2007</t>
  </si>
  <si>
    <t>38'03''</t>
  </si>
  <si>
    <t>42</t>
  </si>
  <si>
    <t>LAVERDURE MAHE</t>
  </si>
  <si>
    <t>2512577</t>
  </si>
  <si>
    <t>CAM / 2008</t>
  </si>
  <si>
    <t>43</t>
  </si>
  <si>
    <t>BARRELA JEAN-MICHEL</t>
  </si>
  <si>
    <t>1461919</t>
  </si>
  <si>
    <t>M3M / 1972</t>
  </si>
  <si>
    <t>38'04''</t>
  </si>
  <si>
    <t>44</t>
  </si>
  <si>
    <t>RODRIGUES DOS SANTOS JOAO</t>
  </si>
  <si>
    <t>170013</t>
  </si>
  <si>
    <t>M3M / 1971</t>
  </si>
  <si>
    <t>38'08''</t>
  </si>
  <si>
    <t>45</t>
  </si>
  <si>
    <t>ZAMOUN NORBERT</t>
  </si>
  <si>
    <t>1862942</t>
  </si>
  <si>
    <t>Le Mee Sp. Athletisme</t>
  </si>
  <si>
    <t>38'13''</t>
  </si>
  <si>
    <t>47</t>
  </si>
  <si>
    <t>AGESILAS REMI</t>
  </si>
  <si>
    <t>2005589</t>
  </si>
  <si>
    <t>38'20''</t>
  </si>
  <si>
    <t>48</t>
  </si>
  <si>
    <t>DE OLIVEIRA JOAQUIM PAUL</t>
  </si>
  <si>
    <t>668169</t>
  </si>
  <si>
    <t>38'26''</t>
  </si>
  <si>
    <t>49</t>
  </si>
  <si>
    <t>AOURAGH KHALIL</t>
  </si>
  <si>
    <t>1790263</t>
  </si>
  <si>
    <t>38'27''</t>
  </si>
  <si>
    <t>50</t>
  </si>
  <si>
    <t>NAIT HASSOU MUSTAPHA</t>
  </si>
  <si>
    <t>2185449</t>
  </si>
  <si>
    <t>38'28''</t>
  </si>
  <si>
    <t>51</t>
  </si>
  <si>
    <t>BIARD BADR-CHRISTOPHE</t>
  </si>
  <si>
    <t>2519910</t>
  </si>
  <si>
    <t>VEM / 1972</t>
  </si>
  <si>
    <t>38'32''</t>
  </si>
  <si>
    <t>55</t>
  </si>
  <si>
    <t>MIGLIORE REMI</t>
  </si>
  <si>
    <t>1650530</t>
  </si>
  <si>
    <t>M4M / 1965</t>
  </si>
  <si>
    <t>38'49''</t>
  </si>
  <si>
    <t>58</t>
  </si>
  <si>
    <t>DE OLIVEIRA JUAN</t>
  </si>
  <si>
    <t>2220191</t>
  </si>
  <si>
    <t>38'53''</t>
  </si>
  <si>
    <t>59</t>
  </si>
  <si>
    <t>LAFFON LAURENT</t>
  </si>
  <si>
    <t>2328529</t>
  </si>
  <si>
    <t>M2M / 1975</t>
  </si>
  <si>
    <t>38'55''</t>
  </si>
  <si>
    <t>60</t>
  </si>
  <si>
    <t>PALAMINI NICOLAS</t>
  </si>
  <si>
    <t>130571</t>
  </si>
  <si>
    <t>M1M / 1980</t>
  </si>
  <si>
    <t>39'00''</t>
  </si>
  <si>
    <t>61</t>
  </si>
  <si>
    <t>GUILLOT MICKAEL</t>
  </si>
  <si>
    <t>1376517</t>
  </si>
  <si>
    <t>39'08''</t>
  </si>
  <si>
    <t>63</t>
  </si>
  <si>
    <t>EL BEIYAD MOUNIR</t>
  </si>
  <si>
    <t>2104385</t>
  </si>
  <si>
    <t>M1M / 1982</t>
  </si>
  <si>
    <t>Us Champagne-sur-seine</t>
  </si>
  <si>
    <t>39'15''</t>
  </si>
  <si>
    <t>64</t>
  </si>
  <si>
    <t>BARBOS ARNAUD</t>
  </si>
  <si>
    <t>1969173</t>
  </si>
  <si>
    <t>39'17''</t>
  </si>
  <si>
    <t>65</t>
  </si>
  <si>
    <t>MAILLOFRET CHRISTOPHE</t>
  </si>
  <si>
    <t>2014126</t>
  </si>
  <si>
    <t>Union Sportive Chatelet</t>
  </si>
  <si>
    <t>39'18''</t>
  </si>
  <si>
    <t>68</t>
  </si>
  <si>
    <t>CYPRIENNE WILFRIED</t>
  </si>
  <si>
    <t>2192121</t>
  </si>
  <si>
    <t>SEM / 1998</t>
  </si>
  <si>
    <t>39'22''</t>
  </si>
  <si>
    <t>69</t>
  </si>
  <si>
    <t>PIERRONNET LUDOVIC</t>
  </si>
  <si>
    <t>703057</t>
  </si>
  <si>
    <t>39'23''</t>
  </si>
  <si>
    <t>76</t>
  </si>
  <si>
    <t>CHACHIGNON MATHILDE</t>
  </si>
  <si>
    <t>349501</t>
  </si>
  <si>
    <t>M1F / 1982</t>
  </si>
  <si>
    <t>39'37''</t>
  </si>
  <si>
    <t>77</t>
  </si>
  <si>
    <t>MICHAUD ERIC</t>
  </si>
  <si>
    <t>1758025</t>
  </si>
  <si>
    <t>M5M / 1964</t>
  </si>
  <si>
    <t>Bussy Running</t>
  </si>
  <si>
    <t>39'39''</t>
  </si>
  <si>
    <t>78</t>
  </si>
  <si>
    <t>ZERBIB OLIVIER</t>
  </si>
  <si>
    <t>2144248</t>
  </si>
  <si>
    <t>M2M / 1978</t>
  </si>
  <si>
    <t>39'40''</t>
  </si>
  <si>
    <t>82</t>
  </si>
  <si>
    <t>DE BRITO PHILIPPE</t>
  </si>
  <si>
    <t>568969</t>
  </si>
  <si>
    <t>39'51''</t>
  </si>
  <si>
    <t>83</t>
  </si>
  <si>
    <t>COURRIVAULT TONY</t>
  </si>
  <si>
    <t>2163662</t>
  </si>
  <si>
    <t>M2M / 1976</t>
  </si>
  <si>
    <t>39'53''</t>
  </si>
  <si>
    <t>84</t>
  </si>
  <si>
    <t>DELZENNE VIRGINIE</t>
  </si>
  <si>
    <t>1615991</t>
  </si>
  <si>
    <t>M2F / 1979</t>
  </si>
  <si>
    <t>85</t>
  </si>
  <si>
    <t>HOUMMADA KARIM</t>
  </si>
  <si>
    <t>1973304</t>
  </si>
  <si>
    <t>SEM / 1991</t>
  </si>
  <si>
    <t>Cs Montereau</t>
  </si>
  <si>
    <t>39'56''</t>
  </si>
  <si>
    <t>88</t>
  </si>
  <si>
    <t>AMARIR EL HANAFI</t>
  </si>
  <si>
    <t>1686600</t>
  </si>
  <si>
    <t>VEM / 1977</t>
  </si>
  <si>
    <t>Vs Ozoir La Ferriere</t>
  </si>
  <si>
    <t>40'00''</t>
  </si>
  <si>
    <t>89</t>
  </si>
  <si>
    <t>CHASTEL VINCENT</t>
  </si>
  <si>
    <t>1913786</t>
  </si>
  <si>
    <t>40'01''</t>
  </si>
  <si>
    <t>90</t>
  </si>
  <si>
    <t>BEUCLAIR NICOLAS</t>
  </si>
  <si>
    <t>212244</t>
  </si>
  <si>
    <t>40'04''</t>
  </si>
  <si>
    <t>91</t>
  </si>
  <si>
    <t>JUDE DANIEL</t>
  </si>
  <si>
    <t>411919</t>
  </si>
  <si>
    <t>M4M / 1966</t>
  </si>
  <si>
    <t>92</t>
  </si>
  <si>
    <t>GRUNDHEBER CEDRIC</t>
  </si>
  <si>
    <t>2014096</t>
  </si>
  <si>
    <t>40'06''</t>
  </si>
  <si>
    <t>93</t>
  </si>
  <si>
    <t>CAPE STEPHANE</t>
  </si>
  <si>
    <t>577563</t>
  </si>
  <si>
    <t>97</t>
  </si>
  <si>
    <t>LEME-PINCHARD MATHIS</t>
  </si>
  <si>
    <t>1617247</t>
  </si>
  <si>
    <t>ESM / 2004</t>
  </si>
  <si>
    <t>40'40''</t>
  </si>
  <si>
    <t>98</t>
  </si>
  <si>
    <t>PARTHENAY BRUNO</t>
  </si>
  <si>
    <t>2271411</t>
  </si>
  <si>
    <t>40'42''</t>
  </si>
  <si>
    <t>99</t>
  </si>
  <si>
    <t>BOURGET PIERRE</t>
  </si>
  <si>
    <t>477397</t>
  </si>
  <si>
    <t>40'45''</t>
  </si>
  <si>
    <t>100</t>
  </si>
  <si>
    <t>BENIERE LUDOVIC</t>
  </si>
  <si>
    <t>1584096</t>
  </si>
  <si>
    <t>Bussy St Georges Athleti</t>
  </si>
  <si>
    <t>40'48''</t>
  </si>
  <si>
    <t>101</t>
  </si>
  <si>
    <t>DURANTET CHRISTIAN</t>
  </si>
  <si>
    <t>2405552</t>
  </si>
  <si>
    <t>40'49''</t>
  </si>
  <si>
    <t>102</t>
  </si>
  <si>
    <t>FERRAZ ANTONIO</t>
  </si>
  <si>
    <t>854187</t>
  </si>
  <si>
    <t>M4M / 1968</t>
  </si>
  <si>
    <t>40'56''</t>
  </si>
  <si>
    <t>106</t>
  </si>
  <si>
    <t>AVEMANI HERVE</t>
  </si>
  <si>
    <t>1587269</t>
  </si>
  <si>
    <t>41'16''</t>
  </si>
  <si>
    <t>107</t>
  </si>
  <si>
    <t>BASSOUR MOHAMED</t>
  </si>
  <si>
    <t>1659066</t>
  </si>
  <si>
    <t>41'29''</t>
  </si>
  <si>
    <t>109</t>
  </si>
  <si>
    <t>CAVEY FLORIANE</t>
  </si>
  <si>
    <t>1583671</t>
  </si>
  <si>
    <t>SEF / 1991</t>
  </si>
  <si>
    <t>41'36''</t>
  </si>
  <si>
    <t>111</t>
  </si>
  <si>
    <t>HURTEAUX ELISE</t>
  </si>
  <si>
    <t>416304</t>
  </si>
  <si>
    <t>M1F / 1981</t>
  </si>
  <si>
    <t>Asct Course A Pied</t>
  </si>
  <si>
    <t>41'44''</t>
  </si>
  <si>
    <t>112</t>
  </si>
  <si>
    <t>BENZAAZA MOURAD</t>
  </si>
  <si>
    <t>1964670</t>
  </si>
  <si>
    <t>41'46''</t>
  </si>
  <si>
    <t>113</t>
  </si>
  <si>
    <t>SEBIANE RACHID</t>
  </si>
  <si>
    <t>2024651</t>
  </si>
  <si>
    <t>41'48''</t>
  </si>
  <si>
    <t>115</t>
  </si>
  <si>
    <t>BILLARD ROMAIN</t>
  </si>
  <si>
    <t>2531907</t>
  </si>
  <si>
    <t>41'50''</t>
  </si>
  <si>
    <t>116</t>
  </si>
  <si>
    <t>PRECIGOU CYRIL</t>
  </si>
  <si>
    <t>2408806</t>
  </si>
  <si>
    <t>Association Chelles Cham</t>
  </si>
  <si>
    <t>117</t>
  </si>
  <si>
    <t>CARBONNEAUX MICHEL</t>
  </si>
  <si>
    <t>1323221</t>
  </si>
  <si>
    <t>41'51''</t>
  </si>
  <si>
    <t>118</t>
  </si>
  <si>
    <t>LEROUL DJAMEL</t>
  </si>
  <si>
    <t>2338752</t>
  </si>
  <si>
    <t>120</t>
  </si>
  <si>
    <t>DA SILVA LAETITIA</t>
  </si>
  <si>
    <t>1863384</t>
  </si>
  <si>
    <t>M3F / 1972</t>
  </si>
  <si>
    <t>41'59''</t>
  </si>
  <si>
    <t>121</t>
  </si>
  <si>
    <t>BOURREL CHRISTOPHE</t>
  </si>
  <si>
    <t>134073</t>
  </si>
  <si>
    <t>42'05''</t>
  </si>
  <si>
    <t>122</t>
  </si>
  <si>
    <t>BENIERE JULIEN</t>
  </si>
  <si>
    <t>1672151</t>
  </si>
  <si>
    <t>42'09''</t>
  </si>
  <si>
    <t>123</t>
  </si>
  <si>
    <t>BAZIZ CAMEL</t>
  </si>
  <si>
    <t>2536233</t>
  </si>
  <si>
    <t>126</t>
  </si>
  <si>
    <t>LOUIS VINCENT</t>
  </si>
  <si>
    <t>2444275</t>
  </si>
  <si>
    <t>42'12''</t>
  </si>
  <si>
    <t>128</t>
  </si>
  <si>
    <t>DI SANZA ANNE-CLAIRE</t>
  </si>
  <si>
    <t>1721895</t>
  </si>
  <si>
    <t>M2F / 1975</t>
  </si>
  <si>
    <t>42'14''</t>
  </si>
  <si>
    <t>129</t>
  </si>
  <si>
    <t>CHALIER JEREMY</t>
  </si>
  <si>
    <t>2248706</t>
  </si>
  <si>
    <t>42'15''</t>
  </si>
  <si>
    <t>133</t>
  </si>
  <si>
    <t>RIQUET FLORIAN</t>
  </si>
  <si>
    <t>1512548</t>
  </si>
  <si>
    <t>JUM / 2005</t>
  </si>
  <si>
    <t>42'21''</t>
  </si>
  <si>
    <t>135</t>
  </si>
  <si>
    <t>FORTOT JEAN-BAPTISTE</t>
  </si>
  <si>
    <t>1222013</t>
  </si>
  <si>
    <t>SEM / 1995</t>
  </si>
  <si>
    <t>42'29''</t>
  </si>
  <si>
    <t>136</t>
  </si>
  <si>
    <t>DOUINE YOANN</t>
  </si>
  <si>
    <t>2345287</t>
  </si>
  <si>
    <t>Courir Cesson - Vert Sai</t>
  </si>
  <si>
    <t>42'30''</t>
  </si>
  <si>
    <t>139</t>
  </si>
  <si>
    <t>CASTOR SEBASTIEN</t>
  </si>
  <si>
    <t>1785198</t>
  </si>
  <si>
    <t>42'55''</t>
  </si>
  <si>
    <t>141</t>
  </si>
  <si>
    <t>ROCHA JOCELYNE</t>
  </si>
  <si>
    <t>2146904</t>
  </si>
  <si>
    <t>M2F / 1978</t>
  </si>
  <si>
    <t>43'06''</t>
  </si>
  <si>
    <t>144</t>
  </si>
  <si>
    <t>GYONNET XAVIER</t>
  </si>
  <si>
    <t>2482631</t>
  </si>
  <si>
    <t>43'13''</t>
  </si>
  <si>
    <t>145</t>
  </si>
  <si>
    <t>DELZENNE SYLVAIN</t>
  </si>
  <si>
    <t>1462657</t>
  </si>
  <si>
    <t>43'18''</t>
  </si>
  <si>
    <t>146</t>
  </si>
  <si>
    <t>VIENNE NICOLAS</t>
  </si>
  <si>
    <t>2536184</t>
  </si>
  <si>
    <t>148</t>
  </si>
  <si>
    <t>MONSCH ERIC</t>
  </si>
  <si>
    <t>2536774</t>
  </si>
  <si>
    <t>43'28''</t>
  </si>
  <si>
    <t>152</t>
  </si>
  <si>
    <t>STERNBERGER DIDIER</t>
  </si>
  <si>
    <t>184736</t>
  </si>
  <si>
    <t>M3M / 1970</t>
  </si>
  <si>
    <t>Es Saint Pathus-oissery</t>
  </si>
  <si>
    <t>43'41''</t>
  </si>
  <si>
    <t>153</t>
  </si>
  <si>
    <t>ELKTAMI MOHAMMED</t>
  </si>
  <si>
    <t>1987560</t>
  </si>
  <si>
    <t>43'46''</t>
  </si>
  <si>
    <t>154</t>
  </si>
  <si>
    <t>QUENIART FABIEN</t>
  </si>
  <si>
    <t>2174684</t>
  </si>
  <si>
    <t>Ac Du Pays De Meaux</t>
  </si>
  <si>
    <t>43'51''</t>
  </si>
  <si>
    <t>159</t>
  </si>
  <si>
    <t>GARCIA RENAUD</t>
  </si>
  <si>
    <t>2338741</t>
  </si>
  <si>
    <t>43'59''</t>
  </si>
  <si>
    <t>160</t>
  </si>
  <si>
    <t>DINANT JULIETTE</t>
  </si>
  <si>
    <t>1927409</t>
  </si>
  <si>
    <t>Coulommiers Brie Athleti</t>
  </si>
  <si>
    <t>44'02''</t>
  </si>
  <si>
    <t>161</t>
  </si>
  <si>
    <t>CHABERT TOMMY</t>
  </si>
  <si>
    <t>2399070</t>
  </si>
  <si>
    <t>44'04''</t>
  </si>
  <si>
    <t>162</t>
  </si>
  <si>
    <t>MORIN CHRISTOPHE</t>
  </si>
  <si>
    <t>1762503</t>
  </si>
  <si>
    <t>44'05''</t>
  </si>
  <si>
    <t>165</t>
  </si>
  <si>
    <t>MACHADO PAULO (POR)</t>
  </si>
  <si>
    <t>2532564</t>
  </si>
  <si>
    <t>M4M / 1969</t>
  </si>
  <si>
    <t>44'15''</t>
  </si>
  <si>
    <t>167</t>
  </si>
  <si>
    <t>MOURADIAN WILLIAM</t>
  </si>
  <si>
    <t>1438844</t>
  </si>
  <si>
    <t>44'29''</t>
  </si>
  <si>
    <t>168</t>
  </si>
  <si>
    <t>CHEVREL FRANCK</t>
  </si>
  <si>
    <t>2319231</t>
  </si>
  <si>
    <t>44'33''</t>
  </si>
  <si>
    <t>174</t>
  </si>
  <si>
    <t>FLOQUET KELIAN</t>
  </si>
  <si>
    <t>2514442</t>
  </si>
  <si>
    <t>JUM / 2006</t>
  </si>
  <si>
    <t>44'47''</t>
  </si>
  <si>
    <t>176</t>
  </si>
  <si>
    <t>THEPAUT ROMUALD</t>
  </si>
  <si>
    <t>2238390</t>
  </si>
  <si>
    <t>44'53''</t>
  </si>
  <si>
    <t>178</t>
  </si>
  <si>
    <t>LIOTTIER PHILIPPE</t>
  </si>
  <si>
    <t>552880</t>
  </si>
  <si>
    <t>45'01''</t>
  </si>
  <si>
    <t>182</t>
  </si>
  <si>
    <t>PIFFETEAU STEPHANIE</t>
  </si>
  <si>
    <t>1769667</t>
  </si>
  <si>
    <t>M2F / 1976</t>
  </si>
  <si>
    <t>45'11''</t>
  </si>
  <si>
    <t>183</t>
  </si>
  <si>
    <t>CARDOSO ALEXANDRE</t>
  </si>
  <si>
    <t>967447</t>
  </si>
  <si>
    <t>45'14''</t>
  </si>
  <si>
    <t>184</t>
  </si>
  <si>
    <t>EMERY JEROME</t>
  </si>
  <si>
    <t>2525755</t>
  </si>
  <si>
    <t>45'15''</t>
  </si>
  <si>
    <t>185</t>
  </si>
  <si>
    <t>LANGRENE ARMAND</t>
  </si>
  <si>
    <t>408871</t>
  </si>
  <si>
    <t>45'17''</t>
  </si>
  <si>
    <t>186</t>
  </si>
  <si>
    <t>HAMEL JEAN-FRANCOIS</t>
  </si>
  <si>
    <t>2509559</t>
  </si>
  <si>
    <t>45'19''</t>
  </si>
  <si>
    <t>193</t>
  </si>
  <si>
    <t>DURAND NICOLAS</t>
  </si>
  <si>
    <t>2412914</t>
  </si>
  <si>
    <t>46'09''</t>
  </si>
  <si>
    <t>194</t>
  </si>
  <si>
    <t>ANDRE JEREMI</t>
  </si>
  <si>
    <t>2499621</t>
  </si>
  <si>
    <t>46'12''</t>
  </si>
  <si>
    <t>196</t>
  </si>
  <si>
    <t>SIMON PATRICE</t>
  </si>
  <si>
    <t>2477412</t>
  </si>
  <si>
    <t>M6M / 1959</t>
  </si>
  <si>
    <t>46'22''</t>
  </si>
  <si>
    <t>197</t>
  </si>
  <si>
    <t>IMBERT THIERRY</t>
  </si>
  <si>
    <t>2531995</t>
  </si>
  <si>
    <t>46'23''</t>
  </si>
  <si>
    <t>198</t>
  </si>
  <si>
    <t>BROCHER NOEMIE</t>
  </si>
  <si>
    <t>1196391</t>
  </si>
  <si>
    <t>SEF / 2000</t>
  </si>
  <si>
    <t>46'29''</t>
  </si>
  <si>
    <t>199</t>
  </si>
  <si>
    <t>MEUNIER FRANCOIS</t>
  </si>
  <si>
    <t>392511</t>
  </si>
  <si>
    <t>46'32''</t>
  </si>
  <si>
    <t>201</t>
  </si>
  <si>
    <t>OHREL PHILIPPE</t>
  </si>
  <si>
    <t>1130677</t>
  </si>
  <si>
    <t>46'36''</t>
  </si>
  <si>
    <t>204</t>
  </si>
  <si>
    <t>LAMBERT PASCAL</t>
  </si>
  <si>
    <t>593095</t>
  </si>
  <si>
    <t>M4M / 1967</t>
  </si>
  <si>
    <t>46'47''</t>
  </si>
  <si>
    <t>207</t>
  </si>
  <si>
    <t>BRUNET LAURENT</t>
  </si>
  <si>
    <t>1863387</t>
  </si>
  <si>
    <t>46'58''</t>
  </si>
  <si>
    <t>208</t>
  </si>
  <si>
    <t>BRUNET AURELIE</t>
  </si>
  <si>
    <t>1863391</t>
  </si>
  <si>
    <t>209</t>
  </si>
  <si>
    <t>BAUWENS ARNAUD</t>
  </si>
  <si>
    <t>981160</t>
  </si>
  <si>
    <t>47'02''</t>
  </si>
  <si>
    <t>211</t>
  </si>
  <si>
    <t>LAMARRE MAUD</t>
  </si>
  <si>
    <t>2537462</t>
  </si>
  <si>
    <t>JUF / 2005</t>
  </si>
  <si>
    <t>47'03''</t>
  </si>
  <si>
    <t>212</t>
  </si>
  <si>
    <t>PIDANCE OLIVIER</t>
  </si>
  <si>
    <t>2384092</t>
  </si>
  <si>
    <t>47'10''</t>
  </si>
  <si>
    <t>214</t>
  </si>
  <si>
    <t>DIEFFENTHALER FRANCIS</t>
  </si>
  <si>
    <t>679347</t>
  </si>
  <si>
    <t>M5M / 1961</t>
  </si>
  <si>
    <t>Nl</t>
  </si>
  <si>
    <t>47'14''</t>
  </si>
  <si>
    <t>215</t>
  </si>
  <si>
    <t>SAMIER DENIS</t>
  </si>
  <si>
    <t>1085423</t>
  </si>
  <si>
    <t>47'15''</t>
  </si>
  <si>
    <t>221</t>
  </si>
  <si>
    <t>GADONNA PATRICK</t>
  </si>
  <si>
    <t>2483967</t>
  </si>
  <si>
    <t>M5M / 1962</t>
  </si>
  <si>
    <t>47'29''</t>
  </si>
  <si>
    <t>224</t>
  </si>
  <si>
    <t>LEDARD VIRGINIE</t>
  </si>
  <si>
    <t>404931</t>
  </si>
  <si>
    <t>M0F / 1986</t>
  </si>
  <si>
    <t>47'46''</t>
  </si>
  <si>
    <t>225</t>
  </si>
  <si>
    <t>FARGEAS DENIS</t>
  </si>
  <si>
    <t>2431197</t>
  </si>
  <si>
    <t>47'49''</t>
  </si>
  <si>
    <t>234</t>
  </si>
  <si>
    <t>TROPLENT GILLES</t>
  </si>
  <si>
    <t>1062367</t>
  </si>
  <si>
    <t>48'12''</t>
  </si>
  <si>
    <t>235</t>
  </si>
  <si>
    <t>SEBIANE SOPHIE</t>
  </si>
  <si>
    <t>2293306</t>
  </si>
  <si>
    <t>M2F / 1977</t>
  </si>
  <si>
    <t>48'13''</t>
  </si>
  <si>
    <t>239</t>
  </si>
  <si>
    <t>CROMER NATHALIE</t>
  </si>
  <si>
    <t>1470561</t>
  </si>
  <si>
    <t>M1F / 1984</t>
  </si>
  <si>
    <t>48'24''</t>
  </si>
  <si>
    <t>241</t>
  </si>
  <si>
    <t>WRIGHT LAURENCE</t>
  </si>
  <si>
    <t>1758951</t>
  </si>
  <si>
    <t>M4F / 1967</t>
  </si>
  <si>
    <t>48'29''</t>
  </si>
  <si>
    <t>242</t>
  </si>
  <si>
    <t>ATEFICH BENOUAHI MOURAD (ESP)</t>
  </si>
  <si>
    <t>2058476</t>
  </si>
  <si>
    <t>245</t>
  </si>
  <si>
    <t>AMBROS JEROME</t>
  </si>
  <si>
    <t>241214</t>
  </si>
  <si>
    <t>48'37''</t>
  </si>
  <si>
    <t>249</t>
  </si>
  <si>
    <t>PEREIRA JOAQUIM</t>
  </si>
  <si>
    <t>1677453</t>
  </si>
  <si>
    <t>M6M / 1957</t>
  </si>
  <si>
    <t>48'44''</t>
  </si>
  <si>
    <t>252</t>
  </si>
  <si>
    <t>AVRIL ALEXIS</t>
  </si>
  <si>
    <t>2451305</t>
  </si>
  <si>
    <t>48'51''</t>
  </si>
  <si>
    <t>253</t>
  </si>
  <si>
    <t>AUBRY ALAIN</t>
  </si>
  <si>
    <t>971769</t>
  </si>
  <si>
    <t>M7M / 1950</t>
  </si>
  <si>
    <t>48'55''</t>
  </si>
  <si>
    <t>254</t>
  </si>
  <si>
    <t>STEHLY FRANCK</t>
  </si>
  <si>
    <t>2350833</t>
  </si>
  <si>
    <t>257</t>
  </si>
  <si>
    <t>CHAMPION OLIVIER</t>
  </si>
  <si>
    <t>2390157</t>
  </si>
  <si>
    <t>49'05''</t>
  </si>
  <si>
    <t>261</t>
  </si>
  <si>
    <t>FORTOT ISABELLE</t>
  </si>
  <si>
    <t>1307439</t>
  </si>
  <si>
    <t>M5F / 1963</t>
  </si>
  <si>
    <t>49'11''</t>
  </si>
  <si>
    <t>267</t>
  </si>
  <si>
    <t>BUDIN ROMUALD</t>
  </si>
  <si>
    <t>2500671</t>
  </si>
  <si>
    <t>49'16''</t>
  </si>
  <si>
    <t>268</t>
  </si>
  <si>
    <t>ISOLA CHRISTOPHE</t>
  </si>
  <si>
    <t>1864152</t>
  </si>
  <si>
    <t>49'20''</t>
  </si>
  <si>
    <t>270</t>
  </si>
  <si>
    <t>AZEMA ANDRE</t>
  </si>
  <si>
    <t>1731039</t>
  </si>
  <si>
    <t>49'23''</t>
  </si>
  <si>
    <t>271</t>
  </si>
  <si>
    <t>ERRASTI CAMILLE</t>
  </si>
  <si>
    <t>2301550</t>
  </si>
  <si>
    <t>272</t>
  </si>
  <si>
    <t>BRESSON DOMINIQUE</t>
  </si>
  <si>
    <t>670975</t>
  </si>
  <si>
    <t>M7M / 1954</t>
  </si>
  <si>
    <t>49'25''</t>
  </si>
  <si>
    <t>275</t>
  </si>
  <si>
    <t>KHAMHOME ALEXANDRE</t>
  </si>
  <si>
    <t>1188081</t>
  </si>
  <si>
    <t>49'45''</t>
  </si>
  <si>
    <t>276</t>
  </si>
  <si>
    <t>PETIT MARINE</t>
  </si>
  <si>
    <t>2180830</t>
  </si>
  <si>
    <t>SEF / 1992</t>
  </si>
  <si>
    <t>49'50''</t>
  </si>
  <si>
    <t>278</t>
  </si>
  <si>
    <t>BELLATRECHE KARIMA</t>
  </si>
  <si>
    <t>2129532</t>
  </si>
  <si>
    <t>49'54''</t>
  </si>
  <si>
    <t>279</t>
  </si>
  <si>
    <t>JAILLON MATTHIEU</t>
  </si>
  <si>
    <t>1285834</t>
  </si>
  <si>
    <t>280</t>
  </si>
  <si>
    <t>BAZIN LUCAS</t>
  </si>
  <si>
    <t>1655917</t>
  </si>
  <si>
    <t>Moissy-cramayel Athletis</t>
  </si>
  <si>
    <t>50'00''</t>
  </si>
  <si>
    <t>284</t>
  </si>
  <si>
    <t>FIGUEIREDO JULIO</t>
  </si>
  <si>
    <t>2531398</t>
  </si>
  <si>
    <t>50'05''</t>
  </si>
  <si>
    <t>292</t>
  </si>
  <si>
    <t>BEULE RICHARD</t>
  </si>
  <si>
    <t>2199969</t>
  </si>
  <si>
    <t>50'16''</t>
  </si>
  <si>
    <t>293</t>
  </si>
  <si>
    <t>MOUTIER JOSETTE</t>
  </si>
  <si>
    <t>971874</t>
  </si>
  <si>
    <t>M7F / 1952</t>
  </si>
  <si>
    <t>50'18''</t>
  </si>
  <si>
    <t>294</t>
  </si>
  <si>
    <t>DEDIEU DELPHINE</t>
  </si>
  <si>
    <t>2536149</t>
  </si>
  <si>
    <t>50'21''</t>
  </si>
  <si>
    <t>297</t>
  </si>
  <si>
    <t>DARTOIS SABRINA</t>
  </si>
  <si>
    <t>809539</t>
  </si>
  <si>
    <t>As Rochette Dammarie Les</t>
  </si>
  <si>
    <t>50'31''</t>
  </si>
  <si>
    <t>300</t>
  </si>
  <si>
    <t>DESSAINT MARIE-HELENE</t>
  </si>
  <si>
    <t>2321761</t>
  </si>
  <si>
    <t>M0F / 1985</t>
  </si>
  <si>
    <t>50'33''</t>
  </si>
  <si>
    <t>302</t>
  </si>
  <si>
    <t>LUCAS AUDREY</t>
  </si>
  <si>
    <t>2422912</t>
  </si>
  <si>
    <t>50'37''</t>
  </si>
  <si>
    <t>309</t>
  </si>
  <si>
    <t>DINIS RUBEN</t>
  </si>
  <si>
    <t>1655382</t>
  </si>
  <si>
    <t>50'53''</t>
  </si>
  <si>
    <t>313</t>
  </si>
  <si>
    <t>DOS SANTOS JUSTIN</t>
  </si>
  <si>
    <t>2534606</t>
  </si>
  <si>
    <t>51'07''</t>
  </si>
  <si>
    <t>314</t>
  </si>
  <si>
    <t>COSTE LAURE</t>
  </si>
  <si>
    <t>1664885</t>
  </si>
  <si>
    <t>51'10''</t>
  </si>
  <si>
    <t>315</t>
  </si>
  <si>
    <t>MURAT ERIC</t>
  </si>
  <si>
    <t>2072590</t>
  </si>
  <si>
    <t>51'17''</t>
  </si>
  <si>
    <t>318</t>
  </si>
  <si>
    <t>VALETTE ANTONIN</t>
  </si>
  <si>
    <t>555382</t>
  </si>
  <si>
    <t>M8M / 1947</t>
  </si>
  <si>
    <t>51'21''</t>
  </si>
  <si>
    <t>320</t>
  </si>
  <si>
    <t>BAUCHET OLIVIER</t>
  </si>
  <si>
    <t>2345378</t>
  </si>
  <si>
    <t>51'25''</t>
  </si>
  <si>
    <t>325</t>
  </si>
  <si>
    <t>AABAR SANDRINE</t>
  </si>
  <si>
    <t>1880436</t>
  </si>
  <si>
    <t>51'40''</t>
  </si>
  <si>
    <t>328</t>
  </si>
  <si>
    <t>AMAROUCHE FARID</t>
  </si>
  <si>
    <t>2479392</t>
  </si>
  <si>
    <t>51'45''</t>
  </si>
  <si>
    <t>331</t>
  </si>
  <si>
    <t>CHATAING LUCIE</t>
  </si>
  <si>
    <t>1796052</t>
  </si>
  <si>
    <t>SEF / 1990</t>
  </si>
  <si>
    <t>51'53''</t>
  </si>
  <si>
    <t>334</t>
  </si>
  <si>
    <t>ACHEZ CYRIL</t>
  </si>
  <si>
    <t>2536192</t>
  </si>
  <si>
    <t>51'59''</t>
  </si>
  <si>
    <t>337</t>
  </si>
  <si>
    <t>MOUNIAMA-COUPAN JEAN-CLAUDE</t>
  </si>
  <si>
    <t>2536153</t>
  </si>
  <si>
    <t>52'01''</t>
  </si>
  <si>
    <t>339</t>
  </si>
  <si>
    <t>CHERAMY GUILLAUME</t>
  </si>
  <si>
    <t>1347923</t>
  </si>
  <si>
    <t>52'05''</t>
  </si>
  <si>
    <t>342</t>
  </si>
  <si>
    <t>MARTIN THIERRY</t>
  </si>
  <si>
    <t>529963</t>
  </si>
  <si>
    <t>M5M / 1960</t>
  </si>
  <si>
    <t>52'09''</t>
  </si>
  <si>
    <t>343</t>
  </si>
  <si>
    <t>CALMET VALERIE</t>
  </si>
  <si>
    <t>504893</t>
  </si>
  <si>
    <t>M3F / 1973</t>
  </si>
  <si>
    <t>52'10''</t>
  </si>
  <si>
    <t>347</t>
  </si>
  <si>
    <t>LEITE DA SILVA GOMES PAULO</t>
  </si>
  <si>
    <t>2144843</t>
  </si>
  <si>
    <t>52'26''</t>
  </si>
  <si>
    <t>351</t>
  </si>
  <si>
    <t>CHAVANCE AURELIA</t>
  </si>
  <si>
    <t>2439537</t>
  </si>
  <si>
    <t>52'33''</t>
  </si>
  <si>
    <t>353</t>
  </si>
  <si>
    <t>VICERY CHANTAL</t>
  </si>
  <si>
    <t>1550856</t>
  </si>
  <si>
    <t>52'46''</t>
  </si>
  <si>
    <t>354</t>
  </si>
  <si>
    <t>ALMEIDA FILIPE</t>
  </si>
  <si>
    <t>2350607</t>
  </si>
  <si>
    <t>52'51''</t>
  </si>
  <si>
    <t>355</t>
  </si>
  <si>
    <t>BUSINARO PATRICK</t>
  </si>
  <si>
    <t>1645229</t>
  </si>
  <si>
    <t>52'52''</t>
  </si>
  <si>
    <t>358</t>
  </si>
  <si>
    <t>VERRECCHIA BRUNO</t>
  </si>
  <si>
    <t>2198181</t>
  </si>
  <si>
    <t>53'00''</t>
  </si>
  <si>
    <t>379</t>
  </si>
  <si>
    <t>HURET JEAN-FRANCOIS</t>
  </si>
  <si>
    <t>1064433</t>
  </si>
  <si>
    <t>54'05''</t>
  </si>
  <si>
    <t>383</t>
  </si>
  <si>
    <t>NEUMANN-HUON MELANIE</t>
  </si>
  <si>
    <t>2117885</t>
  </si>
  <si>
    <t>M3F / 1974</t>
  </si>
  <si>
    <t>54'18''</t>
  </si>
  <si>
    <t>384</t>
  </si>
  <si>
    <t>BOURRON BERNARD</t>
  </si>
  <si>
    <t>2298767</t>
  </si>
  <si>
    <t>54'20''</t>
  </si>
  <si>
    <t>393</t>
  </si>
  <si>
    <t>LANIESSE SYLVIE</t>
  </si>
  <si>
    <t>687774</t>
  </si>
  <si>
    <t>M4F / 1966</t>
  </si>
  <si>
    <t>54'38''</t>
  </si>
  <si>
    <t>395</t>
  </si>
  <si>
    <t>CRAMPON PATRICE</t>
  </si>
  <si>
    <t>721710</t>
  </si>
  <si>
    <t>54'43''</t>
  </si>
  <si>
    <t>398</t>
  </si>
  <si>
    <t>OUZILLEAU BETTY</t>
  </si>
  <si>
    <t>2298212</t>
  </si>
  <si>
    <t>M1F / 1980</t>
  </si>
  <si>
    <t>54'47''</t>
  </si>
  <si>
    <t>402</t>
  </si>
  <si>
    <t>LE NAOUR NATHALIE</t>
  </si>
  <si>
    <t>1876544</t>
  </si>
  <si>
    <t>M3F / 1970</t>
  </si>
  <si>
    <t>55'01''</t>
  </si>
  <si>
    <t>410</t>
  </si>
  <si>
    <t>FERNANDES RAPHAEL</t>
  </si>
  <si>
    <t>2447539</t>
  </si>
  <si>
    <t>55'25''</t>
  </si>
  <si>
    <t>411</t>
  </si>
  <si>
    <t>LABOUDIE AHMED</t>
  </si>
  <si>
    <t>1943967</t>
  </si>
  <si>
    <t>55'26''</t>
  </si>
  <si>
    <t>412</t>
  </si>
  <si>
    <t>YOU FEIRAN</t>
  </si>
  <si>
    <t>2456780</t>
  </si>
  <si>
    <t>415</t>
  </si>
  <si>
    <t>FOURNIER ARNAUD</t>
  </si>
  <si>
    <t>2346056</t>
  </si>
  <si>
    <t>55'45''</t>
  </si>
  <si>
    <t>419</t>
  </si>
  <si>
    <t>ZERBIB LAURINDA</t>
  </si>
  <si>
    <t>2401286</t>
  </si>
  <si>
    <t>56'00''</t>
  </si>
  <si>
    <t>423</t>
  </si>
  <si>
    <t>LERNOUT EVANGELINE</t>
  </si>
  <si>
    <t>1978439</t>
  </si>
  <si>
    <t>56'26''</t>
  </si>
  <si>
    <t>430</t>
  </si>
  <si>
    <t>GARCIA-BARO HUARTE GLORIA</t>
  </si>
  <si>
    <t>2351939</t>
  </si>
  <si>
    <t>57'08''</t>
  </si>
  <si>
    <t>432</t>
  </si>
  <si>
    <t>CAMUS JEAN-LUC</t>
  </si>
  <si>
    <t>1728053</t>
  </si>
  <si>
    <t>57'18''</t>
  </si>
  <si>
    <t>434</t>
  </si>
  <si>
    <t>HENRI JEAN</t>
  </si>
  <si>
    <t>1969541</t>
  </si>
  <si>
    <t>M7M / 1951</t>
  </si>
  <si>
    <t>57'28''</t>
  </si>
  <si>
    <t>435</t>
  </si>
  <si>
    <t>PETEY-DUSEVEL ANGELINA</t>
  </si>
  <si>
    <t>2536752</t>
  </si>
  <si>
    <t>SEF / 1994</t>
  </si>
  <si>
    <t>57'30''</t>
  </si>
  <si>
    <t>438</t>
  </si>
  <si>
    <t>DINIS CARLOS (POR)</t>
  </si>
  <si>
    <t>2076784</t>
  </si>
  <si>
    <t>57'34''</t>
  </si>
  <si>
    <t>439</t>
  </si>
  <si>
    <t>DROZIERE PHILIPPE</t>
  </si>
  <si>
    <t>188218</t>
  </si>
  <si>
    <t>M6M / 1955</t>
  </si>
  <si>
    <t>57'36''</t>
  </si>
  <si>
    <t>441</t>
  </si>
  <si>
    <t>LEBLANC MARIA</t>
  </si>
  <si>
    <t>2438640</t>
  </si>
  <si>
    <t>M5F / 1960</t>
  </si>
  <si>
    <t>57'46''</t>
  </si>
  <si>
    <t>442</t>
  </si>
  <si>
    <t>CAZAURAN VERONIQUE</t>
  </si>
  <si>
    <t>2079528</t>
  </si>
  <si>
    <t>57'48''</t>
  </si>
  <si>
    <t>450</t>
  </si>
  <si>
    <t>LEFEVRE JEAN-MICHEL</t>
  </si>
  <si>
    <t>456728</t>
  </si>
  <si>
    <t>M7M / 1953</t>
  </si>
  <si>
    <t>58'07''</t>
  </si>
  <si>
    <t>456</t>
  </si>
  <si>
    <t>MJAHED MARIE-AGNES</t>
  </si>
  <si>
    <t>1432107</t>
  </si>
  <si>
    <t>M3F / 1971</t>
  </si>
  <si>
    <t>58'29''</t>
  </si>
  <si>
    <t>467</t>
  </si>
  <si>
    <t>PRUNELLE OLIVIER</t>
  </si>
  <si>
    <t>2330565</t>
  </si>
  <si>
    <t>59'02''</t>
  </si>
  <si>
    <t>470</t>
  </si>
  <si>
    <t>BENARD CORINNE</t>
  </si>
  <si>
    <t>1964856</t>
  </si>
  <si>
    <t>59'17''</t>
  </si>
  <si>
    <t>473</t>
  </si>
  <si>
    <t>DELGRANGE COLINE</t>
  </si>
  <si>
    <t>537134</t>
  </si>
  <si>
    <t>M0F / 1988</t>
  </si>
  <si>
    <t>59'32''</t>
  </si>
  <si>
    <t>474</t>
  </si>
  <si>
    <t>BUISSON CELINE</t>
  </si>
  <si>
    <t>2402527</t>
  </si>
  <si>
    <t>59'34''</t>
  </si>
  <si>
    <t>481</t>
  </si>
  <si>
    <t>MARTEYN MAUD</t>
  </si>
  <si>
    <t>1904841</t>
  </si>
  <si>
    <t>59'43''</t>
  </si>
  <si>
    <t>482</t>
  </si>
  <si>
    <t>GLEIS SABINE</t>
  </si>
  <si>
    <t>1654379</t>
  </si>
  <si>
    <t>483</t>
  </si>
  <si>
    <t>HUGUET VERONIQUE</t>
  </si>
  <si>
    <t>2072687</t>
  </si>
  <si>
    <t>59'44''</t>
  </si>
  <si>
    <t>487</t>
  </si>
  <si>
    <t>BOIL JEREMY</t>
  </si>
  <si>
    <t>1469004</t>
  </si>
  <si>
    <t>59'55''</t>
  </si>
  <si>
    <t>488</t>
  </si>
  <si>
    <t>PRUNELLE ANNE-CATHERINE</t>
  </si>
  <si>
    <t>2343637</t>
  </si>
  <si>
    <t>495</t>
  </si>
  <si>
    <t>BELHADJ SALOUA</t>
  </si>
  <si>
    <t>2117441</t>
  </si>
  <si>
    <t>1h00'14''</t>
  </si>
  <si>
    <t>496</t>
  </si>
  <si>
    <t>LAUNOY NICOLE</t>
  </si>
  <si>
    <t>1222837</t>
  </si>
  <si>
    <t>1h00'26''</t>
  </si>
  <si>
    <t>503</t>
  </si>
  <si>
    <t>SAUVAGE FELISMINA</t>
  </si>
  <si>
    <t>1528945</t>
  </si>
  <si>
    <t>M4F / 1965</t>
  </si>
  <si>
    <t>As Fontenay Tresigny Ath</t>
  </si>
  <si>
    <t>1h02'11''</t>
  </si>
  <si>
    <t>507</t>
  </si>
  <si>
    <t>OGER ANNE-MARIE</t>
  </si>
  <si>
    <t>1587255</t>
  </si>
  <si>
    <t>1h02'49''</t>
  </si>
  <si>
    <t>517</t>
  </si>
  <si>
    <t>LAUNOY GILLES</t>
  </si>
  <si>
    <t>1314462</t>
  </si>
  <si>
    <t>1h03'31''</t>
  </si>
  <si>
    <t>533</t>
  </si>
  <si>
    <t>GUILLUCQ XAVIER</t>
  </si>
  <si>
    <t>450408</t>
  </si>
  <si>
    <t>1h04'51''</t>
  </si>
  <si>
    <t>549</t>
  </si>
  <si>
    <t>MORIN CAMILLE</t>
  </si>
  <si>
    <t>1866894</t>
  </si>
  <si>
    <t>JUF / 2006</t>
  </si>
  <si>
    <t>1h06'36''</t>
  </si>
  <si>
    <t>553</t>
  </si>
  <si>
    <t>ALVAREZ LAURENCE</t>
  </si>
  <si>
    <t>2511334</t>
  </si>
  <si>
    <t>M4F / 1968</t>
  </si>
  <si>
    <t>1h07'04''</t>
  </si>
  <si>
    <t>562</t>
  </si>
  <si>
    <t>DIREZ FRANCOIS</t>
  </si>
  <si>
    <t>2127848</t>
  </si>
  <si>
    <t>1h09'19''</t>
  </si>
  <si>
    <t>567</t>
  </si>
  <si>
    <t>GALLIEN EMILIE</t>
  </si>
  <si>
    <t>2527697</t>
  </si>
  <si>
    <t>1h11'44''</t>
  </si>
  <si>
    <t>568</t>
  </si>
  <si>
    <t>MARLIERE ASTRID</t>
  </si>
  <si>
    <t>1383192</t>
  </si>
  <si>
    <t>1h11'57''</t>
  </si>
  <si>
    <t>570</t>
  </si>
  <si>
    <t>BOHN SANDRINE</t>
  </si>
  <si>
    <t>1383208</t>
  </si>
  <si>
    <t>1h15'00''</t>
  </si>
  <si>
    <t>581</t>
  </si>
  <si>
    <t>VITRAC STEPHANIE</t>
  </si>
  <si>
    <t>2322440</t>
  </si>
  <si>
    <t>1h19'00''</t>
  </si>
  <si>
    <t>582</t>
  </si>
  <si>
    <t>ALENGHI FRANCOISE</t>
  </si>
  <si>
    <t>606507</t>
  </si>
  <si>
    <t>M8F / 1948</t>
  </si>
  <si>
    <t>1h19'20''</t>
  </si>
  <si>
    <t>594</t>
  </si>
  <si>
    <t>WAIMAN PASCALE</t>
  </si>
  <si>
    <t>2401280</t>
  </si>
  <si>
    <t>M6F / 1955</t>
  </si>
  <si>
    <t>1h24'02''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</si>
  <si>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</si>
  <si>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</si>
  <si>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</si>
  <si>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</si>
  <si>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</si>
  <si>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</si>
  <si>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</si>
  <si>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</si>
  <si>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</si>
  <si>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Place</t>
  </si>
  <si>
    <t>Nom</t>
  </si>
  <si>
    <t>N°Licence</t>
  </si>
  <si>
    <t>Catégorie</t>
  </si>
  <si>
    <t>Club</t>
  </si>
  <si>
    <t>Département</t>
  </si>
  <si>
    <t>Temps</t>
  </si>
  <si>
    <t>SEM</t>
  </si>
  <si>
    <t>M2M</t>
  </si>
  <si>
    <t>ESM</t>
  </si>
  <si>
    <t>M0M</t>
  </si>
  <si>
    <t>M3M</t>
  </si>
  <si>
    <t>M1M</t>
  </si>
  <si>
    <t>CAM</t>
  </si>
  <si>
    <t>M4M</t>
  </si>
  <si>
    <t>M1F</t>
  </si>
  <si>
    <t>M5M</t>
  </si>
  <si>
    <t>M2F</t>
  </si>
  <si>
    <t>SEF</t>
  </si>
  <si>
    <t>M3F</t>
  </si>
  <si>
    <t>JUM</t>
  </si>
  <si>
    <t>M6M</t>
  </si>
  <si>
    <t>JUF</t>
  </si>
  <si>
    <t>M0F</t>
  </si>
  <si>
    <t>M4F</t>
  </si>
  <si>
    <t>M7M</t>
  </si>
  <si>
    <t>M5F</t>
  </si>
  <si>
    <t>M7F</t>
  </si>
  <si>
    <t>M8M</t>
  </si>
  <si>
    <t>M8F</t>
  </si>
  <si>
    <t>M6F</t>
  </si>
  <si>
    <t xml:space="preserve">Challenge </t>
  </si>
  <si>
    <t>A</t>
  </si>
  <si>
    <t>POINTS</t>
  </si>
  <si>
    <t>Course</t>
  </si>
  <si>
    <t>PTS</t>
  </si>
  <si>
    <t>Equipes</t>
  </si>
  <si>
    <t>Coureurs</t>
  </si>
  <si>
    <t>Class Mixte</t>
  </si>
  <si>
    <t>Classement F</t>
  </si>
  <si>
    <t xml:space="preserve">Temps mixte </t>
  </si>
  <si>
    <t>Temps femme</t>
  </si>
  <si>
    <t>hommes</t>
  </si>
  <si>
    <t>femmes</t>
  </si>
  <si>
    <t>B</t>
  </si>
  <si>
    <t>V</t>
  </si>
  <si>
    <t>P</t>
  </si>
  <si>
    <t>A+</t>
  </si>
  <si>
    <t>B+</t>
  </si>
  <si>
    <t>V+</t>
  </si>
  <si>
    <t>P+</t>
  </si>
  <si>
    <t>R</t>
  </si>
  <si>
    <t>R+</t>
  </si>
  <si>
    <t>M</t>
  </si>
  <si>
    <t>F</t>
  </si>
  <si>
    <t>Sexe</t>
  </si>
  <si>
    <t>place</t>
  </si>
  <si>
    <t>club</t>
  </si>
  <si>
    <t>temps</t>
  </si>
  <si>
    <t>points</t>
  </si>
  <si>
    <t>FEMMES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</si>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</sst>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9" x14ac:knownFonts="1">
    <font>
      <sz val="10"/>
      <color indexed="8"/>
      <name val="MS Sans Serif"/>
    </font>
    <font>
      <b/>
      <sz val="12"/>
      <color indexed="8"/>
      <name val="Times New Roman"/>
      <family val="1"/>
    </font>
    <font>
      <sz val="9"/>
      <color indexed="8"/>
      <name val="Times New Roman"/>
      <family val="1"/>
    </font>
    <font>
      <sz val="9"/>
      <color indexed="8"/>
      <name val="Times New Roman"/>
      <family val="1"/>
    </font>
    <font>
      <sz val="9"/>
      <color indexed="8"/>
      <name val="Times New Roman"/>
      <family val="1"/>
    </font>
    <font>
      <sz val="9"/>
      <color indexed="8"/>
      <name val="Times New Roman"/>
      <family val="1"/>
    </font>
    <font>
      <b/>
      <sz val="10"/>
      <color theme="0"/>
      <name val="MS Sans Serif"/>
    </font>
    <font>
      <sz val="10"/>
      <color theme="1"/>
      <name val="MS Sans Serif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 tint="0.79998168889431442"/>
        <bgColor theme="5" tint="0.79998168889431442"/>
      </patternFill>
    </fill>
  </fills>
  <borders count="8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1">
    <xf numFmtId="0" fontId="0" fillId="0" borderId="0"/>
  </cellStyleXfs>
  <cellXfs count="42">
    <xf numFmtId="0" fontId="0" fillId="0" borderId="0" xfId="0" applyNumberFormat="1" applyFill="1" applyBorder="1" applyAlignment="1" applyProtection="1"/>
    <xf numFmtId="0" fontId="4" fillId="0" borderId="0" xfId="0" applyFont="1" applyAlignment="1">
      <alignment vertical="center"/>
    </xf>
    <xf numFmtId="0" fontId="0" fillId="0" borderId="0" xfId="0" applyNumberFormat="1" applyFill="1" applyBorder="1" applyAlignment="1" applyProtection="1">
      <alignment horizontal="center" vertical="center"/>
    </xf>
    <xf numFmtId="0" fontId="6" fillId="2" borderId="1" xfId="0" applyNumberFormat="1" applyFont="1" applyFill="1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/>
    </xf>
    <xf numFmtId="0" fontId="6" fillId="2" borderId="3" xfId="0" applyNumberFormat="1" applyFont="1" applyFill="1" applyBorder="1" applyAlignment="1">
      <alignment horizontal="center" vertical="center"/>
    </xf>
    <xf numFmtId="0" fontId="7" fillId="3" borderId="1" xfId="0" applyNumberFormat="1" applyFont="1" applyFill="1" applyBorder="1" applyAlignment="1">
      <alignment horizontal="center" vertical="center"/>
    </xf>
    <xf numFmtId="0" fontId="7" fillId="3" borderId="2" xfId="0" applyNumberFormat="1" applyFont="1" applyFill="1" applyBorder="1" applyAlignment="1">
      <alignment horizontal="center" vertical="center"/>
    </xf>
    <xf numFmtId="164" fontId="7" fillId="3" borderId="2" xfId="0" applyNumberFormat="1" applyFont="1" applyFill="1" applyBorder="1" applyAlignment="1">
      <alignment horizontal="center" vertical="center"/>
    </xf>
    <xf numFmtId="0" fontId="7" fillId="3" borderId="3" xfId="0" applyNumberFormat="1" applyFont="1" applyFill="1" applyBorder="1" applyAlignment="1">
      <alignment horizontal="center" vertical="center"/>
    </xf>
    <xf numFmtId="0" fontId="7" fillId="0" borderId="1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 vertical="center"/>
    </xf>
    <xf numFmtId="0" fontId="7" fillId="0" borderId="3" xfId="0" applyNumberFormat="1" applyFont="1" applyBorder="1" applyAlignment="1">
      <alignment horizontal="center" vertical="center"/>
    </xf>
    <xf numFmtId="0" fontId="0" fillId="0" borderId="0" xfId="0" applyNumberFormat="1" applyFill="1" applyBorder="1" applyAlignment="1" applyProtection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2" borderId="1" xfId="0" applyNumberFormat="1" applyFont="1" applyFill="1" applyBorder="1" applyAlignment="1">
      <alignment vertical="center"/>
    </xf>
    <xf numFmtId="0" fontId="6" fillId="2" borderId="2" xfId="0" applyNumberFormat="1" applyFont="1" applyFill="1" applyBorder="1" applyAlignment="1">
      <alignment vertical="center"/>
    </xf>
    <xf numFmtId="0" fontId="6" fillId="2" borderId="3" xfId="0" applyNumberFormat="1" applyFont="1" applyFill="1" applyBorder="1" applyAlignment="1">
      <alignment vertical="center"/>
    </xf>
    <xf numFmtId="0" fontId="7" fillId="3" borderId="1" xfId="0" applyNumberFormat="1" applyFont="1" applyFill="1" applyBorder="1" applyAlignment="1">
      <alignment vertical="center"/>
    </xf>
    <xf numFmtId="0" fontId="7" fillId="3" borderId="2" xfId="0" applyNumberFormat="1" applyFont="1" applyFill="1" applyBorder="1" applyAlignment="1">
      <alignment vertical="center"/>
    </xf>
    <xf numFmtId="164" fontId="7" fillId="3" borderId="2" xfId="0" applyNumberFormat="1" applyFont="1" applyFill="1" applyBorder="1" applyAlignment="1">
      <alignment vertical="center"/>
    </xf>
    <xf numFmtId="0" fontId="7" fillId="3" borderId="3" xfId="0" applyNumberFormat="1" applyFont="1" applyFill="1" applyBorder="1" applyAlignment="1">
      <alignment vertical="center"/>
    </xf>
    <xf numFmtId="0" fontId="7" fillId="0" borderId="1" xfId="0" applyNumberFormat="1" applyFont="1" applyBorder="1" applyAlignment="1">
      <alignment vertical="center"/>
    </xf>
    <xf numFmtId="0" fontId="7" fillId="0" borderId="2" xfId="0" applyNumberFormat="1" applyFont="1" applyBorder="1" applyAlignment="1">
      <alignment vertical="center"/>
    </xf>
    <xf numFmtId="164" fontId="7" fillId="0" borderId="2" xfId="0" applyNumberFormat="1" applyFont="1" applyBorder="1" applyAlignment="1">
      <alignment vertical="center"/>
    </xf>
    <xf numFmtId="0" fontId="7" fillId="0" borderId="3" xfId="0" applyNumberFormat="1" applyFont="1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64" fontId="0" fillId="0" borderId="0" xfId="0" applyNumberFormat="1" applyFill="1" applyBorder="1" applyAlignment="1" applyProtection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/>
    <xf numFmtId="0" fontId="7" fillId="4" borderId="4" xfId="0" applyFont="1" applyFill="1" applyBorder="1" applyAlignment="1">
      <alignment vertical="center"/>
    </xf>
    <xf numFmtId="0" fontId="7" fillId="4" borderId="5" xfId="0" applyFont="1" applyFill="1" applyBorder="1" applyAlignment="1">
      <alignment vertical="center"/>
    </xf>
    <xf numFmtId="0" fontId="8" fillId="0" borderId="0" xfId="0" applyNumberFormat="1" applyFont="1" applyFill="1" applyBorder="1" applyAlignment="1" applyProtection="1">
      <alignment vertical="center"/>
    </xf>
    <xf numFmtId="0" fontId="7" fillId="5" borderId="4" xfId="0" applyFont="1" applyFill="1" applyBorder="1" applyAlignment="1">
      <alignment vertical="center"/>
    </xf>
    <xf numFmtId="0" fontId="7" fillId="5" borderId="5" xfId="0" applyFont="1" applyFill="1" applyBorder="1" applyAlignment="1">
      <alignment vertical="center"/>
    </xf>
    <xf numFmtId="0" fontId="7" fillId="5" borderId="6" xfId="0" applyFont="1" applyFill="1" applyBorder="1" applyAlignment="1">
      <alignment vertical="center"/>
    </xf>
    <xf numFmtId="0" fontId="7" fillId="5" borderId="7" xfId="0" applyFont="1" applyFill="1" applyBorder="1" applyAlignment="1">
      <alignment vertical="center"/>
    </xf>
    <xf numFmtId="0" fontId="0" fillId="0" borderId="0" xfId="0" applyNumberFormat="1" applyFill="1" applyBorder="1" applyAlignment="1" applyProtection="1">
      <alignment horizontal="center"/>
    </xf>
  </cellXfs>
  <cellStyles count="1">
    <cellStyle name="Normal" xfId="0" builtinId="0"/>
  </cellStyles>
  <dxfs count="5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scheme val="none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Sans Serif"/>
        <scheme val="none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Sans Serif"/>
        <scheme val="none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sheetMetadata" Target="metadata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Relationship Id="rId35" Type="http://schemas.openxmlformats.org/officeDocument/2006/relationships/calcChain" Target="calcChain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00000000-0016-0000-0000-000000000000}" autoFormatId="16" applyNumberFormats="0" applyBorderFormats="0" applyFontFormats="0" applyPatternFormats="0" applyAlignmentFormats="0" applyWidthHeightFormats="0">
  <queryTableRefresh nextId="11" unboundColumnsRight="1">
    <queryTableFields count="9">
      <queryTableField id="1" name="Place" tableColumnId="1"/>
      <queryTableField id="2" name="Nom" tableColumnId="2"/>
      <queryTableField id="3" name="N°Licence" tableColumnId="3"/>
      <queryTableField id="4" name="Catégorie" tableColumnId="4"/>
      <queryTableField id="5" name="Club" tableColumnId="5"/>
      <queryTableField id="9" name="Plage de texte" tableColumnId="9"/>
      <queryTableField id="6" name="Département" tableColumnId="6"/>
      <queryTableField id="7" name="Temps" tableColumnId="7"/>
      <queryTableField id="8" dataBound="0" tableColumnId="8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9D4EE5A7-122A-480A-931F-29375AB42DB0}" autoFormatId="16" applyNumberFormats="0" applyBorderFormats="0" applyFontFormats="0" applyPatternFormats="0" applyAlignmentFormats="0" applyWidthHeightFormats="0">
  <queryTableRefresh nextId="8">
    <queryTableFields count="7">
      <queryTableField id="1" name="Place" tableColumnId="1"/>
      <queryTableField id="2" name="Nom" tableColumnId="2"/>
      <queryTableField id="3" name="N°Licence" tableColumnId="3"/>
      <queryTableField id="4" name="Catégorie" tableColumnId="4"/>
      <queryTableField id="5" name="Club" tableColumnId="5"/>
      <queryTableField id="6" name="Sexe" tableColumnId="6"/>
      <queryTableField id="7" name="Challenge " tableColumnId="7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ED94FA79-6A16-4A5A-8534-BAC9D7A5410A}" autoFormatId="16" applyNumberFormats="0" applyBorderFormats="0" applyFontFormats="0" applyPatternFormats="0" applyAlignmentFormats="0" applyWidthHeightFormats="0">
  <queryTableRefresh nextId="8">
    <queryTableFields count="7">
      <queryTableField id="1" name="Place" tableColumnId="1"/>
      <queryTableField id="2" name="Nom" tableColumnId="2"/>
      <queryTableField id="3" name="N°Licence" tableColumnId="3"/>
      <queryTableField id="4" name="Catégorie" tableColumnId="4"/>
      <queryTableField id="5" name="Club" tableColumnId="5"/>
      <queryTableField id="6" name="Sexe" tableColumnId="6"/>
      <queryTableField id="7" name="Challenge " tableColumnId="7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69F7A10-F384-4492-96E0-0D80FCEBF29D}" name="CATEGCHALL24" displayName="CATEGCHALL24" ref="B4:C12" totalsRowShown="0" headerRowDxfId="57" dataDxfId="56">
  <tableColumns count="2">
    <tableColumn id="1" xr3:uid="{8144A7BB-768D-4846-A59D-F821B9E902A0}" name="Catégorie" dataDxfId="55"/>
    <tableColumn id="2" xr3:uid="{F36F9BBD-3EEC-479C-BE90-6989D0AD8FC3}" name="POINTS" dataDxfId="54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840C7F7-7265-4683-803D-D3DCBF8F658C}" name="CATEGTEAM" displayName="CATEGTEAM" ref="F4:G12" totalsRowShown="0" headerRowDxfId="53" dataDxfId="52">
  <tableColumns count="2">
    <tableColumn id="1" xr3:uid="{45B3EB31-1606-4926-B58B-2BA0B05E5D06}" name="Course" dataDxfId="51"/>
    <tableColumn id="2" xr3:uid="{10479FFC-AA22-4BE9-881B-71386EDFA530}" name="PTS" dataDxfId="5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0:I229" totalsRowShown="0" dataDxfId="49">
  <autoFilter ref="A10:I229" xr:uid="{00000000-0009-0000-0100-000001000000}"/>
  <tableColumns count="9">
    <tableColumn id="1" xr3:uid="{00000000-0010-0000-0100-000001000000}" name="Colonne1" dataDxfId="48"/>
    <tableColumn id="2" xr3:uid="{00000000-0010-0000-0100-000002000000}" name="Colonne2" dataDxfId="47"/>
    <tableColumn id="3" xr3:uid="{00000000-0010-0000-0100-000003000000}" name="Colonne3"/>
    <tableColumn id="4" xr3:uid="{00000000-0010-0000-0100-000004000000}" name="Colonne4" dataDxfId="46"/>
    <tableColumn id="5" xr3:uid="{00000000-0010-0000-0100-000005000000}" name="Colonne5" dataDxfId="45"/>
    <tableColumn id="6" xr3:uid="{00000000-0010-0000-0100-000006000000}" name="Colonne6" dataDxfId="44"/>
    <tableColumn id="7" xr3:uid="{00000000-0010-0000-0100-000007000000}" name="Colonne7" dataDxfId="43"/>
    <tableColumn id="8" xr3:uid="{00000000-0010-0000-0100-000008000000}" name="Colonne8" dataDxfId="42"/>
    <tableColumn id="9" xr3:uid="{00000000-0010-0000-0100-000009000000}" name="Colonne9" dataDxfId="41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CLASSEMENT" displayName="CLASSEMENT" ref="A1:I220" tableType="queryTable" totalsRowShown="0" headerRowDxfId="40" dataDxfId="39">
  <autoFilter ref="A1:I220" xr:uid="{00000000-0009-0000-0100-000002000000}"/>
  <tableColumns count="9">
    <tableColumn id="1" xr3:uid="{00000000-0010-0000-0000-000001000000}" uniqueName="1" name="Place" queryTableFieldId="1" dataDxfId="38"/>
    <tableColumn id="2" xr3:uid="{00000000-0010-0000-0000-000002000000}" uniqueName="2" name="Nom" queryTableFieldId="2" dataDxfId="37"/>
    <tableColumn id="3" xr3:uid="{00000000-0010-0000-0000-000003000000}" uniqueName="3" name="N°Licence" queryTableFieldId="3" dataDxfId="36"/>
    <tableColumn id="4" xr3:uid="{00000000-0010-0000-0000-000004000000}" uniqueName="4" name="Catégorie" queryTableFieldId="4" dataDxfId="35"/>
    <tableColumn id="5" xr3:uid="{00000000-0010-0000-0000-000005000000}" uniqueName="5" name="Club" queryTableFieldId="5" dataDxfId="34"/>
    <tableColumn id="9" xr3:uid="{809D58AD-1D28-4E5E-B7DB-A8E4A320118A}" uniqueName="9" name="Sexe" queryTableFieldId="9" dataDxfId="33"/>
    <tableColumn id="6" xr3:uid="{00000000-0010-0000-0000-000006000000}" uniqueName="6" name="Département" queryTableFieldId="6" dataDxfId="32"/>
    <tableColumn id="7" xr3:uid="{00000000-0010-0000-0000-000007000000}" uniqueName="7" name="Temps" queryTableFieldId="7" dataDxfId="31"/>
    <tableColumn id="8" xr3:uid="{00000000-0010-0000-0000-000008000000}" uniqueName="8" name="Challenge " queryTableFieldId="8" dataDxfId="30">
      <calculatedColumnFormula>IF(F2="M",MAX(VLOOKUP($M$1,CATEGCHALL24[],2,0)-1*COUNTIF($F$1:F1,"M"),1),
IF(F2="F",MAX(VLOOKUP($M$1,CATEGCHALL24[],2,0)-1*COUNTIFS($F$1:F1,"F"),1),""))</calculatedColumnFormula>
    </tableColumn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BC07348-F522-42D2-9951-326BFF397BDA}" name="Tableau7" displayName="Tableau7" ref="K6:N26" totalsRowShown="0" headerRowDxfId="29" dataDxfId="28">
  <autoFilter ref="K6:N26" xr:uid="{3BC07348-F522-42D2-9951-326BFF397BDA}"/>
  <tableColumns count="4">
    <tableColumn id="1" xr3:uid="{8D57C4D4-FCFD-40A7-9096-97B18DC76DBC}" name="place" dataDxfId="27"/>
    <tableColumn id="2" xr3:uid="{08214CF1-7A29-4F62-AB1D-DE6FC3B94470}" name="club" dataDxfId="26">
      <calculatedColumnFormula>_xlfn.XLOOKUP(Tableau7[[#This Row],[place]],INDEX!$K$5:$K$22,INDEX!$I$5:$I$22,"-",0)</calculatedColumnFormula>
    </tableColumn>
    <tableColumn id="3" xr3:uid="{FC1AB037-3971-4E1D-99A5-F0F1B3CBF8EE}" name="temps" dataDxfId="25">
      <calculatedColumnFormula>_xlfn.XLOOKUP(Tableau7[[#This Row],[place]],INDEX!$K$5:$K$22,INDEX!$M$5:$M$22,"-",0)</calculatedColumnFormula>
    </tableColumn>
    <tableColumn id="4" xr3:uid="{2E61A0E2-8D33-459E-85E1-D6F39550ECC7}" name="points" dataDxfId="24"/>
  </tableColumns>
  <tableStyleInfo name="TableStyleLight1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F1DEF87-23F3-4BB7-BF7B-CD231C3553D9}" name="Tableau8" displayName="Tableau8" ref="K31:N41" totalsRowShown="0" headerRowDxfId="23" dataDxfId="22">
  <autoFilter ref="K31:N41" xr:uid="{4F1DEF87-23F3-4BB7-BF7B-CD231C3553D9}"/>
  <tableColumns count="4">
    <tableColumn id="1" xr3:uid="{F47E9110-CC5B-41F2-93D8-19DF26334342}" name="place" dataDxfId="21"/>
    <tableColumn id="2" xr3:uid="{0BF85F28-B38B-485F-8C8E-5584871AF75E}" name="Club" dataDxfId="20">
      <calculatedColumnFormula>_xlfn.XLOOKUP(Tableau8[[#This Row],[place]],INDEX!$L$5:$L$22,INDEX!$I$5:$I$22,"-",0)</calculatedColumnFormula>
    </tableColumn>
    <tableColumn id="3" xr3:uid="{F2F40677-5797-43D2-8BE0-E2514B782EEA}" name="Temps" dataDxfId="19">
      <calculatedColumnFormula>_xlfn.XLOOKUP(Tableau8[[#This Row],[place]],INDEX!$L$5:$L$22,INDEX!$N$5:$N$22,"-",0)</calculatedColumnFormula>
    </tableColumn>
    <tableColumn id="4" xr3:uid="{EBAC1D7A-8654-445A-8719-47C9F89EFE9B}" name="Points" dataDxfId="18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D81072B-A564-46E6-BC6C-62C813F5780C}" name="MASCULINS" displayName="MASCULINS" ref="A1:G159" tableType="queryTable" totalsRowShown="0" headerRowDxfId="17" dataDxfId="16">
  <autoFilter ref="A1:G159" xr:uid="{8D81072B-A564-46E6-BC6C-62C813F5780C}"/>
  <tableColumns count="7">
    <tableColumn id="1" xr3:uid="{E44C35A1-EE8D-4F98-B77D-5577389FFB53}" uniqueName="1" name="Place" queryTableFieldId="1" dataDxfId="15"/>
    <tableColumn id="2" xr3:uid="{01676BF8-648D-4BC1-AEEA-E8D20C33E1EB}" uniqueName="2" name="Nom" queryTableFieldId="2" dataDxfId="14"/>
    <tableColumn id="3" xr3:uid="{D17BAFE8-9A94-4B12-B604-86B978E066BD}" uniqueName="3" name="N°Licence" queryTableFieldId="3" dataDxfId="13"/>
    <tableColumn id="4" xr3:uid="{FA943B5E-20C2-4D85-A707-B253E7C7D76D}" uniqueName="4" name="Catégorie" queryTableFieldId="4" dataDxfId="12"/>
    <tableColumn id="5" xr3:uid="{BF72FF17-5CCB-4B11-90D9-43902B4C5A87}" uniqueName="5" name="Club" queryTableFieldId="5" dataDxfId="11"/>
    <tableColumn id="6" xr3:uid="{78ED981B-666D-474B-AA5C-C9665D08B514}" uniqueName="6" name="Sexe" queryTableFieldId="6" dataDxfId="10"/>
    <tableColumn id="7" xr3:uid="{DC671CA1-C099-415C-B83B-DC91008F91A9}" uniqueName="7" name="Challenge " queryTableFieldId="7" dataDxfId="9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BD0A848-152A-4FFF-8AE6-90879FB260E9}" name="FEMININS" displayName="FEMININS" ref="A1:G62" tableType="queryTable" totalsRowShown="0" headerRowDxfId="8" dataDxfId="7">
  <autoFilter ref="A1:G62" xr:uid="{DBD0A848-152A-4FFF-8AE6-90879FB260E9}"/>
  <tableColumns count="7">
    <tableColumn id="1" xr3:uid="{5F34AABA-F75E-45BA-9F94-846A82C982CB}" uniqueName="1" name="Place" queryTableFieldId="1" dataDxfId="6"/>
    <tableColumn id="2" xr3:uid="{2D5E89C5-0F3A-4D53-8F19-9DD3C17019A5}" uniqueName="2" name="Nom" queryTableFieldId="2" dataDxfId="5"/>
    <tableColumn id="3" xr3:uid="{56F180B9-7D28-4434-ACA9-6ECC5F3E23A9}" uniqueName="3" name="N°Licence" queryTableFieldId="3" dataDxfId="4"/>
    <tableColumn id="4" xr3:uid="{F8B935BC-775C-415D-A628-FB932E920743}" uniqueName="4" name="Catégorie" queryTableFieldId="4" dataDxfId="3"/>
    <tableColumn id="5" xr3:uid="{EF533F86-FDCE-4F2E-B77A-E7AF73C23535}" uniqueName="5" name="Club" queryTableFieldId="5" dataDxfId="2"/>
    <tableColumn id="6" xr3:uid="{F0E172AB-0A82-4FC9-8CAA-F4AB73A7D3FE}" uniqueName="6" name="Sexe" queryTableFieldId="6" dataDxfId="1"/>
    <tableColumn id="7" xr3:uid="{BA2EC3E3-B316-4AEE-A18F-1FA721A57A7B}" uniqueName="7" name="Challenge " queryTableFieldId="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01EBE9-B731-476B-9300-7AED28A717AA}">
  <sheetPr codeName="Feuil1"/>
  <dimension ref="B4:P41"/>
  <sheetViews>
    <sheetView workbookViewId="0">
      <selection sqref="A1:XFD1048576"/>
    </sheetView>
  </sheetViews>
  <sheetFormatPr baseColWidth="10" defaultRowHeight="12.75" x14ac:dyDescent="0.2"/>
  <cols>
    <col min="1" max="1" width="11.42578125" style="33"/>
    <col min="2" max="2" width="10.85546875" style="33" bestFit="1" customWidth="1"/>
    <col min="3" max="3" width="9.28515625" style="33" bestFit="1" customWidth="1"/>
    <col min="4" max="5" width="11.42578125" style="33"/>
    <col min="6" max="6" width="8.28515625" style="33" bestFit="1" customWidth="1"/>
    <col min="7" max="7" width="5.5703125" style="33" bestFit="1" customWidth="1"/>
    <col min="8" max="8" width="11.42578125" style="33"/>
    <col min="9" max="9" width="24.42578125" style="33" bestFit="1" customWidth="1"/>
    <col min="10" max="10" width="10.140625" style="33" bestFit="1" customWidth="1"/>
    <col min="11" max="11" width="10.7109375" style="33" bestFit="1" customWidth="1"/>
    <col min="12" max="12" width="12.7109375" style="33" bestFit="1" customWidth="1"/>
    <col min="13" max="13" width="12.42578125" style="33" bestFit="1" customWidth="1"/>
    <col min="14" max="14" width="13.42578125" style="33" bestFit="1" customWidth="1"/>
    <col min="15" max="15" width="8.42578125" style="33" bestFit="1" customWidth="1"/>
    <col min="16" max="16" width="7.85546875" style="33" bestFit="1" customWidth="1"/>
    <col min="17" max="16384" width="11.42578125" style="33"/>
  </cols>
  <sheetData>
    <row r="4" spans="2:16" x14ac:dyDescent="0.2">
      <c r="B4" s="16" t="s">
        <v>996</v>
      </c>
      <c r="C4" s="16" t="s">
        <v>1026</v>
      </c>
      <c r="F4" s="16" t="s">
        <v>1027</v>
      </c>
      <c r="G4" s="16" t="s">
        <v>1028</v>
      </c>
      <c r="I4" s="16" t="s">
        <v>1029</v>
      </c>
      <c r="J4" s="16" t="s">
        <v>1030</v>
      </c>
      <c r="K4" s="16" t="s">
        <v>1031</v>
      </c>
      <c r="L4" s="16" t="s">
        <v>1032</v>
      </c>
      <c r="M4" s="16" t="s">
        <v>1033</v>
      </c>
      <c r="N4" s="16" t="s">
        <v>1034</v>
      </c>
      <c r="O4" s="16" t="s">
        <v>1035</v>
      </c>
      <c r="P4" s="16" t="s">
        <v>1036</v>
      </c>
    </row>
    <row r="5" spans="2:16" ht="15" x14ac:dyDescent="0.2">
      <c r="B5" s="16" t="s">
        <v>1025</v>
      </c>
      <c r="C5" s="16">
        <v>50</v>
      </c>
      <c r="F5" s="34" t="s">
        <v>1025</v>
      </c>
      <c r="G5" s="35">
        <v>10</v>
      </c>
      <c r="I5" s="36" t="str" cm="1">
        <f t="array" ref="I5:I22">_xlfn.UNIQUE(_xlfn._xlws.FILTER(CLASSEMENT[Club],(CLASSEMENT[Club]&lt;&gt;"")*(COUNTIF(CLASSEMENT[Club],CLASSEMENT[Club])&gt;=5)))</f>
        <v>Marne Et Gondoire Athlet</v>
      </c>
      <c r="J5" s="16">
        <f>COUNTIF('CLASSEMENT'!$E$2:$E$220,INDEX!I5)</f>
        <v>7</v>
      </c>
      <c r="K5" s="16">
        <f>IF(ISNUMBER(M5),+RANK(M5,$M$5:$M$22,1)+COUNTIF(M5:M$22,M5)-1,"-")</f>
        <v>2</v>
      </c>
      <c r="L5" s="16" t="str">
        <f>IF(ISNUMBER(N5),+RANK(N5,$N$5:$N$22,1)+COUNTIF(N5:N$22,N5)-1,"-")</f>
        <v>-</v>
      </c>
      <c r="M5" s="32" cm="1">
        <f t="array" ref="M5">IFERROR(SUM(_xlfn.AGGREGATE(15,6,CLASSEMENT[Temps]/(CLASSEMENT[Club]=I5),_xlfn.SEQUENCE(5))),"")</f>
        <v>0.12761574074074075</v>
      </c>
      <c r="N5" s="32" t="str" cm="1">
        <f t="array" ref="N5">IFERROR(SUM(_xlfn.AGGREGATE(15,6,CLASSEMENT[Temps]/((CLASSEMENT[Club]=I5)*(CLASSEMENT[Sexe]="F")),_xlfn.SEQUENCE(3))),"-")</f>
        <v>-</v>
      </c>
      <c r="O5" s="16">
        <f>COUNTIFS(CLASSEMENT[Club],I5,CLASSEMENT[Sexe],"M")</f>
        <v>7</v>
      </c>
      <c r="P5" s="16">
        <f>COUNTIFS(CLASSEMENT[Club],I5,CLASSEMENT[Sexe],"F")</f>
        <v>0</v>
      </c>
    </row>
    <row r="6" spans="2:16" x14ac:dyDescent="0.2">
      <c r="B6" s="16" t="s">
        <v>1037</v>
      </c>
      <c r="C6" s="16">
        <v>40</v>
      </c>
      <c r="F6" s="37" t="s">
        <v>1037</v>
      </c>
      <c r="G6" s="38">
        <v>8</v>
      </c>
      <c r="I6" s="16" t="str">
        <v>Vallee De La Marne Athle</v>
      </c>
      <c r="J6" s="16">
        <f>COUNTIF('CLASSEMENT'!$E$2:$E$220,INDEX!I6)</f>
        <v>12</v>
      </c>
      <c r="K6" s="16">
        <f>IF(ISNUMBER(M6),+RANK(M6,$M$5:$M$22,1)+COUNTIF(M6:M$22,M6)-1,"-")</f>
        <v>1</v>
      </c>
      <c r="L6" s="16" t="str">
        <f>IF(ISNUMBER(N6),+RANK(N6,$N$5:$N$22,1)+COUNTIF(N6:N$22,N6)-1,"-")</f>
        <v>-</v>
      </c>
      <c r="M6" s="32" cm="1">
        <f t="array" ref="M6">IFERROR(SUM(_xlfn.AGGREGATE(15,6,CLASSEMENT[Temps]/(CLASSEMENT[Club]=I6),_xlfn.SEQUENCE(5))),"")</f>
        <v>0.12607638888888889</v>
      </c>
      <c r="N6" s="32" t="str" cm="1">
        <f t="array" ref="N6">IFERROR(SUM(_xlfn.AGGREGATE(15,6,CLASSEMENT[Temps]/((CLASSEMENT[Club]=I6)*(CLASSEMENT[Sexe]="F")),_xlfn.SEQUENCE(3))),"-")</f>
        <v>-</v>
      </c>
      <c r="O6" s="16">
        <f>COUNTIFS(CLASSEMENT[Club],I6,CLASSEMENT[Sexe],"M")</f>
        <v>11</v>
      </c>
      <c r="P6" s="16">
        <f>COUNTIFS(CLASSEMENT[Club],I6,CLASSEMENT[Sexe],"F")</f>
        <v>1</v>
      </c>
    </row>
    <row r="7" spans="2:16" x14ac:dyDescent="0.2">
      <c r="B7" s="16" t="s">
        <v>1038</v>
      </c>
      <c r="C7" s="16">
        <v>50</v>
      </c>
      <c r="F7" s="34" t="s">
        <v>1038</v>
      </c>
      <c r="G7" s="35">
        <v>10</v>
      </c>
      <c r="I7" s="16" t="str">
        <v>Val D'europe Montevrain</v>
      </c>
      <c r="J7" s="16">
        <f>COUNTIF('CLASSEMENT'!$E$2:$E$220,INDEX!I7)</f>
        <v>16</v>
      </c>
      <c r="K7" s="16">
        <f>IF(ISNUMBER(M7),+RANK(M7,$M$5:$M$22,1)+COUNTIF(M7:M$22,M7)-1,"-")</f>
        <v>3</v>
      </c>
      <c r="L7" s="16">
        <f>IF(ISNUMBER(N7),+RANK(N7,$N$5:$N$22,1)+COUNTIF(N7:N$22,N7)-1,"-")</f>
        <v>2</v>
      </c>
      <c r="M7" s="32" cm="1">
        <f t="array" ref="M7">IFERROR(SUM(_xlfn.AGGREGATE(15,6,CLASSEMENT[Temps]/(CLASSEMENT[Club]=I7),_xlfn.SEQUENCE(5))),"")</f>
        <v>0.13065972222222222</v>
      </c>
      <c r="N7" s="32" cm="1">
        <f t="array" ref="N7">IFERROR(SUM(_xlfn.AGGREGATE(15,6,CLASSEMENT[Temps]/((CLASSEMENT[Club]=I7)*(CLASSEMENT[Sexe]="F")),_xlfn.SEQUENCE(3))),"-")</f>
        <v>9.0509259259259262E-2</v>
      </c>
      <c r="O7" s="16">
        <f>COUNTIFS(CLASSEMENT[Club],I7,CLASSEMENT[Sexe],"M")</f>
        <v>10</v>
      </c>
      <c r="P7" s="16">
        <f>COUNTIFS(CLASSEMENT[Club],I7,CLASSEMENT[Sexe],"F")</f>
        <v>6</v>
      </c>
    </row>
    <row r="8" spans="2:16" x14ac:dyDescent="0.2">
      <c r="B8" s="16" t="s">
        <v>1039</v>
      </c>
      <c r="C8" s="16">
        <v>30</v>
      </c>
      <c r="F8" s="34" t="s">
        <v>1040</v>
      </c>
      <c r="G8" s="35">
        <v>12</v>
      </c>
      <c r="I8" s="16" t="str">
        <v>Us Roissy En Brie</v>
      </c>
      <c r="J8" s="16">
        <f>COUNTIF('CLASSEMENT'!$E$2:$E$220,INDEX!I8)</f>
        <v>14</v>
      </c>
      <c r="K8" s="16">
        <f>IF(ISNUMBER(M8),+RANK(M8,$M$5:$M$22,1)+COUNTIF(M8:M$22,M8)-1,"-")</f>
        <v>4</v>
      </c>
      <c r="L8" s="16">
        <f>IF(ISNUMBER(N8),+RANK(N8,$N$5:$N$22,1)+COUNTIF(N8:N$22,N8)-1,"-")</f>
        <v>3</v>
      </c>
      <c r="M8" s="32" cm="1">
        <f t="array" ref="M8">IFERROR(SUM(_xlfn.AGGREGATE(15,6,CLASSEMENT[Temps]/(CLASSEMENT[Club]=I8),_xlfn.SEQUENCE(5))),"")</f>
        <v>0.13201388888888888</v>
      </c>
      <c r="N8" s="32" cm="1">
        <f t="array" ref="N8">IFERROR(SUM(_xlfn.AGGREGATE(15,6,CLASSEMENT[Temps]/((CLASSEMENT[Club]=I8)*(CLASSEMENT[Sexe]="F")),_xlfn.SEQUENCE(3))),"-")</f>
        <v>0.1023611111111111</v>
      </c>
      <c r="O8" s="16">
        <f>COUNTIFS(CLASSEMENT[Club],I8,CLASSEMENT[Sexe],"M")</f>
        <v>9</v>
      </c>
      <c r="P8" s="16">
        <f>COUNTIFS(CLASSEMENT[Club],I8,CLASSEMENT[Sexe],"F")</f>
        <v>5</v>
      </c>
    </row>
    <row r="9" spans="2:16" x14ac:dyDescent="0.2">
      <c r="B9" s="16" t="s">
        <v>1040</v>
      </c>
      <c r="C9" s="16">
        <v>70</v>
      </c>
      <c r="F9" s="37" t="s">
        <v>1041</v>
      </c>
      <c r="G9" s="38">
        <v>10</v>
      </c>
      <c r="I9" s="16" t="str">
        <v>Ums Pontault-combault</v>
      </c>
      <c r="J9" s="16">
        <f>COUNTIF('CLASSEMENT'!$E$2:$E$220,INDEX!I9)</f>
        <v>10</v>
      </c>
      <c r="K9" s="16">
        <f>IF(ISNUMBER(M9),+RANK(M9,$M$5:$M$22,1)+COUNTIF(M9:M$22,M9)-1,"-")</f>
        <v>17</v>
      </c>
      <c r="L9" s="16">
        <f>IF(ISNUMBER(N9),+RANK(N9,$N$5:$N$22,1)+COUNTIF(N9:N$22,N9)-1,"-")</f>
        <v>9</v>
      </c>
      <c r="M9" s="32" cm="1">
        <f t="array" ref="M9">IFERROR(SUM(_xlfn.AGGREGATE(15,6,CLASSEMENT[Temps]/(CLASSEMENT[Club]=I9),_xlfn.SEQUENCE(5))),"")</f>
        <v>0.16905092592592591</v>
      </c>
      <c r="N9" s="32" cm="1">
        <f t="array" ref="N9">IFERROR(SUM(_xlfn.AGGREGATE(15,6,CLASSEMENT[Temps]/((CLASSEMENT[Club]=I9)*(CLASSEMENT[Sexe]="F")),_xlfn.SEQUENCE(3))),"-")</f>
        <v>0.12225694444444443</v>
      </c>
      <c r="O9" s="16">
        <f>COUNTIFS(CLASSEMENT[Club],I9,CLASSEMENT[Sexe],"M")</f>
        <v>7</v>
      </c>
      <c r="P9" s="16">
        <f>COUNTIFS(CLASSEMENT[Club],I9,CLASSEMENT[Sexe],"F")</f>
        <v>3</v>
      </c>
    </row>
    <row r="10" spans="2:16" x14ac:dyDescent="0.2">
      <c r="B10" s="16" t="s">
        <v>1041</v>
      </c>
      <c r="C10" s="16">
        <v>60</v>
      </c>
      <c r="F10" s="37" t="s">
        <v>1042</v>
      </c>
      <c r="G10" s="38">
        <v>12</v>
      </c>
      <c r="I10" s="16" t="str">
        <v>Union Athletique De Mont</v>
      </c>
      <c r="J10" s="16">
        <f>COUNTIF('CLASSEMENT'!$E$2:$E$220,INDEX!I10)</f>
        <v>8</v>
      </c>
      <c r="K10" s="16">
        <f>IF(ISNUMBER(M10),+RANK(M10,$M$5:$M$22,1)+COUNTIF(M10:M$22,M10)-1,"-")</f>
        <v>6</v>
      </c>
      <c r="L10" s="16" t="str">
        <f>IF(ISNUMBER(N10),+RANK(N10,$N$5:$N$22,1)+COUNTIF(N10:N$22,N10)-1,"-")</f>
        <v>-</v>
      </c>
      <c r="M10" s="32" cm="1">
        <f t="array" ref="M10">IFERROR(SUM(_xlfn.AGGREGATE(15,6,CLASSEMENT[Temps]/(CLASSEMENT[Club]=I10),_xlfn.SEQUENCE(5))),"")</f>
        <v>0.13475694444444444</v>
      </c>
      <c r="N10" s="32" t="str" cm="1">
        <f t="array" ref="N10">IFERROR(SUM(_xlfn.AGGREGATE(15,6,CLASSEMENT[Temps]/((CLASSEMENT[Club]=I10)*(CLASSEMENT[Sexe]="F")),_xlfn.SEQUENCE(3))),"-")</f>
        <v>-</v>
      </c>
      <c r="O10" s="16">
        <f>COUNTIFS(CLASSEMENT[Club],I10,CLASSEMENT[Sexe],"M")</f>
        <v>8</v>
      </c>
      <c r="P10" s="16">
        <f>COUNTIFS(CLASSEMENT[Club],I10,CLASSEMENT[Sexe],"F")</f>
        <v>0</v>
      </c>
    </row>
    <row r="11" spans="2:16" x14ac:dyDescent="0.2">
      <c r="B11" s="16" t="s">
        <v>1043</v>
      </c>
      <c r="C11" s="16">
        <v>50</v>
      </c>
      <c r="F11" s="34" t="s">
        <v>1044</v>
      </c>
      <c r="G11" s="35">
        <v>10</v>
      </c>
      <c r="I11" s="16" t="str">
        <v>Pontault Aac</v>
      </c>
      <c r="J11" s="16">
        <f>COUNTIF('CLASSEMENT'!$E$2:$E$220,INDEX!I11)</f>
        <v>40</v>
      </c>
      <c r="K11" s="16">
        <f>IF(ISNUMBER(M11),+RANK(M11,$M$5:$M$22,1)+COUNTIF(M11:M$22,M11)-1,"-")</f>
        <v>5</v>
      </c>
      <c r="L11" s="16">
        <f>IF(ISNUMBER(N11),+RANK(N11,$N$5:$N$22,1)+COUNTIF(N11:N$22,N11)-1,"-")</f>
        <v>1</v>
      </c>
      <c r="M11" s="32" cm="1">
        <f t="array" ref="M11">IFERROR(SUM(_xlfn.AGGREGATE(15,6,CLASSEMENT[Temps]/(CLASSEMENT[Club]=I11),_xlfn.SEQUENCE(5))),"")</f>
        <v>0.13244212962962965</v>
      </c>
      <c r="N11" s="32" cm="1">
        <f t="array" ref="N11">IFERROR(SUM(_xlfn.AGGREGATE(15,6,CLASSEMENT[Temps]/((CLASSEMENT[Club]=I11)*(CLASSEMENT[Sexe]="F")),_xlfn.SEQUENCE(3))),"-")</f>
        <v>8.5740740740740742E-2</v>
      </c>
      <c r="O11" s="16">
        <f>COUNTIFS(CLASSEMENT[Club],I11,CLASSEMENT[Sexe],"M")</f>
        <v>27</v>
      </c>
      <c r="P11" s="16">
        <f>COUNTIFS(CLASSEMENT[Club],I11,CLASSEMENT[Sexe],"F")</f>
        <v>13</v>
      </c>
    </row>
    <row r="12" spans="2:16" x14ac:dyDescent="0.2">
      <c r="B12" s="16" t="s">
        <v>1042</v>
      </c>
      <c r="C12" s="16">
        <v>70</v>
      </c>
      <c r="F12" s="39" t="s">
        <v>1045</v>
      </c>
      <c r="G12" s="40">
        <v>12</v>
      </c>
      <c r="I12" s="33" t="str">
        <v>Senart Combs Brie Athlet</v>
      </c>
      <c r="J12" s="16">
        <f>COUNTIF('CLASSEMENT'!$E$2:$E$220,INDEX!I12)</f>
        <v>6</v>
      </c>
      <c r="K12" s="16">
        <f>IF(ISNUMBER(M12),+RANK(M12,$M$5:$M$22,1)+COUNTIF(M12:M$22,M12)-1,"-")</f>
        <v>7</v>
      </c>
      <c r="L12" s="16" t="str">
        <f>IF(ISNUMBER(N12),+RANK(N12,$N$5:$N$22,1)+COUNTIF(N12:N$22,N12)-1,"-")</f>
        <v>-</v>
      </c>
      <c r="M12" s="32" cm="1">
        <f t="array" ref="M12">IFERROR(SUM(_xlfn.AGGREGATE(15,6,CLASSEMENT[Temps]/(CLASSEMENT[Club]=I12),_xlfn.SEQUENCE(5))),"")</f>
        <v>0.13681712962962961</v>
      </c>
      <c r="N12" s="32" t="str" cm="1">
        <f t="array" ref="N12">IFERROR(SUM(_xlfn.AGGREGATE(15,6,CLASSEMENT[Temps]/((CLASSEMENT[Club]=I12)*(CLASSEMENT[Sexe]="F")),_xlfn.SEQUENCE(3))),"-")</f>
        <v>-</v>
      </c>
      <c r="O12" s="16">
        <f>COUNTIFS(CLASSEMENT[Club],I12,CLASSEMENT[Sexe],"M")</f>
        <v>6</v>
      </c>
      <c r="P12" s="16">
        <f>COUNTIFS(CLASSEMENT[Club],I12,CLASSEMENT[Sexe],"F")</f>
        <v>0</v>
      </c>
    </row>
    <row r="13" spans="2:16" x14ac:dyDescent="0.2">
      <c r="I13" s="33" t="str">
        <v>Ua Villenoy</v>
      </c>
      <c r="J13" s="16">
        <f>COUNTIF('CLASSEMENT'!$E$2:$E$220,INDEX!I13)</f>
        <v>8</v>
      </c>
      <c r="K13" s="16">
        <f>IF(ISNUMBER(M13),+RANK(M13,$M$5:$M$22,1)+COUNTIF(M13:M$22,M13)-1,"-")</f>
        <v>15</v>
      </c>
      <c r="L13" s="16" t="str">
        <f>IF(ISNUMBER(N13),+RANK(N13,$N$5:$N$22,1)+COUNTIF(N13:N$22,N13)-1,"-")</f>
        <v>-</v>
      </c>
      <c r="M13" s="32" cm="1">
        <f t="array" ref="M13">IFERROR(SUM(_xlfn.AGGREGATE(15,6,CLASSEMENT[Temps]/(CLASSEMENT[Club]=I13),_xlfn.SEQUENCE(5))),"")</f>
        <v>0.16046296296296297</v>
      </c>
      <c r="N13" s="32" t="str" cm="1">
        <f t="array" ref="N13">IFERROR(SUM(_xlfn.AGGREGATE(15,6,CLASSEMENT[Temps]/((CLASSEMENT[Club]=I13)*(CLASSEMENT[Sexe]="F")),_xlfn.SEQUENCE(3))),"-")</f>
        <v>-</v>
      </c>
      <c r="O13" s="16">
        <f>COUNTIFS(CLASSEMENT[Club],I13,CLASSEMENT[Sexe],"M")</f>
        <v>6</v>
      </c>
      <c r="P13" s="16">
        <f>COUNTIFS(CLASSEMENT[Club],I13,CLASSEMENT[Sexe],"F")</f>
        <v>2</v>
      </c>
    </row>
    <row r="14" spans="2:16" x14ac:dyDescent="0.2">
      <c r="I14" s="33" t="str">
        <v>Us Olympique De Chelles</v>
      </c>
      <c r="J14" s="16">
        <f>COUNTIF('CLASSEMENT'!$E$2:$E$220,INDEX!I14)</f>
        <v>10</v>
      </c>
      <c r="K14" s="16">
        <f>IF(ISNUMBER(M14),+RANK(M14,$M$5:$M$22,1)+COUNTIF(M14:M$22,M14)-1,"-")</f>
        <v>18</v>
      </c>
      <c r="L14" s="16">
        <f>IF(ISNUMBER(N14),+RANK(N14,$N$5:$N$22,1)+COUNTIF(N14:N$22,N14)-1,"-")</f>
        <v>10</v>
      </c>
      <c r="M14" s="32" cm="1">
        <f t="array" ref="M14">IFERROR(SUM(_xlfn.AGGREGATE(15,6,CLASSEMENT[Temps]/(CLASSEMENT[Club]=I14),_xlfn.SEQUENCE(5))),"")</f>
        <v>0.17197916666666668</v>
      </c>
      <c r="N14" s="32" cm="1">
        <f t="array" ref="N14">IFERROR(SUM(_xlfn.AGGREGATE(15,6,CLASSEMENT[Temps]/((CLASSEMENT[Club]=I14)*(CLASSEMENT[Sexe]="F")),_xlfn.SEQUENCE(3))),"-")</f>
        <v>0.12442129629629629</v>
      </c>
      <c r="O14" s="16">
        <f>COUNTIFS(CLASSEMENT[Club],I14,CLASSEMENT[Sexe],"M")</f>
        <v>6</v>
      </c>
      <c r="P14" s="16">
        <f>COUNTIFS(CLASSEMENT[Club],I14,CLASSEMENT[Sexe],"F")</f>
        <v>4</v>
      </c>
    </row>
    <row r="15" spans="2:16" x14ac:dyDescent="0.2">
      <c r="I15" s="16" t="str">
        <v>Le Mee Sp. Athletisme</v>
      </c>
      <c r="J15" s="16">
        <f>COUNTIF('CLASSEMENT'!$E$2:$E$220,INDEX!I15)</f>
        <v>8</v>
      </c>
      <c r="K15" s="16">
        <f>IF(ISNUMBER(M15),+RANK(M15,$M$5:$M$22,1)+COUNTIF(M15:M$22,M15)-1,"-")</f>
        <v>8</v>
      </c>
      <c r="L15" s="16" t="str">
        <f>IF(ISNUMBER(N15),+RANK(N15,$N$5:$N$22,1)+COUNTIF(N15:N$22,N15)-1,"-")</f>
        <v>-</v>
      </c>
      <c r="M15" s="32" cm="1">
        <f t="array" ref="M15">IFERROR(SUM(_xlfn.AGGREGATE(15,6,CLASSEMENT[Temps]/(CLASSEMENT[Club]=I15),_xlfn.SEQUENCE(5))),"")</f>
        <v>0.1396412037037037</v>
      </c>
      <c r="N15" s="32" t="str" cm="1">
        <f t="array" ref="N15">IFERROR(SUM(_xlfn.AGGREGATE(15,6,CLASSEMENT[Temps]/((CLASSEMENT[Club]=I15)*(CLASSEMENT[Sexe]="F")),_xlfn.SEQUENCE(3))),"-")</f>
        <v>-</v>
      </c>
      <c r="O15" s="16">
        <f>COUNTIFS(CLASSEMENT[Club],I15,CLASSEMENT[Sexe],"M")</f>
        <v>7</v>
      </c>
      <c r="P15" s="16">
        <f>COUNTIFS(CLASSEMENT[Club],I15,CLASSEMENT[Sexe],"F")</f>
        <v>1</v>
      </c>
    </row>
    <row r="16" spans="2:16" x14ac:dyDescent="0.2">
      <c r="I16" s="16" t="str">
        <v>Us Champagne-sur-seine</v>
      </c>
      <c r="J16" s="16">
        <f>COUNTIF('CLASSEMENT'!$E$2:$E$220,INDEX!I16)</f>
        <v>7</v>
      </c>
      <c r="K16" s="16">
        <f>IF(ISNUMBER(M16),+RANK(M16,$M$5:$M$22,1)+COUNTIF(M16:M$22,M16)-1,"-")</f>
        <v>13</v>
      </c>
      <c r="L16" s="16">
        <f>IF(ISNUMBER(N16),+RANK(N16,$N$5:$N$22,1)+COUNTIF(N16:N$22,N16)-1,"-")</f>
        <v>8</v>
      </c>
      <c r="M16" s="32" cm="1">
        <f t="array" ref="M16">IFERROR(SUM(_xlfn.AGGREGATE(15,6,CLASSEMENT[Temps]/(CLASSEMENT[Club]=I16),_xlfn.SEQUENCE(5))),"")</f>
        <v>0.15890046296296295</v>
      </c>
      <c r="N16" s="32" cm="1">
        <f t="array" ref="N16">IFERROR(SUM(_xlfn.AGGREGATE(15,6,CLASSEMENT[Temps]/((CLASSEMENT[Club]=I16)*(CLASSEMENT[Sexe]="F")),_xlfn.SEQUENCE(3))),"-")</f>
        <v>0.12061342592592593</v>
      </c>
      <c r="O16" s="16">
        <f>COUNTIFS(CLASSEMENT[Club],I16,CLASSEMENT[Sexe],"M")</f>
        <v>3</v>
      </c>
      <c r="P16" s="16">
        <f>COUNTIFS(CLASSEMENT[Club],I16,CLASSEMENT[Sexe],"F")</f>
        <v>4</v>
      </c>
    </row>
    <row r="17" spans="9:16" x14ac:dyDescent="0.2">
      <c r="I17" s="16" t="str">
        <v>Union Sportive Chatelet</v>
      </c>
      <c r="J17" s="16">
        <f>COUNTIF('CLASSEMENT'!$E$2:$E$220,INDEX!I17)</f>
        <v>12</v>
      </c>
      <c r="K17" s="16">
        <f>IF(ISNUMBER(M17),+RANK(M17,$M$5:$M$22,1)+COUNTIF(M17:M$22,M17)-1,"-")</f>
        <v>10</v>
      </c>
      <c r="L17" s="16">
        <f>IF(ISNUMBER(N17),+RANK(N17,$N$5:$N$22,1)+COUNTIF(N17:N$22,N17)-1,"-")</f>
        <v>6</v>
      </c>
      <c r="M17" s="32" cm="1">
        <f t="array" ref="M17">IFERROR(SUM(_xlfn.AGGREGATE(15,6,CLASSEMENT[Temps]/(CLASSEMENT[Club]=I17),_xlfn.SEQUENCE(5))),"")</f>
        <v>0.1552662037037037</v>
      </c>
      <c r="N17" s="32" cm="1">
        <f t="array" ref="N17">IFERROR(SUM(_xlfn.AGGREGATE(15,6,CLASSEMENT[Temps]/((CLASSEMENT[Club]=I17)*(CLASSEMENT[Sexe]="F")),_xlfn.SEQUENCE(3))),"-")</f>
        <v>0.11519675925925926</v>
      </c>
      <c r="O17" s="16">
        <f>COUNTIFS(CLASSEMENT[Club],I17,CLASSEMENT[Sexe],"M")</f>
        <v>9</v>
      </c>
      <c r="P17" s="16">
        <f>COUNTIFS(CLASSEMENT[Club],I17,CLASSEMENT[Sexe],"F")</f>
        <v>3</v>
      </c>
    </row>
    <row r="18" spans="9:16" x14ac:dyDescent="0.2">
      <c r="I18" s="16" t="str">
        <v>Bussy Running</v>
      </c>
      <c r="J18" s="16">
        <f>COUNTIF('CLASSEMENT'!$E$2:$E$220,INDEX!I18)</f>
        <v>11</v>
      </c>
      <c r="K18" s="16">
        <f>IF(ISNUMBER(M18),+RANK(M18,$M$5:$M$22,1)+COUNTIF(M18:M$22,M18)-1,"-")</f>
        <v>16</v>
      </c>
      <c r="L18" s="16">
        <f>IF(ISNUMBER(N18),+RANK(N18,$N$5:$N$22,1)+COUNTIF(N18:N$22,N18)-1,"-")</f>
        <v>5</v>
      </c>
      <c r="M18" s="32" cm="1">
        <f t="array" ref="M18">IFERROR(SUM(_xlfn.AGGREGATE(15,6,CLASSEMENT[Temps]/(CLASSEMENT[Club]=I18),_xlfn.SEQUENCE(5))),"")</f>
        <v>0.16265046296296296</v>
      </c>
      <c r="N18" s="32" cm="1">
        <f t="array" ref="N18">IFERROR(SUM(_xlfn.AGGREGATE(15,6,CLASSEMENT[Temps]/((CLASSEMENT[Club]=I18)*(CLASSEMENT[Sexe]="F")),_xlfn.SEQUENCE(3))),"-")</f>
        <v>0.1126388888888889</v>
      </c>
      <c r="O18" s="16">
        <f>COUNTIFS(CLASSEMENT[Club],I18,CLASSEMENT[Sexe],"M")</f>
        <v>7</v>
      </c>
      <c r="P18" s="16">
        <f>COUNTIFS(CLASSEMENT[Club],I18,CLASSEMENT[Sexe],"F")</f>
        <v>4</v>
      </c>
    </row>
    <row r="19" spans="9:16" x14ac:dyDescent="0.2">
      <c r="I19" s="16" t="str">
        <v>Vs Ozoir La Ferriere</v>
      </c>
      <c r="J19" s="16">
        <f>COUNTIF('CLASSEMENT'!$E$2:$E$220,INDEX!I19)</f>
        <v>7</v>
      </c>
      <c r="K19" s="16">
        <f>IF(ISNUMBER(M19),+RANK(M19,$M$5:$M$22,1)+COUNTIF(M19:M$22,M19)-1,"-")</f>
        <v>12</v>
      </c>
      <c r="L19" s="16">
        <f>IF(ISNUMBER(N19),+RANK(N19,$N$5:$N$22,1)+COUNTIF(N19:N$22,N19)-1,"-")</f>
        <v>4</v>
      </c>
      <c r="M19" s="32" cm="1">
        <f t="array" ref="M19">IFERROR(SUM(_xlfn.AGGREGATE(15,6,CLASSEMENT[Temps]/(CLASSEMENT[Club]=I19),_xlfn.SEQUENCE(5))),"")</f>
        <v>0.15628472222222223</v>
      </c>
      <c r="N19" s="32" cm="1">
        <f t="array" ref="N19">IFERROR(SUM(_xlfn.AGGREGATE(15,6,CLASSEMENT[Temps]/((CLASSEMENT[Club]=I19)*(CLASSEMENT[Sexe]="F")),_xlfn.SEQUENCE(3))),"-")</f>
        <v>0.11178240740740741</v>
      </c>
      <c r="O19" s="16">
        <f>COUNTIFS(CLASSEMENT[Club],I19,CLASSEMENT[Sexe],"M")</f>
        <v>4</v>
      </c>
      <c r="P19" s="16">
        <f>COUNTIFS(CLASSEMENT[Club],I19,CLASSEMENT[Sexe],"F")</f>
        <v>3</v>
      </c>
    </row>
    <row r="20" spans="9:16" x14ac:dyDescent="0.2">
      <c r="I20" s="16" t="str">
        <v>Bussy St Georges Athleti</v>
      </c>
      <c r="J20" s="16">
        <f>COUNTIF('CLASSEMENT'!$E$2:$E$220,INDEX!I20)</f>
        <v>6</v>
      </c>
      <c r="K20" s="16">
        <f>IF(ISNUMBER(M20),+RANK(M20,$M$5:$M$22,1)+COUNTIF(M20:M$22,M20)-1,"-")</f>
        <v>11</v>
      </c>
      <c r="L20" s="16" t="str">
        <f>IF(ISNUMBER(N20),+RANK(N20,$N$5:$N$22,1)+COUNTIF(N20:N$22,N20)-1,"-")</f>
        <v>-</v>
      </c>
      <c r="M20" s="32" cm="1">
        <f t="array" ref="M20">IFERROR(SUM(_xlfn.AGGREGATE(15,6,CLASSEMENT[Temps]/(CLASSEMENT[Club]=I20),_xlfn.SEQUENCE(5))),"")</f>
        <v>0.15568287037037037</v>
      </c>
      <c r="N20" s="32" t="str" cm="1">
        <f t="array" ref="N20">IFERROR(SUM(_xlfn.AGGREGATE(15,6,CLASSEMENT[Temps]/((CLASSEMENT[Club]=I20)*(CLASSEMENT[Sexe]="F")),_xlfn.SEQUENCE(3))),"-")</f>
        <v>-</v>
      </c>
      <c r="O20" s="16">
        <f>COUNTIFS(CLASSEMENT[Club],I20,CLASSEMENT[Sexe],"M")</f>
        <v>4</v>
      </c>
      <c r="P20" s="16">
        <f>COUNTIFS(CLASSEMENT[Club],I20,CLASSEMENT[Sexe],"F")</f>
        <v>2</v>
      </c>
    </row>
    <row r="21" spans="9:16" x14ac:dyDescent="0.2">
      <c r="I21" s="33" t="str">
        <v>Asct Course A Pied</v>
      </c>
      <c r="J21" s="16">
        <f>COUNTIF('CLASSEMENT'!$E$2:$E$220,INDEX!I21)</f>
        <v>15</v>
      </c>
      <c r="K21" s="16">
        <f>IF(ISNUMBER(M21),+RANK(M21,$M$5:$M$22,1)+COUNTIF(M21:M$22,M21)-1,"-")</f>
        <v>9</v>
      </c>
      <c r="L21" s="16">
        <f>IF(ISNUMBER(N21),+RANK(N21,$N$5:$N$22,1)+COUNTIF(N21:N$22,N21)-1,"-")</f>
        <v>7</v>
      </c>
      <c r="M21" s="32" cm="1">
        <f t="array" ref="M21">IFERROR(SUM(_xlfn.AGGREGATE(15,6,CLASSEMENT[Temps]/(CLASSEMENT[Club]=I21),_xlfn.SEQUENCE(5))),"")</f>
        <v>0.14894675925925926</v>
      </c>
      <c r="N21" s="32" cm="1">
        <f t="array" ref="N21">IFERROR(SUM(_xlfn.AGGREGATE(15,6,CLASSEMENT[Temps]/((CLASSEMENT[Club]=I21)*(CLASSEMENT[Sexe]="F")),_xlfn.SEQUENCE(3))),"-")</f>
        <v>0.1156712962962963</v>
      </c>
      <c r="O21" s="16">
        <f>COUNTIFS(CLASSEMENT[Club],I21,CLASSEMENT[Sexe],"M")</f>
        <v>12</v>
      </c>
      <c r="P21" s="16">
        <f>COUNTIFS(CLASSEMENT[Club],I21,CLASSEMENT[Sexe],"F")</f>
        <v>3</v>
      </c>
    </row>
    <row r="22" spans="9:16" x14ac:dyDescent="0.2">
      <c r="I22" s="33" t="str">
        <v>Association Chelles Cham</v>
      </c>
      <c r="J22" s="16">
        <f>COUNTIF('CLASSEMENT'!$E$2:$E$220,INDEX!I22)</f>
        <v>5</v>
      </c>
      <c r="K22" s="16">
        <f>IF(ISNUMBER(M22),+RANK(M22,$M$5:$M$22,1)+COUNTIF(M22:M$22,M22)-1,"-")</f>
        <v>14</v>
      </c>
      <c r="L22" s="16" t="str">
        <f>IF(ISNUMBER(N22),+RANK(N22,$N$5:$N$22,1)+COUNTIF(N22:N$22,N22)-1,"-")</f>
        <v>-</v>
      </c>
      <c r="M22" s="32" cm="1">
        <f t="array" ref="M22">IFERROR(SUM(_xlfn.AGGREGATE(15,6,CLASSEMENT[Temps]/(CLASSEMENT[Club]=I22),_xlfn.SEQUENCE(5))),"")</f>
        <v>0.16042824074074075</v>
      </c>
      <c r="N22" s="32" t="str" cm="1">
        <f t="array" ref="N22">IFERROR(SUM(_xlfn.AGGREGATE(15,6,CLASSEMENT[Temps]/((CLASSEMENT[Club]=I22)*(CLASSEMENT[Sexe]="F")),_xlfn.SEQUENCE(3))),"-")</f>
        <v>-</v>
      </c>
      <c r="O22" s="16">
        <f>COUNTIFS(CLASSEMENT[Club],I22,CLASSEMENT[Sexe],"M")</f>
        <v>3</v>
      </c>
      <c r="P22" s="16">
        <f>COUNTIFS(CLASSEMENT[Club],I22,CLASSEMENT[Sexe],"F")</f>
        <v>2</v>
      </c>
    </row>
    <row r="41" spans="2:2" x14ac:dyDescent="0.2">
      <c r="B41" s="16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2:I229"/>
  <sheetViews>
    <sheetView topLeftCell="A10" workbookViewId="0">
      <selection activeCell="B48" sqref="B48"/>
    </sheetView>
  </sheetViews>
  <sheetFormatPr baseColWidth="10" defaultRowHeight="12.75" x14ac:dyDescent="0.2"/>
  <cols>
    <col min="1" max="1" width="11.28515625" customWidth="1"/>
    <col min="2" max="2" width="37" customWidth="1"/>
    <col min="3" max="5" width="11.28515625" customWidth="1"/>
    <col min="6" max="6" width="33.7109375" customWidth="1"/>
    <col min="7" max="9" width="11.28515625" customWidth="1"/>
  </cols>
  <sheetData>
    <row r="2" spans="1:9" ht="15.75" x14ac:dyDescent="0.2">
      <c r="F2" s="28" t="s">
        <v>0</v>
      </c>
    </row>
    <row r="4" spans="1:9" x14ac:dyDescent="0.2">
      <c r="F4" s="29" t="s">
        <v>1</v>
      </c>
    </row>
    <row r="5" spans="1:9" x14ac:dyDescent="0.2">
      <c r="F5" s="29" t="s">
        <v>2</v>
      </c>
    </row>
    <row r="6" spans="1:9" x14ac:dyDescent="0.2">
      <c r="F6" s="29" t="s">
        <v>3</v>
      </c>
    </row>
    <row r="9" spans="1:9" x14ac:dyDescent="0.2">
      <c r="A9" s="15" t="s">
        <v>4</v>
      </c>
      <c r="C9" s="15" t="s">
        <v>5</v>
      </c>
      <c r="D9" s="15" t="s">
        <v>6</v>
      </c>
      <c r="E9" s="15" t="s">
        <v>7</v>
      </c>
      <c r="F9" s="15" t="s">
        <v>8</v>
      </c>
      <c r="G9" s="15" t="s">
        <v>9</v>
      </c>
    </row>
    <row r="10" spans="1:9" x14ac:dyDescent="0.2">
      <c r="A10" t="s">
        <v>984</v>
      </c>
      <c r="B10" t="s">
        <v>985</v>
      </c>
      <c r="C10" t="s">
        <v>986</v>
      </c>
      <c r="D10" t="s">
        <v>987</v>
      </c>
      <c r="E10" t="s">
        <v>988</v>
      </c>
      <c r="F10" t="s">
        <v>989</v>
      </c>
      <c r="G10" t="s">
        <v>990</v>
      </c>
      <c r="H10" t="s">
        <v>991</v>
      </c>
      <c r="I10" t="s">
        <v>992</v>
      </c>
    </row>
    <row r="11" spans="1:9" x14ac:dyDescent="0.2">
      <c r="A11" s="15" t="s">
        <v>10</v>
      </c>
      <c r="B11" s="15" t="s">
        <v>11</v>
      </c>
      <c r="D11" s="15" t="s">
        <v>12</v>
      </c>
      <c r="E11" s="15" t="s">
        <v>13</v>
      </c>
      <c r="F11" s="1" t="s">
        <v>14</v>
      </c>
      <c r="G11" s="1" t="s">
        <v>15</v>
      </c>
      <c r="H11" s="1" t="s">
        <v>16</v>
      </c>
      <c r="I11" s="30" t="s">
        <v>17</v>
      </c>
    </row>
    <row r="12" spans="1:9" x14ac:dyDescent="0.2">
      <c r="A12" s="15" t="s">
        <v>18</v>
      </c>
      <c r="B12" s="15" t="s">
        <v>19</v>
      </c>
      <c r="D12" s="15" t="s">
        <v>20</v>
      </c>
      <c r="E12" s="15" t="s">
        <v>21</v>
      </c>
      <c r="F12" s="1" t="s">
        <v>22</v>
      </c>
      <c r="G12" s="1" t="s">
        <v>15</v>
      </c>
      <c r="H12" s="1" t="s">
        <v>16</v>
      </c>
      <c r="I12" s="30" t="s">
        <v>23</v>
      </c>
    </row>
    <row r="13" spans="1:9" x14ac:dyDescent="0.2">
      <c r="A13" s="15" t="s">
        <v>24</v>
      </c>
      <c r="B13" s="15" t="s">
        <v>25</v>
      </c>
      <c r="D13" s="15" t="s">
        <v>26</v>
      </c>
      <c r="E13" s="15" t="s">
        <v>27</v>
      </c>
      <c r="F13" s="1" t="s">
        <v>28</v>
      </c>
      <c r="G13" s="1" t="s">
        <v>15</v>
      </c>
      <c r="H13" s="1" t="s">
        <v>16</v>
      </c>
      <c r="I13" s="30" t="s">
        <v>29</v>
      </c>
    </row>
    <row r="14" spans="1:9" x14ac:dyDescent="0.2">
      <c r="A14" s="15" t="s">
        <v>30</v>
      </c>
      <c r="B14" s="15" t="s">
        <v>31</v>
      </c>
      <c r="D14" s="15" t="s">
        <v>32</v>
      </c>
      <c r="E14" s="15" t="s">
        <v>33</v>
      </c>
      <c r="F14" s="1" t="s">
        <v>22</v>
      </c>
      <c r="G14" s="1" t="s">
        <v>15</v>
      </c>
      <c r="H14" s="1" t="s">
        <v>16</v>
      </c>
      <c r="I14" s="30" t="s">
        <v>34</v>
      </c>
    </row>
    <row r="15" spans="1:9" x14ac:dyDescent="0.2">
      <c r="A15" s="15" t="s">
        <v>35</v>
      </c>
      <c r="B15" s="15" t="s">
        <v>36</v>
      </c>
      <c r="D15" s="15" t="s">
        <v>37</v>
      </c>
      <c r="E15" s="15" t="s">
        <v>38</v>
      </c>
      <c r="F15" s="1" t="s">
        <v>39</v>
      </c>
      <c r="G15" s="1" t="s">
        <v>15</v>
      </c>
      <c r="H15" s="1" t="s">
        <v>16</v>
      </c>
      <c r="I15" s="30" t="s">
        <v>40</v>
      </c>
    </row>
    <row r="16" spans="1:9" x14ac:dyDescent="0.2">
      <c r="A16" s="15" t="s">
        <v>41</v>
      </c>
      <c r="B16" s="15" t="s">
        <v>42</v>
      </c>
      <c r="D16" s="15" t="s">
        <v>43</v>
      </c>
      <c r="E16" s="15" t="s">
        <v>44</v>
      </c>
      <c r="F16" s="1" t="s">
        <v>45</v>
      </c>
      <c r="G16" s="1" t="s">
        <v>15</v>
      </c>
      <c r="H16" s="1" t="s">
        <v>16</v>
      </c>
      <c r="I16" s="30" t="s">
        <v>46</v>
      </c>
    </row>
    <row r="17" spans="1:9" x14ac:dyDescent="0.2">
      <c r="A17" s="15" t="s">
        <v>47</v>
      </c>
      <c r="B17" s="15" t="s">
        <v>48</v>
      </c>
      <c r="D17" s="15" t="s">
        <v>49</v>
      </c>
      <c r="E17" s="15" t="s">
        <v>50</v>
      </c>
      <c r="F17" s="1" t="s">
        <v>51</v>
      </c>
      <c r="G17" s="1" t="s">
        <v>15</v>
      </c>
      <c r="H17" s="1" t="s">
        <v>16</v>
      </c>
      <c r="I17" s="30" t="s">
        <v>52</v>
      </c>
    </row>
    <row r="18" spans="1:9" x14ac:dyDescent="0.2">
      <c r="A18" s="15" t="s">
        <v>53</v>
      </c>
      <c r="B18" s="15" t="s">
        <v>54</v>
      </c>
      <c r="D18" s="15" t="s">
        <v>55</v>
      </c>
      <c r="E18" s="15" t="s">
        <v>13</v>
      </c>
      <c r="F18" s="1" t="s">
        <v>39</v>
      </c>
      <c r="G18" s="1" t="s">
        <v>15</v>
      </c>
      <c r="H18" s="1" t="s">
        <v>16</v>
      </c>
      <c r="I18" s="30" t="s">
        <v>56</v>
      </c>
    </row>
    <row r="19" spans="1:9" x14ac:dyDescent="0.2">
      <c r="A19" s="15" t="s">
        <v>57</v>
      </c>
      <c r="B19" s="15" t="s">
        <v>58</v>
      </c>
      <c r="D19" s="15" t="s">
        <v>59</v>
      </c>
      <c r="E19" s="15" t="s">
        <v>60</v>
      </c>
      <c r="F19" s="1" t="s">
        <v>14</v>
      </c>
      <c r="G19" s="1" t="s">
        <v>15</v>
      </c>
      <c r="H19" s="1" t="s">
        <v>16</v>
      </c>
      <c r="I19" s="30" t="s">
        <v>61</v>
      </c>
    </row>
    <row r="20" spans="1:9" x14ac:dyDescent="0.2">
      <c r="A20" s="15" t="s">
        <v>62</v>
      </c>
      <c r="B20" s="15" t="s">
        <v>63</v>
      </c>
      <c r="D20" s="15" t="s">
        <v>64</v>
      </c>
      <c r="E20" s="15" t="s">
        <v>65</v>
      </c>
      <c r="F20" s="1" t="s">
        <v>66</v>
      </c>
      <c r="G20" s="1" t="s">
        <v>15</v>
      </c>
      <c r="H20" s="1" t="s">
        <v>16</v>
      </c>
      <c r="I20" s="30" t="s">
        <v>67</v>
      </c>
    </row>
    <row r="21" spans="1:9" x14ac:dyDescent="0.2">
      <c r="A21" s="15" t="s">
        <v>68</v>
      </c>
      <c r="B21" s="15" t="s">
        <v>69</v>
      </c>
      <c r="D21" s="15" t="s">
        <v>70</v>
      </c>
      <c r="E21" s="15" t="s">
        <v>60</v>
      </c>
      <c r="F21" s="1" t="s">
        <v>71</v>
      </c>
      <c r="G21" s="1" t="s">
        <v>15</v>
      </c>
      <c r="H21" s="1" t="s">
        <v>16</v>
      </c>
      <c r="I21" s="30" t="s">
        <v>72</v>
      </c>
    </row>
    <row r="22" spans="1:9" x14ac:dyDescent="0.2">
      <c r="A22" s="15" t="s">
        <v>73</v>
      </c>
      <c r="B22" s="15" t="s">
        <v>74</v>
      </c>
      <c r="D22" s="15" t="s">
        <v>75</v>
      </c>
      <c r="E22" s="15" t="s">
        <v>76</v>
      </c>
      <c r="F22" s="1" t="s">
        <v>77</v>
      </c>
      <c r="G22" s="1" t="s">
        <v>15</v>
      </c>
      <c r="H22" s="1" t="s">
        <v>16</v>
      </c>
      <c r="I22" s="30" t="s">
        <v>78</v>
      </c>
    </row>
    <row r="23" spans="1:9" x14ac:dyDescent="0.2">
      <c r="A23" s="15" t="s">
        <v>79</v>
      </c>
      <c r="B23" s="15" t="s">
        <v>80</v>
      </c>
      <c r="D23" s="15" t="s">
        <v>81</v>
      </c>
      <c r="E23" s="15" t="s">
        <v>82</v>
      </c>
      <c r="F23" s="1" t="s">
        <v>14</v>
      </c>
      <c r="G23" s="1" t="s">
        <v>15</v>
      </c>
      <c r="H23" s="1" t="s">
        <v>16</v>
      </c>
      <c r="I23" s="30" t="s">
        <v>83</v>
      </c>
    </row>
    <row r="24" spans="1:9" x14ac:dyDescent="0.2">
      <c r="A24" s="15" t="s">
        <v>84</v>
      </c>
      <c r="B24" s="15" t="s">
        <v>85</v>
      </c>
      <c r="D24" s="15" t="s">
        <v>86</v>
      </c>
      <c r="E24" s="15" t="s">
        <v>44</v>
      </c>
      <c r="F24" s="1" t="s">
        <v>77</v>
      </c>
      <c r="G24" s="1" t="s">
        <v>15</v>
      </c>
      <c r="H24" s="1" t="s">
        <v>16</v>
      </c>
      <c r="I24" s="30" t="s">
        <v>87</v>
      </c>
    </row>
    <row r="25" spans="1:9" x14ac:dyDescent="0.2">
      <c r="A25" s="15" t="s">
        <v>88</v>
      </c>
      <c r="B25" s="15" t="s">
        <v>89</v>
      </c>
      <c r="D25" s="15" t="s">
        <v>90</v>
      </c>
      <c r="E25" s="15" t="s">
        <v>91</v>
      </c>
      <c r="F25" s="1" t="s">
        <v>22</v>
      </c>
      <c r="G25" s="1" t="s">
        <v>15</v>
      </c>
      <c r="H25" s="1" t="s">
        <v>16</v>
      </c>
      <c r="I25" s="30" t="s">
        <v>92</v>
      </c>
    </row>
    <row r="26" spans="1:9" x14ac:dyDescent="0.2">
      <c r="A26" s="15" t="s">
        <v>93</v>
      </c>
      <c r="B26" s="15" t="s">
        <v>94</v>
      </c>
      <c r="D26" s="15" t="s">
        <v>95</v>
      </c>
      <c r="E26" s="15" t="s">
        <v>96</v>
      </c>
      <c r="F26" s="1" t="s">
        <v>97</v>
      </c>
      <c r="G26" s="1" t="s">
        <v>15</v>
      </c>
      <c r="H26" s="1" t="s">
        <v>16</v>
      </c>
      <c r="I26" s="30" t="s">
        <v>98</v>
      </c>
    </row>
    <row r="27" spans="1:9" x14ac:dyDescent="0.2">
      <c r="A27" s="15" t="s">
        <v>99</v>
      </c>
      <c r="B27" s="15" t="s">
        <v>100</v>
      </c>
      <c r="D27" s="15" t="s">
        <v>101</v>
      </c>
      <c r="E27" s="15" t="s">
        <v>102</v>
      </c>
      <c r="F27" s="1" t="s">
        <v>103</v>
      </c>
      <c r="G27" s="1" t="s">
        <v>15</v>
      </c>
      <c r="H27" s="1" t="s">
        <v>16</v>
      </c>
      <c r="I27" s="30" t="s">
        <v>104</v>
      </c>
    </row>
    <row r="28" spans="1:9" x14ac:dyDescent="0.2">
      <c r="A28" s="15" t="s">
        <v>105</v>
      </c>
      <c r="B28" s="15" t="s">
        <v>106</v>
      </c>
      <c r="D28" s="15" t="s">
        <v>107</v>
      </c>
      <c r="E28" s="15" t="s">
        <v>108</v>
      </c>
      <c r="F28" s="1" t="s">
        <v>109</v>
      </c>
      <c r="G28" s="1" t="s">
        <v>15</v>
      </c>
      <c r="H28" s="1" t="s">
        <v>16</v>
      </c>
      <c r="I28" s="30" t="s">
        <v>104</v>
      </c>
    </row>
    <row r="29" spans="1:9" x14ac:dyDescent="0.2">
      <c r="A29" s="15" t="s">
        <v>110</v>
      </c>
      <c r="B29" s="15" t="s">
        <v>111</v>
      </c>
      <c r="D29" s="15" t="s">
        <v>112</v>
      </c>
      <c r="E29" s="15" t="s">
        <v>113</v>
      </c>
      <c r="F29" s="1" t="s">
        <v>97</v>
      </c>
      <c r="G29" s="1" t="s">
        <v>15</v>
      </c>
      <c r="H29" s="1" t="s">
        <v>16</v>
      </c>
      <c r="I29" s="30" t="s">
        <v>114</v>
      </c>
    </row>
    <row r="30" spans="1:9" x14ac:dyDescent="0.2">
      <c r="A30" s="15" t="s">
        <v>115</v>
      </c>
      <c r="B30" s="15" t="s">
        <v>116</v>
      </c>
      <c r="D30" s="15" t="s">
        <v>117</v>
      </c>
      <c r="E30" s="15" t="s">
        <v>76</v>
      </c>
      <c r="F30" s="1" t="s">
        <v>71</v>
      </c>
      <c r="G30" s="1" t="s">
        <v>15</v>
      </c>
      <c r="H30" s="1" t="s">
        <v>16</v>
      </c>
      <c r="I30" s="30" t="s">
        <v>118</v>
      </c>
    </row>
    <row r="31" spans="1:9" x14ac:dyDescent="0.2">
      <c r="A31" s="15" t="s">
        <v>119</v>
      </c>
      <c r="B31" s="15" t="s">
        <v>120</v>
      </c>
      <c r="D31" s="15" t="s">
        <v>121</v>
      </c>
      <c r="E31" s="15" t="s">
        <v>50</v>
      </c>
      <c r="F31" s="1" t="s">
        <v>22</v>
      </c>
      <c r="G31" s="1" t="s">
        <v>15</v>
      </c>
      <c r="H31" s="1" t="s">
        <v>16</v>
      </c>
      <c r="I31" s="30" t="s">
        <v>122</v>
      </c>
    </row>
    <row r="32" spans="1:9" x14ac:dyDescent="0.2">
      <c r="A32" s="15" t="s">
        <v>123</v>
      </c>
      <c r="B32" s="15" t="s">
        <v>124</v>
      </c>
      <c r="D32" s="15" t="s">
        <v>125</v>
      </c>
      <c r="E32" s="15" t="s">
        <v>33</v>
      </c>
      <c r="F32" s="1" t="s">
        <v>22</v>
      </c>
      <c r="G32" s="1" t="s">
        <v>15</v>
      </c>
      <c r="H32" s="1" t="s">
        <v>16</v>
      </c>
      <c r="I32" s="30" t="s">
        <v>126</v>
      </c>
    </row>
    <row r="33" spans="1:9" x14ac:dyDescent="0.2">
      <c r="A33" s="15" t="s">
        <v>127</v>
      </c>
      <c r="B33" s="15" t="s">
        <v>128</v>
      </c>
      <c r="D33" s="15" t="s">
        <v>129</v>
      </c>
      <c r="E33" s="15" t="s">
        <v>130</v>
      </c>
      <c r="F33" s="1" t="s">
        <v>28</v>
      </c>
      <c r="G33" s="1" t="s">
        <v>15</v>
      </c>
      <c r="H33" s="1" t="s">
        <v>16</v>
      </c>
      <c r="I33" s="30" t="s">
        <v>131</v>
      </c>
    </row>
    <row r="34" spans="1:9" x14ac:dyDescent="0.2">
      <c r="A34" s="15" t="s">
        <v>132</v>
      </c>
      <c r="B34" s="15" t="s">
        <v>133</v>
      </c>
      <c r="D34" s="15" t="s">
        <v>134</v>
      </c>
      <c r="E34" s="15" t="s">
        <v>135</v>
      </c>
      <c r="F34" s="1" t="s">
        <v>28</v>
      </c>
      <c r="G34" s="1" t="s">
        <v>15</v>
      </c>
      <c r="H34" s="1" t="s">
        <v>16</v>
      </c>
      <c r="I34" s="30" t="s">
        <v>131</v>
      </c>
    </row>
    <row r="35" spans="1:9" x14ac:dyDescent="0.2">
      <c r="A35" s="15" t="s">
        <v>136</v>
      </c>
      <c r="B35" s="15" t="s">
        <v>137</v>
      </c>
      <c r="D35" s="15" t="s">
        <v>138</v>
      </c>
      <c r="E35" s="15" t="s">
        <v>139</v>
      </c>
      <c r="F35" s="1" t="s">
        <v>77</v>
      </c>
      <c r="G35" s="1" t="s">
        <v>15</v>
      </c>
      <c r="H35" s="1" t="s">
        <v>16</v>
      </c>
      <c r="I35" s="30" t="s">
        <v>140</v>
      </c>
    </row>
    <row r="36" spans="1:9" x14ac:dyDescent="0.2">
      <c r="A36" s="15" t="s">
        <v>141</v>
      </c>
      <c r="B36" s="15" t="s">
        <v>142</v>
      </c>
      <c r="D36" s="15" t="s">
        <v>143</v>
      </c>
      <c r="E36" s="15" t="s">
        <v>144</v>
      </c>
      <c r="F36" s="1" t="s">
        <v>28</v>
      </c>
      <c r="G36" s="1" t="s">
        <v>15</v>
      </c>
      <c r="H36" s="1" t="s">
        <v>16</v>
      </c>
      <c r="I36" s="30" t="s">
        <v>145</v>
      </c>
    </row>
    <row r="37" spans="1:9" x14ac:dyDescent="0.2">
      <c r="A37" s="15" t="s">
        <v>146</v>
      </c>
      <c r="B37" s="15" t="s">
        <v>147</v>
      </c>
      <c r="D37" s="15" t="s">
        <v>148</v>
      </c>
      <c r="E37" s="15" t="s">
        <v>60</v>
      </c>
      <c r="F37" s="1" t="s">
        <v>149</v>
      </c>
      <c r="G37" s="1" t="s">
        <v>15</v>
      </c>
      <c r="H37" s="1" t="s">
        <v>16</v>
      </c>
      <c r="I37" s="30" t="s">
        <v>150</v>
      </c>
    </row>
    <row r="38" spans="1:9" x14ac:dyDescent="0.2">
      <c r="A38" s="15" t="s">
        <v>151</v>
      </c>
      <c r="B38" s="15" t="s">
        <v>152</v>
      </c>
      <c r="D38" s="15" t="s">
        <v>153</v>
      </c>
      <c r="E38" s="15" t="s">
        <v>144</v>
      </c>
      <c r="F38" s="1" t="s">
        <v>14</v>
      </c>
      <c r="G38" s="1" t="s">
        <v>15</v>
      </c>
      <c r="H38" s="1" t="s">
        <v>16</v>
      </c>
      <c r="I38" s="30" t="s">
        <v>154</v>
      </c>
    </row>
    <row r="39" spans="1:9" x14ac:dyDescent="0.2">
      <c r="A39" s="15" t="s">
        <v>155</v>
      </c>
      <c r="B39" s="15" t="s">
        <v>156</v>
      </c>
      <c r="D39" s="15" t="s">
        <v>157</v>
      </c>
      <c r="E39" s="15" t="s">
        <v>139</v>
      </c>
      <c r="F39" s="1" t="s">
        <v>71</v>
      </c>
      <c r="G39" s="1" t="s">
        <v>15</v>
      </c>
      <c r="H39" s="1" t="s">
        <v>16</v>
      </c>
      <c r="I39" s="30" t="s">
        <v>158</v>
      </c>
    </row>
    <row r="40" spans="1:9" x14ac:dyDescent="0.2">
      <c r="A40" s="15" t="s">
        <v>159</v>
      </c>
      <c r="B40" s="15" t="s">
        <v>160</v>
      </c>
      <c r="D40" s="15" t="s">
        <v>161</v>
      </c>
      <c r="E40" s="15" t="s">
        <v>65</v>
      </c>
      <c r="F40" s="1" t="s">
        <v>97</v>
      </c>
      <c r="G40" s="1" t="s">
        <v>15</v>
      </c>
      <c r="H40" s="1" t="s">
        <v>16</v>
      </c>
      <c r="I40" s="30" t="s">
        <v>162</v>
      </c>
    </row>
    <row r="41" spans="1:9" x14ac:dyDescent="0.2">
      <c r="A41" s="15" t="s">
        <v>163</v>
      </c>
      <c r="B41" s="15" t="s">
        <v>164</v>
      </c>
      <c r="D41" s="15" t="s">
        <v>165</v>
      </c>
      <c r="E41" s="15" t="s">
        <v>82</v>
      </c>
      <c r="F41" s="1" t="s">
        <v>71</v>
      </c>
      <c r="G41" s="1" t="s">
        <v>15</v>
      </c>
      <c r="H41" s="1" t="s">
        <v>16</v>
      </c>
      <c r="I41" s="30" t="s">
        <v>166</v>
      </c>
    </row>
    <row r="42" spans="1:9" x14ac:dyDescent="0.2">
      <c r="A42" s="15" t="s">
        <v>167</v>
      </c>
      <c r="B42" s="15" t="s">
        <v>168</v>
      </c>
      <c r="D42" s="15" t="s">
        <v>169</v>
      </c>
      <c r="E42" s="15" t="s">
        <v>170</v>
      </c>
      <c r="F42" s="1" t="s">
        <v>22</v>
      </c>
      <c r="G42" s="1" t="s">
        <v>15</v>
      </c>
      <c r="H42" s="1" t="s">
        <v>16</v>
      </c>
      <c r="I42" s="30" t="s">
        <v>171</v>
      </c>
    </row>
    <row r="43" spans="1:9" x14ac:dyDescent="0.2">
      <c r="A43" s="15" t="s">
        <v>172</v>
      </c>
      <c r="B43" s="15" t="s">
        <v>173</v>
      </c>
      <c r="D43" s="15" t="s">
        <v>174</v>
      </c>
      <c r="E43" s="15" t="s">
        <v>175</v>
      </c>
      <c r="F43" s="1" t="s">
        <v>39</v>
      </c>
      <c r="G43" s="1" t="s">
        <v>15</v>
      </c>
      <c r="H43" s="1" t="s">
        <v>16</v>
      </c>
      <c r="I43" s="30" t="s">
        <v>176</v>
      </c>
    </row>
    <row r="44" spans="1:9" x14ac:dyDescent="0.2">
      <c r="A44" s="15" t="s">
        <v>177</v>
      </c>
      <c r="B44" s="15" t="s">
        <v>178</v>
      </c>
      <c r="D44" s="15" t="s">
        <v>179</v>
      </c>
      <c r="E44" s="15" t="s">
        <v>102</v>
      </c>
      <c r="F44" s="1" t="s">
        <v>14</v>
      </c>
      <c r="G44" s="1" t="s">
        <v>15</v>
      </c>
      <c r="H44" s="1" t="s">
        <v>16</v>
      </c>
      <c r="I44" s="30" t="s">
        <v>180</v>
      </c>
    </row>
    <row r="45" spans="1:9" x14ac:dyDescent="0.2">
      <c r="A45" s="15" t="s">
        <v>181</v>
      </c>
      <c r="B45" s="15" t="s">
        <v>182</v>
      </c>
      <c r="D45" s="15" t="s">
        <v>183</v>
      </c>
      <c r="E45" s="15" t="s">
        <v>184</v>
      </c>
      <c r="F45" s="1" t="s">
        <v>22</v>
      </c>
      <c r="G45" s="1" t="s">
        <v>15</v>
      </c>
      <c r="H45" s="1" t="s">
        <v>16</v>
      </c>
      <c r="I45" s="30" t="s">
        <v>185</v>
      </c>
    </row>
    <row r="46" spans="1:9" x14ac:dyDescent="0.2">
      <c r="A46" s="15" t="s">
        <v>186</v>
      </c>
      <c r="B46" s="15" t="s">
        <v>187</v>
      </c>
      <c r="D46" s="15" t="s">
        <v>188</v>
      </c>
      <c r="E46" s="15" t="s">
        <v>189</v>
      </c>
      <c r="F46" s="1" t="s">
        <v>66</v>
      </c>
      <c r="G46" s="1" t="s">
        <v>15</v>
      </c>
      <c r="H46" s="1" t="s">
        <v>16</v>
      </c>
      <c r="I46" s="30" t="s">
        <v>190</v>
      </c>
    </row>
    <row r="47" spans="1:9" x14ac:dyDescent="0.2">
      <c r="A47" s="15" t="s">
        <v>191</v>
      </c>
      <c r="B47" s="15" t="s">
        <v>192</v>
      </c>
      <c r="D47" s="15" t="s">
        <v>193</v>
      </c>
      <c r="E47" s="15" t="s">
        <v>44</v>
      </c>
      <c r="F47" s="1" t="s">
        <v>77</v>
      </c>
      <c r="G47" s="1" t="s">
        <v>15</v>
      </c>
      <c r="H47" s="1" t="s">
        <v>16</v>
      </c>
      <c r="I47" s="30" t="s">
        <v>194</v>
      </c>
    </row>
    <row r="48" spans="1:9" x14ac:dyDescent="0.2">
      <c r="A48" s="15" t="s">
        <v>195</v>
      </c>
      <c r="B48" s="15" t="s">
        <v>196</v>
      </c>
      <c r="D48" s="15" t="s">
        <v>197</v>
      </c>
      <c r="E48" s="15" t="s">
        <v>198</v>
      </c>
      <c r="F48" s="1" t="s">
        <v>199</v>
      </c>
      <c r="G48" s="1" t="s">
        <v>15</v>
      </c>
      <c r="H48" s="1" t="s">
        <v>16</v>
      </c>
      <c r="I48" s="30" t="s">
        <v>200</v>
      </c>
    </row>
    <row r="49" spans="1:9" x14ac:dyDescent="0.2">
      <c r="A49" s="15" t="s">
        <v>201</v>
      </c>
      <c r="B49" s="15" t="s">
        <v>202</v>
      </c>
      <c r="D49" s="15" t="s">
        <v>203</v>
      </c>
      <c r="E49" s="15" t="s">
        <v>60</v>
      </c>
      <c r="F49" s="1" t="s">
        <v>77</v>
      </c>
      <c r="G49" s="1" t="s">
        <v>15</v>
      </c>
      <c r="H49" s="1" t="s">
        <v>16</v>
      </c>
      <c r="I49" s="30" t="s">
        <v>204</v>
      </c>
    </row>
    <row r="50" spans="1:9" x14ac:dyDescent="0.2">
      <c r="A50" s="15" t="s">
        <v>205</v>
      </c>
      <c r="B50" s="15" t="s">
        <v>206</v>
      </c>
      <c r="D50" s="15" t="s">
        <v>207</v>
      </c>
      <c r="E50" s="15" t="s">
        <v>65</v>
      </c>
      <c r="F50" s="1" t="s">
        <v>208</v>
      </c>
      <c r="G50" s="1" t="s">
        <v>15</v>
      </c>
      <c r="H50" s="1" t="s">
        <v>16</v>
      </c>
      <c r="I50" s="30" t="s">
        <v>209</v>
      </c>
    </row>
    <row r="51" spans="1:9" x14ac:dyDescent="0.2">
      <c r="A51" s="15" t="s">
        <v>210</v>
      </c>
      <c r="B51" s="15" t="s">
        <v>211</v>
      </c>
      <c r="D51" s="15" t="s">
        <v>212</v>
      </c>
      <c r="E51" s="15" t="s">
        <v>213</v>
      </c>
      <c r="F51" s="1" t="s">
        <v>149</v>
      </c>
      <c r="G51" s="1" t="s">
        <v>15</v>
      </c>
      <c r="H51" s="1" t="s">
        <v>16</v>
      </c>
      <c r="I51" s="30" t="s">
        <v>214</v>
      </c>
    </row>
    <row r="52" spans="1:9" x14ac:dyDescent="0.2">
      <c r="A52" s="15" t="s">
        <v>215</v>
      </c>
      <c r="B52" s="15" t="s">
        <v>216</v>
      </c>
      <c r="D52" s="15" t="s">
        <v>217</v>
      </c>
      <c r="E52" s="15" t="s">
        <v>91</v>
      </c>
      <c r="F52" s="1" t="s">
        <v>14</v>
      </c>
      <c r="G52" s="1" t="s">
        <v>15</v>
      </c>
      <c r="H52" s="1" t="s">
        <v>16</v>
      </c>
      <c r="I52" s="30" t="s">
        <v>218</v>
      </c>
    </row>
    <row r="53" spans="1:9" x14ac:dyDescent="0.2">
      <c r="A53" s="15" t="s">
        <v>219</v>
      </c>
      <c r="B53" s="15" t="s">
        <v>220</v>
      </c>
      <c r="D53" s="15" t="s">
        <v>221</v>
      </c>
      <c r="E53" s="15" t="s">
        <v>222</v>
      </c>
      <c r="F53" s="1" t="s">
        <v>28</v>
      </c>
      <c r="G53" s="1" t="s">
        <v>15</v>
      </c>
      <c r="H53" s="1" t="s">
        <v>16</v>
      </c>
      <c r="I53" s="30" t="s">
        <v>223</v>
      </c>
    </row>
    <row r="54" spans="1:9" x14ac:dyDescent="0.2">
      <c r="A54" s="15" t="s">
        <v>224</v>
      </c>
      <c r="B54" s="15" t="s">
        <v>225</v>
      </c>
      <c r="D54" s="15" t="s">
        <v>226</v>
      </c>
      <c r="E54" s="15" t="s">
        <v>227</v>
      </c>
      <c r="F54" s="1" t="s">
        <v>228</v>
      </c>
      <c r="G54" s="1" t="s">
        <v>15</v>
      </c>
      <c r="H54" s="1" t="s">
        <v>16</v>
      </c>
      <c r="I54" s="30" t="s">
        <v>229</v>
      </c>
    </row>
    <row r="55" spans="1:9" x14ac:dyDescent="0.2">
      <c r="A55" s="15" t="s">
        <v>230</v>
      </c>
      <c r="B55" s="15" t="s">
        <v>231</v>
      </c>
      <c r="D55" s="15" t="s">
        <v>232</v>
      </c>
      <c r="E55" s="15" t="s">
        <v>233</v>
      </c>
      <c r="F55" s="1" t="s">
        <v>28</v>
      </c>
      <c r="G55" s="1" t="s">
        <v>15</v>
      </c>
      <c r="H55" s="1" t="s">
        <v>16</v>
      </c>
      <c r="I55" s="30" t="s">
        <v>234</v>
      </c>
    </row>
    <row r="56" spans="1:9" x14ac:dyDescent="0.2">
      <c r="A56" s="15" t="s">
        <v>235</v>
      </c>
      <c r="B56" s="15" t="s">
        <v>236</v>
      </c>
      <c r="D56" s="15" t="s">
        <v>237</v>
      </c>
      <c r="E56" s="15" t="s">
        <v>139</v>
      </c>
      <c r="F56" s="1" t="s">
        <v>14</v>
      </c>
      <c r="G56" s="1" t="s">
        <v>15</v>
      </c>
      <c r="H56" s="1" t="s">
        <v>16</v>
      </c>
      <c r="I56" s="30" t="s">
        <v>238</v>
      </c>
    </row>
    <row r="57" spans="1:9" x14ac:dyDescent="0.2">
      <c r="A57" s="15" t="s">
        <v>239</v>
      </c>
      <c r="B57" s="15" t="s">
        <v>240</v>
      </c>
      <c r="D57" s="15" t="s">
        <v>241</v>
      </c>
      <c r="E57" s="15" t="s">
        <v>242</v>
      </c>
      <c r="F57" s="1" t="s">
        <v>39</v>
      </c>
      <c r="G57" s="1" t="s">
        <v>15</v>
      </c>
      <c r="H57" s="1" t="s">
        <v>16</v>
      </c>
      <c r="I57" s="30" t="s">
        <v>243</v>
      </c>
    </row>
    <row r="58" spans="1:9" x14ac:dyDescent="0.2">
      <c r="A58" s="15" t="s">
        <v>244</v>
      </c>
      <c r="B58" s="15" t="s">
        <v>245</v>
      </c>
      <c r="D58" s="15" t="s">
        <v>246</v>
      </c>
      <c r="E58" s="15" t="s">
        <v>247</v>
      </c>
      <c r="F58" s="1" t="s">
        <v>77</v>
      </c>
      <c r="G58" s="1" t="s">
        <v>15</v>
      </c>
      <c r="H58" s="1" t="s">
        <v>16</v>
      </c>
      <c r="I58" s="30" t="s">
        <v>243</v>
      </c>
    </row>
    <row r="59" spans="1:9" x14ac:dyDescent="0.2">
      <c r="A59" s="15" t="s">
        <v>248</v>
      </c>
      <c r="B59" s="15" t="s">
        <v>249</v>
      </c>
      <c r="D59" s="15" t="s">
        <v>250</v>
      </c>
      <c r="E59" s="15" t="s">
        <v>251</v>
      </c>
      <c r="F59" s="1" t="s">
        <v>252</v>
      </c>
      <c r="G59" s="1" t="s">
        <v>15</v>
      </c>
      <c r="H59" s="1" t="s">
        <v>16</v>
      </c>
      <c r="I59" s="30" t="s">
        <v>253</v>
      </c>
    </row>
    <row r="60" spans="1:9" x14ac:dyDescent="0.2">
      <c r="A60" s="15" t="s">
        <v>254</v>
      </c>
      <c r="B60" s="15" t="s">
        <v>255</v>
      </c>
      <c r="D60" s="15" t="s">
        <v>256</v>
      </c>
      <c r="E60" s="15" t="s">
        <v>257</v>
      </c>
      <c r="F60" s="1" t="s">
        <v>258</v>
      </c>
      <c r="G60" s="1" t="s">
        <v>15</v>
      </c>
      <c r="H60" s="1" t="s">
        <v>16</v>
      </c>
      <c r="I60" s="30" t="s">
        <v>259</v>
      </c>
    </row>
    <row r="61" spans="1:9" x14ac:dyDescent="0.2">
      <c r="A61" s="15" t="s">
        <v>260</v>
      </c>
      <c r="B61" s="15" t="s">
        <v>261</v>
      </c>
      <c r="D61" s="15" t="s">
        <v>262</v>
      </c>
      <c r="E61" s="15" t="s">
        <v>189</v>
      </c>
      <c r="F61" s="1" t="s">
        <v>199</v>
      </c>
      <c r="G61" s="1" t="s">
        <v>15</v>
      </c>
      <c r="H61" s="1" t="s">
        <v>16</v>
      </c>
      <c r="I61" s="30" t="s">
        <v>263</v>
      </c>
    </row>
    <row r="62" spans="1:9" x14ac:dyDescent="0.2">
      <c r="A62" s="15" t="s">
        <v>264</v>
      </c>
      <c r="B62" s="15" t="s">
        <v>265</v>
      </c>
      <c r="D62" s="15" t="s">
        <v>266</v>
      </c>
      <c r="E62" s="15" t="s">
        <v>21</v>
      </c>
      <c r="F62" s="1" t="s">
        <v>258</v>
      </c>
      <c r="G62" s="1" t="s">
        <v>15</v>
      </c>
      <c r="H62" s="1" t="s">
        <v>16</v>
      </c>
      <c r="I62" s="30" t="s">
        <v>267</v>
      </c>
    </row>
    <row r="63" spans="1:9" x14ac:dyDescent="0.2">
      <c r="A63" s="15" t="s">
        <v>268</v>
      </c>
      <c r="B63" s="15" t="s">
        <v>269</v>
      </c>
      <c r="D63" s="15" t="s">
        <v>270</v>
      </c>
      <c r="E63" s="15" t="s">
        <v>271</v>
      </c>
      <c r="F63" s="1" t="s">
        <v>28</v>
      </c>
      <c r="G63" s="1" t="s">
        <v>15</v>
      </c>
      <c r="H63" s="1" t="s">
        <v>16</v>
      </c>
      <c r="I63" s="30" t="s">
        <v>267</v>
      </c>
    </row>
    <row r="64" spans="1:9" x14ac:dyDescent="0.2">
      <c r="A64" s="15" t="s">
        <v>272</v>
      </c>
      <c r="B64" s="15" t="s">
        <v>273</v>
      </c>
      <c r="D64" s="15" t="s">
        <v>274</v>
      </c>
      <c r="E64" s="15" t="s">
        <v>102</v>
      </c>
      <c r="F64" s="1" t="s">
        <v>77</v>
      </c>
      <c r="G64" s="1" t="s">
        <v>15</v>
      </c>
      <c r="H64" s="1" t="s">
        <v>16</v>
      </c>
      <c r="I64" s="30" t="s">
        <v>275</v>
      </c>
    </row>
    <row r="65" spans="1:9" x14ac:dyDescent="0.2">
      <c r="A65" s="15" t="s">
        <v>276</v>
      </c>
      <c r="B65" s="15" t="s">
        <v>277</v>
      </c>
      <c r="D65" s="15" t="s">
        <v>278</v>
      </c>
      <c r="E65" s="15" t="s">
        <v>184</v>
      </c>
      <c r="F65" s="1" t="s">
        <v>77</v>
      </c>
      <c r="G65" s="1" t="s">
        <v>15</v>
      </c>
      <c r="H65" s="1" t="s">
        <v>16</v>
      </c>
      <c r="I65" s="30" t="s">
        <v>275</v>
      </c>
    </row>
    <row r="66" spans="1:9" x14ac:dyDescent="0.2">
      <c r="A66" s="15" t="s">
        <v>279</v>
      </c>
      <c r="B66" s="15" t="s">
        <v>280</v>
      </c>
      <c r="D66" s="15" t="s">
        <v>281</v>
      </c>
      <c r="E66" s="15" t="s">
        <v>282</v>
      </c>
      <c r="F66" s="1" t="s">
        <v>149</v>
      </c>
      <c r="G66" s="1" t="s">
        <v>15</v>
      </c>
      <c r="H66" s="1" t="s">
        <v>16</v>
      </c>
      <c r="I66" s="30" t="s">
        <v>283</v>
      </c>
    </row>
    <row r="67" spans="1:9" x14ac:dyDescent="0.2">
      <c r="A67" s="15" t="s">
        <v>284</v>
      </c>
      <c r="B67" s="15" t="s">
        <v>285</v>
      </c>
      <c r="D67" s="15" t="s">
        <v>286</v>
      </c>
      <c r="E67" s="15" t="s">
        <v>102</v>
      </c>
      <c r="F67" s="1" t="s">
        <v>39</v>
      </c>
      <c r="G67" s="1" t="s">
        <v>15</v>
      </c>
      <c r="H67" s="1" t="s">
        <v>16</v>
      </c>
      <c r="I67" s="30" t="s">
        <v>287</v>
      </c>
    </row>
    <row r="68" spans="1:9" x14ac:dyDescent="0.2">
      <c r="A68" s="15" t="s">
        <v>288</v>
      </c>
      <c r="B68" s="15" t="s">
        <v>289</v>
      </c>
      <c r="D68" s="15" t="s">
        <v>290</v>
      </c>
      <c r="E68" s="15" t="s">
        <v>65</v>
      </c>
      <c r="F68" s="1" t="s">
        <v>149</v>
      </c>
      <c r="G68" s="1" t="s">
        <v>15</v>
      </c>
      <c r="H68" s="1" t="s">
        <v>16</v>
      </c>
      <c r="I68" s="30" t="s">
        <v>291</v>
      </c>
    </row>
    <row r="69" spans="1:9" x14ac:dyDescent="0.2">
      <c r="A69" s="15" t="s">
        <v>292</v>
      </c>
      <c r="B69" s="15" t="s">
        <v>293</v>
      </c>
      <c r="D69" s="15" t="s">
        <v>294</v>
      </c>
      <c r="E69" s="15" t="s">
        <v>60</v>
      </c>
      <c r="F69" s="1" t="s">
        <v>295</v>
      </c>
      <c r="G69" s="1" t="s">
        <v>15</v>
      </c>
      <c r="H69" s="1" t="s">
        <v>16</v>
      </c>
      <c r="I69" s="30" t="s">
        <v>296</v>
      </c>
    </row>
    <row r="70" spans="1:9" x14ac:dyDescent="0.2">
      <c r="A70" s="15" t="s">
        <v>297</v>
      </c>
      <c r="B70" s="15" t="s">
        <v>298</v>
      </c>
      <c r="D70" s="15" t="s">
        <v>299</v>
      </c>
      <c r="E70" s="15" t="s">
        <v>65</v>
      </c>
      <c r="F70" s="1" t="s">
        <v>97</v>
      </c>
      <c r="G70" s="1" t="s">
        <v>15</v>
      </c>
      <c r="H70" s="1" t="s">
        <v>16</v>
      </c>
      <c r="I70" s="30" t="s">
        <v>300</v>
      </c>
    </row>
    <row r="71" spans="1:9" x14ac:dyDescent="0.2">
      <c r="A71" s="15" t="s">
        <v>301</v>
      </c>
      <c r="B71" s="15" t="s">
        <v>302</v>
      </c>
      <c r="D71" s="15" t="s">
        <v>303</v>
      </c>
      <c r="E71" s="15" t="s">
        <v>304</v>
      </c>
      <c r="F71" s="1" t="s">
        <v>77</v>
      </c>
      <c r="G71" s="1" t="s">
        <v>15</v>
      </c>
      <c r="H71" s="1" t="s">
        <v>16</v>
      </c>
      <c r="I71" s="30" t="s">
        <v>305</v>
      </c>
    </row>
    <row r="72" spans="1:9" x14ac:dyDescent="0.2">
      <c r="A72" s="15" t="s">
        <v>306</v>
      </c>
      <c r="B72" s="15" t="s">
        <v>307</v>
      </c>
      <c r="D72" s="15" t="s">
        <v>308</v>
      </c>
      <c r="E72" s="15" t="s">
        <v>144</v>
      </c>
      <c r="F72" s="1" t="s">
        <v>208</v>
      </c>
      <c r="G72" s="1" t="s">
        <v>15</v>
      </c>
      <c r="H72" s="1" t="s">
        <v>16</v>
      </c>
      <c r="I72" s="30" t="s">
        <v>309</v>
      </c>
    </row>
    <row r="73" spans="1:9" x14ac:dyDescent="0.2">
      <c r="A73" s="15" t="s">
        <v>310</v>
      </c>
      <c r="B73" s="15" t="s">
        <v>311</v>
      </c>
      <c r="D73" s="15" t="s">
        <v>312</v>
      </c>
      <c r="E73" s="15" t="s">
        <v>144</v>
      </c>
      <c r="F73" s="1" t="s">
        <v>77</v>
      </c>
      <c r="G73" s="1" t="s">
        <v>15</v>
      </c>
      <c r="H73" s="1" t="s">
        <v>16</v>
      </c>
      <c r="I73" s="30" t="s">
        <v>313</v>
      </c>
    </row>
    <row r="74" spans="1:9" x14ac:dyDescent="0.2">
      <c r="A74" s="15" t="s">
        <v>314</v>
      </c>
      <c r="B74" s="15" t="s">
        <v>315</v>
      </c>
      <c r="D74" s="15" t="s">
        <v>316</v>
      </c>
      <c r="E74" s="15" t="s">
        <v>317</v>
      </c>
      <c r="F74" s="1" t="s">
        <v>77</v>
      </c>
      <c r="G74" s="1" t="s">
        <v>15</v>
      </c>
      <c r="H74" s="1" t="s">
        <v>16</v>
      </c>
      <c r="I74" s="30" t="s">
        <v>318</v>
      </c>
    </row>
    <row r="75" spans="1:9" x14ac:dyDescent="0.2">
      <c r="A75" s="15" t="s">
        <v>319</v>
      </c>
      <c r="B75" s="15" t="s">
        <v>320</v>
      </c>
      <c r="D75" s="15" t="s">
        <v>321</v>
      </c>
      <c r="E75" s="15" t="s">
        <v>322</v>
      </c>
      <c r="F75" s="1" t="s">
        <v>323</v>
      </c>
      <c r="G75" s="1" t="s">
        <v>15</v>
      </c>
      <c r="H75" s="1" t="s">
        <v>16</v>
      </c>
      <c r="I75" s="30" t="s">
        <v>324</v>
      </c>
    </row>
    <row r="76" spans="1:9" x14ac:dyDescent="0.2">
      <c r="A76" s="15" t="s">
        <v>325</v>
      </c>
      <c r="B76" s="15" t="s">
        <v>326</v>
      </c>
      <c r="D76" s="15" t="s">
        <v>327</v>
      </c>
      <c r="E76" s="15" t="s">
        <v>139</v>
      </c>
      <c r="F76" s="1" t="s">
        <v>28</v>
      </c>
      <c r="G76" s="1" t="s">
        <v>15</v>
      </c>
      <c r="H76" s="1" t="s">
        <v>16</v>
      </c>
      <c r="I76" s="30" t="s">
        <v>328</v>
      </c>
    </row>
    <row r="77" spans="1:9" x14ac:dyDescent="0.2">
      <c r="A77" s="15" t="s">
        <v>329</v>
      </c>
      <c r="B77" s="15" t="s">
        <v>330</v>
      </c>
      <c r="D77" s="15" t="s">
        <v>331</v>
      </c>
      <c r="E77" s="15" t="s">
        <v>184</v>
      </c>
      <c r="F77" s="1" t="s">
        <v>22</v>
      </c>
      <c r="G77" s="1" t="s">
        <v>15</v>
      </c>
      <c r="H77" s="1" t="s">
        <v>16</v>
      </c>
      <c r="I77" s="30" t="s">
        <v>332</v>
      </c>
    </row>
    <row r="78" spans="1:9" x14ac:dyDescent="0.2">
      <c r="A78" s="15" t="s">
        <v>333</v>
      </c>
      <c r="B78" s="15" t="s">
        <v>334</v>
      </c>
      <c r="D78" s="15" t="s">
        <v>335</v>
      </c>
      <c r="E78" s="15" t="s">
        <v>189</v>
      </c>
      <c r="F78" s="1" t="s">
        <v>77</v>
      </c>
      <c r="G78" s="1" t="s">
        <v>15</v>
      </c>
      <c r="H78" s="1" t="s">
        <v>16</v>
      </c>
      <c r="I78" s="30" t="s">
        <v>336</v>
      </c>
    </row>
    <row r="79" spans="1:9" x14ac:dyDescent="0.2">
      <c r="A79" s="15" t="s">
        <v>337</v>
      </c>
      <c r="B79" s="15" t="s">
        <v>338</v>
      </c>
      <c r="D79" s="15" t="s">
        <v>339</v>
      </c>
      <c r="E79" s="15" t="s">
        <v>44</v>
      </c>
      <c r="F79" s="1" t="s">
        <v>340</v>
      </c>
      <c r="G79" s="1" t="s">
        <v>15</v>
      </c>
      <c r="H79" s="1" t="s">
        <v>16</v>
      </c>
      <c r="I79" s="30" t="s">
        <v>336</v>
      </c>
    </row>
    <row r="80" spans="1:9" x14ac:dyDescent="0.2">
      <c r="A80" s="15" t="s">
        <v>341</v>
      </c>
      <c r="B80" s="15" t="s">
        <v>342</v>
      </c>
      <c r="D80" s="15" t="s">
        <v>343</v>
      </c>
      <c r="E80" s="15" t="s">
        <v>33</v>
      </c>
      <c r="F80" s="1" t="s">
        <v>22</v>
      </c>
      <c r="G80" s="1" t="s">
        <v>15</v>
      </c>
      <c r="H80" s="1" t="s">
        <v>16</v>
      </c>
      <c r="I80" s="30" t="s">
        <v>344</v>
      </c>
    </row>
    <row r="81" spans="1:9" x14ac:dyDescent="0.2">
      <c r="A81" s="15" t="s">
        <v>345</v>
      </c>
      <c r="B81" s="15" t="s">
        <v>346</v>
      </c>
      <c r="D81" s="15" t="s">
        <v>347</v>
      </c>
      <c r="E81" s="15" t="s">
        <v>242</v>
      </c>
      <c r="F81" s="1" t="s">
        <v>22</v>
      </c>
      <c r="G81" s="1" t="s">
        <v>15</v>
      </c>
      <c r="H81" s="1" t="s">
        <v>16</v>
      </c>
      <c r="I81" s="30" t="s">
        <v>344</v>
      </c>
    </row>
    <row r="82" spans="1:9" x14ac:dyDescent="0.2">
      <c r="A82" s="15" t="s">
        <v>348</v>
      </c>
      <c r="B82" s="15" t="s">
        <v>349</v>
      </c>
      <c r="D82" s="15" t="s">
        <v>350</v>
      </c>
      <c r="E82" s="15" t="s">
        <v>351</v>
      </c>
      <c r="F82" s="1" t="s">
        <v>77</v>
      </c>
      <c r="G82" s="1" t="s">
        <v>15</v>
      </c>
      <c r="H82" s="1" t="s">
        <v>16</v>
      </c>
      <c r="I82" s="30" t="s">
        <v>352</v>
      </c>
    </row>
    <row r="83" spans="1:9" x14ac:dyDescent="0.2">
      <c r="A83" s="15" t="s">
        <v>353</v>
      </c>
      <c r="B83" s="15" t="s">
        <v>354</v>
      </c>
      <c r="D83" s="15" t="s">
        <v>355</v>
      </c>
      <c r="E83" s="15" t="s">
        <v>304</v>
      </c>
      <c r="F83" s="1" t="s">
        <v>149</v>
      </c>
      <c r="G83" s="1" t="s">
        <v>15</v>
      </c>
      <c r="H83" s="1" t="s">
        <v>16</v>
      </c>
      <c r="I83" s="30" t="s">
        <v>356</v>
      </c>
    </row>
    <row r="84" spans="1:9" x14ac:dyDescent="0.2">
      <c r="A84" s="15" t="s">
        <v>357</v>
      </c>
      <c r="B84" s="15" t="s">
        <v>358</v>
      </c>
      <c r="D84" s="15" t="s">
        <v>359</v>
      </c>
      <c r="E84" s="15" t="s">
        <v>130</v>
      </c>
      <c r="F84" s="1" t="s">
        <v>295</v>
      </c>
      <c r="G84" s="1" t="s">
        <v>15</v>
      </c>
      <c r="H84" s="1" t="s">
        <v>16</v>
      </c>
      <c r="I84" s="30" t="s">
        <v>360</v>
      </c>
    </row>
    <row r="85" spans="1:9" x14ac:dyDescent="0.2">
      <c r="A85" s="15" t="s">
        <v>361</v>
      </c>
      <c r="B85" s="15" t="s">
        <v>362</v>
      </c>
      <c r="D85" s="15" t="s">
        <v>363</v>
      </c>
      <c r="E85" s="15" t="s">
        <v>65</v>
      </c>
      <c r="F85" s="1" t="s">
        <v>323</v>
      </c>
      <c r="G85" s="1" t="s">
        <v>15</v>
      </c>
      <c r="H85" s="1" t="s">
        <v>16</v>
      </c>
      <c r="I85" s="30" t="s">
        <v>360</v>
      </c>
    </row>
    <row r="86" spans="1:9" x14ac:dyDescent="0.2">
      <c r="A86" s="15" t="s">
        <v>364</v>
      </c>
      <c r="B86" s="15" t="s">
        <v>365</v>
      </c>
      <c r="D86" s="15" t="s">
        <v>366</v>
      </c>
      <c r="E86" s="15" t="s">
        <v>139</v>
      </c>
      <c r="F86" s="1" t="s">
        <v>340</v>
      </c>
      <c r="G86" s="1" t="s">
        <v>15</v>
      </c>
      <c r="H86" s="1" t="s">
        <v>16</v>
      </c>
      <c r="I86" s="30" t="s">
        <v>367</v>
      </c>
    </row>
    <row r="87" spans="1:9" x14ac:dyDescent="0.2">
      <c r="A87" s="15" t="s">
        <v>368</v>
      </c>
      <c r="B87" s="15" t="s">
        <v>369</v>
      </c>
      <c r="D87" s="15" t="s">
        <v>370</v>
      </c>
      <c r="E87" s="15" t="s">
        <v>371</v>
      </c>
      <c r="F87" s="1" t="s">
        <v>28</v>
      </c>
      <c r="G87" s="1" t="s">
        <v>15</v>
      </c>
      <c r="H87" s="1" t="s">
        <v>16</v>
      </c>
      <c r="I87" s="30" t="s">
        <v>372</v>
      </c>
    </row>
    <row r="88" spans="1:9" x14ac:dyDescent="0.2">
      <c r="A88" s="15" t="s">
        <v>373</v>
      </c>
      <c r="B88" s="15" t="s">
        <v>374</v>
      </c>
      <c r="D88" s="15" t="s">
        <v>375</v>
      </c>
      <c r="E88" s="15" t="s">
        <v>82</v>
      </c>
      <c r="F88" s="1" t="s">
        <v>149</v>
      </c>
      <c r="G88" s="1" t="s">
        <v>15</v>
      </c>
      <c r="H88" s="1" t="s">
        <v>16</v>
      </c>
      <c r="I88" s="30" t="s">
        <v>376</v>
      </c>
    </row>
    <row r="89" spans="1:9" x14ac:dyDescent="0.2">
      <c r="A89" s="15" t="s">
        <v>377</v>
      </c>
      <c r="B89" s="15" t="s">
        <v>378</v>
      </c>
      <c r="D89" s="15" t="s">
        <v>379</v>
      </c>
      <c r="E89" s="15" t="s">
        <v>380</v>
      </c>
      <c r="F89" s="1" t="s">
        <v>97</v>
      </c>
      <c r="G89" s="1" t="s">
        <v>15</v>
      </c>
      <c r="H89" s="1" t="s">
        <v>16</v>
      </c>
      <c r="I89" s="30" t="s">
        <v>381</v>
      </c>
    </row>
    <row r="90" spans="1:9" x14ac:dyDescent="0.2">
      <c r="A90" s="15" t="s">
        <v>382</v>
      </c>
      <c r="B90" s="15" t="s">
        <v>383</v>
      </c>
      <c r="D90" s="15" t="s">
        <v>384</v>
      </c>
      <c r="E90" s="15" t="s">
        <v>385</v>
      </c>
      <c r="F90" s="1" t="s">
        <v>71</v>
      </c>
      <c r="G90" s="1" t="s">
        <v>15</v>
      </c>
      <c r="H90" s="1" t="s">
        <v>16</v>
      </c>
      <c r="I90" s="30" t="s">
        <v>386</v>
      </c>
    </row>
    <row r="91" spans="1:9" x14ac:dyDescent="0.2">
      <c r="A91" s="15" t="s">
        <v>387</v>
      </c>
      <c r="B91" s="15" t="s">
        <v>388</v>
      </c>
      <c r="D91" s="15" t="s">
        <v>389</v>
      </c>
      <c r="E91" s="15" t="s">
        <v>21</v>
      </c>
      <c r="F91" s="1" t="s">
        <v>390</v>
      </c>
      <c r="G91" s="1" t="s">
        <v>15</v>
      </c>
      <c r="H91" s="1" t="s">
        <v>16</v>
      </c>
      <c r="I91" s="30" t="s">
        <v>391</v>
      </c>
    </row>
    <row r="92" spans="1:9" x14ac:dyDescent="0.2">
      <c r="A92" s="15" t="s">
        <v>392</v>
      </c>
      <c r="B92" s="15" t="s">
        <v>393</v>
      </c>
      <c r="D92" s="15" t="s">
        <v>394</v>
      </c>
      <c r="E92" s="15" t="s">
        <v>60</v>
      </c>
      <c r="F92" s="1" t="s">
        <v>295</v>
      </c>
      <c r="G92" s="1" t="s">
        <v>15</v>
      </c>
      <c r="H92" s="1" t="s">
        <v>16</v>
      </c>
      <c r="I92" s="30" t="s">
        <v>395</v>
      </c>
    </row>
    <row r="93" spans="1:9" x14ac:dyDescent="0.2">
      <c r="A93" s="15" t="s">
        <v>396</v>
      </c>
      <c r="B93" s="15" t="s">
        <v>397</v>
      </c>
      <c r="D93" s="15" t="s">
        <v>398</v>
      </c>
      <c r="E93" s="15" t="s">
        <v>399</v>
      </c>
      <c r="F93" s="1" t="s">
        <v>77</v>
      </c>
      <c r="G93" s="1" t="s">
        <v>15</v>
      </c>
      <c r="H93" s="1" t="s">
        <v>16</v>
      </c>
      <c r="I93" s="30" t="s">
        <v>400</v>
      </c>
    </row>
    <row r="94" spans="1:9" x14ac:dyDescent="0.2">
      <c r="A94" s="15" t="s">
        <v>401</v>
      </c>
      <c r="B94" s="15" t="s">
        <v>402</v>
      </c>
      <c r="D94" s="15" t="s">
        <v>403</v>
      </c>
      <c r="E94" s="15" t="s">
        <v>76</v>
      </c>
      <c r="F94" s="1" t="s">
        <v>323</v>
      </c>
      <c r="G94" s="1" t="s">
        <v>15</v>
      </c>
      <c r="H94" s="1" t="s">
        <v>16</v>
      </c>
      <c r="I94" s="30" t="s">
        <v>404</v>
      </c>
    </row>
    <row r="95" spans="1:9" x14ac:dyDescent="0.2">
      <c r="A95" s="15" t="s">
        <v>405</v>
      </c>
      <c r="B95" s="15" t="s">
        <v>406</v>
      </c>
      <c r="D95" s="15" t="s">
        <v>407</v>
      </c>
      <c r="E95" s="15" t="s">
        <v>242</v>
      </c>
      <c r="F95" s="1" t="s">
        <v>77</v>
      </c>
      <c r="G95" s="1" t="s">
        <v>15</v>
      </c>
      <c r="H95" s="1" t="s">
        <v>16</v>
      </c>
      <c r="I95" s="30" t="s">
        <v>408</v>
      </c>
    </row>
    <row r="96" spans="1:9" x14ac:dyDescent="0.2">
      <c r="A96" s="15" t="s">
        <v>409</v>
      </c>
      <c r="B96" s="15" t="s">
        <v>410</v>
      </c>
      <c r="D96" s="15" t="s">
        <v>411</v>
      </c>
      <c r="E96" s="15" t="s">
        <v>82</v>
      </c>
      <c r="F96" s="1" t="s">
        <v>323</v>
      </c>
      <c r="G96" s="1" t="s">
        <v>15</v>
      </c>
      <c r="H96" s="1" t="s">
        <v>16</v>
      </c>
      <c r="I96" s="30" t="s">
        <v>408</v>
      </c>
    </row>
    <row r="97" spans="1:9" x14ac:dyDescent="0.2">
      <c r="A97" s="15" t="s">
        <v>412</v>
      </c>
      <c r="B97" s="15" t="s">
        <v>413</v>
      </c>
      <c r="D97" s="15" t="s">
        <v>414</v>
      </c>
      <c r="E97" s="15" t="s">
        <v>139</v>
      </c>
      <c r="F97" s="1" t="s">
        <v>71</v>
      </c>
      <c r="G97" s="1" t="s">
        <v>15</v>
      </c>
      <c r="H97" s="1" t="s">
        <v>16</v>
      </c>
      <c r="I97" s="30" t="s">
        <v>415</v>
      </c>
    </row>
    <row r="98" spans="1:9" x14ac:dyDescent="0.2">
      <c r="A98" s="15" t="s">
        <v>416</v>
      </c>
      <c r="B98" s="15" t="s">
        <v>417</v>
      </c>
      <c r="D98" s="15" t="s">
        <v>418</v>
      </c>
      <c r="E98" s="15" t="s">
        <v>419</v>
      </c>
      <c r="F98" s="1" t="s">
        <v>420</v>
      </c>
      <c r="G98" s="1" t="s">
        <v>15</v>
      </c>
      <c r="H98" s="1" t="s">
        <v>16</v>
      </c>
      <c r="I98" s="30" t="s">
        <v>421</v>
      </c>
    </row>
    <row r="99" spans="1:9" x14ac:dyDescent="0.2">
      <c r="A99" s="15" t="s">
        <v>422</v>
      </c>
      <c r="B99" s="15" t="s">
        <v>423</v>
      </c>
      <c r="D99" s="15" t="s">
        <v>424</v>
      </c>
      <c r="E99" s="15" t="s">
        <v>60</v>
      </c>
      <c r="F99" s="1" t="s">
        <v>71</v>
      </c>
      <c r="G99" s="1" t="s">
        <v>15</v>
      </c>
      <c r="H99" s="1" t="s">
        <v>16</v>
      </c>
      <c r="I99" s="30" t="s">
        <v>425</v>
      </c>
    </row>
    <row r="100" spans="1:9" x14ac:dyDescent="0.2">
      <c r="A100" s="15" t="s">
        <v>426</v>
      </c>
      <c r="B100" s="15" t="s">
        <v>427</v>
      </c>
      <c r="D100" s="15" t="s">
        <v>428</v>
      </c>
      <c r="E100" s="15" t="s">
        <v>385</v>
      </c>
      <c r="F100" s="1" t="s">
        <v>429</v>
      </c>
      <c r="G100" s="1" t="s">
        <v>15</v>
      </c>
      <c r="H100" s="1" t="s">
        <v>16</v>
      </c>
      <c r="I100" s="30" t="s">
        <v>430</v>
      </c>
    </row>
    <row r="101" spans="1:9" x14ac:dyDescent="0.2">
      <c r="A101" s="15" t="s">
        <v>431</v>
      </c>
      <c r="B101" s="15" t="s">
        <v>432</v>
      </c>
      <c r="D101" s="15" t="s">
        <v>433</v>
      </c>
      <c r="E101" s="15" t="s">
        <v>113</v>
      </c>
      <c r="F101" s="1" t="s">
        <v>390</v>
      </c>
      <c r="G101" s="1" t="s">
        <v>15</v>
      </c>
      <c r="H101" s="1" t="s">
        <v>16</v>
      </c>
      <c r="I101" s="30" t="s">
        <v>434</v>
      </c>
    </row>
    <row r="102" spans="1:9" x14ac:dyDescent="0.2">
      <c r="A102" s="15" t="s">
        <v>435</v>
      </c>
      <c r="B102" s="15" t="s">
        <v>436</v>
      </c>
      <c r="D102" s="15" t="s">
        <v>437</v>
      </c>
      <c r="E102" s="15" t="s">
        <v>247</v>
      </c>
      <c r="F102" s="1" t="s">
        <v>438</v>
      </c>
      <c r="G102" s="1" t="s">
        <v>15</v>
      </c>
      <c r="H102" s="1" t="s">
        <v>16</v>
      </c>
      <c r="I102" s="30" t="s">
        <v>439</v>
      </c>
    </row>
    <row r="103" spans="1:9" x14ac:dyDescent="0.2">
      <c r="A103" s="15" t="s">
        <v>440</v>
      </c>
      <c r="B103" s="15" t="s">
        <v>441</v>
      </c>
      <c r="D103" s="15" t="s">
        <v>442</v>
      </c>
      <c r="E103" s="15" t="s">
        <v>213</v>
      </c>
      <c r="F103" s="1" t="s">
        <v>340</v>
      </c>
      <c r="G103" s="1" t="s">
        <v>15</v>
      </c>
      <c r="H103" s="1" t="s">
        <v>16</v>
      </c>
      <c r="I103" s="30" t="s">
        <v>443</v>
      </c>
    </row>
    <row r="104" spans="1:9" x14ac:dyDescent="0.2">
      <c r="A104" s="15" t="s">
        <v>444</v>
      </c>
      <c r="B104" s="15" t="s">
        <v>445</v>
      </c>
      <c r="D104" s="15" t="s">
        <v>446</v>
      </c>
      <c r="E104" s="15" t="s">
        <v>91</v>
      </c>
      <c r="F104" s="1" t="s">
        <v>323</v>
      </c>
      <c r="G104" s="1" t="s">
        <v>15</v>
      </c>
      <c r="H104" s="1" t="s">
        <v>16</v>
      </c>
      <c r="I104" s="30" t="s">
        <v>447</v>
      </c>
    </row>
    <row r="105" spans="1:9" x14ac:dyDescent="0.2">
      <c r="A105" s="15" t="s">
        <v>448</v>
      </c>
      <c r="B105" s="15" t="s">
        <v>449</v>
      </c>
      <c r="D105" s="15" t="s">
        <v>450</v>
      </c>
      <c r="E105" s="15" t="s">
        <v>451</v>
      </c>
      <c r="F105" s="1" t="s">
        <v>323</v>
      </c>
      <c r="G105" s="1" t="s">
        <v>15</v>
      </c>
      <c r="H105" s="1" t="s">
        <v>16</v>
      </c>
      <c r="I105" s="30" t="s">
        <v>452</v>
      </c>
    </row>
    <row r="106" spans="1:9" x14ac:dyDescent="0.2">
      <c r="A106" s="15" t="s">
        <v>453</v>
      </c>
      <c r="B106" s="15" t="s">
        <v>454</v>
      </c>
      <c r="D106" s="15" t="s">
        <v>455</v>
      </c>
      <c r="E106" s="15" t="s">
        <v>21</v>
      </c>
      <c r="F106" s="1" t="s">
        <v>258</v>
      </c>
      <c r="G106" s="1" t="s">
        <v>15</v>
      </c>
      <c r="H106" s="1" t="s">
        <v>16</v>
      </c>
      <c r="I106" s="30" t="s">
        <v>456</v>
      </c>
    </row>
    <row r="107" spans="1:9" x14ac:dyDescent="0.2">
      <c r="A107" s="15" t="s">
        <v>457</v>
      </c>
      <c r="B107" s="15" t="s">
        <v>458</v>
      </c>
      <c r="D107" s="15" t="s">
        <v>459</v>
      </c>
      <c r="E107" s="15" t="s">
        <v>144</v>
      </c>
      <c r="F107" s="1" t="s">
        <v>77</v>
      </c>
      <c r="G107" s="1" t="s">
        <v>15</v>
      </c>
      <c r="H107" s="1" t="s">
        <v>16</v>
      </c>
      <c r="I107" s="30" t="s">
        <v>460</v>
      </c>
    </row>
    <row r="108" spans="1:9" x14ac:dyDescent="0.2">
      <c r="A108" s="15" t="s">
        <v>461</v>
      </c>
      <c r="B108" s="15" t="s">
        <v>462</v>
      </c>
      <c r="D108" s="15" t="s">
        <v>463</v>
      </c>
      <c r="E108" s="15" t="s">
        <v>464</v>
      </c>
      <c r="F108" s="1" t="s">
        <v>28</v>
      </c>
      <c r="G108" s="1" t="s">
        <v>15</v>
      </c>
      <c r="H108" s="1" t="s">
        <v>16</v>
      </c>
      <c r="I108" s="30" t="s">
        <v>465</v>
      </c>
    </row>
    <row r="109" spans="1:9" x14ac:dyDescent="0.2">
      <c r="A109" s="15" t="s">
        <v>466</v>
      </c>
      <c r="B109" s="15" t="s">
        <v>467</v>
      </c>
      <c r="D109" s="15" t="s">
        <v>468</v>
      </c>
      <c r="E109" s="15" t="s">
        <v>139</v>
      </c>
      <c r="F109" s="1" t="s">
        <v>39</v>
      </c>
      <c r="G109" s="1" t="s">
        <v>15</v>
      </c>
      <c r="H109" s="1" t="s">
        <v>16</v>
      </c>
      <c r="I109" s="30" t="s">
        <v>469</v>
      </c>
    </row>
    <row r="110" spans="1:9" x14ac:dyDescent="0.2">
      <c r="A110" s="15" t="s">
        <v>470</v>
      </c>
      <c r="B110" s="15" t="s">
        <v>471</v>
      </c>
      <c r="D110" s="15" t="s">
        <v>472</v>
      </c>
      <c r="E110" s="15" t="s">
        <v>419</v>
      </c>
      <c r="F110" s="1" t="s">
        <v>228</v>
      </c>
      <c r="G110" s="1" t="s">
        <v>15</v>
      </c>
      <c r="H110" s="1" t="s">
        <v>16</v>
      </c>
      <c r="I110" s="30" t="s">
        <v>473</v>
      </c>
    </row>
    <row r="111" spans="1:9" x14ac:dyDescent="0.2">
      <c r="A111" s="15" t="s">
        <v>474</v>
      </c>
      <c r="B111" s="15" t="s">
        <v>475</v>
      </c>
      <c r="D111" s="15" t="s">
        <v>476</v>
      </c>
      <c r="E111" s="15" t="s">
        <v>477</v>
      </c>
      <c r="F111" s="1" t="s">
        <v>39</v>
      </c>
      <c r="G111" s="1" t="s">
        <v>15</v>
      </c>
      <c r="H111" s="1" t="s">
        <v>16</v>
      </c>
      <c r="I111" s="30" t="s">
        <v>478</v>
      </c>
    </row>
    <row r="112" spans="1:9" x14ac:dyDescent="0.2">
      <c r="A112" s="15" t="s">
        <v>479</v>
      </c>
      <c r="B112" s="15" t="s">
        <v>480</v>
      </c>
      <c r="D112" s="15" t="s">
        <v>481</v>
      </c>
      <c r="E112" s="15" t="s">
        <v>198</v>
      </c>
      <c r="F112" s="1" t="s">
        <v>77</v>
      </c>
      <c r="G112" s="1" t="s">
        <v>15</v>
      </c>
      <c r="H112" s="1" t="s">
        <v>16</v>
      </c>
      <c r="I112" s="30" t="s">
        <v>482</v>
      </c>
    </row>
    <row r="113" spans="1:9" x14ac:dyDescent="0.2">
      <c r="A113" s="15" t="s">
        <v>483</v>
      </c>
      <c r="B113" s="15" t="s">
        <v>484</v>
      </c>
      <c r="D113" s="15" t="s">
        <v>485</v>
      </c>
      <c r="E113" s="15" t="s">
        <v>76</v>
      </c>
      <c r="F113" s="1" t="s">
        <v>208</v>
      </c>
      <c r="G113" s="1" t="s">
        <v>15</v>
      </c>
      <c r="H113" s="1" t="s">
        <v>16</v>
      </c>
      <c r="I113" s="30" t="s">
        <v>486</v>
      </c>
    </row>
    <row r="114" spans="1:9" x14ac:dyDescent="0.2">
      <c r="A114" s="15" t="s">
        <v>487</v>
      </c>
      <c r="B114" s="15" t="s">
        <v>488</v>
      </c>
      <c r="D114" s="15" t="s">
        <v>489</v>
      </c>
      <c r="E114" s="15" t="s">
        <v>175</v>
      </c>
      <c r="F114" s="1" t="s">
        <v>71</v>
      </c>
      <c r="G114" s="1" t="s">
        <v>15</v>
      </c>
      <c r="H114" s="1" t="s">
        <v>16</v>
      </c>
      <c r="I114" s="30" t="s">
        <v>490</v>
      </c>
    </row>
    <row r="115" spans="1:9" x14ac:dyDescent="0.2">
      <c r="A115" s="15" t="s">
        <v>491</v>
      </c>
      <c r="B115" s="15" t="s">
        <v>492</v>
      </c>
      <c r="D115" s="15" t="s">
        <v>493</v>
      </c>
      <c r="E115" s="15" t="s">
        <v>233</v>
      </c>
      <c r="F115" s="1" t="s">
        <v>77</v>
      </c>
      <c r="G115" s="1" t="s">
        <v>15</v>
      </c>
      <c r="H115" s="1" t="s">
        <v>16</v>
      </c>
      <c r="I115" s="30" t="s">
        <v>494</v>
      </c>
    </row>
    <row r="116" spans="1:9" x14ac:dyDescent="0.2">
      <c r="A116" s="15" t="s">
        <v>495</v>
      </c>
      <c r="B116" s="15" t="s">
        <v>496</v>
      </c>
      <c r="D116" s="15" t="s">
        <v>497</v>
      </c>
      <c r="E116" s="15" t="s">
        <v>233</v>
      </c>
      <c r="F116" s="1" t="s">
        <v>295</v>
      </c>
      <c r="G116" s="1" t="s">
        <v>15</v>
      </c>
      <c r="H116" s="1" t="s">
        <v>16</v>
      </c>
      <c r="I116" s="30" t="s">
        <v>498</v>
      </c>
    </row>
    <row r="117" spans="1:9" x14ac:dyDescent="0.2">
      <c r="A117" s="15" t="s">
        <v>499</v>
      </c>
      <c r="B117" s="15" t="s">
        <v>500</v>
      </c>
      <c r="D117" s="15" t="s">
        <v>501</v>
      </c>
      <c r="E117" s="15" t="s">
        <v>76</v>
      </c>
      <c r="F117" s="1" t="s">
        <v>77</v>
      </c>
      <c r="G117" s="1" t="s">
        <v>15</v>
      </c>
      <c r="H117" s="1" t="s">
        <v>16</v>
      </c>
      <c r="I117" s="30" t="s">
        <v>502</v>
      </c>
    </row>
    <row r="118" spans="1:9" x14ac:dyDescent="0.2">
      <c r="A118" s="15" t="s">
        <v>503</v>
      </c>
      <c r="B118" s="15" t="s">
        <v>504</v>
      </c>
      <c r="D118" s="15" t="s">
        <v>505</v>
      </c>
      <c r="E118" s="15" t="s">
        <v>506</v>
      </c>
      <c r="F118" s="1" t="s">
        <v>77</v>
      </c>
      <c r="G118" s="1" t="s">
        <v>15</v>
      </c>
      <c r="H118" s="1" t="s">
        <v>16</v>
      </c>
      <c r="I118" s="30" t="s">
        <v>507</v>
      </c>
    </row>
    <row r="119" spans="1:9" x14ac:dyDescent="0.2">
      <c r="A119" s="15" t="s">
        <v>508</v>
      </c>
      <c r="B119" s="15" t="s">
        <v>509</v>
      </c>
      <c r="D119" s="15" t="s">
        <v>510</v>
      </c>
      <c r="E119" s="15" t="s">
        <v>144</v>
      </c>
      <c r="F119" s="1" t="s">
        <v>323</v>
      </c>
      <c r="G119" s="1" t="s">
        <v>15</v>
      </c>
      <c r="H119" s="1" t="s">
        <v>16</v>
      </c>
      <c r="I119" s="30" t="s">
        <v>511</v>
      </c>
    </row>
    <row r="120" spans="1:9" x14ac:dyDescent="0.2">
      <c r="A120" s="15" t="s">
        <v>512</v>
      </c>
      <c r="B120" s="15" t="s">
        <v>513</v>
      </c>
      <c r="D120" s="15" t="s">
        <v>514</v>
      </c>
      <c r="E120" s="15" t="s">
        <v>515</v>
      </c>
      <c r="F120" s="1" t="s">
        <v>340</v>
      </c>
      <c r="G120" s="1" t="s">
        <v>15</v>
      </c>
      <c r="H120" s="1" t="s">
        <v>16</v>
      </c>
      <c r="I120" s="30" t="s">
        <v>516</v>
      </c>
    </row>
    <row r="121" spans="1:9" x14ac:dyDescent="0.2">
      <c r="A121" s="15" t="s">
        <v>517</v>
      </c>
      <c r="B121" s="15" t="s">
        <v>518</v>
      </c>
      <c r="D121" s="15" t="s">
        <v>519</v>
      </c>
      <c r="E121" s="15" t="s">
        <v>419</v>
      </c>
      <c r="F121" s="1" t="s">
        <v>109</v>
      </c>
      <c r="G121" s="1" t="s">
        <v>15</v>
      </c>
      <c r="H121" s="1" t="s">
        <v>16</v>
      </c>
      <c r="I121" s="30" t="s">
        <v>520</v>
      </c>
    </row>
    <row r="122" spans="1:9" x14ac:dyDescent="0.2">
      <c r="A122" s="15" t="s">
        <v>521</v>
      </c>
      <c r="B122" s="15" t="s">
        <v>522</v>
      </c>
      <c r="D122" s="15" t="s">
        <v>523</v>
      </c>
      <c r="E122" s="15" t="s">
        <v>304</v>
      </c>
      <c r="F122" s="1" t="s">
        <v>39</v>
      </c>
      <c r="G122" s="1" t="s">
        <v>15</v>
      </c>
      <c r="H122" s="1" t="s">
        <v>16</v>
      </c>
      <c r="I122" s="30" t="s">
        <v>524</v>
      </c>
    </row>
    <row r="123" spans="1:9" x14ac:dyDescent="0.2">
      <c r="A123" s="15" t="s">
        <v>525</v>
      </c>
      <c r="B123" s="15" t="s">
        <v>526</v>
      </c>
      <c r="D123" s="15" t="s">
        <v>527</v>
      </c>
      <c r="E123" s="15" t="s">
        <v>528</v>
      </c>
      <c r="F123" s="1" t="s">
        <v>103</v>
      </c>
      <c r="G123" s="1" t="s">
        <v>15</v>
      </c>
      <c r="H123" s="1" t="s">
        <v>16</v>
      </c>
      <c r="I123" s="30" t="s">
        <v>529</v>
      </c>
    </row>
    <row r="124" spans="1:9" x14ac:dyDescent="0.2">
      <c r="A124" s="15" t="s">
        <v>530</v>
      </c>
      <c r="B124" s="15" t="s">
        <v>531</v>
      </c>
      <c r="D124" s="15" t="s">
        <v>532</v>
      </c>
      <c r="E124" s="15" t="s">
        <v>21</v>
      </c>
      <c r="F124" s="1" t="s">
        <v>77</v>
      </c>
      <c r="G124" s="1" t="s">
        <v>15</v>
      </c>
      <c r="H124" s="1" t="s">
        <v>16</v>
      </c>
      <c r="I124" s="30" t="s">
        <v>533</v>
      </c>
    </row>
    <row r="125" spans="1:9" x14ac:dyDescent="0.2">
      <c r="A125" s="15" t="s">
        <v>534</v>
      </c>
      <c r="B125" s="15" t="s">
        <v>535</v>
      </c>
      <c r="D125" s="15" t="s">
        <v>536</v>
      </c>
      <c r="E125" s="15" t="s">
        <v>322</v>
      </c>
      <c r="F125" s="1" t="s">
        <v>77</v>
      </c>
      <c r="G125" s="1" t="s">
        <v>15</v>
      </c>
      <c r="H125" s="1" t="s">
        <v>16</v>
      </c>
      <c r="I125" s="30" t="s">
        <v>533</v>
      </c>
    </row>
    <row r="126" spans="1:9" x14ac:dyDescent="0.2">
      <c r="A126" s="15" t="s">
        <v>537</v>
      </c>
      <c r="B126" s="15" t="s">
        <v>538</v>
      </c>
      <c r="D126" s="15" t="s">
        <v>539</v>
      </c>
      <c r="E126" s="15" t="s">
        <v>113</v>
      </c>
      <c r="F126" s="1" t="s">
        <v>77</v>
      </c>
      <c r="G126" s="1" t="s">
        <v>15</v>
      </c>
      <c r="H126" s="1" t="s">
        <v>16</v>
      </c>
      <c r="I126" s="30" t="s">
        <v>540</v>
      </c>
    </row>
    <row r="127" spans="1:9" x14ac:dyDescent="0.2">
      <c r="A127" s="15" t="s">
        <v>541</v>
      </c>
      <c r="B127" s="15" t="s">
        <v>542</v>
      </c>
      <c r="D127" s="15" t="s">
        <v>543</v>
      </c>
      <c r="E127" s="15" t="s">
        <v>544</v>
      </c>
      <c r="F127" s="1" t="s">
        <v>66</v>
      </c>
      <c r="G127" s="1" t="s">
        <v>15</v>
      </c>
      <c r="H127" s="1" t="s">
        <v>16</v>
      </c>
      <c r="I127" s="30" t="s">
        <v>545</v>
      </c>
    </row>
    <row r="128" spans="1:9" x14ac:dyDescent="0.2">
      <c r="A128" s="15" t="s">
        <v>546</v>
      </c>
      <c r="B128" s="15" t="s">
        <v>547</v>
      </c>
      <c r="D128" s="15" t="s">
        <v>548</v>
      </c>
      <c r="E128" s="15" t="s">
        <v>82</v>
      </c>
      <c r="F128" s="1" t="s">
        <v>97</v>
      </c>
      <c r="G128" s="1" t="s">
        <v>15</v>
      </c>
      <c r="H128" s="1" t="s">
        <v>16</v>
      </c>
      <c r="I128" s="30" t="s">
        <v>549</v>
      </c>
    </row>
    <row r="129" spans="1:9" x14ac:dyDescent="0.2">
      <c r="A129" s="15" t="s">
        <v>550</v>
      </c>
      <c r="B129" s="15" t="s">
        <v>551</v>
      </c>
      <c r="D129" s="15" t="s">
        <v>552</v>
      </c>
      <c r="E129" s="15" t="s">
        <v>553</v>
      </c>
      <c r="F129" s="1" t="s">
        <v>554</v>
      </c>
      <c r="G129" s="1" t="s">
        <v>15</v>
      </c>
      <c r="H129" s="1" t="s">
        <v>16</v>
      </c>
      <c r="I129" s="30" t="s">
        <v>555</v>
      </c>
    </row>
    <row r="130" spans="1:9" x14ac:dyDescent="0.2">
      <c r="A130" s="15" t="s">
        <v>556</v>
      </c>
      <c r="B130" s="15" t="s">
        <v>557</v>
      </c>
      <c r="D130" s="15" t="s">
        <v>558</v>
      </c>
      <c r="E130" s="15" t="s">
        <v>553</v>
      </c>
      <c r="F130" s="1" t="s">
        <v>51</v>
      </c>
      <c r="G130" s="1" t="s">
        <v>15</v>
      </c>
      <c r="H130" s="1" t="s">
        <v>16</v>
      </c>
      <c r="I130" s="30" t="s">
        <v>559</v>
      </c>
    </row>
    <row r="131" spans="1:9" x14ac:dyDescent="0.2">
      <c r="A131" s="15" t="s">
        <v>560</v>
      </c>
      <c r="B131" s="15" t="s">
        <v>561</v>
      </c>
      <c r="D131" s="15" t="s">
        <v>562</v>
      </c>
      <c r="E131" s="15" t="s">
        <v>563</v>
      </c>
      <c r="F131" s="1" t="s">
        <v>323</v>
      </c>
      <c r="G131" s="1" t="s">
        <v>15</v>
      </c>
      <c r="H131" s="1" t="s">
        <v>16</v>
      </c>
      <c r="I131" s="30" t="s">
        <v>564</v>
      </c>
    </row>
    <row r="132" spans="1:9" x14ac:dyDescent="0.2">
      <c r="A132" s="15" t="s">
        <v>565</v>
      </c>
      <c r="B132" s="15" t="s">
        <v>566</v>
      </c>
      <c r="D132" s="15" t="s">
        <v>567</v>
      </c>
      <c r="E132" s="15" t="s">
        <v>568</v>
      </c>
      <c r="F132" s="1" t="s">
        <v>77</v>
      </c>
      <c r="G132" s="1" t="s">
        <v>15</v>
      </c>
      <c r="H132" s="1" t="s">
        <v>16</v>
      </c>
      <c r="I132" s="30" t="s">
        <v>569</v>
      </c>
    </row>
    <row r="133" spans="1:9" x14ac:dyDescent="0.2">
      <c r="A133" s="15" t="s">
        <v>570</v>
      </c>
      <c r="B133" s="15" t="s">
        <v>571</v>
      </c>
      <c r="D133" s="15" t="s">
        <v>572</v>
      </c>
      <c r="E133" s="15" t="s">
        <v>139</v>
      </c>
      <c r="F133" s="1" t="s">
        <v>199</v>
      </c>
      <c r="G133" s="1" t="s">
        <v>15</v>
      </c>
      <c r="H133" s="1" t="s">
        <v>16</v>
      </c>
      <c r="I133" s="30" t="s">
        <v>573</v>
      </c>
    </row>
    <row r="134" spans="1:9" x14ac:dyDescent="0.2">
      <c r="A134" s="15" t="s">
        <v>574</v>
      </c>
      <c r="B134" s="15" t="s">
        <v>575</v>
      </c>
      <c r="D134" s="15" t="s">
        <v>576</v>
      </c>
      <c r="E134" s="15" t="s">
        <v>227</v>
      </c>
      <c r="F134" s="1" t="s">
        <v>77</v>
      </c>
      <c r="G134" s="1" t="s">
        <v>15</v>
      </c>
      <c r="H134" s="1" t="s">
        <v>16</v>
      </c>
      <c r="I134" s="30" t="s">
        <v>577</v>
      </c>
    </row>
    <row r="135" spans="1:9" x14ac:dyDescent="0.2">
      <c r="A135" s="15" t="s">
        <v>578</v>
      </c>
      <c r="B135" s="15" t="s">
        <v>579</v>
      </c>
      <c r="D135" s="15" t="s">
        <v>580</v>
      </c>
      <c r="E135" s="15" t="s">
        <v>581</v>
      </c>
      <c r="F135" s="1" t="s">
        <v>22</v>
      </c>
      <c r="G135" s="1" t="s">
        <v>15</v>
      </c>
      <c r="H135" s="1" t="s">
        <v>16</v>
      </c>
      <c r="I135" s="30" t="s">
        <v>582</v>
      </c>
    </row>
    <row r="136" spans="1:9" x14ac:dyDescent="0.2">
      <c r="A136" s="15" t="s">
        <v>583</v>
      </c>
      <c r="B136" s="15" t="s">
        <v>584</v>
      </c>
      <c r="D136" s="15" t="s">
        <v>585</v>
      </c>
      <c r="E136" s="15" t="s">
        <v>586</v>
      </c>
      <c r="F136" s="1" t="s">
        <v>103</v>
      </c>
      <c r="G136" s="1" t="s">
        <v>15</v>
      </c>
      <c r="H136" s="1" t="s">
        <v>16</v>
      </c>
      <c r="I136" s="30" t="s">
        <v>587</v>
      </c>
    </row>
    <row r="137" spans="1:9" x14ac:dyDescent="0.2">
      <c r="A137" s="15" t="s">
        <v>588</v>
      </c>
      <c r="B137" s="15" t="s">
        <v>589</v>
      </c>
      <c r="D137" s="15" t="s">
        <v>590</v>
      </c>
      <c r="E137" s="15" t="s">
        <v>591</v>
      </c>
      <c r="F137" s="1" t="s">
        <v>28</v>
      </c>
      <c r="G137" s="1" t="s">
        <v>15</v>
      </c>
      <c r="H137" s="1" t="s">
        <v>16</v>
      </c>
      <c r="I137" s="30" t="s">
        <v>592</v>
      </c>
    </row>
    <row r="138" spans="1:9" x14ac:dyDescent="0.2">
      <c r="A138" s="15" t="s">
        <v>593</v>
      </c>
      <c r="B138" s="15" t="s">
        <v>594</v>
      </c>
      <c r="D138" s="15" t="s">
        <v>595</v>
      </c>
      <c r="E138" s="15" t="s">
        <v>184</v>
      </c>
      <c r="F138" s="1" t="s">
        <v>28</v>
      </c>
      <c r="G138" s="1" t="s">
        <v>15</v>
      </c>
      <c r="H138" s="1" t="s">
        <v>16</v>
      </c>
      <c r="I138" s="30" t="s">
        <v>592</v>
      </c>
    </row>
    <row r="139" spans="1:9" x14ac:dyDescent="0.2">
      <c r="A139" s="15" t="s">
        <v>596</v>
      </c>
      <c r="B139" s="15" t="s">
        <v>597</v>
      </c>
      <c r="D139" s="15" t="s">
        <v>598</v>
      </c>
      <c r="E139" s="15" t="s">
        <v>304</v>
      </c>
      <c r="F139" s="1" t="s">
        <v>258</v>
      </c>
      <c r="G139" s="1" t="s">
        <v>15</v>
      </c>
      <c r="H139" s="1" t="s">
        <v>16</v>
      </c>
      <c r="I139" s="30" t="s">
        <v>599</v>
      </c>
    </row>
    <row r="140" spans="1:9" x14ac:dyDescent="0.2">
      <c r="A140" s="15" t="s">
        <v>600</v>
      </c>
      <c r="B140" s="15" t="s">
        <v>601</v>
      </c>
      <c r="D140" s="15" t="s">
        <v>602</v>
      </c>
      <c r="E140" s="15" t="s">
        <v>603</v>
      </c>
      <c r="F140" s="1" t="s">
        <v>103</v>
      </c>
      <c r="G140" s="1" t="s">
        <v>15</v>
      </c>
      <c r="H140" s="1" t="s">
        <v>16</v>
      </c>
      <c r="I140" s="30" t="s">
        <v>604</v>
      </c>
    </row>
    <row r="141" spans="1:9" x14ac:dyDescent="0.2">
      <c r="A141" s="15" t="s">
        <v>605</v>
      </c>
      <c r="B141" s="15" t="s">
        <v>606</v>
      </c>
      <c r="D141" s="15" t="s">
        <v>607</v>
      </c>
      <c r="E141" s="15" t="s">
        <v>44</v>
      </c>
      <c r="F141" s="1" t="s">
        <v>208</v>
      </c>
      <c r="G141" s="1" t="s">
        <v>15</v>
      </c>
      <c r="H141" s="1" t="s">
        <v>16</v>
      </c>
      <c r="I141" s="30" t="s">
        <v>608</v>
      </c>
    </row>
    <row r="142" spans="1:9" x14ac:dyDescent="0.2">
      <c r="A142" s="15" t="s">
        <v>609</v>
      </c>
      <c r="B142" s="15" t="s">
        <v>610</v>
      </c>
      <c r="D142" s="15" t="s">
        <v>611</v>
      </c>
      <c r="E142" s="15" t="s">
        <v>612</v>
      </c>
      <c r="F142" s="1" t="s">
        <v>208</v>
      </c>
      <c r="G142" s="1" t="s">
        <v>15</v>
      </c>
      <c r="H142" s="1" t="s">
        <v>16</v>
      </c>
      <c r="I142" s="30" t="s">
        <v>613</v>
      </c>
    </row>
    <row r="143" spans="1:9" x14ac:dyDescent="0.2">
      <c r="A143" s="15" t="s">
        <v>614</v>
      </c>
      <c r="B143" s="15" t="s">
        <v>615</v>
      </c>
      <c r="D143" s="15" t="s">
        <v>616</v>
      </c>
      <c r="E143" s="15" t="s">
        <v>44</v>
      </c>
      <c r="F143" s="1" t="s">
        <v>22</v>
      </c>
      <c r="G143" s="1" t="s">
        <v>15</v>
      </c>
      <c r="H143" s="1" t="s">
        <v>16</v>
      </c>
      <c r="I143" s="30" t="s">
        <v>613</v>
      </c>
    </row>
    <row r="144" spans="1:9" x14ac:dyDescent="0.2">
      <c r="A144" s="15" t="s">
        <v>617</v>
      </c>
      <c r="B144" s="15" t="s">
        <v>618</v>
      </c>
      <c r="D144" s="15" t="s">
        <v>619</v>
      </c>
      <c r="E144" s="15" t="s">
        <v>242</v>
      </c>
      <c r="F144" s="1" t="s">
        <v>77</v>
      </c>
      <c r="G144" s="1" t="s">
        <v>15</v>
      </c>
      <c r="H144" s="1" t="s">
        <v>16</v>
      </c>
      <c r="I144" s="30" t="s">
        <v>620</v>
      </c>
    </row>
    <row r="145" spans="1:9" x14ac:dyDescent="0.2">
      <c r="A145" s="15" t="s">
        <v>621</v>
      </c>
      <c r="B145" s="15" t="s">
        <v>622</v>
      </c>
      <c r="D145" s="15" t="s">
        <v>623</v>
      </c>
      <c r="E145" s="15" t="s">
        <v>624</v>
      </c>
      <c r="F145" s="1" t="s">
        <v>199</v>
      </c>
      <c r="G145" s="1" t="s">
        <v>15</v>
      </c>
      <c r="H145" s="1" t="s">
        <v>16</v>
      </c>
      <c r="I145" s="30" t="s">
        <v>625</v>
      </c>
    </row>
    <row r="146" spans="1:9" x14ac:dyDescent="0.2">
      <c r="A146" s="15" t="s">
        <v>626</v>
      </c>
      <c r="B146" s="15" t="s">
        <v>627</v>
      </c>
      <c r="D146" s="15" t="s">
        <v>628</v>
      </c>
      <c r="E146" s="15" t="s">
        <v>304</v>
      </c>
      <c r="F146" s="1" t="s">
        <v>323</v>
      </c>
      <c r="G146" s="1" t="s">
        <v>15</v>
      </c>
      <c r="H146" s="1" t="s">
        <v>16</v>
      </c>
      <c r="I146" s="30" t="s">
        <v>629</v>
      </c>
    </row>
    <row r="147" spans="1:9" x14ac:dyDescent="0.2">
      <c r="A147" s="15" t="s">
        <v>630</v>
      </c>
      <c r="B147" s="15" t="s">
        <v>631</v>
      </c>
      <c r="D147" s="15" t="s">
        <v>632</v>
      </c>
      <c r="E147" s="15" t="s">
        <v>242</v>
      </c>
      <c r="F147" s="1" t="s">
        <v>39</v>
      </c>
      <c r="G147" s="1" t="s">
        <v>15</v>
      </c>
      <c r="H147" s="1" t="s">
        <v>16</v>
      </c>
      <c r="I147" s="30" t="s">
        <v>633</v>
      </c>
    </row>
    <row r="148" spans="1:9" x14ac:dyDescent="0.2">
      <c r="A148" s="15" t="s">
        <v>634</v>
      </c>
      <c r="B148" s="15" t="s">
        <v>635</v>
      </c>
      <c r="D148" s="15" t="s">
        <v>636</v>
      </c>
      <c r="E148" s="15" t="s">
        <v>506</v>
      </c>
      <c r="F148" s="1" t="s">
        <v>77</v>
      </c>
      <c r="G148" s="1" t="s">
        <v>15</v>
      </c>
      <c r="H148" s="1" t="s">
        <v>16</v>
      </c>
      <c r="I148" s="30" t="s">
        <v>637</v>
      </c>
    </row>
    <row r="149" spans="1:9" x14ac:dyDescent="0.2">
      <c r="A149" s="15" t="s">
        <v>638</v>
      </c>
      <c r="B149" s="15" t="s">
        <v>639</v>
      </c>
      <c r="D149" s="15" t="s">
        <v>640</v>
      </c>
      <c r="E149" s="15" t="s">
        <v>322</v>
      </c>
      <c r="F149" s="1" t="s">
        <v>228</v>
      </c>
      <c r="G149" s="1" t="s">
        <v>15</v>
      </c>
      <c r="H149" s="1" t="s">
        <v>16</v>
      </c>
      <c r="I149" s="30" t="s">
        <v>637</v>
      </c>
    </row>
    <row r="150" spans="1:9" x14ac:dyDescent="0.2">
      <c r="A150" s="15" t="s">
        <v>641</v>
      </c>
      <c r="B150" s="15" t="s">
        <v>642</v>
      </c>
      <c r="D150" s="15" t="s">
        <v>643</v>
      </c>
      <c r="E150" s="15" t="s">
        <v>644</v>
      </c>
      <c r="F150" s="1" t="s">
        <v>103</v>
      </c>
      <c r="G150" s="1" t="s">
        <v>15</v>
      </c>
      <c r="H150" s="1" t="s">
        <v>16</v>
      </c>
      <c r="I150" s="30" t="s">
        <v>645</v>
      </c>
    </row>
    <row r="151" spans="1:9" x14ac:dyDescent="0.2">
      <c r="A151" s="15" t="s">
        <v>646</v>
      </c>
      <c r="B151" s="15" t="s">
        <v>647</v>
      </c>
      <c r="D151" s="15" t="s">
        <v>648</v>
      </c>
      <c r="E151" s="15" t="s">
        <v>242</v>
      </c>
      <c r="F151" s="1" t="s">
        <v>77</v>
      </c>
      <c r="G151" s="1" t="s">
        <v>15</v>
      </c>
      <c r="H151" s="1" t="s">
        <v>16</v>
      </c>
      <c r="I151" s="30" t="s">
        <v>649</v>
      </c>
    </row>
    <row r="152" spans="1:9" x14ac:dyDescent="0.2">
      <c r="A152" s="15" t="s">
        <v>650</v>
      </c>
      <c r="B152" s="15" t="s">
        <v>651</v>
      </c>
      <c r="D152" s="15" t="s">
        <v>652</v>
      </c>
      <c r="E152" s="15" t="s">
        <v>653</v>
      </c>
      <c r="F152" s="1" t="s">
        <v>103</v>
      </c>
      <c r="G152" s="1" t="s">
        <v>15</v>
      </c>
      <c r="H152" s="1" t="s">
        <v>16</v>
      </c>
      <c r="I152" s="30" t="s">
        <v>654</v>
      </c>
    </row>
    <row r="153" spans="1:9" x14ac:dyDescent="0.2">
      <c r="A153" s="15" t="s">
        <v>655</v>
      </c>
      <c r="B153" s="15" t="s">
        <v>656</v>
      </c>
      <c r="D153" s="15" t="s">
        <v>657</v>
      </c>
      <c r="E153" s="15" t="s">
        <v>322</v>
      </c>
      <c r="F153" s="1" t="s">
        <v>149</v>
      </c>
      <c r="G153" s="1" t="s">
        <v>15</v>
      </c>
      <c r="H153" s="1" t="s">
        <v>16</v>
      </c>
      <c r="I153" s="30" t="s">
        <v>658</v>
      </c>
    </row>
    <row r="154" spans="1:9" x14ac:dyDescent="0.2">
      <c r="A154" s="15" t="s">
        <v>659</v>
      </c>
      <c r="B154" s="15" t="s">
        <v>660</v>
      </c>
      <c r="D154" s="15" t="s">
        <v>661</v>
      </c>
      <c r="E154" s="15" t="s">
        <v>451</v>
      </c>
      <c r="F154" s="1" t="s">
        <v>228</v>
      </c>
      <c r="G154" s="1" t="s">
        <v>15</v>
      </c>
      <c r="H154" s="1" t="s">
        <v>16</v>
      </c>
      <c r="I154" s="30" t="s">
        <v>658</v>
      </c>
    </row>
    <row r="155" spans="1:9" x14ac:dyDescent="0.2">
      <c r="A155" s="15" t="s">
        <v>662</v>
      </c>
      <c r="B155" s="15" t="s">
        <v>663</v>
      </c>
      <c r="D155" s="15" t="s">
        <v>664</v>
      </c>
      <c r="E155" s="15" t="s">
        <v>198</v>
      </c>
      <c r="F155" s="1" t="s">
        <v>665</v>
      </c>
      <c r="G155" s="1" t="s">
        <v>15</v>
      </c>
      <c r="H155" s="1" t="s">
        <v>16</v>
      </c>
      <c r="I155" s="30" t="s">
        <v>666</v>
      </c>
    </row>
    <row r="156" spans="1:9" x14ac:dyDescent="0.2">
      <c r="A156" s="15" t="s">
        <v>667</v>
      </c>
      <c r="B156" s="15" t="s">
        <v>668</v>
      </c>
      <c r="D156" s="15" t="s">
        <v>669</v>
      </c>
      <c r="E156" s="15" t="s">
        <v>189</v>
      </c>
      <c r="F156" s="1" t="s">
        <v>77</v>
      </c>
      <c r="G156" s="1" t="s">
        <v>15</v>
      </c>
      <c r="H156" s="1" t="s">
        <v>16</v>
      </c>
      <c r="I156" s="30" t="s">
        <v>670</v>
      </c>
    </row>
    <row r="157" spans="1:9" x14ac:dyDescent="0.2">
      <c r="A157" s="15" t="s">
        <v>671</v>
      </c>
      <c r="B157" s="15" t="s">
        <v>672</v>
      </c>
      <c r="D157" s="15" t="s">
        <v>673</v>
      </c>
      <c r="E157" s="15" t="s">
        <v>96</v>
      </c>
      <c r="F157" s="1" t="s">
        <v>228</v>
      </c>
      <c r="G157" s="1" t="s">
        <v>15</v>
      </c>
      <c r="H157" s="1" t="s">
        <v>16</v>
      </c>
      <c r="I157" s="30" t="s">
        <v>674</v>
      </c>
    </row>
    <row r="158" spans="1:9" x14ac:dyDescent="0.2">
      <c r="A158" s="15" t="s">
        <v>675</v>
      </c>
      <c r="B158" s="15" t="s">
        <v>676</v>
      </c>
      <c r="D158" s="15" t="s">
        <v>677</v>
      </c>
      <c r="E158" s="15" t="s">
        <v>678</v>
      </c>
      <c r="F158" s="1" t="s">
        <v>208</v>
      </c>
      <c r="G158" s="1" t="s">
        <v>15</v>
      </c>
      <c r="H158" s="1" t="s">
        <v>16</v>
      </c>
      <c r="I158" s="30" t="s">
        <v>679</v>
      </c>
    </row>
    <row r="159" spans="1:9" x14ac:dyDescent="0.2">
      <c r="A159" s="15" t="s">
        <v>680</v>
      </c>
      <c r="B159" s="15" t="s">
        <v>681</v>
      </c>
      <c r="D159" s="15" t="s">
        <v>682</v>
      </c>
      <c r="E159" s="15" t="s">
        <v>581</v>
      </c>
      <c r="F159" s="1" t="s">
        <v>77</v>
      </c>
      <c r="G159" s="1" t="s">
        <v>15</v>
      </c>
      <c r="H159" s="1" t="s">
        <v>16</v>
      </c>
      <c r="I159" s="30" t="s">
        <v>683</v>
      </c>
    </row>
    <row r="160" spans="1:9" x14ac:dyDescent="0.2">
      <c r="A160" s="15" t="s">
        <v>684</v>
      </c>
      <c r="B160" s="15" t="s">
        <v>685</v>
      </c>
      <c r="D160" s="15" t="s">
        <v>686</v>
      </c>
      <c r="E160" s="15" t="s">
        <v>351</v>
      </c>
      <c r="F160" s="1" t="s">
        <v>687</v>
      </c>
      <c r="G160" s="1" t="s">
        <v>15</v>
      </c>
      <c r="H160" s="1" t="s">
        <v>16</v>
      </c>
      <c r="I160" s="30" t="s">
        <v>688</v>
      </c>
    </row>
    <row r="161" spans="1:9" x14ac:dyDescent="0.2">
      <c r="A161" s="15" t="s">
        <v>689</v>
      </c>
      <c r="B161" s="15" t="s">
        <v>690</v>
      </c>
      <c r="D161" s="15" t="s">
        <v>691</v>
      </c>
      <c r="E161" s="15" t="s">
        <v>692</v>
      </c>
      <c r="F161" s="1" t="s">
        <v>39</v>
      </c>
      <c r="G161" s="1" t="s">
        <v>15</v>
      </c>
      <c r="H161" s="1" t="s">
        <v>16</v>
      </c>
      <c r="I161" s="30" t="s">
        <v>693</v>
      </c>
    </row>
    <row r="162" spans="1:9" x14ac:dyDescent="0.2">
      <c r="A162" s="15" t="s">
        <v>694</v>
      </c>
      <c r="B162" s="15" t="s">
        <v>695</v>
      </c>
      <c r="D162" s="15" t="s">
        <v>696</v>
      </c>
      <c r="E162" s="15" t="s">
        <v>586</v>
      </c>
      <c r="F162" s="1" t="s">
        <v>28</v>
      </c>
      <c r="G162" s="1" t="s">
        <v>15</v>
      </c>
      <c r="H162" s="1" t="s">
        <v>16</v>
      </c>
      <c r="I162" s="30" t="s">
        <v>697</v>
      </c>
    </row>
    <row r="163" spans="1:9" x14ac:dyDescent="0.2">
      <c r="A163" s="15" t="s">
        <v>698</v>
      </c>
      <c r="B163" s="15" t="s">
        <v>699</v>
      </c>
      <c r="D163" s="15" t="s">
        <v>700</v>
      </c>
      <c r="E163" s="15" t="s">
        <v>130</v>
      </c>
      <c r="F163" s="1" t="s">
        <v>51</v>
      </c>
      <c r="G163" s="1" t="s">
        <v>15</v>
      </c>
      <c r="H163" s="1" t="s">
        <v>16</v>
      </c>
      <c r="I163" s="30" t="s">
        <v>701</v>
      </c>
    </row>
    <row r="164" spans="1:9" x14ac:dyDescent="0.2">
      <c r="A164" s="15" t="s">
        <v>702</v>
      </c>
      <c r="B164" s="15" t="s">
        <v>703</v>
      </c>
      <c r="D164" s="15" t="s">
        <v>704</v>
      </c>
      <c r="E164" s="15" t="s">
        <v>27</v>
      </c>
      <c r="F164" s="1" t="s">
        <v>323</v>
      </c>
      <c r="G164" s="1" t="s">
        <v>15</v>
      </c>
      <c r="H164" s="1" t="s">
        <v>16</v>
      </c>
      <c r="I164" s="30" t="s">
        <v>705</v>
      </c>
    </row>
    <row r="165" spans="1:9" x14ac:dyDescent="0.2">
      <c r="A165" s="15" t="s">
        <v>706</v>
      </c>
      <c r="B165" s="15" t="s">
        <v>707</v>
      </c>
      <c r="D165" s="15" t="s">
        <v>708</v>
      </c>
      <c r="E165" s="15" t="s">
        <v>371</v>
      </c>
      <c r="F165" s="1" t="s">
        <v>77</v>
      </c>
      <c r="G165" s="1" t="s">
        <v>15</v>
      </c>
      <c r="H165" s="1" t="s">
        <v>16</v>
      </c>
      <c r="I165" s="30" t="s">
        <v>709</v>
      </c>
    </row>
    <row r="166" spans="1:9" x14ac:dyDescent="0.2">
      <c r="A166" s="15" t="s">
        <v>710</v>
      </c>
      <c r="B166" s="15" t="s">
        <v>711</v>
      </c>
      <c r="D166" s="15" t="s">
        <v>712</v>
      </c>
      <c r="E166" s="15" t="s">
        <v>65</v>
      </c>
      <c r="F166" s="1" t="s">
        <v>208</v>
      </c>
      <c r="G166" s="1" t="s">
        <v>15</v>
      </c>
      <c r="H166" s="1" t="s">
        <v>16</v>
      </c>
      <c r="I166" s="30" t="s">
        <v>713</v>
      </c>
    </row>
    <row r="167" spans="1:9" x14ac:dyDescent="0.2">
      <c r="A167" s="15" t="s">
        <v>714</v>
      </c>
      <c r="B167" s="15" t="s">
        <v>715</v>
      </c>
      <c r="D167" s="15" t="s">
        <v>716</v>
      </c>
      <c r="E167" s="15" t="s">
        <v>717</v>
      </c>
      <c r="F167" s="1" t="s">
        <v>109</v>
      </c>
      <c r="G167" s="1" t="s">
        <v>15</v>
      </c>
      <c r="H167" s="1" t="s">
        <v>16</v>
      </c>
      <c r="I167" s="30" t="s">
        <v>718</v>
      </c>
    </row>
    <row r="168" spans="1:9" x14ac:dyDescent="0.2">
      <c r="A168" s="15" t="s">
        <v>719</v>
      </c>
      <c r="B168" s="15" t="s">
        <v>720</v>
      </c>
      <c r="D168" s="15" t="s">
        <v>721</v>
      </c>
      <c r="E168" s="15" t="s">
        <v>528</v>
      </c>
      <c r="F168" s="1" t="s">
        <v>77</v>
      </c>
      <c r="G168" s="1" t="s">
        <v>15</v>
      </c>
      <c r="H168" s="1" t="s">
        <v>16</v>
      </c>
      <c r="I168" s="30" t="s">
        <v>722</v>
      </c>
    </row>
    <row r="169" spans="1:9" x14ac:dyDescent="0.2">
      <c r="A169" s="15" t="s">
        <v>723</v>
      </c>
      <c r="B169" s="15" t="s">
        <v>724</v>
      </c>
      <c r="D169" s="15" t="s">
        <v>725</v>
      </c>
      <c r="E169" s="15" t="s">
        <v>399</v>
      </c>
      <c r="F169" s="1" t="s">
        <v>39</v>
      </c>
      <c r="G169" s="1" t="s">
        <v>15</v>
      </c>
      <c r="H169" s="1" t="s">
        <v>16</v>
      </c>
      <c r="I169" s="30" t="s">
        <v>726</v>
      </c>
    </row>
    <row r="170" spans="1:9" x14ac:dyDescent="0.2">
      <c r="A170" s="15" t="s">
        <v>727</v>
      </c>
      <c r="B170" s="15" t="s">
        <v>728</v>
      </c>
      <c r="D170" s="15" t="s">
        <v>729</v>
      </c>
      <c r="E170" s="15" t="s">
        <v>227</v>
      </c>
      <c r="F170" s="1" t="s">
        <v>28</v>
      </c>
      <c r="G170" s="1" t="s">
        <v>15</v>
      </c>
      <c r="H170" s="1" t="s">
        <v>16</v>
      </c>
      <c r="I170" s="30" t="s">
        <v>730</v>
      </c>
    </row>
    <row r="171" spans="1:9" x14ac:dyDescent="0.2">
      <c r="A171" s="15" t="s">
        <v>731</v>
      </c>
      <c r="B171" s="15" t="s">
        <v>732</v>
      </c>
      <c r="D171" s="15" t="s">
        <v>733</v>
      </c>
      <c r="E171" s="15" t="s">
        <v>734</v>
      </c>
      <c r="F171" s="1" t="s">
        <v>258</v>
      </c>
      <c r="G171" s="1" t="s">
        <v>15</v>
      </c>
      <c r="H171" s="1" t="s">
        <v>16</v>
      </c>
      <c r="I171" s="30" t="s">
        <v>735</v>
      </c>
    </row>
    <row r="172" spans="1:9" x14ac:dyDescent="0.2">
      <c r="A172" s="15" t="s">
        <v>736</v>
      </c>
      <c r="B172" s="15" t="s">
        <v>737</v>
      </c>
      <c r="D172" s="15" t="s">
        <v>738</v>
      </c>
      <c r="E172" s="15" t="s">
        <v>91</v>
      </c>
      <c r="F172" s="1" t="s">
        <v>323</v>
      </c>
      <c r="G172" s="1" t="s">
        <v>15</v>
      </c>
      <c r="H172" s="1" t="s">
        <v>16</v>
      </c>
      <c r="I172" s="30" t="s">
        <v>739</v>
      </c>
    </row>
    <row r="173" spans="1:9" x14ac:dyDescent="0.2">
      <c r="A173" s="15" t="s">
        <v>740</v>
      </c>
      <c r="B173" s="15" t="s">
        <v>741</v>
      </c>
      <c r="D173" s="15" t="s">
        <v>742</v>
      </c>
      <c r="E173" s="15" t="s">
        <v>528</v>
      </c>
      <c r="F173" s="1" t="s">
        <v>77</v>
      </c>
      <c r="G173" s="1" t="s">
        <v>15</v>
      </c>
      <c r="H173" s="1" t="s">
        <v>16</v>
      </c>
      <c r="I173" s="30" t="s">
        <v>743</v>
      </c>
    </row>
    <row r="174" spans="1:9" x14ac:dyDescent="0.2">
      <c r="A174" s="15" t="s">
        <v>744</v>
      </c>
      <c r="B174" s="15" t="s">
        <v>745</v>
      </c>
      <c r="D174" s="15" t="s">
        <v>746</v>
      </c>
      <c r="E174" s="15" t="s">
        <v>198</v>
      </c>
      <c r="F174" s="1" t="s">
        <v>208</v>
      </c>
      <c r="G174" s="1" t="s">
        <v>15</v>
      </c>
      <c r="H174" s="1" t="s">
        <v>16</v>
      </c>
      <c r="I174" s="30" t="s">
        <v>747</v>
      </c>
    </row>
    <row r="175" spans="1:9" x14ac:dyDescent="0.2">
      <c r="A175" s="15" t="s">
        <v>748</v>
      </c>
      <c r="B175" s="15" t="s">
        <v>749</v>
      </c>
      <c r="D175" s="15" t="s">
        <v>750</v>
      </c>
      <c r="E175" s="15" t="s">
        <v>751</v>
      </c>
      <c r="F175" s="1" t="s">
        <v>228</v>
      </c>
      <c r="G175" s="1" t="s">
        <v>15</v>
      </c>
      <c r="H175" s="1" t="s">
        <v>16</v>
      </c>
      <c r="I175" s="30" t="s">
        <v>752</v>
      </c>
    </row>
    <row r="176" spans="1:9" x14ac:dyDescent="0.2">
      <c r="A176" s="15" t="s">
        <v>753</v>
      </c>
      <c r="B176" s="15" t="s">
        <v>754</v>
      </c>
      <c r="D176" s="15" t="s">
        <v>755</v>
      </c>
      <c r="E176" s="15" t="s">
        <v>756</v>
      </c>
      <c r="F176" s="1" t="s">
        <v>295</v>
      </c>
      <c r="G176" s="1" t="s">
        <v>15</v>
      </c>
      <c r="H176" s="1" t="s">
        <v>16</v>
      </c>
      <c r="I176" s="30" t="s">
        <v>757</v>
      </c>
    </row>
    <row r="177" spans="1:9" x14ac:dyDescent="0.2">
      <c r="A177" s="15" t="s">
        <v>758</v>
      </c>
      <c r="B177" s="15" t="s">
        <v>759</v>
      </c>
      <c r="D177" s="15" t="s">
        <v>760</v>
      </c>
      <c r="E177" s="15" t="s">
        <v>175</v>
      </c>
      <c r="F177" s="1" t="s">
        <v>77</v>
      </c>
      <c r="G177" s="1" t="s">
        <v>15</v>
      </c>
      <c r="H177" s="1" t="s">
        <v>16</v>
      </c>
      <c r="I177" s="30" t="s">
        <v>761</v>
      </c>
    </row>
    <row r="178" spans="1:9" x14ac:dyDescent="0.2">
      <c r="A178" s="15" t="s">
        <v>762</v>
      </c>
      <c r="B178" s="15" t="s">
        <v>763</v>
      </c>
      <c r="D178" s="15" t="s">
        <v>764</v>
      </c>
      <c r="E178" s="15" t="s">
        <v>322</v>
      </c>
      <c r="F178" s="1" t="s">
        <v>199</v>
      </c>
      <c r="G178" s="1" t="s">
        <v>15</v>
      </c>
      <c r="H178" s="1" t="s">
        <v>16</v>
      </c>
      <c r="I178" s="30" t="s">
        <v>765</v>
      </c>
    </row>
    <row r="179" spans="1:9" x14ac:dyDescent="0.2">
      <c r="A179" s="15" t="s">
        <v>766</v>
      </c>
      <c r="B179" s="15" t="s">
        <v>767</v>
      </c>
      <c r="D179" s="15" t="s">
        <v>768</v>
      </c>
      <c r="E179" s="15" t="s">
        <v>371</v>
      </c>
      <c r="F179" s="1" t="s">
        <v>208</v>
      </c>
      <c r="G179" s="1" t="s">
        <v>15</v>
      </c>
      <c r="H179" s="1" t="s">
        <v>16</v>
      </c>
      <c r="I179" s="30" t="s">
        <v>769</v>
      </c>
    </row>
    <row r="180" spans="1:9" x14ac:dyDescent="0.2">
      <c r="A180" s="15" t="s">
        <v>770</v>
      </c>
      <c r="B180" s="15" t="s">
        <v>771</v>
      </c>
      <c r="D180" s="15" t="s">
        <v>772</v>
      </c>
      <c r="E180" s="15" t="s">
        <v>184</v>
      </c>
      <c r="F180" s="1" t="s">
        <v>51</v>
      </c>
      <c r="G180" s="1" t="s">
        <v>15</v>
      </c>
      <c r="H180" s="1" t="s">
        <v>16</v>
      </c>
      <c r="I180" s="30" t="s">
        <v>773</v>
      </c>
    </row>
    <row r="181" spans="1:9" x14ac:dyDescent="0.2">
      <c r="A181" s="15" t="s">
        <v>774</v>
      </c>
      <c r="B181" s="15" t="s">
        <v>775</v>
      </c>
      <c r="D181" s="15" t="s">
        <v>776</v>
      </c>
      <c r="E181" s="15" t="s">
        <v>271</v>
      </c>
      <c r="F181" s="1" t="s">
        <v>149</v>
      </c>
      <c r="G181" s="1" t="s">
        <v>15</v>
      </c>
      <c r="H181" s="1" t="s">
        <v>16</v>
      </c>
      <c r="I181" s="30" t="s">
        <v>777</v>
      </c>
    </row>
    <row r="182" spans="1:9" x14ac:dyDescent="0.2">
      <c r="A182" s="15" t="s">
        <v>778</v>
      </c>
      <c r="B182" s="15" t="s">
        <v>779</v>
      </c>
      <c r="D182" s="15" t="s">
        <v>780</v>
      </c>
      <c r="E182" s="15" t="s">
        <v>304</v>
      </c>
      <c r="F182" s="1" t="s">
        <v>109</v>
      </c>
      <c r="G182" s="1" t="s">
        <v>15</v>
      </c>
      <c r="H182" s="1" t="s">
        <v>16</v>
      </c>
      <c r="I182" s="30" t="s">
        <v>781</v>
      </c>
    </row>
    <row r="183" spans="1:9" x14ac:dyDescent="0.2">
      <c r="A183" s="15" t="s">
        <v>782</v>
      </c>
      <c r="B183" s="15" t="s">
        <v>783</v>
      </c>
      <c r="D183" s="15" t="s">
        <v>784</v>
      </c>
      <c r="E183" s="15" t="s">
        <v>603</v>
      </c>
      <c r="F183" s="1" t="s">
        <v>323</v>
      </c>
      <c r="G183" s="1" t="s">
        <v>15</v>
      </c>
      <c r="H183" s="1" t="s">
        <v>16</v>
      </c>
      <c r="I183" s="30" t="s">
        <v>785</v>
      </c>
    </row>
    <row r="184" spans="1:9" x14ac:dyDescent="0.2">
      <c r="A184" s="15" t="s">
        <v>786</v>
      </c>
      <c r="B184" s="15" t="s">
        <v>787</v>
      </c>
      <c r="D184" s="15" t="s">
        <v>788</v>
      </c>
      <c r="E184" s="15" t="s">
        <v>789</v>
      </c>
      <c r="F184" s="1" t="s">
        <v>258</v>
      </c>
      <c r="G184" s="1" t="s">
        <v>15</v>
      </c>
      <c r="H184" s="1" t="s">
        <v>16</v>
      </c>
      <c r="I184" s="30" t="s">
        <v>790</v>
      </c>
    </row>
    <row r="185" spans="1:9" x14ac:dyDescent="0.2">
      <c r="A185" s="15" t="s">
        <v>791</v>
      </c>
      <c r="B185" s="15" t="s">
        <v>792</v>
      </c>
      <c r="D185" s="15" t="s">
        <v>793</v>
      </c>
      <c r="E185" s="15" t="s">
        <v>506</v>
      </c>
      <c r="F185" s="1" t="s">
        <v>77</v>
      </c>
      <c r="G185" s="1" t="s">
        <v>15</v>
      </c>
      <c r="H185" s="1" t="s">
        <v>16</v>
      </c>
      <c r="I185" s="30" t="s">
        <v>794</v>
      </c>
    </row>
    <row r="186" spans="1:9" x14ac:dyDescent="0.2">
      <c r="A186" s="15" t="s">
        <v>795</v>
      </c>
      <c r="B186" s="15" t="s">
        <v>796</v>
      </c>
      <c r="D186" s="15" t="s">
        <v>797</v>
      </c>
      <c r="E186" s="15" t="s">
        <v>798</v>
      </c>
      <c r="F186" s="1" t="s">
        <v>45</v>
      </c>
      <c r="G186" s="1" t="s">
        <v>15</v>
      </c>
      <c r="H186" s="1" t="s">
        <v>16</v>
      </c>
      <c r="I186" s="30" t="s">
        <v>799</v>
      </c>
    </row>
    <row r="187" spans="1:9" x14ac:dyDescent="0.2">
      <c r="A187" s="15" t="s">
        <v>800</v>
      </c>
      <c r="B187" s="15" t="s">
        <v>801</v>
      </c>
      <c r="D187" s="15" t="s">
        <v>802</v>
      </c>
      <c r="E187" s="15" t="s">
        <v>553</v>
      </c>
      <c r="F187" s="1" t="s">
        <v>323</v>
      </c>
      <c r="G187" s="1" t="s">
        <v>15</v>
      </c>
      <c r="H187" s="1" t="s">
        <v>16</v>
      </c>
      <c r="I187" s="30" t="s">
        <v>803</v>
      </c>
    </row>
    <row r="188" spans="1:9" x14ac:dyDescent="0.2">
      <c r="A188" s="15" t="s">
        <v>804</v>
      </c>
      <c r="B188" s="15" t="s">
        <v>805</v>
      </c>
      <c r="D188" s="15" t="s">
        <v>806</v>
      </c>
      <c r="E188" s="15" t="s">
        <v>807</v>
      </c>
      <c r="F188" s="1" t="s">
        <v>258</v>
      </c>
      <c r="G188" s="1" t="s">
        <v>15</v>
      </c>
      <c r="H188" s="1" t="s">
        <v>16</v>
      </c>
      <c r="I188" s="30" t="s">
        <v>808</v>
      </c>
    </row>
    <row r="189" spans="1:9" x14ac:dyDescent="0.2">
      <c r="A189" s="15" t="s">
        <v>809</v>
      </c>
      <c r="B189" s="15" t="s">
        <v>810</v>
      </c>
      <c r="D189" s="15" t="s">
        <v>811</v>
      </c>
      <c r="E189" s="15" t="s">
        <v>812</v>
      </c>
      <c r="F189" s="1" t="s">
        <v>228</v>
      </c>
      <c r="G189" s="1" t="s">
        <v>15</v>
      </c>
      <c r="H189" s="1" t="s">
        <v>16</v>
      </c>
      <c r="I189" s="30" t="s">
        <v>813</v>
      </c>
    </row>
    <row r="190" spans="1:9" x14ac:dyDescent="0.2">
      <c r="A190" s="15" t="s">
        <v>814</v>
      </c>
      <c r="B190" s="15" t="s">
        <v>815</v>
      </c>
      <c r="D190" s="15" t="s">
        <v>816</v>
      </c>
      <c r="E190" s="15" t="s">
        <v>38</v>
      </c>
      <c r="F190" s="1" t="s">
        <v>39</v>
      </c>
      <c r="G190" s="1" t="s">
        <v>15</v>
      </c>
      <c r="H190" s="1" t="s">
        <v>16</v>
      </c>
      <c r="I190" s="30" t="s">
        <v>817</v>
      </c>
    </row>
    <row r="191" spans="1:9" x14ac:dyDescent="0.2">
      <c r="A191" s="15" t="s">
        <v>818</v>
      </c>
      <c r="B191" s="15" t="s">
        <v>819</v>
      </c>
      <c r="D191" s="15" t="s">
        <v>820</v>
      </c>
      <c r="E191" s="15" t="s">
        <v>419</v>
      </c>
      <c r="F191" s="1" t="s">
        <v>208</v>
      </c>
      <c r="G191" s="1" t="s">
        <v>15</v>
      </c>
      <c r="H191" s="1" t="s">
        <v>16</v>
      </c>
      <c r="I191" s="30" t="s">
        <v>821</v>
      </c>
    </row>
    <row r="192" spans="1:9" x14ac:dyDescent="0.2">
      <c r="A192" s="15" t="s">
        <v>822</v>
      </c>
      <c r="B192" s="15" t="s">
        <v>823</v>
      </c>
      <c r="D192" s="15" t="s">
        <v>824</v>
      </c>
      <c r="E192" s="15" t="s">
        <v>76</v>
      </c>
      <c r="F192" s="1" t="s">
        <v>228</v>
      </c>
      <c r="G192" s="1" t="s">
        <v>15</v>
      </c>
      <c r="H192" s="1" t="s">
        <v>16</v>
      </c>
      <c r="I192" s="30" t="s">
        <v>821</v>
      </c>
    </row>
    <row r="193" spans="1:9" x14ac:dyDescent="0.2">
      <c r="A193" s="15" t="s">
        <v>825</v>
      </c>
      <c r="B193" s="15" t="s">
        <v>826</v>
      </c>
      <c r="D193" s="15" t="s">
        <v>827</v>
      </c>
      <c r="E193" s="15" t="s">
        <v>102</v>
      </c>
      <c r="F193" s="1" t="s">
        <v>45</v>
      </c>
      <c r="G193" s="1" t="s">
        <v>15</v>
      </c>
      <c r="H193" s="1" t="s">
        <v>16</v>
      </c>
      <c r="I193" s="30" t="s">
        <v>828</v>
      </c>
    </row>
    <row r="194" spans="1:9" x14ac:dyDescent="0.2">
      <c r="A194" s="15" t="s">
        <v>829</v>
      </c>
      <c r="B194" s="15" t="s">
        <v>830</v>
      </c>
      <c r="D194" s="15" t="s">
        <v>831</v>
      </c>
      <c r="E194" s="15" t="s">
        <v>399</v>
      </c>
      <c r="F194" s="1" t="s">
        <v>28</v>
      </c>
      <c r="G194" s="1" t="s">
        <v>15</v>
      </c>
      <c r="H194" s="1" t="s">
        <v>16</v>
      </c>
      <c r="I194" s="30" t="s">
        <v>832</v>
      </c>
    </row>
    <row r="195" spans="1:9" x14ac:dyDescent="0.2">
      <c r="A195" s="15" t="s">
        <v>833</v>
      </c>
      <c r="B195" s="15" t="s">
        <v>834</v>
      </c>
      <c r="D195" s="15" t="s">
        <v>835</v>
      </c>
      <c r="E195" s="15" t="s">
        <v>399</v>
      </c>
      <c r="F195" s="1" t="s">
        <v>340</v>
      </c>
      <c r="G195" s="1" t="s">
        <v>15</v>
      </c>
      <c r="H195" s="1" t="s">
        <v>16</v>
      </c>
      <c r="I195" s="30" t="s">
        <v>836</v>
      </c>
    </row>
    <row r="196" spans="1:9" x14ac:dyDescent="0.2">
      <c r="A196" s="15" t="s">
        <v>837</v>
      </c>
      <c r="B196" s="15" t="s">
        <v>838</v>
      </c>
      <c r="D196" s="15" t="s">
        <v>839</v>
      </c>
      <c r="E196" s="15" t="s">
        <v>586</v>
      </c>
      <c r="F196" s="1" t="s">
        <v>51</v>
      </c>
      <c r="G196" s="1" t="s">
        <v>15</v>
      </c>
      <c r="H196" s="1" t="s">
        <v>16</v>
      </c>
      <c r="I196" s="30" t="s">
        <v>840</v>
      </c>
    </row>
    <row r="197" spans="1:9" x14ac:dyDescent="0.2">
      <c r="A197" s="15" t="s">
        <v>841</v>
      </c>
      <c r="B197" s="15" t="s">
        <v>842</v>
      </c>
      <c r="D197" s="15" t="s">
        <v>843</v>
      </c>
      <c r="E197" s="15" t="s">
        <v>553</v>
      </c>
      <c r="F197" s="1" t="s">
        <v>228</v>
      </c>
      <c r="G197" s="1" t="s">
        <v>15</v>
      </c>
      <c r="H197" s="1" t="s">
        <v>16</v>
      </c>
      <c r="I197" s="30" t="s">
        <v>844</v>
      </c>
    </row>
    <row r="198" spans="1:9" x14ac:dyDescent="0.2">
      <c r="A198" s="15" t="s">
        <v>845</v>
      </c>
      <c r="B198" s="15" t="s">
        <v>846</v>
      </c>
      <c r="D198" s="15" t="s">
        <v>847</v>
      </c>
      <c r="E198" s="15" t="s">
        <v>848</v>
      </c>
      <c r="F198" s="1" t="s">
        <v>103</v>
      </c>
      <c r="G198" s="1" t="s">
        <v>15</v>
      </c>
      <c r="H198" s="1" t="s">
        <v>16</v>
      </c>
      <c r="I198" s="30" t="s">
        <v>849</v>
      </c>
    </row>
    <row r="199" spans="1:9" x14ac:dyDescent="0.2">
      <c r="A199" s="15" t="s">
        <v>850</v>
      </c>
      <c r="B199" s="15" t="s">
        <v>851</v>
      </c>
      <c r="D199" s="15" t="s">
        <v>852</v>
      </c>
      <c r="E199" s="15" t="s">
        <v>853</v>
      </c>
      <c r="F199" s="1" t="s">
        <v>295</v>
      </c>
      <c r="G199" s="1" t="s">
        <v>15</v>
      </c>
      <c r="H199" s="1" t="s">
        <v>16</v>
      </c>
      <c r="I199" s="30" t="s">
        <v>854</v>
      </c>
    </row>
    <row r="200" spans="1:9" x14ac:dyDescent="0.2">
      <c r="A200" s="15" t="s">
        <v>855</v>
      </c>
      <c r="B200" s="15" t="s">
        <v>856</v>
      </c>
      <c r="D200" s="15" t="s">
        <v>857</v>
      </c>
      <c r="E200" s="15" t="s">
        <v>65</v>
      </c>
      <c r="F200" s="1" t="s">
        <v>51</v>
      </c>
      <c r="G200" s="1" t="s">
        <v>15</v>
      </c>
      <c r="H200" s="1" t="s">
        <v>16</v>
      </c>
      <c r="I200" s="30" t="s">
        <v>858</v>
      </c>
    </row>
    <row r="201" spans="1:9" x14ac:dyDescent="0.2">
      <c r="A201" s="15" t="s">
        <v>859</v>
      </c>
      <c r="B201" s="15" t="s">
        <v>860</v>
      </c>
      <c r="D201" s="15" t="s">
        <v>861</v>
      </c>
      <c r="E201" s="15" t="s">
        <v>862</v>
      </c>
      <c r="F201" s="1" t="s">
        <v>51</v>
      </c>
      <c r="G201" s="1" t="s">
        <v>15</v>
      </c>
      <c r="H201" s="1" t="s">
        <v>16</v>
      </c>
      <c r="I201" s="30" t="s">
        <v>863</v>
      </c>
    </row>
    <row r="202" spans="1:9" x14ac:dyDescent="0.2">
      <c r="A202" s="15" t="s">
        <v>864</v>
      </c>
      <c r="B202" s="15" t="s">
        <v>865</v>
      </c>
      <c r="D202" s="15" t="s">
        <v>866</v>
      </c>
      <c r="E202" s="15" t="s">
        <v>867</v>
      </c>
      <c r="F202" s="1" t="s">
        <v>323</v>
      </c>
      <c r="G202" s="1" t="s">
        <v>15</v>
      </c>
      <c r="H202" s="1" t="s">
        <v>16</v>
      </c>
      <c r="I202" s="30" t="s">
        <v>868</v>
      </c>
    </row>
    <row r="203" spans="1:9" x14ac:dyDescent="0.2">
      <c r="A203" s="15" t="s">
        <v>869</v>
      </c>
      <c r="B203" s="15" t="s">
        <v>870</v>
      </c>
      <c r="D203" s="15" t="s">
        <v>871</v>
      </c>
      <c r="E203" s="15" t="s">
        <v>812</v>
      </c>
      <c r="F203" s="1" t="s">
        <v>228</v>
      </c>
      <c r="G203" s="1" t="s">
        <v>15</v>
      </c>
      <c r="H203" s="1" t="s">
        <v>16</v>
      </c>
      <c r="I203" s="30" t="s">
        <v>872</v>
      </c>
    </row>
    <row r="204" spans="1:9" x14ac:dyDescent="0.2">
      <c r="A204" s="15" t="s">
        <v>873</v>
      </c>
      <c r="B204" s="15" t="s">
        <v>874</v>
      </c>
      <c r="D204" s="15" t="s">
        <v>875</v>
      </c>
      <c r="E204" s="15" t="s">
        <v>876</v>
      </c>
      <c r="F204" s="1" t="s">
        <v>103</v>
      </c>
      <c r="G204" s="1" t="s">
        <v>15</v>
      </c>
      <c r="H204" s="1" t="s">
        <v>16</v>
      </c>
      <c r="I204" s="30" t="s">
        <v>877</v>
      </c>
    </row>
    <row r="205" spans="1:9" x14ac:dyDescent="0.2">
      <c r="A205" s="15" t="s">
        <v>878</v>
      </c>
      <c r="B205" s="15" t="s">
        <v>879</v>
      </c>
      <c r="D205" s="15" t="s">
        <v>880</v>
      </c>
      <c r="E205" s="15" t="s">
        <v>881</v>
      </c>
      <c r="F205" s="1" t="s">
        <v>51</v>
      </c>
      <c r="G205" s="1" t="s">
        <v>15</v>
      </c>
      <c r="H205" s="1" t="s">
        <v>16</v>
      </c>
      <c r="I205" s="30" t="s">
        <v>882</v>
      </c>
    </row>
    <row r="206" spans="1:9" x14ac:dyDescent="0.2">
      <c r="A206" s="15" t="s">
        <v>883</v>
      </c>
      <c r="B206" s="15" t="s">
        <v>884</v>
      </c>
      <c r="D206" s="15" t="s">
        <v>885</v>
      </c>
      <c r="E206" s="15" t="s">
        <v>419</v>
      </c>
      <c r="F206" s="1" t="s">
        <v>109</v>
      </c>
      <c r="G206" s="1" t="s">
        <v>15</v>
      </c>
      <c r="H206" s="1" t="s">
        <v>16</v>
      </c>
      <c r="I206" s="30" t="s">
        <v>886</v>
      </c>
    </row>
    <row r="207" spans="1:9" x14ac:dyDescent="0.2">
      <c r="A207" s="15" t="s">
        <v>887</v>
      </c>
      <c r="B207" s="15" t="s">
        <v>888</v>
      </c>
      <c r="D207" s="15" t="s">
        <v>889</v>
      </c>
      <c r="E207" s="15" t="s">
        <v>351</v>
      </c>
      <c r="F207" s="1" t="s">
        <v>228</v>
      </c>
      <c r="G207" s="1" t="s">
        <v>15</v>
      </c>
      <c r="H207" s="1" t="s">
        <v>16</v>
      </c>
      <c r="I207" s="30" t="s">
        <v>890</v>
      </c>
    </row>
    <row r="208" spans="1:9" x14ac:dyDescent="0.2">
      <c r="A208" s="15" t="s">
        <v>891</v>
      </c>
      <c r="B208" s="15" t="s">
        <v>892</v>
      </c>
      <c r="D208" s="15" t="s">
        <v>893</v>
      </c>
      <c r="E208" s="15" t="s">
        <v>894</v>
      </c>
      <c r="F208" s="1" t="s">
        <v>77</v>
      </c>
      <c r="G208" s="1" t="s">
        <v>15</v>
      </c>
      <c r="H208" s="1" t="s">
        <v>16</v>
      </c>
      <c r="I208" s="30" t="s">
        <v>895</v>
      </c>
    </row>
    <row r="209" spans="1:9" x14ac:dyDescent="0.2">
      <c r="A209" s="15" t="s">
        <v>896</v>
      </c>
      <c r="B209" s="15" t="s">
        <v>897</v>
      </c>
      <c r="D209" s="15" t="s">
        <v>898</v>
      </c>
      <c r="E209" s="15" t="s">
        <v>371</v>
      </c>
      <c r="F209" s="1" t="s">
        <v>77</v>
      </c>
      <c r="G209" s="1" t="s">
        <v>15</v>
      </c>
      <c r="H209" s="1" t="s">
        <v>16</v>
      </c>
      <c r="I209" s="30" t="s">
        <v>899</v>
      </c>
    </row>
    <row r="210" spans="1:9" x14ac:dyDescent="0.2">
      <c r="A210" s="15" t="s">
        <v>900</v>
      </c>
      <c r="B210" s="15" t="s">
        <v>901</v>
      </c>
      <c r="D210" s="15" t="s">
        <v>902</v>
      </c>
      <c r="E210" s="15" t="s">
        <v>222</v>
      </c>
      <c r="F210" s="1" t="s">
        <v>109</v>
      </c>
      <c r="G210" s="1" t="s">
        <v>15</v>
      </c>
      <c r="H210" s="1" t="s">
        <v>16</v>
      </c>
      <c r="I210" s="30" t="s">
        <v>903</v>
      </c>
    </row>
    <row r="211" spans="1:9" x14ac:dyDescent="0.2">
      <c r="A211" s="15" t="s">
        <v>904</v>
      </c>
      <c r="B211" s="15" t="s">
        <v>905</v>
      </c>
      <c r="D211" s="15" t="s">
        <v>906</v>
      </c>
      <c r="E211" s="15" t="s">
        <v>894</v>
      </c>
      <c r="F211" s="1" t="s">
        <v>109</v>
      </c>
      <c r="G211" s="1" t="s">
        <v>15</v>
      </c>
      <c r="H211" s="1" t="s">
        <v>16</v>
      </c>
      <c r="I211" s="30" t="s">
        <v>903</v>
      </c>
    </row>
    <row r="212" spans="1:9" x14ac:dyDescent="0.2">
      <c r="A212" s="15" t="s">
        <v>907</v>
      </c>
      <c r="B212" s="15" t="s">
        <v>908</v>
      </c>
      <c r="D212" s="15" t="s">
        <v>909</v>
      </c>
      <c r="E212" s="15" t="s">
        <v>581</v>
      </c>
      <c r="F212" s="1" t="s">
        <v>109</v>
      </c>
      <c r="G212" s="1" t="s">
        <v>15</v>
      </c>
      <c r="H212" s="1" t="s">
        <v>16</v>
      </c>
      <c r="I212" s="30" t="s">
        <v>910</v>
      </c>
    </row>
    <row r="213" spans="1:9" x14ac:dyDescent="0.2">
      <c r="A213" s="15" t="s">
        <v>911</v>
      </c>
      <c r="B213" s="15" t="s">
        <v>912</v>
      </c>
      <c r="D213" s="15" t="s">
        <v>913</v>
      </c>
      <c r="E213" s="15" t="s">
        <v>76</v>
      </c>
      <c r="F213" s="1" t="s">
        <v>109</v>
      </c>
      <c r="G213" s="1" t="s">
        <v>15</v>
      </c>
      <c r="H213" s="1" t="s">
        <v>16</v>
      </c>
      <c r="I213" s="30" t="s">
        <v>914</v>
      </c>
    </row>
    <row r="214" spans="1:9" x14ac:dyDescent="0.2">
      <c r="A214" s="15" t="s">
        <v>915</v>
      </c>
      <c r="B214" s="15" t="s">
        <v>916</v>
      </c>
      <c r="D214" s="15" t="s">
        <v>917</v>
      </c>
      <c r="E214" s="15" t="s">
        <v>756</v>
      </c>
      <c r="F214" s="1" t="s">
        <v>109</v>
      </c>
      <c r="G214" s="1" t="s">
        <v>15</v>
      </c>
      <c r="H214" s="1" t="s">
        <v>16</v>
      </c>
      <c r="I214" s="30" t="s">
        <v>914</v>
      </c>
    </row>
    <row r="215" spans="1:9" x14ac:dyDescent="0.2">
      <c r="A215" s="15" t="s">
        <v>918</v>
      </c>
      <c r="B215" s="15" t="s">
        <v>919</v>
      </c>
      <c r="D215" s="15" t="s">
        <v>920</v>
      </c>
      <c r="E215" s="15" t="s">
        <v>586</v>
      </c>
      <c r="F215" s="1" t="s">
        <v>39</v>
      </c>
      <c r="G215" s="1" t="s">
        <v>15</v>
      </c>
      <c r="H215" s="1" t="s">
        <v>16</v>
      </c>
      <c r="I215" s="30" t="s">
        <v>921</v>
      </c>
    </row>
    <row r="216" spans="1:9" x14ac:dyDescent="0.2">
      <c r="A216" s="15" t="s">
        <v>922</v>
      </c>
      <c r="B216" s="15" t="s">
        <v>923</v>
      </c>
      <c r="D216" s="15" t="s">
        <v>924</v>
      </c>
      <c r="E216" s="15" t="s">
        <v>798</v>
      </c>
      <c r="F216" s="1" t="s">
        <v>51</v>
      </c>
      <c r="G216" s="1" t="s">
        <v>15</v>
      </c>
      <c r="H216" s="1" t="s">
        <v>16</v>
      </c>
      <c r="I216" s="30" t="s">
        <v>925</v>
      </c>
    </row>
    <row r="217" spans="1:9" x14ac:dyDescent="0.2">
      <c r="A217" s="15" t="s">
        <v>926</v>
      </c>
      <c r="B217" s="15" t="s">
        <v>927</v>
      </c>
      <c r="D217" s="15" t="s">
        <v>928</v>
      </c>
      <c r="E217" s="15" t="s">
        <v>929</v>
      </c>
      <c r="F217" s="1" t="s">
        <v>930</v>
      </c>
      <c r="G217" s="1" t="s">
        <v>15</v>
      </c>
      <c r="H217" s="1" t="s">
        <v>16</v>
      </c>
      <c r="I217" s="30" t="s">
        <v>931</v>
      </c>
    </row>
    <row r="218" spans="1:9" x14ac:dyDescent="0.2">
      <c r="A218" s="15" t="s">
        <v>932</v>
      </c>
      <c r="B218" s="15" t="s">
        <v>933</v>
      </c>
      <c r="D218" s="15" t="s">
        <v>934</v>
      </c>
      <c r="E218" s="15" t="s">
        <v>624</v>
      </c>
      <c r="F218" s="1" t="s">
        <v>208</v>
      </c>
      <c r="G218" s="1" t="s">
        <v>15</v>
      </c>
      <c r="H218" s="1" t="s">
        <v>16</v>
      </c>
      <c r="I218" s="30" t="s">
        <v>935</v>
      </c>
    </row>
    <row r="219" spans="1:9" x14ac:dyDescent="0.2">
      <c r="A219" s="15" t="s">
        <v>936</v>
      </c>
      <c r="B219" s="15" t="s">
        <v>937</v>
      </c>
      <c r="D219" s="15" t="s">
        <v>938</v>
      </c>
      <c r="E219" s="15" t="s">
        <v>563</v>
      </c>
      <c r="F219" s="1" t="s">
        <v>51</v>
      </c>
      <c r="G219" s="1" t="s">
        <v>15</v>
      </c>
      <c r="H219" s="1" t="s">
        <v>16</v>
      </c>
      <c r="I219" s="30" t="s">
        <v>939</v>
      </c>
    </row>
    <row r="220" spans="1:9" x14ac:dyDescent="0.2">
      <c r="A220" s="15" t="s">
        <v>940</v>
      </c>
      <c r="B220" s="15" t="s">
        <v>941</v>
      </c>
      <c r="D220" s="15" t="s">
        <v>942</v>
      </c>
      <c r="E220" s="15" t="s">
        <v>33</v>
      </c>
      <c r="F220" s="1" t="s">
        <v>554</v>
      </c>
      <c r="G220" s="1" t="s">
        <v>15</v>
      </c>
      <c r="H220" s="1" t="s">
        <v>16</v>
      </c>
      <c r="I220" s="30" t="s">
        <v>943</v>
      </c>
    </row>
    <row r="221" spans="1:9" x14ac:dyDescent="0.2">
      <c r="A221" s="15" t="s">
        <v>944</v>
      </c>
      <c r="B221" s="15" t="s">
        <v>945</v>
      </c>
      <c r="D221" s="15" t="s">
        <v>946</v>
      </c>
      <c r="E221" s="15" t="s">
        <v>947</v>
      </c>
      <c r="F221" s="1" t="s">
        <v>39</v>
      </c>
      <c r="G221" s="1" t="s">
        <v>15</v>
      </c>
      <c r="H221" s="1" t="s">
        <v>16</v>
      </c>
      <c r="I221" s="30" t="s">
        <v>948</v>
      </c>
    </row>
    <row r="222" spans="1:9" x14ac:dyDescent="0.2">
      <c r="A222" s="15" t="s">
        <v>949</v>
      </c>
      <c r="B222" s="15" t="s">
        <v>950</v>
      </c>
      <c r="D222" s="15" t="s">
        <v>951</v>
      </c>
      <c r="E222" s="15" t="s">
        <v>952</v>
      </c>
      <c r="F222" s="1" t="s">
        <v>323</v>
      </c>
      <c r="G222" s="1" t="s">
        <v>15</v>
      </c>
      <c r="H222" s="1" t="s">
        <v>16</v>
      </c>
      <c r="I222" s="30" t="s">
        <v>953</v>
      </c>
    </row>
    <row r="223" spans="1:9" x14ac:dyDescent="0.2">
      <c r="A223" s="15" t="s">
        <v>954</v>
      </c>
      <c r="B223" s="15" t="s">
        <v>955</v>
      </c>
      <c r="D223" s="15" t="s">
        <v>956</v>
      </c>
      <c r="E223" s="15" t="s">
        <v>717</v>
      </c>
      <c r="F223" s="1" t="s">
        <v>208</v>
      </c>
      <c r="G223" s="1" t="s">
        <v>15</v>
      </c>
      <c r="H223" s="1" t="s">
        <v>16</v>
      </c>
      <c r="I223" s="30" t="s">
        <v>957</v>
      </c>
    </row>
    <row r="224" spans="1:9" x14ac:dyDescent="0.2">
      <c r="A224" s="15" t="s">
        <v>958</v>
      </c>
      <c r="B224" s="15" t="s">
        <v>959</v>
      </c>
      <c r="D224" s="15" t="s">
        <v>960</v>
      </c>
      <c r="E224" s="15" t="s">
        <v>317</v>
      </c>
      <c r="F224" s="1" t="s">
        <v>77</v>
      </c>
      <c r="G224" s="1" t="s">
        <v>15</v>
      </c>
      <c r="H224" s="1" t="s">
        <v>16</v>
      </c>
      <c r="I224" s="30" t="s">
        <v>961</v>
      </c>
    </row>
    <row r="225" spans="1:9" x14ac:dyDescent="0.2">
      <c r="A225" s="15" t="s">
        <v>962</v>
      </c>
      <c r="B225" s="15" t="s">
        <v>963</v>
      </c>
      <c r="D225" s="15" t="s">
        <v>964</v>
      </c>
      <c r="E225" s="15" t="s">
        <v>881</v>
      </c>
      <c r="F225" s="1" t="s">
        <v>199</v>
      </c>
      <c r="G225" s="1" t="s">
        <v>15</v>
      </c>
      <c r="H225" s="1" t="s">
        <v>16</v>
      </c>
      <c r="I225" s="30" t="s">
        <v>965</v>
      </c>
    </row>
    <row r="226" spans="1:9" x14ac:dyDescent="0.2">
      <c r="A226" s="15" t="s">
        <v>966</v>
      </c>
      <c r="B226" s="15" t="s">
        <v>967</v>
      </c>
      <c r="D226" s="15" t="s">
        <v>968</v>
      </c>
      <c r="E226" s="15" t="s">
        <v>812</v>
      </c>
      <c r="F226" s="1" t="s">
        <v>199</v>
      </c>
      <c r="G226" s="1" t="s">
        <v>15</v>
      </c>
      <c r="H226" s="1" t="s">
        <v>16</v>
      </c>
      <c r="I226" s="30" t="s">
        <v>969</v>
      </c>
    </row>
    <row r="227" spans="1:9" x14ac:dyDescent="0.2">
      <c r="A227" s="15" t="s">
        <v>970</v>
      </c>
      <c r="B227" s="15" t="s">
        <v>971</v>
      </c>
      <c r="D227" s="15" t="s">
        <v>972</v>
      </c>
      <c r="E227" s="15" t="s">
        <v>581</v>
      </c>
      <c r="F227" s="1" t="s">
        <v>77</v>
      </c>
      <c r="G227" s="1" t="s">
        <v>15</v>
      </c>
      <c r="H227" s="1" t="s">
        <v>16</v>
      </c>
      <c r="I227" s="30" t="s">
        <v>973</v>
      </c>
    </row>
    <row r="228" spans="1:9" x14ac:dyDescent="0.2">
      <c r="A228" s="15" t="s">
        <v>974</v>
      </c>
      <c r="B228" s="15" t="s">
        <v>975</v>
      </c>
      <c r="D228" s="15" t="s">
        <v>976</v>
      </c>
      <c r="E228" s="15" t="s">
        <v>977</v>
      </c>
      <c r="F228" s="1" t="s">
        <v>77</v>
      </c>
      <c r="G228" s="1" t="s">
        <v>15</v>
      </c>
      <c r="H228" s="1" t="s">
        <v>16</v>
      </c>
      <c r="I228" s="30" t="s">
        <v>978</v>
      </c>
    </row>
    <row r="229" spans="1:9" x14ac:dyDescent="0.2">
      <c r="A229" s="15" t="s">
        <v>979</v>
      </c>
      <c r="B229" s="15" t="s">
        <v>980</v>
      </c>
      <c r="D229" s="15" t="s">
        <v>981</v>
      </c>
      <c r="E229" s="15" t="s">
        <v>982</v>
      </c>
      <c r="F229" s="1" t="s">
        <v>28</v>
      </c>
      <c r="G229" s="1" t="s">
        <v>15</v>
      </c>
      <c r="H229" s="1" t="s">
        <v>16</v>
      </c>
      <c r="I229" s="30" t="s">
        <v>983</v>
      </c>
    </row>
  </sheetData>
  <pageMargins left="0.17289505478481856" right="0.17289505478481856" top="0.24788568095654712" bottom="0.39370078740157477" header="0.4921259845" footer="0.4921259845"/>
  <headerFooter alignWithMargins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N220"/>
  <sheetViews>
    <sheetView topLeftCell="B15" workbookViewId="0">
      <selection activeCell="D33" sqref="D33"/>
    </sheetView>
  </sheetViews>
  <sheetFormatPr baseColWidth="10" defaultRowHeight="12.75" x14ac:dyDescent="0.2"/>
  <cols>
    <col min="1" max="1" width="11.5703125" style="14" bestFit="1" customWidth="1"/>
    <col min="2" max="2" width="39.28515625" style="14" bestFit="1" customWidth="1"/>
    <col min="3" max="3" width="15.7109375" style="14" bestFit="1" customWidth="1"/>
    <col min="4" max="4" width="15.42578125" style="14" bestFit="1" customWidth="1"/>
    <col min="5" max="5" width="24.7109375" style="14" bestFit="1" customWidth="1"/>
    <col min="6" max="6" width="10.85546875" style="14" bestFit="1" customWidth="1"/>
    <col min="7" max="7" width="18.42578125" style="14" bestFit="1" customWidth="1"/>
    <col min="8" max="8" width="12.7109375" style="14" bestFit="1" customWidth="1"/>
    <col min="9" max="9" width="16.42578125" style="14" bestFit="1" customWidth="1"/>
    <col min="10" max="11" width="11.42578125" style="14"/>
    <col min="12" max="12" width="24.42578125" style="14" bestFit="1" customWidth="1"/>
    <col min="13" max="13" width="11.85546875" style="14" bestFit="1" customWidth="1"/>
    <col min="14" max="16384" width="11.42578125" style="14"/>
  </cols>
  <sheetData>
    <row r="1" spans="1:14" x14ac:dyDescent="0.2">
      <c r="A1" s="14" t="s">
        <v>993</v>
      </c>
      <c r="B1" s="14" t="s">
        <v>994</v>
      </c>
      <c r="C1" s="14" t="s">
        <v>995</v>
      </c>
      <c r="D1" s="14" t="s">
        <v>996</v>
      </c>
      <c r="E1" s="14" t="s">
        <v>997</v>
      </c>
      <c r="F1" s="14" t="s">
        <v>1048</v>
      </c>
      <c r="G1" s="14" t="s">
        <v>998</v>
      </c>
      <c r="H1" s="14" t="s">
        <v>999</v>
      </c>
      <c r="I1" s="14" t="s">
        <v>1024</v>
      </c>
      <c r="M1" s="14" t="s">
        <v>1025</v>
      </c>
    </row>
    <row r="2" spans="1:14" x14ac:dyDescent="0.2">
      <c r="A2" s="14">
        <v>5</v>
      </c>
      <c r="B2" s="14" t="s">
        <v>11</v>
      </c>
      <c r="C2" s="14">
        <v>2317335</v>
      </c>
      <c r="D2" s="14" t="s">
        <v>1000</v>
      </c>
      <c r="E2" s="14" t="s">
        <v>14</v>
      </c>
      <c r="F2" s="14" t="s">
        <v>1046</v>
      </c>
      <c r="G2" s="14">
        <v>77</v>
      </c>
      <c r="H2" s="31">
        <v>2.3148148148148147E-2</v>
      </c>
      <c r="I2" s="14">
        <f>IF(F2="M",MAX(VLOOKUP($M$1,CATEGCHALL24[],2,0)-1*COUNTIF($F$1:F1,"M"),1),
IF(F2="F",MAX(VLOOKUP($M$1,CATEGCHALL24[],2,0)-1*COUNTIFS($F$1:F1,"F"),1),""))</f>
        <v>50</v>
      </c>
    </row>
    <row r="3" spans="1:14" x14ac:dyDescent="0.2">
      <c r="A3" s="14">
        <v>7</v>
      </c>
      <c r="B3" s="14" t="s">
        <v>19</v>
      </c>
      <c r="C3" s="14">
        <v>2186114</v>
      </c>
      <c r="D3" s="14" t="s">
        <v>1001</v>
      </c>
      <c r="E3" s="14" t="s">
        <v>22</v>
      </c>
      <c r="F3" s="14" t="s">
        <v>1046</v>
      </c>
      <c r="G3" s="14">
        <v>77</v>
      </c>
      <c r="H3" s="31">
        <v>2.3252314814814816E-2</v>
      </c>
      <c r="I3" s="14">
        <f>IF(F3="M",MAX(VLOOKUP($M$1,CATEGCHALL24[],2,0)-1*COUNTIF($F$1:F2,"M"),1),
IF(F3="F",MAX(VLOOKUP($M$1,CATEGCHALL24[],2,0)-1*COUNTIFS($F$1:F2,"F"),1),""))</f>
        <v>49</v>
      </c>
    </row>
    <row r="4" spans="1:14" x14ac:dyDescent="0.2">
      <c r="A4" s="14">
        <v>8</v>
      </c>
      <c r="B4" s="14" t="s">
        <v>25</v>
      </c>
      <c r="C4" s="14">
        <v>1026817</v>
      </c>
      <c r="D4" s="14" t="s">
        <v>1000</v>
      </c>
      <c r="E4" s="14" t="s">
        <v>28</v>
      </c>
      <c r="F4" s="14" t="s">
        <v>1046</v>
      </c>
      <c r="G4" s="14">
        <v>77</v>
      </c>
      <c r="H4" s="31">
        <v>2.3819444444444445E-2</v>
      </c>
      <c r="I4" s="14">
        <f>IF(F4="M",MAX(VLOOKUP($M$1,CATEGCHALL24[],2,0)-1*COUNTIF($F$1:F3,"M"),1),
IF(F4="F",MAX(VLOOKUP($M$1,CATEGCHALL24[],2,0)-1*COUNTIFS($F$1:F3,"F"),1),""))</f>
        <v>48</v>
      </c>
    </row>
    <row r="5" spans="1:14" x14ac:dyDescent="0.2">
      <c r="A5" s="14">
        <v>10</v>
      </c>
      <c r="B5" s="14" t="s">
        <v>31</v>
      </c>
      <c r="C5" s="14">
        <v>1129597</v>
      </c>
      <c r="D5" s="14" t="s">
        <v>1000</v>
      </c>
      <c r="E5" s="14" t="s">
        <v>22</v>
      </c>
      <c r="F5" s="14" t="s">
        <v>1046</v>
      </c>
      <c r="G5" s="14">
        <v>77</v>
      </c>
      <c r="H5" s="31">
        <v>2.4004629629629629E-2</v>
      </c>
      <c r="I5" s="14">
        <f>IF(F5="M",MAX(VLOOKUP($M$1,CATEGCHALL24[],2,0)-1*COUNTIF($F$1:F4,"M"),1),
IF(F5="F",MAX(VLOOKUP($M$1,CATEGCHALL24[],2,0)-1*COUNTIFS($F$1:F4,"F"),1),""))</f>
        <v>47</v>
      </c>
    </row>
    <row r="6" spans="1:14" x14ac:dyDescent="0.2">
      <c r="A6" s="14">
        <v>12</v>
      </c>
      <c r="B6" s="14" t="s">
        <v>36</v>
      </c>
      <c r="C6" s="14">
        <v>2266435</v>
      </c>
      <c r="D6" s="14" t="s">
        <v>1002</v>
      </c>
      <c r="E6" s="14" t="s">
        <v>39</v>
      </c>
      <c r="F6" s="14" t="s">
        <v>1046</v>
      </c>
      <c r="G6" s="14">
        <v>77</v>
      </c>
      <c r="H6" s="31">
        <v>2.4224537037037037E-2</v>
      </c>
      <c r="I6" s="14">
        <f>IF(F6="M",MAX(VLOOKUP($M$1,CATEGCHALL24[],2,0)-1*COUNTIF($F$1:F5,"M"),1),
IF(F6="F",MAX(VLOOKUP($M$1,CATEGCHALL24[],2,0)-1*COUNTIFS($F$1:F5,"F"),1),""))</f>
        <v>46</v>
      </c>
      <c r="K6" s="16" t="s">
        <v>1049</v>
      </c>
      <c r="L6" s="16" t="s">
        <v>1050</v>
      </c>
      <c r="M6" s="16" t="s">
        <v>1051</v>
      </c>
      <c r="N6" s="16" t="s">
        <v>1052</v>
      </c>
    </row>
    <row r="7" spans="1:14" x14ac:dyDescent="0.2">
      <c r="A7" s="14">
        <v>14</v>
      </c>
      <c r="B7" s="14" t="s">
        <v>42</v>
      </c>
      <c r="C7" s="14">
        <v>1219545</v>
      </c>
      <c r="D7" s="14" t="s">
        <v>1003</v>
      </c>
      <c r="E7" s="14" t="s">
        <v>45</v>
      </c>
      <c r="F7" s="14" t="s">
        <v>1046</v>
      </c>
      <c r="G7" s="14">
        <v>77</v>
      </c>
      <c r="H7" s="31">
        <v>2.4467592592592593E-2</v>
      </c>
      <c r="I7" s="14">
        <f>IF(F7="M",MAX(VLOOKUP($M$1,CATEGCHALL24[],2,0)-1*COUNTIF($F$1:F6,"M"),1),
IF(F7="F",MAX(VLOOKUP($M$1,CATEGCHALL24[],2,0)-1*COUNTIFS($F$1:F6,"F"),1),""))</f>
        <v>45</v>
      </c>
      <c r="K7" s="16">
        <v>1</v>
      </c>
      <c r="L7" s="16" t="str">
        <f>_xlfn.XLOOKUP(Tableau7[[#This Row],[place]],INDEX!$K$5:$K$22,INDEX!$I$5:$I$22,"-",0)</f>
        <v>Vallee De La Marne Athle</v>
      </c>
      <c r="M7" s="32">
        <f>_xlfn.XLOOKUP(Tableau7[[#This Row],[place]],INDEX!$K$5:$K$22,INDEX!$M$5:$M$22,"-",0)</f>
        <v>0.12607638888888889</v>
      </c>
      <c r="N7" s="16">
        <v>10</v>
      </c>
    </row>
    <row r="8" spans="1:14" x14ac:dyDescent="0.2">
      <c r="A8" s="14">
        <v>15</v>
      </c>
      <c r="B8" s="14" t="s">
        <v>48</v>
      </c>
      <c r="C8" s="14">
        <v>2503556</v>
      </c>
      <c r="D8" s="14" t="s">
        <v>1000</v>
      </c>
      <c r="E8" s="14" t="s">
        <v>51</v>
      </c>
      <c r="F8" s="14" t="s">
        <v>1046</v>
      </c>
      <c r="G8" s="14">
        <v>77</v>
      </c>
      <c r="H8" s="31">
        <v>2.4525462962962964E-2</v>
      </c>
      <c r="I8" s="14">
        <f>IF(F8="M",MAX(VLOOKUP($M$1,CATEGCHALL24[],2,0)-1*COUNTIF($F$1:F7,"M"),1),
IF(F8="F",MAX(VLOOKUP($M$1,CATEGCHALL24[],2,0)-1*COUNTIFS($F$1:F7,"F"),1),""))</f>
        <v>44</v>
      </c>
      <c r="K8" s="16">
        <v>2</v>
      </c>
      <c r="L8" s="16" t="str">
        <f>_xlfn.XLOOKUP(Tableau7[[#This Row],[place]],INDEX!$K$5:$K$22,INDEX!$I$5:$I$22,"-",0)</f>
        <v>Marne Et Gondoire Athlet</v>
      </c>
      <c r="M8" s="32">
        <f>_xlfn.XLOOKUP(Tableau7[[#This Row],[place]],INDEX!$K$5:$K$22,INDEX!$M$5:$M$22,"-",0)</f>
        <v>0.12761574074074075</v>
      </c>
      <c r="N8" s="16">
        <v>9</v>
      </c>
    </row>
    <row r="9" spans="1:14" x14ac:dyDescent="0.2">
      <c r="A9" s="14">
        <v>17</v>
      </c>
      <c r="B9" s="14" t="s">
        <v>54</v>
      </c>
      <c r="C9" s="14">
        <v>2537461</v>
      </c>
      <c r="D9" s="14" t="s">
        <v>1000</v>
      </c>
      <c r="E9" s="14" t="s">
        <v>39</v>
      </c>
      <c r="F9" s="14" t="s">
        <v>1046</v>
      </c>
      <c r="G9" s="14">
        <v>77</v>
      </c>
      <c r="H9" s="31">
        <v>2.4872685185185185E-2</v>
      </c>
      <c r="I9" s="14">
        <f>IF(F9="M",MAX(VLOOKUP($M$1,CATEGCHALL24[],2,0)-1*COUNTIF($F$1:F8,"M"),1),
IF(F9="F",MAX(VLOOKUP($M$1,CATEGCHALL24[],2,0)-1*COUNTIFS($F$1:F8,"F"),1),""))</f>
        <v>43</v>
      </c>
      <c r="K9" s="16">
        <v>3</v>
      </c>
      <c r="L9" s="16" t="str">
        <f>_xlfn.XLOOKUP(Tableau7[[#This Row],[place]],INDEX!$K$5:$K$22,INDEX!$I$5:$I$22,"-",0)</f>
        <v>Val D'europe Montevrain</v>
      </c>
      <c r="M9" s="32">
        <f>_xlfn.XLOOKUP(Tableau7[[#This Row],[place]],INDEX!$K$5:$K$22,INDEX!$M$5:$M$22,"-",0)</f>
        <v>0.13065972222222222</v>
      </c>
      <c r="N9" s="16">
        <v>8</v>
      </c>
    </row>
    <row r="10" spans="1:14" x14ac:dyDescent="0.2">
      <c r="A10" s="14">
        <v>19</v>
      </c>
      <c r="B10" s="14" t="s">
        <v>58</v>
      </c>
      <c r="C10" s="14">
        <v>2109527</v>
      </c>
      <c r="D10" s="14" t="s">
        <v>1001</v>
      </c>
      <c r="E10" s="14" t="s">
        <v>14</v>
      </c>
      <c r="F10" s="14" t="s">
        <v>1046</v>
      </c>
      <c r="G10" s="14">
        <v>77</v>
      </c>
      <c r="H10" s="31">
        <v>2.5104166666666667E-2</v>
      </c>
      <c r="I10" s="14">
        <f>IF(F10="M",MAX(VLOOKUP($M$1,CATEGCHALL24[],2,0)-1*COUNTIF($F$1:F9,"M"),1),
IF(F10="F",MAX(VLOOKUP($M$1,CATEGCHALL24[],2,0)-1*COUNTIFS($F$1:F9,"F"),1),""))</f>
        <v>42</v>
      </c>
      <c r="K10" s="16">
        <v>4</v>
      </c>
      <c r="L10" s="16" t="str">
        <f>_xlfn.XLOOKUP(Tableau7[[#This Row],[place]],INDEX!$K$5:$K$22,INDEX!$I$5:$I$22,"-",0)</f>
        <v>Us Roissy En Brie</v>
      </c>
      <c r="M10" s="32">
        <f>_xlfn.XLOOKUP(Tableau7[[#This Row],[place]],INDEX!$K$5:$K$22,INDEX!$M$5:$M$22,"-",0)</f>
        <v>0.13201388888888888</v>
      </c>
      <c r="N10" s="16">
        <v>7</v>
      </c>
    </row>
    <row r="11" spans="1:14" x14ac:dyDescent="0.2">
      <c r="A11" s="14">
        <v>21</v>
      </c>
      <c r="B11" s="14" t="s">
        <v>63</v>
      </c>
      <c r="C11" s="14">
        <v>1235101</v>
      </c>
      <c r="D11" s="14" t="s">
        <v>1004</v>
      </c>
      <c r="E11" s="14" t="s">
        <v>66</v>
      </c>
      <c r="F11" s="14" t="s">
        <v>1046</v>
      </c>
      <c r="G11" s="14">
        <v>77</v>
      </c>
      <c r="H11" s="31">
        <v>2.5405092592592594E-2</v>
      </c>
      <c r="I11" s="14">
        <f>IF(F11="M",MAX(VLOOKUP($M$1,CATEGCHALL24[],2,0)-1*COUNTIF($F$1:F10,"M"),1),
IF(F11="F",MAX(VLOOKUP($M$1,CATEGCHALL24[],2,0)-1*COUNTIFS($F$1:F10,"F"),1),""))</f>
        <v>41</v>
      </c>
      <c r="K11" s="16">
        <v>5</v>
      </c>
      <c r="L11" s="16" t="str">
        <f>_xlfn.XLOOKUP(Tableau7[[#This Row],[place]],INDEX!$K$5:$K$22,INDEX!$I$5:$I$22,"-",0)</f>
        <v>Pontault Aac</v>
      </c>
      <c r="M11" s="32">
        <f>_xlfn.XLOOKUP(Tableau7[[#This Row],[place]],INDEX!$K$5:$K$22,INDEX!$M$5:$M$22,"-",0)</f>
        <v>0.13244212962962965</v>
      </c>
      <c r="N11" s="16">
        <v>6</v>
      </c>
    </row>
    <row r="12" spans="1:14" x14ac:dyDescent="0.2">
      <c r="A12" s="14">
        <v>22</v>
      </c>
      <c r="B12" s="14" t="s">
        <v>69</v>
      </c>
      <c r="C12" s="14">
        <v>2436984</v>
      </c>
      <c r="D12" s="14" t="s">
        <v>1001</v>
      </c>
      <c r="E12" s="14" t="s">
        <v>71</v>
      </c>
      <c r="F12" s="14" t="s">
        <v>1046</v>
      </c>
      <c r="G12" s="14">
        <v>77</v>
      </c>
      <c r="H12" s="31">
        <v>2.5590277777777778E-2</v>
      </c>
      <c r="I12" s="14">
        <f>IF(F12="M",MAX(VLOOKUP($M$1,CATEGCHALL24[],2,0)-1*COUNTIF($F$1:F11,"M"),1),
IF(F12="F",MAX(VLOOKUP($M$1,CATEGCHALL24[],2,0)-1*COUNTIFS($F$1:F11,"F"),1),""))</f>
        <v>40</v>
      </c>
      <c r="K12" s="16">
        <v>6</v>
      </c>
      <c r="L12" s="16" t="str">
        <f>_xlfn.XLOOKUP(Tableau7[[#This Row],[place]],INDEX!$K$5:$K$22,INDEX!$I$5:$I$22,"-",0)</f>
        <v>Union Athletique De Mont</v>
      </c>
      <c r="M12" s="32">
        <f>_xlfn.XLOOKUP(Tableau7[[#This Row],[place]],INDEX!$K$5:$K$22,INDEX!$M$5:$M$22,"-",0)</f>
        <v>0.13475694444444444</v>
      </c>
      <c r="N12" s="16">
        <v>5</v>
      </c>
    </row>
    <row r="13" spans="1:14" x14ac:dyDescent="0.2">
      <c r="A13" s="14">
        <v>23</v>
      </c>
      <c r="B13" s="14" t="s">
        <v>74</v>
      </c>
      <c r="C13" s="14">
        <v>2256809</v>
      </c>
      <c r="D13" s="14" t="s">
        <v>1005</v>
      </c>
      <c r="E13" s="14" t="s">
        <v>77</v>
      </c>
      <c r="F13" s="14" t="s">
        <v>1046</v>
      </c>
      <c r="G13" s="14">
        <v>77</v>
      </c>
      <c r="H13" s="31">
        <v>2.5613425925925925E-2</v>
      </c>
      <c r="I13" s="14">
        <f>IF(F13="M",MAX(VLOOKUP($M$1,CATEGCHALL24[],2,0)-1*COUNTIF($F$1:F12,"M"),1),
IF(F13="F",MAX(VLOOKUP($M$1,CATEGCHALL24[],2,0)-1*COUNTIFS($F$1:F12,"F"),1),""))</f>
        <v>39</v>
      </c>
      <c r="K13" s="16">
        <v>7</v>
      </c>
      <c r="L13" s="16" t="str">
        <f>_xlfn.XLOOKUP(Tableau7[[#This Row],[place]],INDEX!$K$5:$K$22,INDEX!$I$5:$I$22,"-",0)</f>
        <v>Senart Combs Brie Athlet</v>
      </c>
      <c r="M13" s="32">
        <f>_xlfn.XLOOKUP(Tableau7[[#This Row],[place]],INDEX!$K$5:$K$22,INDEX!$M$5:$M$22,"-",0)</f>
        <v>0.13681712962962961</v>
      </c>
      <c r="N13" s="16">
        <v>4</v>
      </c>
    </row>
    <row r="14" spans="1:14" x14ac:dyDescent="0.2">
      <c r="A14" s="14">
        <v>25</v>
      </c>
      <c r="B14" s="14" t="s">
        <v>80</v>
      </c>
      <c r="C14" s="14">
        <v>1757294</v>
      </c>
      <c r="D14" s="14" t="s">
        <v>1005</v>
      </c>
      <c r="E14" s="14" t="s">
        <v>14</v>
      </c>
      <c r="F14" s="14" t="s">
        <v>1046</v>
      </c>
      <c r="G14" s="14">
        <v>77</v>
      </c>
      <c r="H14" s="31">
        <v>2.5740740740740741E-2</v>
      </c>
      <c r="I14" s="14">
        <f>IF(F14="M",MAX(VLOOKUP($M$1,CATEGCHALL24[],2,0)-1*COUNTIF($F$1:F13,"M"),1),
IF(F14="F",MAX(VLOOKUP($M$1,CATEGCHALL24[],2,0)-1*COUNTIFS($F$1:F13,"F"),1),""))</f>
        <v>38</v>
      </c>
      <c r="K14" s="16">
        <v>8</v>
      </c>
      <c r="L14" s="16" t="str">
        <f>_xlfn.XLOOKUP(Tableau7[[#This Row],[place]],INDEX!$K$5:$K$22,INDEX!$I$5:$I$22,"-",0)</f>
        <v>Le Mee Sp. Athletisme</v>
      </c>
      <c r="M14" s="32">
        <f>_xlfn.XLOOKUP(Tableau7[[#This Row],[place]],INDEX!$K$5:$K$22,INDEX!$M$5:$M$22,"-",0)</f>
        <v>0.1396412037037037</v>
      </c>
      <c r="N14" s="16">
        <v>3</v>
      </c>
    </row>
    <row r="15" spans="1:14" x14ac:dyDescent="0.2">
      <c r="A15" s="14">
        <v>28</v>
      </c>
      <c r="B15" s="14" t="s">
        <v>85</v>
      </c>
      <c r="C15" s="14">
        <v>1840381</v>
      </c>
      <c r="D15" s="14" t="s">
        <v>1003</v>
      </c>
      <c r="E15" s="14" t="s">
        <v>77</v>
      </c>
      <c r="F15" s="14" t="s">
        <v>1046</v>
      </c>
      <c r="G15" s="14">
        <v>77</v>
      </c>
      <c r="H15" s="31">
        <v>2.5937499999999999E-2</v>
      </c>
      <c r="I15" s="14">
        <f>IF(F15="M",MAX(VLOOKUP($M$1,CATEGCHALL24[],2,0)-1*COUNTIF($F$1:F14,"M"),1),
IF(F15="F",MAX(VLOOKUP($M$1,CATEGCHALL24[],2,0)-1*COUNTIFS($F$1:F14,"F"),1),""))</f>
        <v>37</v>
      </c>
      <c r="K15" s="14">
        <v>9</v>
      </c>
      <c r="L15" s="14" t="str">
        <f>_xlfn.XLOOKUP(Tableau7[[#This Row],[place]],INDEX!$K$5:$K$22,INDEX!$I$5:$I$22,"-",0)</f>
        <v>Asct Course A Pied</v>
      </c>
      <c r="M15" s="31">
        <f>_xlfn.XLOOKUP(Tableau7[[#This Row],[place]],INDEX!$K$5:$K$22,INDEX!$M$5:$M$22,"-",0)</f>
        <v>0.14894675925925926</v>
      </c>
      <c r="N15" s="16">
        <v>2</v>
      </c>
    </row>
    <row r="16" spans="1:14" x14ac:dyDescent="0.2">
      <c r="A16" s="14">
        <v>30</v>
      </c>
      <c r="B16" s="14" t="s">
        <v>89</v>
      </c>
      <c r="C16" s="14">
        <v>2250406</v>
      </c>
      <c r="D16" s="14" t="s">
        <v>1005</v>
      </c>
      <c r="E16" s="14" t="s">
        <v>22</v>
      </c>
      <c r="F16" s="14" t="s">
        <v>1046</v>
      </c>
      <c r="G16" s="14">
        <v>77</v>
      </c>
      <c r="H16" s="31">
        <v>2.6041666666666668E-2</v>
      </c>
      <c r="I16" s="14">
        <f>IF(F16="M",MAX(VLOOKUP($M$1,CATEGCHALL24[],2,0)-1*COUNTIF($F$1:F15,"M"),1),
IF(F16="F",MAX(VLOOKUP($M$1,CATEGCHALL24[],2,0)-1*COUNTIFS($F$1:F15,"F"),1),""))</f>
        <v>36</v>
      </c>
      <c r="K16" s="14">
        <v>10</v>
      </c>
      <c r="L16" s="14" t="str">
        <f>_xlfn.XLOOKUP(Tableau7[[#This Row],[place]],INDEX!$K$5:$K$22,INDEX!$I$5:$I$22,"-",0)</f>
        <v>Union Sportive Chatelet</v>
      </c>
      <c r="M16" s="31">
        <f>_xlfn.XLOOKUP(Tableau7[[#This Row],[place]],INDEX!$K$5:$K$22,INDEX!$M$5:$M$22,"-",0)</f>
        <v>0.1552662037037037</v>
      </c>
      <c r="N16" s="16">
        <v>1</v>
      </c>
    </row>
    <row r="17" spans="1:14" x14ac:dyDescent="0.2">
      <c r="A17" s="14">
        <v>32</v>
      </c>
      <c r="B17" s="14" t="s">
        <v>94</v>
      </c>
      <c r="C17" s="14">
        <v>2006329</v>
      </c>
      <c r="D17" s="14" t="s">
        <v>1003</v>
      </c>
      <c r="E17" s="14" t="s">
        <v>97</v>
      </c>
      <c r="F17" s="14" t="s">
        <v>1046</v>
      </c>
      <c r="G17" s="14">
        <v>77</v>
      </c>
      <c r="H17" s="31">
        <v>2.6111111111111113E-2</v>
      </c>
      <c r="I17" s="14">
        <f>IF(F17="M",MAX(VLOOKUP($M$1,CATEGCHALL24[],2,0)-1*COUNTIF($F$1:F16,"M"),1),
IF(F17="F",MAX(VLOOKUP($M$1,CATEGCHALL24[],2,0)-1*COUNTIFS($F$1:F16,"F"),1),""))</f>
        <v>35</v>
      </c>
      <c r="K17" s="16">
        <v>11</v>
      </c>
      <c r="L17" s="14" t="str">
        <f>_xlfn.XLOOKUP(Tableau7[[#This Row],[place]],INDEX!$K$5:$K$22,INDEX!$I$5:$I$22,"-",0)</f>
        <v>Bussy St Georges Athleti</v>
      </c>
      <c r="M17" s="31">
        <f>_xlfn.XLOOKUP(Tableau7[[#This Row],[place]],INDEX!$K$5:$K$22,INDEX!$M$5:$M$22,"-",0)</f>
        <v>0.15568287037037037</v>
      </c>
    </row>
    <row r="18" spans="1:14" x14ac:dyDescent="0.2">
      <c r="A18" s="14">
        <v>34</v>
      </c>
      <c r="B18" s="14" t="s">
        <v>100</v>
      </c>
      <c r="C18" s="14">
        <v>1754620</v>
      </c>
      <c r="D18" s="14" t="s">
        <v>1004</v>
      </c>
      <c r="E18" s="14" t="s">
        <v>103</v>
      </c>
      <c r="F18" s="14" t="s">
        <v>1046</v>
      </c>
      <c r="G18" s="14">
        <v>77</v>
      </c>
      <c r="H18" s="31">
        <v>2.6203703703703705E-2</v>
      </c>
      <c r="I18" s="14">
        <f>IF(F18="M",MAX(VLOOKUP($M$1,CATEGCHALL24[],2,0)-1*COUNTIF($F$1:F17,"M"),1),
IF(F18="F",MAX(VLOOKUP($M$1,CATEGCHALL24[],2,0)-1*COUNTIFS($F$1:F17,"F"),1),""))</f>
        <v>34</v>
      </c>
      <c r="K18" s="16">
        <v>12</v>
      </c>
      <c r="L18" s="14" t="str">
        <f>_xlfn.XLOOKUP(Tableau7[[#This Row],[place]],INDEX!$K$5:$K$22,INDEX!$I$5:$I$22,"-",0)</f>
        <v>Vs Ozoir La Ferriere</v>
      </c>
      <c r="M18" s="31">
        <f>_xlfn.XLOOKUP(Tableau7[[#This Row],[place]],INDEX!$K$5:$K$22,INDEX!$M$5:$M$22,"-",0)</f>
        <v>0.15628472222222223</v>
      </c>
    </row>
    <row r="19" spans="1:14" x14ac:dyDescent="0.2">
      <c r="A19" s="14">
        <v>35</v>
      </c>
      <c r="B19" s="14" t="s">
        <v>106</v>
      </c>
      <c r="C19" s="14">
        <v>1906156</v>
      </c>
      <c r="D19" s="14" t="s">
        <v>1003</v>
      </c>
      <c r="E19" s="14" t="s">
        <v>109</v>
      </c>
      <c r="F19" s="14" t="s">
        <v>1046</v>
      </c>
      <c r="G19" s="14">
        <v>77</v>
      </c>
      <c r="H19" s="31">
        <v>2.6203703703703705E-2</v>
      </c>
      <c r="I19" s="14">
        <f>IF(F19="M",MAX(VLOOKUP($M$1,CATEGCHALL24[],2,0)-1*COUNTIF($F$1:F18,"M"),1),
IF(F19="F",MAX(VLOOKUP($M$1,CATEGCHALL24[],2,0)-1*COUNTIFS($F$1:F18,"F"),1),""))</f>
        <v>33</v>
      </c>
      <c r="K19" s="16">
        <v>13</v>
      </c>
      <c r="L19" s="14" t="str">
        <f>_xlfn.XLOOKUP(Tableau7[[#This Row],[place]],INDEX!$K$5:$K$22,INDEX!$I$5:$I$22,"-",0)</f>
        <v>Us Champagne-sur-seine</v>
      </c>
      <c r="M19" s="31">
        <f>_xlfn.XLOOKUP(Tableau7[[#This Row],[place]],INDEX!$K$5:$K$22,INDEX!$M$5:$M$22,"-",0)</f>
        <v>0.15890046296296295</v>
      </c>
    </row>
    <row r="20" spans="1:14" x14ac:dyDescent="0.2">
      <c r="A20" s="14">
        <v>36</v>
      </c>
      <c r="B20" s="14" t="s">
        <v>111</v>
      </c>
      <c r="C20" s="14">
        <v>918426</v>
      </c>
      <c r="D20" s="14" t="s">
        <v>1003</v>
      </c>
      <c r="E20" s="14" t="s">
        <v>97</v>
      </c>
      <c r="F20" s="14" t="s">
        <v>1046</v>
      </c>
      <c r="G20" s="14">
        <v>77</v>
      </c>
      <c r="H20" s="31">
        <v>2.6249999999999999E-2</v>
      </c>
      <c r="I20" s="14">
        <f>IF(F20="M",MAX(VLOOKUP($M$1,CATEGCHALL24[],2,0)-1*COUNTIF($F$1:F19,"M"),1),
IF(F20="F",MAX(VLOOKUP($M$1,CATEGCHALL24[],2,0)-1*COUNTIFS($F$1:F19,"F"),1),""))</f>
        <v>32</v>
      </c>
      <c r="K20" s="16">
        <v>14</v>
      </c>
      <c r="L20" s="14" t="str">
        <f>_xlfn.XLOOKUP(Tableau7[[#This Row],[place]],INDEX!$K$5:$K$22,INDEX!$I$5:$I$22,"-",0)</f>
        <v>Association Chelles Cham</v>
      </c>
      <c r="M20" s="31">
        <f>_xlfn.XLOOKUP(Tableau7[[#This Row],[place]],INDEX!$K$5:$K$22,INDEX!$M$5:$M$22,"-",0)</f>
        <v>0.16042824074074075</v>
      </c>
    </row>
    <row r="21" spans="1:14" x14ac:dyDescent="0.2">
      <c r="A21" s="14">
        <v>38</v>
      </c>
      <c r="B21" s="14" t="s">
        <v>116</v>
      </c>
      <c r="C21" s="14">
        <v>1969023</v>
      </c>
      <c r="D21" s="14" t="s">
        <v>1005</v>
      </c>
      <c r="E21" s="14" t="s">
        <v>71</v>
      </c>
      <c r="F21" s="14" t="s">
        <v>1046</v>
      </c>
      <c r="G21" s="14">
        <v>77</v>
      </c>
      <c r="H21" s="31">
        <v>2.6261574074074073E-2</v>
      </c>
      <c r="I21" s="14">
        <f>IF(F21="M",MAX(VLOOKUP($M$1,CATEGCHALL24[],2,0)-1*COUNTIF($F$1:F20,"M"),1),
IF(F21="F",MAX(VLOOKUP($M$1,CATEGCHALL24[],2,0)-1*COUNTIFS($F$1:F20,"F"),1),""))</f>
        <v>31</v>
      </c>
      <c r="K21" s="16">
        <v>15</v>
      </c>
      <c r="L21" s="14" t="str">
        <f>_xlfn.XLOOKUP(Tableau7[[#This Row],[place]],INDEX!$K$5:$K$22,INDEX!$I$5:$I$22,"-",0)</f>
        <v>Ua Villenoy</v>
      </c>
      <c r="M21" s="31">
        <f>_xlfn.XLOOKUP(Tableau7[[#This Row],[place]],INDEX!$K$5:$K$22,INDEX!$M$5:$M$22,"-",0)</f>
        <v>0.16046296296296297</v>
      </c>
    </row>
    <row r="22" spans="1:14" x14ac:dyDescent="0.2">
      <c r="A22" s="14">
        <v>39</v>
      </c>
      <c r="B22" s="14" t="s">
        <v>120</v>
      </c>
      <c r="C22" s="14">
        <v>1851345</v>
      </c>
      <c r="D22" s="14" t="s">
        <v>1000</v>
      </c>
      <c r="E22" s="14" t="s">
        <v>22</v>
      </c>
      <c r="F22" s="14" t="s">
        <v>1046</v>
      </c>
      <c r="G22" s="14">
        <v>77</v>
      </c>
      <c r="H22" s="31">
        <v>2.6365740740740742E-2</v>
      </c>
      <c r="I22" s="14">
        <f>IF(F22="M",MAX(VLOOKUP($M$1,CATEGCHALL24[],2,0)-1*COUNTIF($F$1:F21,"M"),1),
IF(F22="F",MAX(VLOOKUP($M$1,CATEGCHALL24[],2,0)-1*COUNTIFS($F$1:F21,"F"),1),""))</f>
        <v>30</v>
      </c>
      <c r="K22" s="16">
        <v>16</v>
      </c>
      <c r="L22" s="14" t="str">
        <f>_xlfn.XLOOKUP(Tableau7[[#This Row],[place]],INDEX!$K$5:$K$22,INDEX!$I$5:$I$22,"-",0)</f>
        <v>Bussy Running</v>
      </c>
      <c r="M22" s="31">
        <f>_xlfn.XLOOKUP(Tableau7[[#This Row],[place]],INDEX!$K$5:$K$22,INDEX!$M$5:$M$22,"-",0)</f>
        <v>0.16265046296296296</v>
      </c>
    </row>
    <row r="23" spans="1:14" x14ac:dyDescent="0.2">
      <c r="A23" s="14">
        <v>40</v>
      </c>
      <c r="B23" s="14" t="s">
        <v>124</v>
      </c>
      <c r="C23" s="14">
        <v>167917</v>
      </c>
      <c r="D23" s="14" t="s">
        <v>1000</v>
      </c>
      <c r="E23" s="14" t="s">
        <v>22</v>
      </c>
      <c r="F23" s="14" t="s">
        <v>1046</v>
      </c>
      <c r="G23" s="14">
        <v>77</v>
      </c>
      <c r="H23" s="31">
        <v>2.6412037037037036E-2</v>
      </c>
      <c r="I23" s="14">
        <f>IF(F23="M",MAX(VLOOKUP($M$1,CATEGCHALL24[],2,0)-1*COUNTIF($F$1:F22,"M"),1),
IF(F23="F",MAX(VLOOKUP($M$1,CATEGCHALL24[],2,0)-1*COUNTIFS($F$1:F22,"F"),1),""))</f>
        <v>29</v>
      </c>
      <c r="K23" s="16">
        <v>17</v>
      </c>
      <c r="L23" s="14" t="str">
        <f>_xlfn.XLOOKUP(Tableau7[[#This Row],[place]],INDEX!$K$5:$K$22,INDEX!$I$5:$I$22,"-",0)</f>
        <v>Ums Pontault-combault</v>
      </c>
      <c r="M23" s="31">
        <f>_xlfn.XLOOKUP(Tableau7[[#This Row],[place]],INDEX!$K$5:$K$22,INDEX!$M$5:$M$22,"-",0)</f>
        <v>0.16905092592592591</v>
      </c>
    </row>
    <row r="24" spans="1:14" x14ac:dyDescent="0.2">
      <c r="A24" s="14">
        <v>41</v>
      </c>
      <c r="B24" s="14" t="s">
        <v>128</v>
      </c>
      <c r="C24" s="14">
        <v>2441237</v>
      </c>
      <c r="D24" s="14" t="s">
        <v>1006</v>
      </c>
      <c r="E24" s="14" t="s">
        <v>28</v>
      </c>
      <c r="F24" s="14" t="s">
        <v>1046</v>
      </c>
      <c r="G24" s="14">
        <v>77</v>
      </c>
      <c r="H24" s="31">
        <v>2.642361111111111E-2</v>
      </c>
      <c r="I24" s="14">
        <f>IF(F24="M",MAX(VLOOKUP($M$1,CATEGCHALL24[],2,0)-1*COUNTIF($F$1:F23,"M"),1),
IF(F24="F",MAX(VLOOKUP($M$1,CATEGCHALL24[],2,0)-1*COUNTIFS($F$1:F23,"F"),1),""))</f>
        <v>28</v>
      </c>
      <c r="K24" s="16">
        <v>18</v>
      </c>
      <c r="L24" s="14" t="str">
        <f>_xlfn.XLOOKUP(Tableau7[[#This Row],[place]],INDEX!$K$5:$K$22,INDEX!$I$5:$I$22,"-",0)</f>
        <v>Us Olympique De Chelles</v>
      </c>
      <c r="M24" s="31">
        <f>_xlfn.XLOOKUP(Tableau7[[#This Row],[place]],INDEX!$K$5:$K$22,INDEX!$M$5:$M$22,"-",0)</f>
        <v>0.17197916666666668</v>
      </c>
    </row>
    <row r="25" spans="1:14" x14ac:dyDescent="0.2">
      <c r="A25" s="14">
        <v>42</v>
      </c>
      <c r="B25" s="14" t="s">
        <v>133</v>
      </c>
      <c r="C25" s="14">
        <v>2512577</v>
      </c>
      <c r="D25" s="14" t="s">
        <v>1006</v>
      </c>
      <c r="E25" s="14" t="s">
        <v>28</v>
      </c>
      <c r="F25" s="14" t="s">
        <v>1046</v>
      </c>
      <c r="G25" s="14">
        <v>77</v>
      </c>
      <c r="H25" s="31">
        <v>2.642361111111111E-2</v>
      </c>
      <c r="I25" s="14">
        <f>IF(F25="M",MAX(VLOOKUP($M$1,CATEGCHALL24[],2,0)-1*COUNTIF($F$1:F24,"M"),1),
IF(F25="F",MAX(VLOOKUP($M$1,CATEGCHALL24[],2,0)-1*COUNTIFS($F$1:F24,"F"),1),""))</f>
        <v>27</v>
      </c>
      <c r="K25" s="14">
        <v>19</v>
      </c>
      <c r="L25" s="14" t="str">
        <f>_xlfn.XLOOKUP(Tableau7[[#This Row],[place]],INDEX!$K$5:$K$22,INDEX!$I$5:$I$22,"-",0)</f>
        <v>-</v>
      </c>
      <c r="M25" s="31" t="str">
        <f>_xlfn.XLOOKUP(Tableau7[[#This Row],[place]],INDEX!$K$5:$K$22,INDEX!$M$5:$M$22,"-",0)</f>
        <v>-</v>
      </c>
    </row>
    <row r="26" spans="1:14" x14ac:dyDescent="0.2">
      <c r="A26" s="14">
        <v>43</v>
      </c>
      <c r="B26" s="14" t="s">
        <v>137</v>
      </c>
      <c r="C26" s="14">
        <v>1461919</v>
      </c>
      <c r="D26" s="14" t="s">
        <v>1004</v>
      </c>
      <c r="E26" s="14" t="s">
        <v>77</v>
      </c>
      <c r="F26" s="14" t="s">
        <v>1046</v>
      </c>
      <c r="G26" s="14">
        <v>77</v>
      </c>
      <c r="H26" s="31">
        <v>2.6435185185185187E-2</v>
      </c>
      <c r="I26" s="14">
        <f>IF(F26="M",MAX(VLOOKUP($M$1,CATEGCHALL24[],2,0)-1*COUNTIF($F$1:F25,"M"),1),
IF(F26="F",MAX(VLOOKUP($M$1,CATEGCHALL24[],2,0)-1*COUNTIFS($F$1:F25,"F"),1),""))</f>
        <v>26</v>
      </c>
      <c r="K26" s="14">
        <v>20</v>
      </c>
      <c r="L26" s="14" t="str">
        <f>_xlfn.XLOOKUP(Tableau7[[#This Row],[place]],INDEX!$K$5:$K$22,INDEX!$I$5:$I$22,"-",0)</f>
        <v>-</v>
      </c>
      <c r="M26" s="31" t="str">
        <f>_xlfn.XLOOKUP(Tableau7[[#This Row],[place]],INDEX!$K$5:$K$22,INDEX!$M$5:$M$22,"-",0)</f>
        <v>-</v>
      </c>
    </row>
    <row r="27" spans="1:14" x14ac:dyDescent="0.2">
      <c r="A27" s="14">
        <v>44</v>
      </c>
      <c r="B27" s="14" t="s">
        <v>142</v>
      </c>
      <c r="C27" s="14">
        <v>170013</v>
      </c>
      <c r="D27" s="14" t="s">
        <v>1004</v>
      </c>
      <c r="E27" s="14" t="s">
        <v>28</v>
      </c>
      <c r="F27" s="14" t="s">
        <v>1046</v>
      </c>
      <c r="G27" s="14">
        <v>77</v>
      </c>
      <c r="H27" s="31">
        <v>2.6481481481481481E-2</v>
      </c>
      <c r="I27" s="14">
        <f>IF(F27="M",MAX(VLOOKUP($M$1,CATEGCHALL24[],2,0)-1*COUNTIF($F$1:F26,"M"),1),
IF(F27="F",MAX(VLOOKUP($M$1,CATEGCHALL24[],2,0)-1*COUNTIFS($F$1:F26,"F"),1),""))</f>
        <v>25</v>
      </c>
    </row>
    <row r="28" spans="1:14" x14ac:dyDescent="0.2">
      <c r="A28" s="14">
        <v>45</v>
      </c>
      <c r="B28" s="14" t="s">
        <v>147</v>
      </c>
      <c r="C28" s="14">
        <v>1862942</v>
      </c>
      <c r="D28" s="14" t="s">
        <v>1001</v>
      </c>
      <c r="E28" s="14" t="s">
        <v>149</v>
      </c>
      <c r="F28" s="14" t="s">
        <v>1046</v>
      </c>
      <c r="G28" s="14">
        <v>77</v>
      </c>
      <c r="H28" s="31">
        <v>2.6539351851851852E-2</v>
      </c>
      <c r="I28" s="14">
        <f>IF(F28="M",MAX(VLOOKUP($M$1,CATEGCHALL24[],2,0)-1*COUNTIF($F$1:F27,"M"),1),
IF(F28="F",MAX(VLOOKUP($M$1,CATEGCHALL24[],2,0)-1*COUNTIFS($F$1:F27,"F"),1),""))</f>
        <v>24</v>
      </c>
    </row>
    <row r="29" spans="1:14" x14ac:dyDescent="0.2">
      <c r="A29" s="14">
        <v>47</v>
      </c>
      <c r="B29" s="14" t="s">
        <v>152</v>
      </c>
      <c r="C29" s="14">
        <v>2005589</v>
      </c>
      <c r="D29" s="14" t="s">
        <v>1004</v>
      </c>
      <c r="E29" s="14" t="s">
        <v>14</v>
      </c>
      <c r="F29" s="14" t="s">
        <v>1046</v>
      </c>
      <c r="G29" s="14">
        <v>77</v>
      </c>
      <c r="H29" s="31">
        <v>2.6620370370370371E-2</v>
      </c>
      <c r="I29" s="14">
        <f>IF(F29="M",MAX(VLOOKUP($M$1,CATEGCHALL24[],2,0)-1*COUNTIF($F$1:F28,"M"),1),
IF(F29="F",MAX(VLOOKUP($M$1,CATEGCHALL24[],2,0)-1*COUNTIFS($F$1:F28,"F"),1),""))</f>
        <v>23</v>
      </c>
    </row>
    <row r="30" spans="1:14" x14ac:dyDescent="0.2">
      <c r="A30" s="14">
        <v>48</v>
      </c>
      <c r="B30" s="14" t="s">
        <v>156</v>
      </c>
      <c r="C30" s="14">
        <v>668169</v>
      </c>
      <c r="D30" s="14" t="s">
        <v>1004</v>
      </c>
      <c r="E30" s="14" t="s">
        <v>71</v>
      </c>
      <c r="F30" s="14" t="s">
        <v>1046</v>
      </c>
      <c r="G30" s="14">
        <v>77</v>
      </c>
      <c r="H30" s="31">
        <v>2.6689814814814816E-2</v>
      </c>
      <c r="I30" s="14">
        <f>IF(F30="M",MAX(VLOOKUP($M$1,CATEGCHALL24[],2,0)-1*COUNTIF($F$1:F29,"M"),1),
IF(F30="F",MAX(VLOOKUP($M$1,CATEGCHALL24[],2,0)-1*COUNTIFS($F$1:F29,"F"),1),""))</f>
        <v>22</v>
      </c>
      <c r="K30" s="16"/>
      <c r="L30" s="16" t="s">
        <v>1053</v>
      </c>
      <c r="M30" s="16"/>
      <c r="N30" s="16"/>
    </row>
    <row r="31" spans="1:14" x14ac:dyDescent="0.2">
      <c r="A31" s="14">
        <v>49</v>
      </c>
      <c r="B31" s="14" t="s">
        <v>160</v>
      </c>
      <c r="C31" s="14">
        <v>1790263</v>
      </c>
      <c r="D31" s="14" t="s">
        <v>1004</v>
      </c>
      <c r="E31" s="14" t="s">
        <v>97</v>
      </c>
      <c r="F31" s="14" t="s">
        <v>1046</v>
      </c>
      <c r="G31" s="14">
        <v>77</v>
      </c>
      <c r="H31" s="31">
        <v>2.6701388888888889E-2</v>
      </c>
      <c r="I31" s="14">
        <f>IF(F31="M",MAX(VLOOKUP($M$1,CATEGCHALL24[],2,0)-1*COUNTIF($F$1:F30,"M"),1),
IF(F31="F",MAX(VLOOKUP($M$1,CATEGCHALL24[],2,0)-1*COUNTIFS($F$1:F30,"F"),1),""))</f>
        <v>21</v>
      </c>
      <c r="K31" s="16" t="s">
        <v>1049</v>
      </c>
      <c r="L31" s="16" t="s">
        <v>997</v>
      </c>
      <c r="M31" s="16" t="s">
        <v>999</v>
      </c>
      <c r="N31" s="16" t="s">
        <v>1054</v>
      </c>
    </row>
    <row r="32" spans="1:14" x14ac:dyDescent="0.2">
      <c r="A32" s="14">
        <v>50</v>
      </c>
      <c r="B32" s="14" t="s">
        <v>164</v>
      </c>
      <c r="C32" s="14">
        <v>2185449</v>
      </c>
      <c r="D32" s="14" t="s">
        <v>1005</v>
      </c>
      <c r="E32" s="14" t="s">
        <v>71</v>
      </c>
      <c r="F32" s="14" t="s">
        <v>1046</v>
      </c>
      <c r="G32" s="14">
        <v>77</v>
      </c>
      <c r="H32" s="31">
        <v>2.6712962962962963E-2</v>
      </c>
      <c r="I32" s="14">
        <f>IF(F32="M",MAX(VLOOKUP($M$1,CATEGCHALL24[],2,0)-1*COUNTIF($F$1:F31,"M"),1),
IF(F32="F",MAX(VLOOKUP($M$1,CATEGCHALL24[],2,0)-1*COUNTIFS($F$1:F31,"F"),1),""))</f>
        <v>20</v>
      </c>
      <c r="K32" s="16">
        <v>1</v>
      </c>
      <c r="L32" s="16" t="str">
        <f>_xlfn.XLOOKUP(Tableau8[[#This Row],[place]],INDEX!$L$5:$L$22,INDEX!$I$5:$I$22,"-",0)</f>
        <v>Pontault Aac</v>
      </c>
      <c r="M32" s="32">
        <f>_xlfn.XLOOKUP(Tableau8[[#This Row],[place]],INDEX!$L$5:$L$22,INDEX!$N$5:$N$22,"-",0)</f>
        <v>8.5740740740740742E-2</v>
      </c>
      <c r="N32" s="16">
        <v>10</v>
      </c>
    </row>
    <row r="33" spans="1:14" x14ac:dyDescent="0.2">
      <c r="A33" s="14">
        <v>51</v>
      </c>
      <c r="B33" s="14" t="s">
        <v>168</v>
      </c>
      <c r="C33" s="14">
        <v>2519910</v>
      </c>
      <c r="D33" s="14" t="s">
        <v>1004</v>
      </c>
      <c r="E33" s="14" t="s">
        <v>22</v>
      </c>
      <c r="F33" s="14" t="s">
        <v>1046</v>
      </c>
      <c r="G33" s="14">
        <v>77</v>
      </c>
      <c r="H33" s="31">
        <v>2.675925925925926E-2</v>
      </c>
      <c r="I33" s="14">
        <f>IF(F33="M",MAX(VLOOKUP($M$1,CATEGCHALL24[],2,0)-1*COUNTIF($F$1:F32,"M"),1),
IF(F33="F",MAX(VLOOKUP($M$1,CATEGCHALL24[],2,0)-1*COUNTIFS($F$1:F32,"F"),1),""))</f>
        <v>19</v>
      </c>
      <c r="K33" s="16">
        <v>2</v>
      </c>
      <c r="L33" s="16" t="str">
        <f>_xlfn.XLOOKUP(Tableau8[[#This Row],[place]],INDEX!$L$5:$L$22,INDEX!$I$5:$I$22,"-",0)</f>
        <v>Val D'europe Montevrain</v>
      </c>
      <c r="M33" s="32">
        <f>_xlfn.XLOOKUP(Tableau8[[#This Row],[place]],INDEX!$L$5:$L$22,INDEX!$N$5:$N$22,"-",0)</f>
        <v>9.0509259259259262E-2</v>
      </c>
      <c r="N33" s="16">
        <v>9</v>
      </c>
    </row>
    <row r="34" spans="1:14" x14ac:dyDescent="0.2">
      <c r="A34" s="14">
        <v>55</v>
      </c>
      <c r="B34" s="14" t="s">
        <v>173</v>
      </c>
      <c r="C34" s="14">
        <v>1650530</v>
      </c>
      <c r="D34" s="14" t="s">
        <v>1007</v>
      </c>
      <c r="E34" s="14" t="s">
        <v>39</v>
      </c>
      <c r="F34" s="14" t="s">
        <v>1046</v>
      </c>
      <c r="G34" s="14">
        <v>77</v>
      </c>
      <c r="H34" s="31">
        <v>2.6956018518518518E-2</v>
      </c>
      <c r="I34" s="14">
        <f>IF(F34="M",MAX(VLOOKUP($M$1,CATEGCHALL24[],2,0)-1*COUNTIF($F$1:F33,"M"),1),
IF(F34="F",MAX(VLOOKUP($M$1,CATEGCHALL24[],2,0)-1*COUNTIFS($F$1:F33,"F"),1),""))</f>
        <v>18</v>
      </c>
      <c r="K34" s="16">
        <v>3</v>
      </c>
      <c r="L34" s="16" t="str">
        <f>_xlfn.XLOOKUP(Tableau8[[#This Row],[place]],INDEX!$L$5:$L$22,INDEX!$I$5:$I$22,"-",0)</f>
        <v>Us Roissy En Brie</v>
      </c>
      <c r="M34" s="32">
        <f>_xlfn.XLOOKUP(Tableau8[[#This Row],[place]],INDEX!$L$5:$L$22,INDEX!$N$5:$N$22,"-",0)</f>
        <v>0.1023611111111111</v>
      </c>
      <c r="N34" s="16">
        <v>8</v>
      </c>
    </row>
    <row r="35" spans="1:14" x14ac:dyDescent="0.2">
      <c r="A35" s="14">
        <v>58</v>
      </c>
      <c r="B35" s="14" t="s">
        <v>178</v>
      </c>
      <c r="C35" s="14">
        <v>2220191</v>
      </c>
      <c r="D35" s="14" t="s">
        <v>1004</v>
      </c>
      <c r="E35" s="14" t="s">
        <v>14</v>
      </c>
      <c r="F35" s="14" t="s">
        <v>1046</v>
      </c>
      <c r="G35" s="14">
        <v>77</v>
      </c>
      <c r="H35" s="31">
        <v>2.7002314814814816E-2</v>
      </c>
      <c r="I35" s="14">
        <f>IF(F35="M",MAX(VLOOKUP($M$1,CATEGCHALL24[],2,0)-1*COUNTIF($F$1:F34,"M"),1),
IF(F35="F",MAX(VLOOKUP($M$1,CATEGCHALL24[],2,0)-1*COUNTIFS($F$1:F34,"F"),1),""))</f>
        <v>17</v>
      </c>
      <c r="K35" s="16">
        <v>4</v>
      </c>
      <c r="L35" s="14" t="str">
        <f>_xlfn.XLOOKUP(Tableau8[[#This Row],[place]],INDEX!$L$5:$L$22,INDEX!$I$5:$I$22,"-",0)</f>
        <v>Vs Ozoir La Ferriere</v>
      </c>
      <c r="M35" s="31">
        <f>_xlfn.XLOOKUP(Tableau8[[#This Row],[place]],INDEX!$L$5:$L$22,INDEX!$N$5:$N$22,"-",0)</f>
        <v>0.11178240740740741</v>
      </c>
      <c r="N35" s="16">
        <v>7</v>
      </c>
    </row>
    <row r="36" spans="1:14" x14ac:dyDescent="0.2">
      <c r="A36" s="14">
        <v>59</v>
      </c>
      <c r="B36" s="14" t="s">
        <v>182</v>
      </c>
      <c r="C36" s="14">
        <v>2328529</v>
      </c>
      <c r="D36" s="14" t="s">
        <v>1001</v>
      </c>
      <c r="E36" s="14" t="s">
        <v>22</v>
      </c>
      <c r="F36" s="14" t="s">
        <v>1046</v>
      </c>
      <c r="G36" s="14">
        <v>77</v>
      </c>
      <c r="H36" s="31">
        <v>2.7025462962962963E-2</v>
      </c>
      <c r="I36" s="14">
        <f>IF(F36="M",MAX(VLOOKUP($M$1,CATEGCHALL24[],2,0)-1*COUNTIF($F$1:F35,"M"),1),
IF(F36="F",MAX(VLOOKUP($M$1,CATEGCHALL24[],2,0)-1*COUNTIFS($F$1:F35,"F"),1),""))</f>
        <v>16</v>
      </c>
      <c r="K36" s="16">
        <v>5</v>
      </c>
      <c r="L36" s="14" t="str">
        <f>_xlfn.XLOOKUP(Tableau8[[#This Row],[place]],INDEX!$L$5:$L$22,INDEX!$I$5:$I$22,"-",0)</f>
        <v>Bussy Running</v>
      </c>
      <c r="M36" s="31">
        <f>_xlfn.XLOOKUP(Tableau8[[#This Row],[place]],INDEX!$L$5:$L$22,INDEX!$N$5:$N$22,"-",0)</f>
        <v>0.1126388888888889</v>
      </c>
      <c r="N36" s="16">
        <v>6</v>
      </c>
    </row>
    <row r="37" spans="1:14" x14ac:dyDescent="0.2">
      <c r="A37" s="14">
        <v>60</v>
      </c>
      <c r="B37" s="14" t="s">
        <v>187</v>
      </c>
      <c r="C37" s="14">
        <v>130571</v>
      </c>
      <c r="D37" s="14" t="s">
        <v>1005</v>
      </c>
      <c r="E37" s="14" t="s">
        <v>66</v>
      </c>
      <c r="F37" s="14" t="s">
        <v>1046</v>
      </c>
      <c r="G37" s="14">
        <v>77</v>
      </c>
      <c r="H37" s="31">
        <v>2.7083333333333334E-2</v>
      </c>
      <c r="I37" s="14">
        <f>IF(F37="M",MAX(VLOOKUP($M$1,CATEGCHALL24[],2,0)-1*COUNTIF($F$1:F36,"M"),1),
IF(F37="F",MAX(VLOOKUP($M$1,CATEGCHALL24[],2,0)-1*COUNTIFS($F$1:F36,"F"),1),""))</f>
        <v>15</v>
      </c>
      <c r="K37" s="16">
        <v>6</v>
      </c>
      <c r="L37" s="14" t="str">
        <f>_xlfn.XLOOKUP(Tableau8[[#This Row],[place]],INDEX!$L$5:$L$22,INDEX!$I$5:$I$22,"-",0)</f>
        <v>Union Sportive Chatelet</v>
      </c>
      <c r="M37" s="31">
        <f>_xlfn.XLOOKUP(Tableau8[[#This Row],[place]],INDEX!$L$5:$L$22,INDEX!$N$5:$N$22,"-",0)</f>
        <v>0.11519675925925926</v>
      </c>
      <c r="N37" s="16">
        <v>5</v>
      </c>
    </row>
    <row r="38" spans="1:14" x14ac:dyDescent="0.2">
      <c r="A38" s="14">
        <v>61</v>
      </c>
      <c r="B38" s="14" t="s">
        <v>192</v>
      </c>
      <c r="C38" s="14">
        <v>1376517</v>
      </c>
      <c r="D38" s="14" t="s">
        <v>1003</v>
      </c>
      <c r="E38" s="14" t="s">
        <v>77</v>
      </c>
      <c r="F38" s="14" t="s">
        <v>1046</v>
      </c>
      <c r="G38" s="14">
        <v>77</v>
      </c>
      <c r="H38" s="31">
        <v>2.7175925925925926E-2</v>
      </c>
      <c r="I38" s="14">
        <f>IF(F38="M",MAX(VLOOKUP($M$1,CATEGCHALL24[],2,0)-1*COUNTIF($F$1:F37,"M"),1),
IF(F38="F",MAX(VLOOKUP($M$1,CATEGCHALL24[],2,0)-1*COUNTIFS($F$1:F37,"F"),1),""))</f>
        <v>14</v>
      </c>
      <c r="K38" s="16">
        <v>7</v>
      </c>
      <c r="L38" s="14" t="str">
        <f>_xlfn.XLOOKUP(Tableau8[[#This Row],[place]],INDEX!$L$5:$L$22,INDEX!$I$5:$I$22,"-",0)</f>
        <v>Asct Course A Pied</v>
      </c>
      <c r="M38" s="31">
        <f>_xlfn.XLOOKUP(Tableau8[[#This Row],[place]],INDEX!$L$5:$L$22,INDEX!$N$5:$N$22,"-",0)</f>
        <v>0.1156712962962963</v>
      </c>
      <c r="N38" s="16">
        <v>4</v>
      </c>
    </row>
    <row r="39" spans="1:14" x14ac:dyDescent="0.2">
      <c r="A39" s="14">
        <v>63</v>
      </c>
      <c r="B39" s="14" t="s">
        <v>196</v>
      </c>
      <c r="C39" s="14">
        <v>2104385</v>
      </c>
      <c r="D39" s="14" t="s">
        <v>1005</v>
      </c>
      <c r="E39" s="14" t="s">
        <v>199</v>
      </c>
      <c r="F39" s="14" t="s">
        <v>1046</v>
      </c>
      <c r="G39" s="14">
        <v>77</v>
      </c>
      <c r="H39" s="31">
        <v>2.7256944444444445E-2</v>
      </c>
      <c r="I39" s="14">
        <f>IF(F39="M",MAX(VLOOKUP($M$1,CATEGCHALL24[],2,0)-1*COUNTIF($F$1:F38,"M"),1),
IF(F39="F",MAX(VLOOKUP($M$1,CATEGCHALL24[],2,0)-1*COUNTIFS($F$1:F38,"F"),1),""))</f>
        <v>13</v>
      </c>
      <c r="K39" s="16">
        <v>8</v>
      </c>
      <c r="L39" s="14" t="str">
        <f>_xlfn.XLOOKUP(Tableau8[[#This Row],[place]],INDEX!$L$5:$L$22,INDEX!$I$5:$I$22,"-",0)</f>
        <v>Us Champagne-sur-seine</v>
      </c>
      <c r="M39" s="31">
        <f>_xlfn.XLOOKUP(Tableau8[[#This Row],[place]],INDEX!$L$5:$L$22,INDEX!$N$5:$N$22,"-",0)</f>
        <v>0.12061342592592593</v>
      </c>
      <c r="N39" s="16">
        <v>3</v>
      </c>
    </row>
    <row r="40" spans="1:14" x14ac:dyDescent="0.2">
      <c r="A40" s="14">
        <v>64</v>
      </c>
      <c r="B40" s="14" t="s">
        <v>202</v>
      </c>
      <c r="C40" s="14">
        <v>1969173</v>
      </c>
      <c r="D40" s="14" t="s">
        <v>1001</v>
      </c>
      <c r="E40" s="14" t="s">
        <v>77</v>
      </c>
      <c r="F40" s="14" t="s">
        <v>1046</v>
      </c>
      <c r="G40" s="14">
        <v>77</v>
      </c>
      <c r="H40" s="31">
        <v>2.7280092592592592E-2</v>
      </c>
      <c r="I40" s="14">
        <f>IF(F40="M",MAX(VLOOKUP($M$1,CATEGCHALL24[],2,0)-1*COUNTIF($F$1:F39,"M"),1),
IF(F40="F",MAX(VLOOKUP($M$1,CATEGCHALL24[],2,0)-1*COUNTIFS($F$1:F39,"F"),1),""))</f>
        <v>12</v>
      </c>
      <c r="K40" s="16">
        <v>9</v>
      </c>
      <c r="L40" s="14" t="str">
        <f>_xlfn.XLOOKUP(Tableau8[[#This Row],[place]],INDEX!$L$5:$L$22,INDEX!$I$5:$I$22,"-",0)</f>
        <v>Ums Pontault-combault</v>
      </c>
      <c r="M40" s="31">
        <f>_xlfn.XLOOKUP(Tableau8[[#This Row],[place]],INDEX!$L$5:$L$22,INDEX!$N$5:$N$22,"-",0)</f>
        <v>0.12225694444444443</v>
      </c>
      <c r="N40" s="16">
        <v>2</v>
      </c>
    </row>
    <row r="41" spans="1:14" x14ac:dyDescent="0.2">
      <c r="A41" s="14">
        <v>65</v>
      </c>
      <c r="B41" s="14" t="s">
        <v>206</v>
      </c>
      <c r="C41" s="14">
        <v>2014126</v>
      </c>
      <c r="D41" s="14" t="s">
        <v>1004</v>
      </c>
      <c r="E41" s="14" t="s">
        <v>208</v>
      </c>
      <c r="F41" s="14" t="s">
        <v>1046</v>
      </c>
      <c r="G41" s="14">
        <v>77</v>
      </c>
      <c r="H41" s="31">
        <v>2.7291666666666665E-2</v>
      </c>
      <c r="I41" s="14">
        <f>IF(F41="M",MAX(VLOOKUP($M$1,CATEGCHALL24[],2,0)-1*COUNTIF($F$1:F40,"M"),1),
IF(F41="F",MAX(VLOOKUP($M$1,CATEGCHALL24[],2,0)-1*COUNTIFS($F$1:F40,"F"),1),""))</f>
        <v>11</v>
      </c>
      <c r="K41" s="16">
        <v>10</v>
      </c>
      <c r="L41" s="14" t="str">
        <f>_xlfn.XLOOKUP(Tableau8[[#This Row],[place]],INDEX!$L$5:$L$22,INDEX!$I$5:$I$22,"-",0)</f>
        <v>Us Olympique De Chelles</v>
      </c>
      <c r="M41" s="31">
        <f>_xlfn.XLOOKUP(Tableau8[[#This Row],[place]],INDEX!$L$5:$L$22,INDEX!$N$5:$N$22,"-",0)</f>
        <v>0.12442129629629629</v>
      </c>
      <c r="N41" s="16">
        <v>1</v>
      </c>
    </row>
    <row r="42" spans="1:14" x14ac:dyDescent="0.2">
      <c r="A42" s="14">
        <v>68</v>
      </c>
      <c r="B42" s="14" t="s">
        <v>211</v>
      </c>
      <c r="C42" s="14">
        <v>2192121</v>
      </c>
      <c r="D42" s="14" t="s">
        <v>1000</v>
      </c>
      <c r="E42" s="14" t="s">
        <v>149</v>
      </c>
      <c r="F42" s="14" t="s">
        <v>1046</v>
      </c>
      <c r="G42" s="14">
        <v>77</v>
      </c>
      <c r="H42" s="31">
        <v>2.7337962962962963E-2</v>
      </c>
      <c r="I42" s="14">
        <f>IF(F42="M",MAX(VLOOKUP($M$1,CATEGCHALL24[],2,0)-1*COUNTIF($F$1:F41,"M"),1),
IF(F42="F",MAX(VLOOKUP($M$1,CATEGCHALL24[],2,0)-1*COUNTIFS($F$1:F41,"F"),1),""))</f>
        <v>10</v>
      </c>
    </row>
    <row r="43" spans="1:14" x14ac:dyDescent="0.2">
      <c r="A43" s="14">
        <v>69</v>
      </c>
      <c r="B43" s="14" t="s">
        <v>216</v>
      </c>
      <c r="C43" s="14">
        <v>703057</v>
      </c>
      <c r="D43" s="14" t="s">
        <v>1005</v>
      </c>
      <c r="E43" s="14" t="s">
        <v>14</v>
      </c>
      <c r="F43" s="14" t="s">
        <v>1046</v>
      </c>
      <c r="G43" s="14">
        <v>77</v>
      </c>
      <c r="H43" s="31">
        <v>2.7349537037037037E-2</v>
      </c>
      <c r="I43" s="14">
        <f>IF(F43="M",MAX(VLOOKUP($M$1,CATEGCHALL24[],2,0)-1*COUNTIF($F$1:F42,"M"),1),
IF(F43="F",MAX(VLOOKUP($M$1,CATEGCHALL24[],2,0)-1*COUNTIFS($F$1:F42,"F"),1),""))</f>
        <v>9</v>
      </c>
    </row>
    <row r="44" spans="1:14" x14ac:dyDescent="0.2">
      <c r="A44" s="14">
        <v>76</v>
      </c>
      <c r="B44" s="14" t="s">
        <v>220</v>
      </c>
      <c r="C44" s="14">
        <v>349501</v>
      </c>
      <c r="D44" s="14" t="s">
        <v>1008</v>
      </c>
      <c r="E44" s="14" t="s">
        <v>28</v>
      </c>
      <c r="F44" s="14" t="s">
        <v>1047</v>
      </c>
      <c r="G44" s="14">
        <v>77</v>
      </c>
      <c r="H44" s="31">
        <v>2.7511574074074074E-2</v>
      </c>
      <c r="I44" s="14">
        <f>IF(F44="M",MAX(VLOOKUP($M$1,CATEGCHALL24[],2,0)-1*COUNTIF($F$1:F43,"M"),1),
IF(F44="F",MAX(VLOOKUP($M$1,CATEGCHALL24[],2,0)-1*COUNTIFS($F$1:F43,"F"),1),""))</f>
        <v>50</v>
      </c>
    </row>
    <row r="45" spans="1:14" x14ac:dyDescent="0.2">
      <c r="A45" s="14">
        <v>77</v>
      </c>
      <c r="B45" s="14" t="s">
        <v>225</v>
      </c>
      <c r="C45" s="14">
        <v>1758025</v>
      </c>
      <c r="D45" s="14" t="s">
        <v>1009</v>
      </c>
      <c r="E45" s="14" t="s">
        <v>228</v>
      </c>
      <c r="F45" s="14" t="s">
        <v>1046</v>
      </c>
      <c r="G45" s="14">
        <v>77</v>
      </c>
      <c r="H45" s="31">
        <v>2.7534722222222221E-2</v>
      </c>
      <c r="I45" s="14">
        <f>IF(F45="M",MAX(VLOOKUP($M$1,CATEGCHALL24[],2,0)-1*COUNTIF($F$1:F44,"M"),1),
IF(F45="F",MAX(VLOOKUP($M$1,CATEGCHALL24[],2,0)-1*COUNTIFS($F$1:F44,"F"),1),""))</f>
        <v>8</v>
      </c>
    </row>
    <row r="46" spans="1:14" x14ac:dyDescent="0.2">
      <c r="A46" s="14">
        <v>78</v>
      </c>
      <c r="B46" s="14" t="s">
        <v>231</v>
      </c>
      <c r="C46" s="14">
        <v>2144248</v>
      </c>
      <c r="D46" s="14" t="s">
        <v>1001</v>
      </c>
      <c r="E46" s="14" t="s">
        <v>28</v>
      </c>
      <c r="F46" s="14" t="s">
        <v>1046</v>
      </c>
      <c r="G46" s="14">
        <v>77</v>
      </c>
      <c r="H46" s="31">
        <v>2.7546296296296298E-2</v>
      </c>
      <c r="I46" s="14">
        <f>IF(F46="M",MAX(VLOOKUP($M$1,CATEGCHALL24[],2,0)-1*COUNTIF($F$1:F45,"M"),1),
IF(F46="F",MAX(VLOOKUP($M$1,CATEGCHALL24[],2,0)-1*COUNTIFS($F$1:F45,"F"),1),""))</f>
        <v>7</v>
      </c>
    </row>
    <row r="47" spans="1:14" x14ac:dyDescent="0.2">
      <c r="A47" s="14">
        <v>82</v>
      </c>
      <c r="B47" s="14" t="s">
        <v>236</v>
      </c>
      <c r="C47" s="14">
        <v>568969</v>
      </c>
      <c r="D47" s="14" t="s">
        <v>1004</v>
      </c>
      <c r="E47" s="14" t="s">
        <v>14</v>
      </c>
      <c r="F47" s="14" t="s">
        <v>1046</v>
      </c>
      <c r="G47" s="14">
        <v>77</v>
      </c>
      <c r="H47" s="31">
        <v>2.7673611111111111E-2</v>
      </c>
      <c r="I47" s="14">
        <f>IF(F47="M",MAX(VLOOKUP($M$1,CATEGCHALL24[],2,0)-1*COUNTIF($F$1:F46,"M"),1),
IF(F47="F",MAX(VLOOKUP($M$1,CATEGCHALL24[],2,0)-1*COUNTIFS($F$1:F46,"F"),1),""))</f>
        <v>6</v>
      </c>
    </row>
    <row r="48" spans="1:14" x14ac:dyDescent="0.2">
      <c r="A48" s="14">
        <v>83</v>
      </c>
      <c r="B48" s="14" t="s">
        <v>240</v>
      </c>
      <c r="C48" s="14">
        <v>2163662</v>
      </c>
      <c r="D48" s="14" t="s">
        <v>1001</v>
      </c>
      <c r="E48" s="14" t="s">
        <v>39</v>
      </c>
      <c r="F48" s="14" t="s">
        <v>1046</v>
      </c>
      <c r="G48" s="14">
        <v>77</v>
      </c>
      <c r="H48" s="31">
        <v>2.7696759259259258E-2</v>
      </c>
      <c r="I48" s="14">
        <f>IF(F48="M",MAX(VLOOKUP($M$1,CATEGCHALL24[],2,0)-1*COUNTIF($F$1:F47,"M"),1),
IF(F48="F",MAX(VLOOKUP($M$1,CATEGCHALL24[],2,0)-1*COUNTIFS($F$1:F47,"F"),1),""))</f>
        <v>5</v>
      </c>
    </row>
    <row r="49" spans="1:9" x14ac:dyDescent="0.2">
      <c r="A49" s="14">
        <v>84</v>
      </c>
      <c r="B49" s="14" t="s">
        <v>245</v>
      </c>
      <c r="C49" s="14">
        <v>1615991</v>
      </c>
      <c r="D49" s="14" t="s">
        <v>1010</v>
      </c>
      <c r="E49" s="14" t="s">
        <v>77</v>
      </c>
      <c r="F49" s="14" t="s">
        <v>1047</v>
      </c>
      <c r="G49" s="14">
        <v>77</v>
      </c>
      <c r="H49" s="31">
        <v>2.7696759259259258E-2</v>
      </c>
      <c r="I49" s="14">
        <f>IF(F49="M",MAX(VLOOKUP($M$1,CATEGCHALL24[],2,0)-1*COUNTIF($F$1:F48,"M"),1),
IF(F49="F",MAX(VLOOKUP($M$1,CATEGCHALL24[],2,0)-1*COUNTIFS($F$1:F48,"F"),1),""))</f>
        <v>49</v>
      </c>
    </row>
    <row r="50" spans="1:9" x14ac:dyDescent="0.2">
      <c r="A50" s="14">
        <v>85</v>
      </c>
      <c r="B50" s="14" t="s">
        <v>249</v>
      </c>
      <c r="C50" s="14">
        <v>1973304</v>
      </c>
      <c r="D50" s="14" t="s">
        <v>1000</v>
      </c>
      <c r="E50" s="14" t="s">
        <v>252</v>
      </c>
      <c r="F50" s="14" t="s">
        <v>1046</v>
      </c>
      <c r="G50" s="14">
        <v>77</v>
      </c>
      <c r="H50" s="31">
        <v>2.7731481481481482E-2</v>
      </c>
      <c r="I50" s="14">
        <f>IF(F50="M",MAX(VLOOKUP($M$1,CATEGCHALL24[],2,0)-1*COUNTIF($F$1:F49,"M"),1),
IF(F50="F",MAX(VLOOKUP($M$1,CATEGCHALL24[],2,0)-1*COUNTIFS($F$1:F49,"F"),1),""))</f>
        <v>4</v>
      </c>
    </row>
    <row r="51" spans="1:9" x14ac:dyDescent="0.2">
      <c r="A51" s="14">
        <v>88</v>
      </c>
      <c r="B51" s="14" t="s">
        <v>255</v>
      </c>
      <c r="C51" s="14">
        <v>1686600</v>
      </c>
      <c r="D51" s="14" t="s">
        <v>1001</v>
      </c>
      <c r="E51" s="14" t="s">
        <v>258</v>
      </c>
      <c r="F51" s="14" t="s">
        <v>1046</v>
      </c>
      <c r="G51" s="14">
        <v>77</v>
      </c>
      <c r="H51" s="31">
        <v>2.7777777777777776E-2</v>
      </c>
      <c r="I51" s="14">
        <f>IF(F51="M",MAX(VLOOKUP($M$1,CATEGCHALL24[],2,0)-1*COUNTIF($F$1:F50,"M"),1),
IF(F51="F",MAX(VLOOKUP($M$1,CATEGCHALL24[],2,0)-1*COUNTIFS($F$1:F50,"F"),1),""))</f>
        <v>3</v>
      </c>
    </row>
    <row r="52" spans="1:9" x14ac:dyDescent="0.2">
      <c r="A52" s="14">
        <v>89</v>
      </c>
      <c r="B52" s="14" t="s">
        <v>261</v>
      </c>
      <c r="C52" s="14">
        <v>1913786</v>
      </c>
      <c r="D52" s="14" t="s">
        <v>1005</v>
      </c>
      <c r="E52" s="14" t="s">
        <v>199</v>
      </c>
      <c r="F52" s="14" t="s">
        <v>1046</v>
      </c>
      <c r="G52" s="14">
        <v>77</v>
      </c>
      <c r="H52" s="31">
        <v>2.7789351851851853E-2</v>
      </c>
      <c r="I52" s="14">
        <f>IF(F52="M",MAX(VLOOKUP($M$1,CATEGCHALL24[],2,0)-1*COUNTIF($F$1:F51,"M"),1),
IF(F52="F",MAX(VLOOKUP($M$1,CATEGCHALL24[],2,0)-1*COUNTIFS($F$1:F51,"F"),1),""))</f>
        <v>2</v>
      </c>
    </row>
    <row r="53" spans="1:9" x14ac:dyDescent="0.2">
      <c r="A53" s="14">
        <v>90</v>
      </c>
      <c r="B53" s="14" t="s">
        <v>265</v>
      </c>
      <c r="C53" s="14">
        <v>212244</v>
      </c>
      <c r="D53" s="14" t="s">
        <v>1001</v>
      </c>
      <c r="E53" s="14" t="s">
        <v>258</v>
      </c>
      <c r="F53" s="14" t="s">
        <v>1046</v>
      </c>
      <c r="G53" s="14">
        <v>77</v>
      </c>
      <c r="H53" s="31">
        <v>2.7824074074074074E-2</v>
      </c>
      <c r="I53" s="14">
        <f>IF(F53="M",MAX(VLOOKUP($M$1,CATEGCHALL24[],2,0)-1*COUNTIF($F$1:F52,"M"),1),
IF(F53="F",MAX(VLOOKUP($M$1,CATEGCHALL24[],2,0)-1*COUNTIFS($F$1:F52,"F"),1),""))</f>
        <v>1</v>
      </c>
    </row>
    <row r="54" spans="1:9" x14ac:dyDescent="0.2">
      <c r="A54" s="14">
        <v>91</v>
      </c>
      <c r="B54" s="14" t="s">
        <v>269</v>
      </c>
      <c r="C54" s="14">
        <v>411919</v>
      </c>
      <c r="D54" s="14" t="s">
        <v>1007</v>
      </c>
      <c r="E54" s="14" t="s">
        <v>28</v>
      </c>
      <c r="F54" s="14" t="s">
        <v>1046</v>
      </c>
      <c r="G54" s="14">
        <v>77</v>
      </c>
      <c r="H54" s="31">
        <v>2.7824074074074074E-2</v>
      </c>
      <c r="I54" s="14">
        <f>IF(F54="M",MAX(VLOOKUP($M$1,CATEGCHALL24[],2,0)-1*COUNTIF($F$1:F53,"M"),1),
IF(F54="F",MAX(VLOOKUP($M$1,CATEGCHALL24[],2,0)-1*COUNTIFS($F$1:F53,"F"),1),""))</f>
        <v>1</v>
      </c>
    </row>
    <row r="55" spans="1:9" x14ac:dyDescent="0.2">
      <c r="A55" s="14">
        <v>92</v>
      </c>
      <c r="B55" s="14" t="s">
        <v>273</v>
      </c>
      <c r="C55" s="14">
        <v>2014096</v>
      </c>
      <c r="D55" s="14" t="s">
        <v>1004</v>
      </c>
      <c r="E55" s="14" t="s">
        <v>77</v>
      </c>
      <c r="F55" s="14" t="s">
        <v>1046</v>
      </c>
      <c r="G55" s="14">
        <v>77</v>
      </c>
      <c r="H55" s="31">
        <v>2.7847222222222221E-2</v>
      </c>
      <c r="I55" s="14">
        <f>IF(F55="M",MAX(VLOOKUP($M$1,CATEGCHALL24[],2,0)-1*COUNTIF($F$1:F54,"M"),1),
IF(F55="F",MAX(VLOOKUP($M$1,CATEGCHALL24[],2,0)-1*COUNTIFS($F$1:F54,"F"),1),""))</f>
        <v>1</v>
      </c>
    </row>
    <row r="56" spans="1:9" x14ac:dyDescent="0.2">
      <c r="A56" s="14">
        <v>93</v>
      </c>
      <c r="B56" s="14" t="s">
        <v>277</v>
      </c>
      <c r="C56" s="14">
        <v>577563</v>
      </c>
      <c r="D56" s="14" t="s">
        <v>1001</v>
      </c>
      <c r="E56" s="14" t="s">
        <v>77</v>
      </c>
      <c r="F56" s="14" t="s">
        <v>1046</v>
      </c>
      <c r="G56" s="14">
        <v>77</v>
      </c>
      <c r="H56" s="31">
        <v>2.7847222222222221E-2</v>
      </c>
      <c r="I56" s="14">
        <f>IF(F56="M",MAX(VLOOKUP($M$1,CATEGCHALL24[],2,0)-1*COUNTIF($F$1:F55,"M"),1),
IF(F56="F",MAX(VLOOKUP($M$1,CATEGCHALL24[],2,0)-1*COUNTIFS($F$1:F55,"F"),1),""))</f>
        <v>1</v>
      </c>
    </row>
    <row r="57" spans="1:9" x14ac:dyDescent="0.2">
      <c r="A57" s="14">
        <v>97</v>
      </c>
      <c r="B57" s="14" t="s">
        <v>280</v>
      </c>
      <c r="C57" s="14">
        <v>1617247</v>
      </c>
      <c r="D57" s="14" t="s">
        <v>1002</v>
      </c>
      <c r="E57" s="14" t="s">
        <v>149</v>
      </c>
      <c r="F57" s="14" t="s">
        <v>1046</v>
      </c>
      <c r="G57" s="14">
        <v>77</v>
      </c>
      <c r="H57" s="31">
        <v>2.824074074074074E-2</v>
      </c>
      <c r="I57" s="14">
        <f>IF(F57="M",MAX(VLOOKUP($M$1,CATEGCHALL24[],2,0)-1*COUNTIF($F$1:F56,"M"),1),
IF(F57="F",MAX(VLOOKUP($M$1,CATEGCHALL24[],2,0)-1*COUNTIFS($F$1:F56,"F"),1),""))</f>
        <v>1</v>
      </c>
    </row>
    <row r="58" spans="1:9" x14ac:dyDescent="0.2">
      <c r="A58" s="14">
        <v>98</v>
      </c>
      <c r="B58" s="14" t="s">
        <v>285</v>
      </c>
      <c r="C58" s="14">
        <v>2271411</v>
      </c>
      <c r="D58" s="14" t="s">
        <v>1004</v>
      </c>
      <c r="E58" s="14" t="s">
        <v>39</v>
      </c>
      <c r="F58" s="14" t="s">
        <v>1046</v>
      </c>
      <c r="G58" s="14">
        <v>77</v>
      </c>
      <c r="H58" s="31">
        <v>2.826388888888889E-2</v>
      </c>
      <c r="I58" s="14">
        <f>IF(F58="M",MAX(VLOOKUP($M$1,CATEGCHALL24[],2,0)-1*COUNTIF($F$1:F57,"M"),1),
IF(F58="F",MAX(VLOOKUP($M$1,CATEGCHALL24[],2,0)-1*COUNTIFS($F$1:F57,"F"),1),""))</f>
        <v>1</v>
      </c>
    </row>
    <row r="59" spans="1:9" x14ac:dyDescent="0.2">
      <c r="A59" s="14">
        <v>99</v>
      </c>
      <c r="B59" s="14" t="s">
        <v>289</v>
      </c>
      <c r="C59" s="14">
        <v>477397</v>
      </c>
      <c r="D59" s="14" t="s">
        <v>1004</v>
      </c>
      <c r="E59" s="14" t="s">
        <v>149</v>
      </c>
      <c r="F59" s="14" t="s">
        <v>1046</v>
      </c>
      <c r="G59" s="14">
        <v>77</v>
      </c>
      <c r="H59" s="31">
        <v>2.8298611111111111E-2</v>
      </c>
      <c r="I59" s="14">
        <f>IF(F59="M",MAX(VLOOKUP($M$1,CATEGCHALL24[],2,0)-1*COUNTIF($F$1:F58,"M"),1),
IF(F59="F",MAX(VLOOKUP($M$1,CATEGCHALL24[],2,0)-1*COUNTIFS($F$1:F58,"F"),1),""))</f>
        <v>1</v>
      </c>
    </row>
    <row r="60" spans="1:9" x14ac:dyDescent="0.2">
      <c r="A60" s="14">
        <v>100</v>
      </c>
      <c r="B60" s="14" t="s">
        <v>293</v>
      </c>
      <c r="C60" s="14">
        <v>1584096</v>
      </c>
      <c r="D60" s="14" t="s">
        <v>1001</v>
      </c>
      <c r="E60" s="14" t="s">
        <v>295</v>
      </c>
      <c r="F60" s="14" t="s">
        <v>1046</v>
      </c>
      <c r="G60" s="14">
        <v>77</v>
      </c>
      <c r="H60" s="31">
        <v>2.8333333333333332E-2</v>
      </c>
      <c r="I60" s="14">
        <f>IF(F60="M",MAX(VLOOKUP($M$1,CATEGCHALL24[],2,0)-1*COUNTIF($F$1:F59,"M"),1),
IF(F60="F",MAX(VLOOKUP($M$1,CATEGCHALL24[],2,0)-1*COUNTIFS($F$1:F59,"F"),1),""))</f>
        <v>1</v>
      </c>
    </row>
    <row r="61" spans="1:9" x14ac:dyDescent="0.2">
      <c r="A61" s="14">
        <v>101</v>
      </c>
      <c r="B61" s="14" t="s">
        <v>298</v>
      </c>
      <c r="C61" s="14">
        <v>2405552</v>
      </c>
      <c r="D61" s="14" t="s">
        <v>1004</v>
      </c>
      <c r="E61" s="14" t="s">
        <v>97</v>
      </c>
      <c r="F61" s="14" t="s">
        <v>1046</v>
      </c>
      <c r="G61" s="14">
        <v>77</v>
      </c>
      <c r="H61" s="31">
        <v>2.8344907407407409E-2</v>
      </c>
      <c r="I61" s="14">
        <f>IF(F61="M",MAX(VLOOKUP($M$1,CATEGCHALL24[],2,0)-1*COUNTIF($F$1:F60,"M"),1),
IF(F61="F",MAX(VLOOKUP($M$1,CATEGCHALL24[],2,0)-1*COUNTIFS($F$1:F60,"F"),1),""))</f>
        <v>1</v>
      </c>
    </row>
    <row r="62" spans="1:9" x14ac:dyDescent="0.2">
      <c r="A62" s="14">
        <v>102</v>
      </c>
      <c r="B62" s="14" t="s">
        <v>302</v>
      </c>
      <c r="C62" s="14">
        <v>854187</v>
      </c>
      <c r="D62" s="14" t="s">
        <v>1007</v>
      </c>
      <c r="E62" s="14" t="s">
        <v>77</v>
      </c>
      <c r="F62" s="14" t="s">
        <v>1046</v>
      </c>
      <c r="G62" s="14">
        <v>77</v>
      </c>
      <c r="H62" s="31">
        <v>2.8425925925925927E-2</v>
      </c>
      <c r="I62" s="14">
        <f>IF(F62="M",MAX(VLOOKUP($M$1,CATEGCHALL24[],2,0)-1*COUNTIF($F$1:F61,"M"),1),
IF(F62="F",MAX(VLOOKUP($M$1,CATEGCHALL24[],2,0)-1*COUNTIFS($F$1:F61,"F"),1),""))</f>
        <v>1</v>
      </c>
    </row>
    <row r="63" spans="1:9" x14ac:dyDescent="0.2">
      <c r="A63" s="14">
        <v>106</v>
      </c>
      <c r="B63" s="14" t="s">
        <v>307</v>
      </c>
      <c r="C63" s="14">
        <v>1587269</v>
      </c>
      <c r="D63" s="14" t="s">
        <v>1004</v>
      </c>
      <c r="E63" s="14" t="s">
        <v>208</v>
      </c>
      <c r="F63" s="14" t="s">
        <v>1046</v>
      </c>
      <c r="G63" s="14">
        <v>77</v>
      </c>
      <c r="H63" s="31">
        <v>2.8657407407407406E-2</v>
      </c>
      <c r="I63" s="14">
        <f>IF(F63="M",MAX(VLOOKUP($M$1,CATEGCHALL24[],2,0)-1*COUNTIF($F$1:F62,"M"),1),
IF(F63="F",MAX(VLOOKUP($M$1,CATEGCHALL24[],2,0)-1*COUNTIFS($F$1:F62,"F"),1),""))</f>
        <v>1</v>
      </c>
    </row>
    <row r="64" spans="1:9" x14ac:dyDescent="0.2">
      <c r="A64" s="14">
        <v>107</v>
      </c>
      <c r="B64" s="14" t="s">
        <v>311</v>
      </c>
      <c r="C64" s="14">
        <v>1659066</v>
      </c>
      <c r="D64" s="14" t="s">
        <v>1004</v>
      </c>
      <c r="E64" s="14" t="s">
        <v>77</v>
      </c>
      <c r="F64" s="14" t="s">
        <v>1046</v>
      </c>
      <c r="G64" s="14">
        <v>77</v>
      </c>
      <c r="H64" s="31">
        <v>2.8807870370370369E-2</v>
      </c>
      <c r="I64" s="14">
        <f>IF(F64="M",MAX(VLOOKUP($M$1,CATEGCHALL24[],2,0)-1*COUNTIF($F$1:F63,"M"),1),
IF(F64="F",MAX(VLOOKUP($M$1,CATEGCHALL24[],2,0)-1*COUNTIFS($F$1:F63,"F"),1),""))</f>
        <v>1</v>
      </c>
    </row>
    <row r="65" spans="1:9" x14ac:dyDescent="0.2">
      <c r="A65" s="14">
        <v>109</v>
      </c>
      <c r="B65" s="14" t="s">
        <v>315</v>
      </c>
      <c r="C65" s="14">
        <v>1583671</v>
      </c>
      <c r="D65" s="14" t="s">
        <v>1011</v>
      </c>
      <c r="E65" s="14" t="s">
        <v>77</v>
      </c>
      <c r="F65" s="14" t="s">
        <v>1047</v>
      </c>
      <c r="G65" s="14">
        <v>77</v>
      </c>
      <c r="H65" s="31">
        <v>2.8888888888888888E-2</v>
      </c>
      <c r="I65" s="14">
        <f>IF(F65="M",MAX(VLOOKUP($M$1,CATEGCHALL24[],2,0)-1*COUNTIF($F$1:F64,"M"),1),
IF(F65="F",MAX(VLOOKUP($M$1,CATEGCHALL24[],2,0)-1*COUNTIFS($F$1:F64,"F"),1),""))</f>
        <v>48</v>
      </c>
    </row>
    <row r="66" spans="1:9" x14ac:dyDescent="0.2">
      <c r="A66" s="14">
        <v>111</v>
      </c>
      <c r="B66" s="14" t="s">
        <v>320</v>
      </c>
      <c r="C66" s="14">
        <v>416304</v>
      </c>
      <c r="D66" s="14" t="s">
        <v>1008</v>
      </c>
      <c r="E66" s="14" t="s">
        <v>323</v>
      </c>
      <c r="F66" s="14" t="s">
        <v>1047</v>
      </c>
      <c r="G66" s="14">
        <v>77</v>
      </c>
      <c r="H66" s="31">
        <v>2.8981481481481483E-2</v>
      </c>
      <c r="I66" s="14">
        <f>IF(F66="M",MAX(VLOOKUP($M$1,CATEGCHALL24[],2,0)-1*COUNTIF($F$1:F65,"M"),1),
IF(F66="F",MAX(VLOOKUP($M$1,CATEGCHALL24[],2,0)-1*COUNTIFS($F$1:F65,"F"),1),""))</f>
        <v>47</v>
      </c>
    </row>
    <row r="67" spans="1:9" x14ac:dyDescent="0.2">
      <c r="A67" s="14">
        <v>112</v>
      </c>
      <c r="B67" s="14" t="s">
        <v>326</v>
      </c>
      <c r="C67" s="14">
        <v>1964670</v>
      </c>
      <c r="D67" s="14" t="s">
        <v>1004</v>
      </c>
      <c r="E67" s="14" t="s">
        <v>28</v>
      </c>
      <c r="F67" s="14" t="s">
        <v>1046</v>
      </c>
      <c r="G67" s="14">
        <v>77</v>
      </c>
      <c r="H67" s="31">
        <v>2.900462962962963E-2</v>
      </c>
      <c r="I67" s="14">
        <f>IF(F67="M",MAX(VLOOKUP($M$1,CATEGCHALL24[],2,0)-1*COUNTIF($F$1:F66,"M"),1),
IF(F67="F",MAX(VLOOKUP($M$1,CATEGCHALL24[],2,0)-1*COUNTIFS($F$1:F66,"F"),1),""))</f>
        <v>1</v>
      </c>
    </row>
    <row r="68" spans="1:9" x14ac:dyDescent="0.2">
      <c r="A68" s="14">
        <v>113</v>
      </c>
      <c r="B68" s="14" t="s">
        <v>330</v>
      </c>
      <c r="C68" s="14">
        <v>2024651</v>
      </c>
      <c r="D68" s="14" t="s">
        <v>1001</v>
      </c>
      <c r="E68" s="14" t="s">
        <v>22</v>
      </c>
      <c r="F68" s="14" t="s">
        <v>1046</v>
      </c>
      <c r="G68" s="14">
        <v>77</v>
      </c>
      <c r="H68" s="31">
        <v>2.9027777777777777E-2</v>
      </c>
      <c r="I68" s="14">
        <f>IF(F68="M",MAX(VLOOKUP($M$1,CATEGCHALL24[],2,0)-1*COUNTIF($F$1:F67,"M"),1),
IF(F68="F",MAX(VLOOKUP($M$1,CATEGCHALL24[],2,0)-1*COUNTIFS($F$1:F67,"F"),1),""))</f>
        <v>1</v>
      </c>
    </row>
    <row r="69" spans="1:9" x14ac:dyDescent="0.2">
      <c r="A69" s="14">
        <v>115</v>
      </c>
      <c r="B69" s="14" t="s">
        <v>334</v>
      </c>
      <c r="C69" s="14">
        <v>2531907</v>
      </c>
      <c r="D69" s="14" t="s">
        <v>1005</v>
      </c>
      <c r="E69" s="14" t="s">
        <v>77</v>
      </c>
      <c r="F69" s="14" t="s">
        <v>1046</v>
      </c>
      <c r="G69" s="14">
        <v>77</v>
      </c>
      <c r="H69" s="31">
        <v>2.9050925925925924E-2</v>
      </c>
      <c r="I69" s="14">
        <f>IF(F69="M",MAX(VLOOKUP($M$1,CATEGCHALL24[],2,0)-1*COUNTIF($F$1:F68,"M"),1),
IF(F69="F",MAX(VLOOKUP($M$1,CATEGCHALL24[],2,0)-1*COUNTIFS($F$1:F68,"F"),1),""))</f>
        <v>1</v>
      </c>
    </row>
    <row r="70" spans="1:9" x14ac:dyDescent="0.2">
      <c r="A70" s="14">
        <v>116</v>
      </c>
      <c r="B70" s="14" t="s">
        <v>338</v>
      </c>
      <c r="C70" s="14">
        <v>2408806</v>
      </c>
      <c r="D70" s="14" t="s">
        <v>1003</v>
      </c>
      <c r="E70" s="14" t="s">
        <v>340</v>
      </c>
      <c r="F70" s="14" t="s">
        <v>1046</v>
      </c>
      <c r="G70" s="14">
        <v>77</v>
      </c>
      <c r="H70" s="31">
        <v>2.9050925925925924E-2</v>
      </c>
      <c r="I70" s="14">
        <f>IF(F70="M",MAX(VLOOKUP($M$1,CATEGCHALL24[],2,0)-1*COUNTIF($F$1:F69,"M"),1),
IF(F70="F",MAX(VLOOKUP($M$1,CATEGCHALL24[],2,0)-1*COUNTIFS($F$1:F69,"F"),1),""))</f>
        <v>1</v>
      </c>
    </row>
    <row r="71" spans="1:9" x14ac:dyDescent="0.2">
      <c r="A71" s="14">
        <v>117</v>
      </c>
      <c r="B71" s="14" t="s">
        <v>342</v>
      </c>
      <c r="C71" s="14">
        <v>1323221</v>
      </c>
      <c r="D71" s="14" t="s">
        <v>1000</v>
      </c>
      <c r="E71" s="14" t="s">
        <v>22</v>
      </c>
      <c r="F71" s="14" t="s">
        <v>1046</v>
      </c>
      <c r="G71" s="14">
        <v>77</v>
      </c>
      <c r="H71" s="31">
        <v>2.9062500000000002E-2</v>
      </c>
      <c r="I71" s="14">
        <f>IF(F71="M",MAX(VLOOKUP($M$1,CATEGCHALL24[],2,0)-1*COUNTIF($F$1:F70,"M"),1),
IF(F71="F",MAX(VLOOKUP($M$1,CATEGCHALL24[],2,0)-1*COUNTIFS($F$1:F70,"F"),1),""))</f>
        <v>1</v>
      </c>
    </row>
    <row r="72" spans="1:9" x14ac:dyDescent="0.2">
      <c r="A72" s="14">
        <v>118</v>
      </c>
      <c r="B72" s="14" t="s">
        <v>346</v>
      </c>
      <c r="C72" s="14">
        <v>2338752</v>
      </c>
      <c r="D72" s="14" t="s">
        <v>1001</v>
      </c>
      <c r="E72" s="14" t="s">
        <v>22</v>
      </c>
      <c r="F72" s="14" t="s">
        <v>1046</v>
      </c>
      <c r="G72" s="14">
        <v>77</v>
      </c>
      <c r="H72" s="31">
        <v>2.9062500000000002E-2</v>
      </c>
      <c r="I72" s="14">
        <f>IF(F72="M",MAX(VLOOKUP($M$1,CATEGCHALL24[],2,0)-1*COUNTIF($F$1:F71,"M"),1),
IF(F72="F",MAX(VLOOKUP($M$1,CATEGCHALL24[],2,0)-1*COUNTIFS($F$1:F71,"F"),1),""))</f>
        <v>1</v>
      </c>
    </row>
    <row r="73" spans="1:9" x14ac:dyDescent="0.2">
      <c r="A73" s="14">
        <v>120</v>
      </c>
      <c r="B73" s="14" t="s">
        <v>349</v>
      </c>
      <c r="C73" s="14">
        <v>1863384</v>
      </c>
      <c r="D73" s="14" t="s">
        <v>1012</v>
      </c>
      <c r="E73" s="14" t="s">
        <v>77</v>
      </c>
      <c r="F73" s="14" t="s">
        <v>1047</v>
      </c>
      <c r="G73" s="14">
        <v>77</v>
      </c>
      <c r="H73" s="31">
        <v>2.9155092592592594E-2</v>
      </c>
      <c r="I73" s="14">
        <f>IF(F73="M",MAX(VLOOKUP($M$1,CATEGCHALL24[],2,0)-1*COUNTIF($F$1:F72,"M"),1),
IF(F73="F",MAX(VLOOKUP($M$1,CATEGCHALL24[],2,0)-1*COUNTIFS($F$1:F72,"F"),1),""))</f>
        <v>46</v>
      </c>
    </row>
    <row r="74" spans="1:9" x14ac:dyDescent="0.2">
      <c r="A74" s="14">
        <v>121</v>
      </c>
      <c r="B74" s="14" t="s">
        <v>354</v>
      </c>
      <c r="C74" s="14">
        <v>134073</v>
      </c>
      <c r="D74" s="14" t="s">
        <v>1007</v>
      </c>
      <c r="E74" s="14" t="s">
        <v>149</v>
      </c>
      <c r="F74" s="14" t="s">
        <v>1046</v>
      </c>
      <c r="G74" s="14">
        <v>77</v>
      </c>
      <c r="H74" s="31">
        <v>2.9224537037037038E-2</v>
      </c>
      <c r="I74" s="14">
        <f>IF(F74="M",MAX(VLOOKUP($M$1,CATEGCHALL24[],2,0)-1*COUNTIF($F$1:F73,"M"),1),
IF(F74="F",MAX(VLOOKUP($M$1,CATEGCHALL24[],2,0)-1*COUNTIFS($F$1:F73,"F"),1),""))</f>
        <v>1</v>
      </c>
    </row>
    <row r="75" spans="1:9" x14ac:dyDescent="0.2">
      <c r="A75" s="14">
        <v>122</v>
      </c>
      <c r="B75" s="14" t="s">
        <v>358</v>
      </c>
      <c r="C75" s="14">
        <v>1672151</v>
      </c>
      <c r="D75" s="14" t="s">
        <v>1006</v>
      </c>
      <c r="E75" s="14" t="s">
        <v>295</v>
      </c>
      <c r="F75" s="14" t="s">
        <v>1046</v>
      </c>
      <c r="G75" s="14">
        <v>77</v>
      </c>
      <c r="H75" s="31">
        <v>2.9270833333333333E-2</v>
      </c>
      <c r="I75" s="14">
        <f>IF(F75="M",MAX(VLOOKUP($M$1,CATEGCHALL24[],2,0)-1*COUNTIF($F$1:F74,"M"),1),
IF(F75="F",MAX(VLOOKUP($M$1,CATEGCHALL24[],2,0)-1*COUNTIFS($F$1:F74,"F"),1),""))</f>
        <v>1</v>
      </c>
    </row>
    <row r="76" spans="1:9" x14ac:dyDescent="0.2">
      <c r="A76" s="14">
        <v>123</v>
      </c>
      <c r="B76" s="14" t="s">
        <v>362</v>
      </c>
      <c r="C76" s="14">
        <v>2536233</v>
      </c>
      <c r="D76" s="14" t="s">
        <v>1004</v>
      </c>
      <c r="E76" s="14" t="s">
        <v>323</v>
      </c>
      <c r="F76" s="14" t="s">
        <v>1046</v>
      </c>
      <c r="G76" s="14">
        <v>77</v>
      </c>
      <c r="H76" s="31">
        <v>2.9270833333333333E-2</v>
      </c>
      <c r="I76" s="14">
        <f>IF(F76="M",MAX(VLOOKUP($M$1,CATEGCHALL24[],2,0)-1*COUNTIF($F$1:F75,"M"),1),
IF(F76="F",MAX(VLOOKUP($M$1,CATEGCHALL24[],2,0)-1*COUNTIFS($F$1:F75,"F"),1),""))</f>
        <v>1</v>
      </c>
    </row>
    <row r="77" spans="1:9" x14ac:dyDescent="0.2">
      <c r="A77" s="14">
        <v>126</v>
      </c>
      <c r="B77" s="14" t="s">
        <v>365</v>
      </c>
      <c r="C77" s="14">
        <v>2444275</v>
      </c>
      <c r="D77" s="14" t="s">
        <v>1004</v>
      </c>
      <c r="E77" s="14" t="s">
        <v>340</v>
      </c>
      <c r="F77" s="14" t="s">
        <v>1046</v>
      </c>
      <c r="G77" s="14">
        <v>77</v>
      </c>
      <c r="H77" s="31">
        <v>2.9305555555555557E-2</v>
      </c>
      <c r="I77" s="14">
        <f>IF(F77="M",MAX(VLOOKUP($M$1,CATEGCHALL24[],2,0)-1*COUNTIF($F$1:F76,"M"),1),
IF(F77="F",MAX(VLOOKUP($M$1,CATEGCHALL24[],2,0)-1*COUNTIFS($F$1:F76,"F"),1),""))</f>
        <v>1</v>
      </c>
    </row>
    <row r="78" spans="1:9" x14ac:dyDescent="0.2">
      <c r="A78" s="14">
        <v>128</v>
      </c>
      <c r="B78" s="14" t="s">
        <v>369</v>
      </c>
      <c r="C78" s="14">
        <v>1721895</v>
      </c>
      <c r="D78" s="14" t="s">
        <v>1010</v>
      </c>
      <c r="E78" s="14" t="s">
        <v>28</v>
      </c>
      <c r="F78" s="14" t="s">
        <v>1047</v>
      </c>
      <c r="G78" s="14">
        <v>77</v>
      </c>
      <c r="H78" s="31">
        <v>2.9328703703703704E-2</v>
      </c>
      <c r="I78" s="14">
        <f>IF(F78="M",MAX(VLOOKUP($M$1,CATEGCHALL24[],2,0)-1*COUNTIF($F$1:F77,"M"),1),
IF(F78="F",MAX(VLOOKUP($M$1,CATEGCHALL24[],2,0)-1*COUNTIFS($F$1:F77,"F"),1),""))</f>
        <v>45</v>
      </c>
    </row>
    <row r="79" spans="1:9" x14ac:dyDescent="0.2">
      <c r="A79" s="14">
        <v>129</v>
      </c>
      <c r="B79" s="14" t="s">
        <v>374</v>
      </c>
      <c r="C79" s="14">
        <v>2248706</v>
      </c>
      <c r="D79" s="14" t="s">
        <v>1005</v>
      </c>
      <c r="E79" s="14" t="s">
        <v>149</v>
      </c>
      <c r="F79" s="14" t="s">
        <v>1046</v>
      </c>
      <c r="G79" s="14">
        <v>77</v>
      </c>
      <c r="H79" s="31">
        <v>2.9340277777777778E-2</v>
      </c>
      <c r="I79" s="14">
        <f>IF(F79="M",MAX(VLOOKUP($M$1,CATEGCHALL24[],2,0)-1*COUNTIF($F$1:F78,"M"),1),
IF(F79="F",MAX(VLOOKUP($M$1,CATEGCHALL24[],2,0)-1*COUNTIFS($F$1:F78,"F"),1),""))</f>
        <v>1</v>
      </c>
    </row>
    <row r="80" spans="1:9" x14ac:dyDescent="0.2">
      <c r="A80" s="14">
        <v>133</v>
      </c>
      <c r="B80" s="14" t="s">
        <v>378</v>
      </c>
      <c r="C80" s="14">
        <v>1512548</v>
      </c>
      <c r="D80" s="14" t="s">
        <v>1013</v>
      </c>
      <c r="E80" s="14" t="s">
        <v>97</v>
      </c>
      <c r="F80" s="14" t="s">
        <v>1046</v>
      </c>
      <c r="G80" s="14">
        <v>77</v>
      </c>
      <c r="H80" s="31">
        <v>2.9409722222222223E-2</v>
      </c>
      <c r="I80" s="14">
        <f>IF(F80="M",MAX(VLOOKUP($M$1,CATEGCHALL24[],2,0)-1*COUNTIF($F$1:F79,"M"),1),
IF(F80="F",MAX(VLOOKUP($M$1,CATEGCHALL24[],2,0)-1*COUNTIFS($F$1:F79,"F"),1),""))</f>
        <v>1</v>
      </c>
    </row>
    <row r="81" spans="1:9" x14ac:dyDescent="0.2">
      <c r="A81" s="14">
        <v>135</v>
      </c>
      <c r="B81" s="14" t="s">
        <v>383</v>
      </c>
      <c r="C81" s="14">
        <v>1222013</v>
      </c>
      <c r="D81" s="14" t="s">
        <v>1000</v>
      </c>
      <c r="E81" s="14" t="s">
        <v>71</v>
      </c>
      <c r="F81" s="14" t="s">
        <v>1046</v>
      </c>
      <c r="G81" s="14">
        <v>77</v>
      </c>
      <c r="H81" s="31">
        <v>2.9502314814814815E-2</v>
      </c>
      <c r="I81" s="14">
        <f>IF(F81="M",MAX(VLOOKUP($M$1,CATEGCHALL24[],2,0)-1*COUNTIF($F$1:F80,"M"),1),
IF(F81="F",MAX(VLOOKUP($M$1,CATEGCHALL24[],2,0)-1*COUNTIFS($F$1:F80,"F"),1),""))</f>
        <v>1</v>
      </c>
    </row>
    <row r="82" spans="1:9" x14ac:dyDescent="0.2">
      <c r="A82" s="14">
        <v>136</v>
      </c>
      <c r="B82" s="14" t="s">
        <v>388</v>
      </c>
      <c r="C82" s="14">
        <v>2345287</v>
      </c>
      <c r="D82" s="14" t="s">
        <v>1001</v>
      </c>
      <c r="E82" s="14" t="s">
        <v>390</v>
      </c>
      <c r="F82" s="14" t="s">
        <v>1046</v>
      </c>
      <c r="G82" s="14">
        <v>77</v>
      </c>
      <c r="H82" s="31">
        <v>2.9513888888888888E-2</v>
      </c>
      <c r="I82" s="14">
        <f>IF(F82="M",MAX(VLOOKUP($M$1,CATEGCHALL24[],2,0)-1*COUNTIF($F$1:F81,"M"),1),
IF(F82="F",MAX(VLOOKUP($M$1,CATEGCHALL24[],2,0)-1*COUNTIFS($F$1:F81,"F"),1),""))</f>
        <v>1</v>
      </c>
    </row>
    <row r="83" spans="1:9" x14ac:dyDescent="0.2">
      <c r="A83" s="14">
        <v>139</v>
      </c>
      <c r="B83" s="14" t="s">
        <v>393</v>
      </c>
      <c r="C83" s="14">
        <v>1785198</v>
      </c>
      <c r="D83" s="14" t="s">
        <v>1001</v>
      </c>
      <c r="E83" s="14" t="s">
        <v>295</v>
      </c>
      <c r="F83" s="14" t="s">
        <v>1046</v>
      </c>
      <c r="G83" s="14">
        <v>77</v>
      </c>
      <c r="H83" s="31">
        <v>2.9803240740740741E-2</v>
      </c>
      <c r="I83" s="14">
        <f>IF(F83="M",MAX(VLOOKUP($M$1,CATEGCHALL24[],2,0)-1*COUNTIF($F$1:F82,"M"),1),
IF(F83="F",MAX(VLOOKUP($M$1,CATEGCHALL24[],2,0)-1*COUNTIFS($F$1:F82,"F"),1),""))</f>
        <v>1</v>
      </c>
    </row>
    <row r="84" spans="1:9" x14ac:dyDescent="0.2">
      <c r="A84" s="14">
        <v>141</v>
      </c>
      <c r="B84" s="14" t="s">
        <v>397</v>
      </c>
      <c r="C84" s="14">
        <v>2146904</v>
      </c>
      <c r="D84" s="14" t="s">
        <v>1010</v>
      </c>
      <c r="E84" s="14" t="s">
        <v>77</v>
      </c>
      <c r="F84" s="14" t="s">
        <v>1047</v>
      </c>
      <c r="G84" s="14">
        <v>77</v>
      </c>
      <c r="H84" s="31">
        <v>2.9930555555555554E-2</v>
      </c>
      <c r="I84" s="14">
        <f>IF(F84="M",MAX(VLOOKUP($M$1,CATEGCHALL24[],2,0)-1*COUNTIF($F$1:F83,"M"),1),
IF(F84="F",MAX(VLOOKUP($M$1,CATEGCHALL24[],2,0)-1*COUNTIFS($F$1:F83,"F"),1),""))</f>
        <v>44</v>
      </c>
    </row>
    <row r="85" spans="1:9" x14ac:dyDescent="0.2">
      <c r="A85" s="14">
        <v>144</v>
      </c>
      <c r="B85" s="14" t="s">
        <v>402</v>
      </c>
      <c r="C85" s="14">
        <v>2482631</v>
      </c>
      <c r="D85" s="14" t="s">
        <v>1005</v>
      </c>
      <c r="E85" s="14" t="s">
        <v>323</v>
      </c>
      <c r="F85" s="14" t="s">
        <v>1046</v>
      </c>
      <c r="G85" s="14">
        <v>77</v>
      </c>
      <c r="H85" s="31">
        <v>3.0011574074074072E-2</v>
      </c>
      <c r="I85" s="14">
        <f>IF(F85="M",MAX(VLOOKUP($M$1,CATEGCHALL24[],2,0)-1*COUNTIF($F$1:F84,"M"),1),
IF(F85="F",MAX(VLOOKUP($M$1,CATEGCHALL24[],2,0)-1*COUNTIFS($F$1:F84,"F"),1),""))</f>
        <v>1</v>
      </c>
    </row>
    <row r="86" spans="1:9" x14ac:dyDescent="0.2">
      <c r="A86" s="14">
        <v>145</v>
      </c>
      <c r="B86" s="14" t="s">
        <v>406</v>
      </c>
      <c r="C86" s="14">
        <v>1462657</v>
      </c>
      <c r="D86" s="14" t="s">
        <v>1001</v>
      </c>
      <c r="E86" s="14" t="s">
        <v>77</v>
      </c>
      <c r="F86" s="14" t="s">
        <v>1046</v>
      </c>
      <c r="G86" s="14">
        <v>77</v>
      </c>
      <c r="H86" s="31">
        <v>3.0069444444444444E-2</v>
      </c>
      <c r="I86" s="14">
        <f>IF(F86="M",MAX(VLOOKUP($M$1,CATEGCHALL24[],2,0)-1*COUNTIF($F$1:F85,"M"),1),
IF(F86="F",MAX(VLOOKUP($M$1,CATEGCHALL24[],2,0)-1*COUNTIFS($F$1:F85,"F"),1),""))</f>
        <v>1</v>
      </c>
    </row>
    <row r="87" spans="1:9" x14ac:dyDescent="0.2">
      <c r="A87" s="14">
        <v>146</v>
      </c>
      <c r="B87" s="14" t="s">
        <v>410</v>
      </c>
      <c r="C87" s="14">
        <v>2536184</v>
      </c>
      <c r="D87" s="14" t="s">
        <v>1005</v>
      </c>
      <c r="E87" s="14" t="s">
        <v>323</v>
      </c>
      <c r="F87" s="14" t="s">
        <v>1046</v>
      </c>
      <c r="G87" s="14">
        <v>77</v>
      </c>
      <c r="H87" s="31">
        <v>3.0069444444444444E-2</v>
      </c>
      <c r="I87" s="14">
        <f>IF(F87="M",MAX(VLOOKUP($M$1,CATEGCHALL24[],2,0)-1*COUNTIF($F$1:F86,"M"),1),
IF(F87="F",MAX(VLOOKUP($M$1,CATEGCHALL24[],2,0)-1*COUNTIFS($F$1:F86,"F"),1),""))</f>
        <v>1</v>
      </c>
    </row>
    <row r="88" spans="1:9" x14ac:dyDescent="0.2">
      <c r="A88" s="14">
        <v>148</v>
      </c>
      <c r="B88" s="14" t="s">
        <v>413</v>
      </c>
      <c r="C88" s="14">
        <v>2536774</v>
      </c>
      <c r="D88" s="14" t="s">
        <v>1004</v>
      </c>
      <c r="E88" s="14" t="s">
        <v>71</v>
      </c>
      <c r="F88" s="14" t="s">
        <v>1046</v>
      </c>
      <c r="G88" s="14">
        <v>77</v>
      </c>
      <c r="H88" s="31">
        <v>3.0185185185185186E-2</v>
      </c>
      <c r="I88" s="14">
        <f>IF(F88="M",MAX(VLOOKUP($M$1,CATEGCHALL24[],2,0)-1*COUNTIF($F$1:F87,"M"),1),
IF(F88="F",MAX(VLOOKUP($M$1,CATEGCHALL24[],2,0)-1*COUNTIFS($F$1:F87,"F"),1),""))</f>
        <v>1</v>
      </c>
    </row>
    <row r="89" spans="1:9" x14ac:dyDescent="0.2">
      <c r="A89" s="14">
        <v>152</v>
      </c>
      <c r="B89" s="14" t="s">
        <v>417</v>
      </c>
      <c r="C89" s="14">
        <v>184736</v>
      </c>
      <c r="D89" s="14" t="s">
        <v>1004</v>
      </c>
      <c r="E89" s="14" t="s">
        <v>420</v>
      </c>
      <c r="F89" s="14" t="s">
        <v>1046</v>
      </c>
      <c r="G89" s="14">
        <v>77</v>
      </c>
      <c r="H89" s="31">
        <v>3.033564814814815E-2</v>
      </c>
      <c r="I89" s="14">
        <f>IF(F89="M",MAX(VLOOKUP($M$1,CATEGCHALL24[],2,0)-1*COUNTIF($F$1:F88,"M"),1),
IF(F89="F",MAX(VLOOKUP($M$1,CATEGCHALL24[],2,0)-1*COUNTIFS($F$1:F88,"F"),1),""))</f>
        <v>1</v>
      </c>
    </row>
    <row r="90" spans="1:9" x14ac:dyDescent="0.2">
      <c r="A90" s="14">
        <v>153</v>
      </c>
      <c r="B90" s="14" t="s">
        <v>423</v>
      </c>
      <c r="C90" s="14">
        <v>1987560</v>
      </c>
      <c r="D90" s="14" t="s">
        <v>1001</v>
      </c>
      <c r="E90" s="14" t="s">
        <v>71</v>
      </c>
      <c r="F90" s="14" t="s">
        <v>1046</v>
      </c>
      <c r="G90" s="14">
        <v>77</v>
      </c>
      <c r="H90" s="31">
        <v>3.0393518518518518E-2</v>
      </c>
      <c r="I90" s="14">
        <f>IF(F90="M",MAX(VLOOKUP($M$1,CATEGCHALL24[],2,0)-1*COUNTIF($F$1:F89,"M"),1),
IF(F90="F",MAX(VLOOKUP($M$1,CATEGCHALL24[],2,0)-1*COUNTIFS($F$1:F89,"F"),1),""))</f>
        <v>1</v>
      </c>
    </row>
    <row r="91" spans="1:9" x14ac:dyDescent="0.2">
      <c r="A91" s="14">
        <v>154</v>
      </c>
      <c r="B91" s="14" t="s">
        <v>427</v>
      </c>
      <c r="C91" s="14">
        <v>2174684</v>
      </c>
      <c r="D91" s="14" t="s">
        <v>1000</v>
      </c>
      <c r="E91" s="14" t="s">
        <v>429</v>
      </c>
      <c r="F91" s="14" t="s">
        <v>1046</v>
      </c>
      <c r="G91" s="14">
        <v>77</v>
      </c>
      <c r="H91" s="31">
        <v>3.0451388888888889E-2</v>
      </c>
      <c r="I91" s="14">
        <f>IF(F91="M",MAX(VLOOKUP($M$1,CATEGCHALL24[],2,0)-1*COUNTIF($F$1:F90,"M"),1),
IF(F91="F",MAX(VLOOKUP($M$1,CATEGCHALL24[],2,0)-1*COUNTIFS($F$1:F90,"F"),1),""))</f>
        <v>1</v>
      </c>
    </row>
    <row r="92" spans="1:9" x14ac:dyDescent="0.2">
      <c r="A92" s="14">
        <v>159</v>
      </c>
      <c r="B92" s="14" t="s">
        <v>432</v>
      </c>
      <c r="C92" s="14">
        <v>2338741</v>
      </c>
      <c r="D92" s="14" t="s">
        <v>1003</v>
      </c>
      <c r="E92" s="14" t="s">
        <v>390</v>
      </c>
      <c r="F92" s="14" t="s">
        <v>1046</v>
      </c>
      <c r="G92" s="14">
        <v>77</v>
      </c>
      <c r="H92" s="31">
        <v>3.0543981481481481E-2</v>
      </c>
      <c r="I92" s="14">
        <f>IF(F92="M",MAX(VLOOKUP($M$1,CATEGCHALL24[],2,0)-1*COUNTIF($F$1:F91,"M"),1),
IF(F92="F",MAX(VLOOKUP($M$1,CATEGCHALL24[],2,0)-1*COUNTIFS($F$1:F91,"F"),1),""))</f>
        <v>1</v>
      </c>
    </row>
    <row r="93" spans="1:9" x14ac:dyDescent="0.2">
      <c r="A93" s="14">
        <v>160</v>
      </c>
      <c r="B93" s="14" t="s">
        <v>436</v>
      </c>
      <c r="C93" s="14">
        <v>1927409</v>
      </c>
      <c r="D93" s="14" t="s">
        <v>1010</v>
      </c>
      <c r="E93" s="14" t="s">
        <v>438</v>
      </c>
      <c r="F93" s="14" t="s">
        <v>1047</v>
      </c>
      <c r="G93" s="14">
        <v>77</v>
      </c>
      <c r="H93" s="31">
        <v>3.0578703703703705E-2</v>
      </c>
      <c r="I93" s="14">
        <f>IF(F93="M",MAX(VLOOKUP($M$1,CATEGCHALL24[],2,0)-1*COUNTIF($F$1:F92,"M"),1),
IF(F93="F",MAX(VLOOKUP($M$1,CATEGCHALL24[],2,0)-1*COUNTIFS($F$1:F92,"F"),1),""))</f>
        <v>43</v>
      </c>
    </row>
    <row r="94" spans="1:9" x14ac:dyDescent="0.2">
      <c r="A94" s="14">
        <v>161</v>
      </c>
      <c r="B94" s="14" t="s">
        <v>441</v>
      </c>
      <c r="C94" s="14">
        <v>2399070</v>
      </c>
      <c r="D94" s="14" t="s">
        <v>1000</v>
      </c>
      <c r="E94" s="14" t="s">
        <v>340</v>
      </c>
      <c r="F94" s="14" t="s">
        <v>1046</v>
      </c>
      <c r="G94" s="14">
        <v>77</v>
      </c>
      <c r="H94" s="31">
        <v>3.0601851851851852E-2</v>
      </c>
      <c r="I94" s="14">
        <f>IF(F94="M",MAX(VLOOKUP($M$1,CATEGCHALL24[],2,0)-1*COUNTIF($F$1:F93,"M"),1),
IF(F94="F",MAX(VLOOKUP($M$1,CATEGCHALL24[],2,0)-1*COUNTIFS($F$1:F93,"F"),1),""))</f>
        <v>1</v>
      </c>
    </row>
    <row r="95" spans="1:9" x14ac:dyDescent="0.2">
      <c r="A95" s="14">
        <v>162</v>
      </c>
      <c r="B95" s="14" t="s">
        <v>445</v>
      </c>
      <c r="C95" s="14">
        <v>1762503</v>
      </c>
      <c r="D95" s="14" t="s">
        <v>1005</v>
      </c>
      <c r="E95" s="14" t="s">
        <v>323</v>
      </c>
      <c r="F95" s="14" t="s">
        <v>1046</v>
      </c>
      <c r="G95" s="14">
        <v>77</v>
      </c>
      <c r="H95" s="31">
        <v>3.0613425925925926E-2</v>
      </c>
      <c r="I95" s="14">
        <f>IF(F95="M",MAX(VLOOKUP($M$1,CATEGCHALL24[],2,0)-1*COUNTIF($F$1:F94,"M"),1),
IF(F95="F",MAX(VLOOKUP($M$1,CATEGCHALL24[],2,0)-1*COUNTIFS($F$1:F94,"F"),1),""))</f>
        <v>1</v>
      </c>
    </row>
    <row r="96" spans="1:9" x14ac:dyDescent="0.2">
      <c r="A96" s="14">
        <v>165</v>
      </c>
      <c r="B96" s="14" t="s">
        <v>449</v>
      </c>
      <c r="C96" s="14">
        <v>2532564</v>
      </c>
      <c r="D96" s="14" t="s">
        <v>1007</v>
      </c>
      <c r="E96" s="14" t="s">
        <v>323</v>
      </c>
      <c r="F96" s="14" t="s">
        <v>1046</v>
      </c>
      <c r="G96" s="14">
        <v>77</v>
      </c>
      <c r="H96" s="31">
        <v>3.0729166666666665E-2</v>
      </c>
      <c r="I96" s="14">
        <f>IF(F96="M",MAX(VLOOKUP($M$1,CATEGCHALL24[],2,0)-1*COUNTIF($F$1:F95,"M"),1),
IF(F96="F",MAX(VLOOKUP($M$1,CATEGCHALL24[],2,0)-1*COUNTIFS($F$1:F95,"F"),1),""))</f>
        <v>1</v>
      </c>
    </row>
    <row r="97" spans="1:9" x14ac:dyDescent="0.2">
      <c r="A97" s="14">
        <v>167</v>
      </c>
      <c r="B97" s="14" t="s">
        <v>454</v>
      </c>
      <c r="C97" s="14">
        <v>1438844</v>
      </c>
      <c r="D97" s="14" t="s">
        <v>1001</v>
      </c>
      <c r="E97" s="14" t="s">
        <v>258</v>
      </c>
      <c r="F97" s="14" t="s">
        <v>1046</v>
      </c>
      <c r="G97" s="14">
        <v>77</v>
      </c>
      <c r="H97" s="31">
        <v>3.0891203703703702E-2</v>
      </c>
      <c r="I97" s="14">
        <f>IF(F97="M",MAX(VLOOKUP($M$1,CATEGCHALL24[],2,0)-1*COUNTIF($F$1:F96,"M"),1),
IF(F97="F",MAX(VLOOKUP($M$1,CATEGCHALL24[],2,0)-1*COUNTIFS($F$1:F96,"F"),1),""))</f>
        <v>1</v>
      </c>
    </row>
    <row r="98" spans="1:9" x14ac:dyDescent="0.2">
      <c r="A98" s="14">
        <v>168</v>
      </c>
      <c r="B98" s="14" t="s">
        <v>458</v>
      </c>
      <c r="C98" s="14">
        <v>2319231</v>
      </c>
      <c r="D98" s="14" t="s">
        <v>1004</v>
      </c>
      <c r="E98" s="14" t="s">
        <v>77</v>
      </c>
      <c r="F98" s="14" t="s">
        <v>1046</v>
      </c>
      <c r="G98" s="14">
        <v>77</v>
      </c>
      <c r="H98" s="31">
        <v>3.09375E-2</v>
      </c>
      <c r="I98" s="14">
        <f>IF(F98="M",MAX(VLOOKUP($M$1,CATEGCHALL24[],2,0)-1*COUNTIF($F$1:F97,"M"),1),
IF(F98="F",MAX(VLOOKUP($M$1,CATEGCHALL24[],2,0)-1*COUNTIFS($F$1:F97,"F"),1),""))</f>
        <v>1</v>
      </c>
    </row>
    <row r="99" spans="1:9" x14ac:dyDescent="0.2">
      <c r="A99" s="14">
        <v>174</v>
      </c>
      <c r="B99" s="14" t="s">
        <v>462</v>
      </c>
      <c r="C99" s="14">
        <v>2514442</v>
      </c>
      <c r="D99" s="14" t="s">
        <v>1013</v>
      </c>
      <c r="E99" s="14" t="s">
        <v>28</v>
      </c>
      <c r="F99" s="14" t="s">
        <v>1046</v>
      </c>
      <c r="G99" s="14">
        <v>77</v>
      </c>
      <c r="H99" s="31">
        <v>3.1099537037037037E-2</v>
      </c>
      <c r="I99" s="14">
        <f>IF(F99="M",MAX(VLOOKUP($M$1,CATEGCHALL24[],2,0)-1*COUNTIF($F$1:F98,"M"),1),
IF(F99="F",MAX(VLOOKUP($M$1,CATEGCHALL24[],2,0)-1*COUNTIFS($F$1:F98,"F"),1),""))</f>
        <v>1</v>
      </c>
    </row>
    <row r="100" spans="1:9" x14ac:dyDescent="0.2">
      <c r="A100" s="14">
        <v>176</v>
      </c>
      <c r="B100" s="14" t="s">
        <v>467</v>
      </c>
      <c r="C100" s="14">
        <v>2238390</v>
      </c>
      <c r="D100" s="14" t="s">
        <v>1004</v>
      </c>
      <c r="E100" s="14" t="s">
        <v>39</v>
      </c>
      <c r="F100" s="14" t="s">
        <v>1046</v>
      </c>
      <c r="G100" s="14">
        <v>77</v>
      </c>
      <c r="H100" s="31">
        <v>3.1168981481481482E-2</v>
      </c>
      <c r="I100" s="14">
        <f>IF(F100="M",MAX(VLOOKUP($M$1,CATEGCHALL24[],2,0)-1*COUNTIF($F$1:F99,"M"),1),
IF(F100="F",MAX(VLOOKUP($M$1,CATEGCHALL24[],2,0)-1*COUNTIFS($F$1:F99,"F"),1),""))</f>
        <v>1</v>
      </c>
    </row>
    <row r="101" spans="1:9" x14ac:dyDescent="0.2">
      <c r="A101" s="14">
        <v>178</v>
      </c>
      <c r="B101" s="14" t="s">
        <v>471</v>
      </c>
      <c r="C101" s="14">
        <v>552880</v>
      </c>
      <c r="D101" s="14" t="s">
        <v>1004</v>
      </c>
      <c r="E101" s="14" t="s">
        <v>228</v>
      </c>
      <c r="F101" s="14" t="s">
        <v>1046</v>
      </c>
      <c r="G101" s="14">
        <v>77</v>
      </c>
      <c r="H101" s="31">
        <v>3.1261574074074074E-2</v>
      </c>
      <c r="I101" s="14">
        <f>IF(F101="M",MAX(VLOOKUP($M$1,CATEGCHALL24[],2,0)-1*COUNTIF($F$1:F100,"M"),1),
IF(F101="F",MAX(VLOOKUP($M$1,CATEGCHALL24[],2,0)-1*COUNTIFS($F$1:F100,"F"),1),""))</f>
        <v>1</v>
      </c>
    </row>
    <row r="102" spans="1:9" x14ac:dyDescent="0.2">
      <c r="A102" s="14">
        <v>182</v>
      </c>
      <c r="B102" s="14" t="s">
        <v>475</v>
      </c>
      <c r="C102" s="14">
        <v>1769667</v>
      </c>
      <c r="D102" s="14" t="s">
        <v>1010</v>
      </c>
      <c r="E102" s="14" t="s">
        <v>39</v>
      </c>
      <c r="F102" s="14" t="s">
        <v>1047</v>
      </c>
      <c r="G102" s="14">
        <v>77</v>
      </c>
      <c r="H102" s="31">
        <v>3.1377314814814816E-2</v>
      </c>
      <c r="I102" s="14">
        <f>IF(F102="M",MAX(VLOOKUP($M$1,CATEGCHALL24[],2,0)-1*COUNTIF($F$1:F101,"M"),1),
IF(F102="F",MAX(VLOOKUP($M$1,CATEGCHALL24[],2,0)-1*COUNTIFS($F$1:F101,"F"),1),""))</f>
        <v>42</v>
      </c>
    </row>
    <row r="103" spans="1:9" x14ac:dyDescent="0.2">
      <c r="A103" s="14">
        <v>183</v>
      </c>
      <c r="B103" s="14" t="s">
        <v>480</v>
      </c>
      <c r="C103" s="14">
        <v>967447</v>
      </c>
      <c r="D103" s="14" t="s">
        <v>1005</v>
      </c>
      <c r="E103" s="14" t="s">
        <v>77</v>
      </c>
      <c r="F103" s="14" t="s">
        <v>1046</v>
      </c>
      <c r="G103" s="14">
        <v>77</v>
      </c>
      <c r="H103" s="31">
        <v>3.1412037037037037E-2</v>
      </c>
      <c r="I103" s="14">
        <f>IF(F103="M",MAX(VLOOKUP($M$1,CATEGCHALL24[],2,0)-1*COUNTIF($F$1:F102,"M"),1),
IF(F103="F",MAX(VLOOKUP($M$1,CATEGCHALL24[],2,0)-1*COUNTIFS($F$1:F102,"F"),1),""))</f>
        <v>1</v>
      </c>
    </row>
    <row r="104" spans="1:9" x14ac:dyDescent="0.2">
      <c r="A104" s="14">
        <v>184</v>
      </c>
      <c r="B104" s="14" t="s">
        <v>484</v>
      </c>
      <c r="C104" s="14">
        <v>2525755</v>
      </c>
      <c r="D104" s="14" t="s">
        <v>1005</v>
      </c>
      <c r="E104" s="14" t="s">
        <v>208</v>
      </c>
      <c r="F104" s="14" t="s">
        <v>1046</v>
      </c>
      <c r="G104" s="14">
        <v>77</v>
      </c>
      <c r="H104" s="31">
        <v>3.142361111111111E-2</v>
      </c>
      <c r="I104" s="14">
        <f>IF(F104="M",MAX(VLOOKUP($M$1,CATEGCHALL24[],2,0)-1*COUNTIF($F$1:F103,"M"),1),
IF(F104="F",MAX(VLOOKUP($M$1,CATEGCHALL24[],2,0)-1*COUNTIFS($F$1:F103,"F"),1),""))</f>
        <v>1</v>
      </c>
    </row>
    <row r="105" spans="1:9" x14ac:dyDescent="0.2">
      <c r="A105" s="14">
        <v>185</v>
      </c>
      <c r="B105" s="14" t="s">
        <v>488</v>
      </c>
      <c r="C105" s="14">
        <v>408871</v>
      </c>
      <c r="D105" s="14" t="s">
        <v>1007</v>
      </c>
      <c r="E105" s="14" t="s">
        <v>71</v>
      </c>
      <c r="F105" s="14" t="s">
        <v>1046</v>
      </c>
      <c r="G105" s="14">
        <v>77</v>
      </c>
      <c r="H105" s="31">
        <v>3.1446759259259258E-2</v>
      </c>
      <c r="I105" s="14">
        <f>IF(F105="M",MAX(VLOOKUP($M$1,CATEGCHALL24[],2,0)-1*COUNTIF($F$1:F104,"M"),1),
IF(F105="F",MAX(VLOOKUP($M$1,CATEGCHALL24[],2,0)-1*COUNTIFS($F$1:F104,"F"),1),""))</f>
        <v>1</v>
      </c>
    </row>
    <row r="106" spans="1:9" x14ac:dyDescent="0.2">
      <c r="A106" s="14">
        <v>186</v>
      </c>
      <c r="B106" s="14" t="s">
        <v>492</v>
      </c>
      <c r="C106" s="14">
        <v>2509559</v>
      </c>
      <c r="D106" s="14" t="s">
        <v>1001</v>
      </c>
      <c r="E106" s="14" t="s">
        <v>77</v>
      </c>
      <c r="F106" s="14" t="s">
        <v>1046</v>
      </c>
      <c r="G106" s="14">
        <v>77</v>
      </c>
      <c r="H106" s="31">
        <v>3.1469907407407405E-2</v>
      </c>
      <c r="I106" s="14">
        <f>IF(F106="M",MAX(VLOOKUP($M$1,CATEGCHALL24[],2,0)-1*COUNTIF($F$1:F105,"M"),1),
IF(F106="F",MAX(VLOOKUP($M$1,CATEGCHALL24[],2,0)-1*COUNTIFS($F$1:F105,"F"),1),""))</f>
        <v>1</v>
      </c>
    </row>
    <row r="107" spans="1:9" x14ac:dyDescent="0.2">
      <c r="A107" s="14">
        <v>193</v>
      </c>
      <c r="B107" s="14" t="s">
        <v>496</v>
      </c>
      <c r="C107" s="14">
        <v>2412914</v>
      </c>
      <c r="D107" s="14" t="s">
        <v>1001</v>
      </c>
      <c r="E107" s="14" t="s">
        <v>295</v>
      </c>
      <c r="F107" s="14" t="s">
        <v>1046</v>
      </c>
      <c r="G107" s="14">
        <v>77</v>
      </c>
      <c r="H107" s="31">
        <v>3.2048611111111111E-2</v>
      </c>
      <c r="I107" s="14">
        <f>IF(F107="M",MAX(VLOOKUP($M$1,CATEGCHALL24[],2,0)-1*COUNTIF($F$1:F106,"M"),1),
IF(F107="F",MAX(VLOOKUP($M$1,CATEGCHALL24[],2,0)-1*COUNTIFS($F$1:F106,"F"),1),""))</f>
        <v>1</v>
      </c>
    </row>
    <row r="108" spans="1:9" x14ac:dyDescent="0.2">
      <c r="A108" s="14">
        <v>194</v>
      </c>
      <c r="B108" s="14" t="s">
        <v>500</v>
      </c>
      <c r="C108" s="14">
        <v>2499621</v>
      </c>
      <c r="D108" s="14" t="s">
        <v>1005</v>
      </c>
      <c r="E108" s="14" t="s">
        <v>77</v>
      </c>
      <c r="F108" s="14" t="s">
        <v>1046</v>
      </c>
      <c r="G108" s="14">
        <v>77</v>
      </c>
      <c r="H108" s="31">
        <v>3.2083333333333332E-2</v>
      </c>
      <c r="I108" s="14">
        <f>IF(F108="M",MAX(VLOOKUP($M$1,CATEGCHALL24[],2,0)-1*COUNTIF($F$1:F107,"M"),1),
IF(F108="F",MAX(VLOOKUP($M$1,CATEGCHALL24[],2,0)-1*COUNTIFS($F$1:F107,"F"),1),""))</f>
        <v>1</v>
      </c>
    </row>
    <row r="109" spans="1:9" x14ac:dyDescent="0.2">
      <c r="A109" s="14">
        <v>196</v>
      </c>
      <c r="B109" s="14" t="s">
        <v>504</v>
      </c>
      <c r="C109" s="14">
        <v>2477412</v>
      </c>
      <c r="D109" s="14" t="s">
        <v>1014</v>
      </c>
      <c r="E109" s="14" t="s">
        <v>77</v>
      </c>
      <c r="F109" s="14" t="s">
        <v>1046</v>
      </c>
      <c r="G109" s="14">
        <v>77</v>
      </c>
      <c r="H109" s="31">
        <v>3.2199074074074074E-2</v>
      </c>
      <c r="I109" s="14">
        <f>IF(F109="M",MAX(VLOOKUP($M$1,CATEGCHALL24[],2,0)-1*COUNTIF($F$1:F108,"M"),1),
IF(F109="F",MAX(VLOOKUP($M$1,CATEGCHALL24[],2,0)-1*COUNTIFS($F$1:F108,"F"),1),""))</f>
        <v>1</v>
      </c>
    </row>
    <row r="110" spans="1:9" x14ac:dyDescent="0.2">
      <c r="A110" s="14">
        <v>197</v>
      </c>
      <c r="B110" s="14" t="s">
        <v>509</v>
      </c>
      <c r="C110" s="14">
        <v>2531995</v>
      </c>
      <c r="D110" s="14" t="s">
        <v>1004</v>
      </c>
      <c r="E110" s="14" t="s">
        <v>323</v>
      </c>
      <c r="F110" s="14" t="s">
        <v>1046</v>
      </c>
      <c r="G110" s="14">
        <v>77</v>
      </c>
      <c r="H110" s="31">
        <v>3.2210648148148148E-2</v>
      </c>
      <c r="I110" s="14">
        <f>IF(F110="M",MAX(VLOOKUP($M$1,CATEGCHALL24[],2,0)-1*COUNTIF($F$1:F109,"M"),1),
IF(F110="F",MAX(VLOOKUP($M$1,CATEGCHALL24[],2,0)-1*COUNTIFS($F$1:F109,"F"),1),""))</f>
        <v>1</v>
      </c>
    </row>
    <row r="111" spans="1:9" x14ac:dyDescent="0.2">
      <c r="A111" s="14">
        <v>198</v>
      </c>
      <c r="B111" s="14" t="s">
        <v>513</v>
      </c>
      <c r="C111" s="14">
        <v>1196391</v>
      </c>
      <c r="D111" s="14" t="s">
        <v>1011</v>
      </c>
      <c r="E111" s="14" t="s">
        <v>340</v>
      </c>
      <c r="F111" s="14" t="s">
        <v>1047</v>
      </c>
      <c r="G111" s="14">
        <v>77</v>
      </c>
      <c r="H111" s="31">
        <v>3.2280092592592589E-2</v>
      </c>
      <c r="I111" s="14">
        <f>IF(F111="M",MAX(VLOOKUP($M$1,CATEGCHALL24[],2,0)-1*COUNTIF($F$1:F110,"M"),1),
IF(F111="F",MAX(VLOOKUP($M$1,CATEGCHALL24[],2,0)-1*COUNTIFS($F$1:F110,"F"),1),""))</f>
        <v>41</v>
      </c>
    </row>
    <row r="112" spans="1:9" x14ac:dyDescent="0.2">
      <c r="A112" s="14">
        <v>199</v>
      </c>
      <c r="B112" s="14" t="s">
        <v>518</v>
      </c>
      <c r="C112" s="14">
        <v>392511</v>
      </c>
      <c r="D112" s="14" t="s">
        <v>1004</v>
      </c>
      <c r="E112" s="14" t="s">
        <v>109</v>
      </c>
      <c r="F112" s="14" t="s">
        <v>1046</v>
      </c>
      <c r="G112" s="14">
        <v>77</v>
      </c>
      <c r="H112" s="31">
        <v>3.2314814814814817E-2</v>
      </c>
      <c r="I112" s="14">
        <f>IF(F112="M",MAX(VLOOKUP($M$1,CATEGCHALL24[],2,0)-1*COUNTIF($F$1:F111,"M"),1),
IF(F112="F",MAX(VLOOKUP($M$1,CATEGCHALL24[],2,0)-1*COUNTIFS($F$1:F111,"F"),1),""))</f>
        <v>1</v>
      </c>
    </row>
    <row r="113" spans="1:9" x14ac:dyDescent="0.2">
      <c r="A113" s="14">
        <v>201</v>
      </c>
      <c r="B113" s="14" t="s">
        <v>522</v>
      </c>
      <c r="C113" s="14">
        <v>1130677</v>
      </c>
      <c r="D113" s="14" t="s">
        <v>1007</v>
      </c>
      <c r="E113" s="14" t="s">
        <v>39</v>
      </c>
      <c r="F113" s="14" t="s">
        <v>1046</v>
      </c>
      <c r="G113" s="14">
        <v>77</v>
      </c>
      <c r="H113" s="31">
        <v>3.2361111111111111E-2</v>
      </c>
      <c r="I113" s="14">
        <f>IF(F113="M",MAX(VLOOKUP($M$1,CATEGCHALL24[],2,0)-1*COUNTIF($F$1:F112,"M"),1),
IF(F113="F",MAX(VLOOKUP($M$1,CATEGCHALL24[],2,0)-1*COUNTIFS($F$1:F112,"F"),1),""))</f>
        <v>1</v>
      </c>
    </row>
    <row r="114" spans="1:9" x14ac:dyDescent="0.2">
      <c r="A114" s="14">
        <v>204</v>
      </c>
      <c r="B114" s="14" t="s">
        <v>526</v>
      </c>
      <c r="C114" s="14">
        <v>593095</v>
      </c>
      <c r="D114" s="14" t="s">
        <v>1007</v>
      </c>
      <c r="E114" s="14" t="s">
        <v>103</v>
      </c>
      <c r="F114" s="14" t="s">
        <v>1046</v>
      </c>
      <c r="G114" s="14">
        <v>77</v>
      </c>
      <c r="H114" s="31">
        <v>3.2488425925925928E-2</v>
      </c>
      <c r="I114" s="14">
        <f>IF(F114="M",MAX(VLOOKUP($M$1,CATEGCHALL24[],2,0)-1*COUNTIF($F$1:F113,"M"),1),
IF(F114="F",MAX(VLOOKUP($M$1,CATEGCHALL24[],2,0)-1*COUNTIFS($F$1:F113,"F"),1),""))</f>
        <v>1</v>
      </c>
    </row>
    <row r="115" spans="1:9" x14ac:dyDescent="0.2">
      <c r="A115" s="14">
        <v>207</v>
      </c>
      <c r="B115" s="14" t="s">
        <v>531</v>
      </c>
      <c r="C115" s="14">
        <v>1863387</v>
      </c>
      <c r="D115" s="14" t="s">
        <v>1001</v>
      </c>
      <c r="E115" s="14" t="s">
        <v>77</v>
      </c>
      <c r="F115" s="14" t="s">
        <v>1046</v>
      </c>
      <c r="G115" s="14">
        <v>77</v>
      </c>
      <c r="H115" s="31">
        <v>3.2615740740740744E-2</v>
      </c>
      <c r="I115" s="14">
        <f>IF(F115="M",MAX(VLOOKUP($M$1,CATEGCHALL24[],2,0)-1*COUNTIF($F$1:F114,"M"),1),
IF(F115="F",MAX(VLOOKUP($M$1,CATEGCHALL24[],2,0)-1*COUNTIFS($F$1:F114,"F"),1),""))</f>
        <v>1</v>
      </c>
    </row>
    <row r="116" spans="1:9" x14ac:dyDescent="0.2">
      <c r="A116" s="14">
        <v>208</v>
      </c>
      <c r="B116" s="14" t="s">
        <v>535</v>
      </c>
      <c r="C116" s="14">
        <v>1863391</v>
      </c>
      <c r="D116" s="14" t="s">
        <v>1008</v>
      </c>
      <c r="E116" s="14" t="s">
        <v>77</v>
      </c>
      <c r="F116" s="14" t="s">
        <v>1047</v>
      </c>
      <c r="G116" s="14">
        <v>77</v>
      </c>
      <c r="H116" s="31">
        <v>3.2615740740740744E-2</v>
      </c>
      <c r="I116" s="14">
        <f>IF(F116="M",MAX(VLOOKUP($M$1,CATEGCHALL24[],2,0)-1*COUNTIF($F$1:F115,"M"),1),
IF(F116="F",MAX(VLOOKUP($M$1,CATEGCHALL24[],2,0)-1*COUNTIFS($F$1:F115,"F"),1),""))</f>
        <v>40</v>
      </c>
    </row>
    <row r="117" spans="1:9" x14ac:dyDescent="0.2">
      <c r="A117" s="14">
        <v>209</v>
      </c>
      <c r="B117" s="14" t="s">
        <v>538</v>
      </c>
      <c r="C117" s="14">
        <v>981160</v>
      </c>
      <c r="D117" s="14" t="s">
        <v>1003</v>
      </c>
      <c r="E117" s="14" t="s">
        <v>77</v>
      </c>
      <c r="F117" s="14" t="s">
        <v>1046</v>
      </c>
      <c r="G117" s="14">
        <v>77</v>
      </c>
      <c r="H117" s="31">
        <v>3.2662037037037038E-2</v>
      </c>
      <c r="I117" s="14">
        <f>IF(F117="M",MAX(VLOOKUP($M$1,CATEGCHALL24[],2,0)-1*COUNTIF($F$1:F116,"M"),1),
IF(F117="F",MAX(VLOOKUP($M$1,CATEGCHALL24[],2,0)-1*COUNTIFS($F$1:F116,"F"),1),""))</f>
        <v>1</v>
      </c>
    </row>
    <row r="118" spans="1:9" x14ac:dyDescent="0.2">
      <c r="A118" s="14">
        <v>211</v>
      </c>
      <c r="B118" s="14" t="s">
        <v>542</v>
      </c>
      <c r="C118" s="14">
        <v>2537462</v>
      </c>
      <c r="D118" s="14" t="s">
        <v>1015</v>
      </c>
      <c r="E118" s="14" t="s">
        <v>66</v>
      </c>
      <c r="F118" s="14" t="s">
        <v>1047</v>
      </c>
      <c r="G118" s="14">
        <v>77</v>
      </c>
      <c r="H118" s="31">
        <v>3.2673611111111112E-2</v>
      </c>
      <c r="I118" s="14">
        <f>IF(F118="M",MAX(VLOOKUP($M$1,CATEGCHALL24[],2,0)-1*COUNTIF($F$1:F117,"M"),1),
IF(F118="F",MAX(VLOOKUP($M$1,CATEGCHALL24[],2,0)-1*COUNTIFS($F$1:F117,"F"),1),""))</f>
        <v>39</v>
      </c>
    </row>
    <row r="119" spans="1:9" x14ac:dyDescent="0.2">
      <c r="A119" s="14">
        <v>212</v>
      </c>
      <c r="B119" s="14" t="s">
        <v>547</v>
      </c>
      <c r="C119" s="14">
        <v>2384092</v>
      </c>
      <c r="D119" s="14" t="s">
        <v>1005</v>
      </c>
      <c r="E119" s="14" t="s">
        <v>97</v>
      </c>
      <c r="F119" s="14" t="s">
        <v>1046</v>
      </c>
      <c r="G119" s="14">
        <v>77</v>
      </c>
      <c r="H119" s="31">
        <v>3.2754629629629627E-2</v>
      </c>
      <c r="I119" s="14">
        <f>IF(F119="M",MAX(VLOOKUP($M$1,CATEGCHALL24[],2,0)-1*COUNTIF($F$1:F118,"M"),1),
IF(F119="F",MAX(VLOOKUP($M$1,CATEGCHALL24[],2,0)-1*COUNTIFS($F$1:F118,"F"),1),""))</f>
        <v>1</v>
      </c>
    </row>
    <row r="120" spans="1:9" x14ac:dyDescent="0.2">
      <c r="A120" s="14">
        <v>214</v>
      </c>
      <c r="B120" s="14" t="s">
        <v>551</v>
      </c>
      <c r="C120" s="14">
        <v>679347</v>
      </c>
      <c r="D120" s="14" t="s">
        <v>1009</v>
      </c>
      <c r="E120" s="14" t="s">
        <v>554</v>
      </c>
      <c r="F120" s="14" t="s">
        <v>1046</v>
      </c>
      <c r="G120" s="14">
        <v>77</v>
      </c>
      <c r="H120" s="31">
        <v>3.2800925925925928E-2</v>
      </c>
      <c r="I120" s="14">
        <f>IF(F120="M",MAX(VLOOKUP($M$1,CATEGCHALL24[],2,0)-1*COUNTIF($F$1:F119,"M"),1),
IF(F120="F",MAX(VLOOKUP($M$1,CATEGCHALL24[],2,0)-1*COUNTIFS($F$1:F119,"F"),1),""))</f>
        <v>1</v>
      </c>
    </row>
    <row r="121" spans="1:9" x14ac:dyDescent="0.2">
      <c r="A121" s="14">
        <v>215</v>
      </c>
      <c r="B121" s="14" t="s">
        <v>557</v>
      </c>
      <c r="C121" s="14">
        <v>1085423</v>
      </c>
      <c r="D121" s="14" t="s">
        <v>1009</v>
      </c>
      <c r="E121" s="14" t="s">
        <v>51</v>
      </c>
      <c r="F121" s="14" t="s">
        <v>1046</v>
      </c>
      <c r="G121" s="14">
        <v>77</v>
      </c>
      <c r="H121" s="31">
        <v>3.2812500000000001E-2</v>
      </c>
      <c r="I121" s="14">
        <f>IF(F121="M",MAX(VLOOKUP($M$1,CATEGCHALL24[],2,0)-1*COUNTIF($F$1:F120,"M"),1),
IF(F121="F",MAX(VLOOKUP($M$1,CATEGCHALL24[],2,0)-1*COUNTIFS($F$1:F120,"F"),1),""))</f>
        <v>1</v>
      </c>
    </row>
    <row r="122" spans="1:9" x14ac:dyDescent="0.2">
      <c r="A122" s="14">
        <v>221</v>
      </c>
      <c r="B122" s="14" t="s">
        <v>561</v>
      </c>
      <c r="C122" s="14">
        <v>2483967</v>
      </c>
      <c r="D122" s="14" t="s">
        <v>1009</v>
      </c>
      <c r="E122" s="14" t="s">
        <v>323</v>
      </c>
      <c r="F122" s="14" t="s">
        <v>1046</v>
      </c>
      <c r="G122" s="14">
        <v>77</v>
      </c>
      <c r="H122" s="31">
        <v>3.2974537037037038E-2</v>
      </c>
      <c r="I122" s="14">
        <f>IF(F122="M",MAX(VLOOKUP($M$1,CATEGCHALL24[],2,0)-1*COUNTIF($F$1:F121,"M"),1),
IF(F122="F",MAX(VLOOKUP($M$1,CATEGCHALL24[],2,0)-1*COUNTIFS($F$1:F121,"F"),1),""))</f>
        <v>1</v>
      </c>
    </row>
    <row r="123" spans="1:9" x14ac:dyDescent="0.2">
      <c r="A123" s="14">
        <v>224</v>
      </c>
      <c r="B123" s="14" t="s">
        <v>566</v>
      </c>
      <c r="C123" s="14">
        <v>404931</v>
      </c>
      <c r="D123" s="14" t="s">
        <v>1016</v>
      </c>
      <c r="E123" s="14" t="s">
        <v>77</v>
      </c>
      <c r="F123" s="14" t="s">
        <v>1047</v>
      </c>
      <c r="G123" s="14">
        <v>77</v>
      </c>
      <c r="H123" s="31">
        <v>3.3171296296296296E-2</v>
      </c>
      <c r="I123" s="14">
        <f>IF(F123="M",MAX(VLOOKUP($M$1,CATEGCHALL24[],2,0)-1*COUNTIF($F$1:F122,"M"),1),
IF(F123="F",MAX(VLOOKUP($M$1,CATEGCHALL24[],2,0)-1*COUNTIFS($F$1:F122,"F"),1),""))</f>
        <v>38</v>
      </c>
    </row>
    <row r="124" spans="1:9" x14ac:dyDescent="0.2">
      <c r="A124" s="14">
        <v>225</v>
      </c>
      <c r="B124" s="14" t="s">
        <v>571</v>
      </c>
      <c r="C124" s="14">
        <v>2431197</v>
      </c>
      <c r="D124" s="14" t="s">
        <v>1004</v>
      </c>
      <c r="E124" s="14" t="s">
        <v>199</v>
      </c>
      <c r="F124" s="14" t="s">
        <v>1046</v>
      </c>
      <c r="G124" s="14">
        <v>77</v>
      </c>
      <c r="H124" s="31">
        <v>3.3206018518518517E-2</v>
      </c>
      <c r="I124" s="14">
        <f>IF(F124="M",MAX(VLOOKUP($M$1,CATEGCHALL24[],2,0)-1*COUNTIF($F$1:F123,"M"),1),
IF(F124="F",MAX(VLOOKUP($M$1,CATEGCHALL24[],2,0)-1*COUNTIFS($F$1:F123,"F"),1),""))</f>
        <v>1</v>
      </c>
    </row>
    <row r="125" spans="1:9" x14ac:dyDescent="0.2">
      <c r="A125" s="14">
        <v>234</v>
      </c>
      <c r="B125" s="14" t="s">
        <v>575</v>
      </c>
      <c r="C125" s="14">
        <v>1062367</v>
      </c>
      <c r="D125" s="14" t="s">
        <v>1009</v>
      </c>
      <c r="E125" s="14" t="s">
        <v>77</v>
      </c>
      <c r="F125" s="14" t="s">
        <v>1046</v>
      </c>
      <c r="G125" s="14">
        <v>77</v>
      </c>
      <c r="H125" s="31">
        <v>3.3472222222222223E-2</v>
      </c>
      <c r="I125" s="14">
        <f>IF(F125="M",MAX(VLOOKUP($M$1,CATEGCHALL24[],2,0)-1*COUNTIF($F$1:F124,"M"),1),
IF(F125="F",MAX(VLOOKUP($M$1,CATEGCHALL24[],2,0)-1*COUNTIFS($F$1:F124,"F"),1),""))</f>
        <v>1</v>
      </c>
    </row>
    <row r="126" spans="1:9" x14ac:dyDescent="0.2">
      <c r="A126" s="14">
        <v>235</v>
      </c>
      <c r="B126" s="14" t="s">
        <v>579</v>
      </c>
      <c r="C126" s="14">
        <v>2293306</v>
      </c>
      <c r="D126" s="14" t="s">
        <v>1010</v>
      </c>
      <c r="E126" s="14" t="s">
        <v>22</v>
      </c>
      <c r="F126" s="14" t="s">
        <v>1047</v>
      </c>
      <c r="G126" s="14">
        <v>77</v>
      </c>
      <c r="H126" s="31">
        <v>3.3483796296296296E-2</v>
      </c>
      <c r="I126" s="14">
        <f>IF(F126="M",MAX(VLOOKUP($M$1,CATEGCHALL24[],2,0)-1*COUNTIF($F$1:F125,"M"),1),
IF(F126="F",MAX(VLOOKUP($M$1,CATEGCHALL24[],2,0)-1*COUNTIFS($F$1:F125,"F"),1),""))</f>
        <v>37</v>
      </c>
    </row>
    <row r="127" spans="1:9" x14ac:dyDescent="0.2">
      <c r="A127" s="14">
        <v>239</v>
      </c>
      <c r="B127" s="14" t="s">
        <v>584</v>
      </c>
      <c r="C127" s="14">
        <v>1470561</v>
      </c>
      <c r="D127" s="14" t="s">
        <v>1008</v>
      </c>
      <c r="E127" s="14" t="s">
        <v>103</v>
      </c>
      <c r="F127" s="14" t="s">
        <v>1047</v>
      </c>
      <c r="G127" s="14">
        <v>77</v>
      </c>
      <c r="H127" s="31">
        <v>3.3611111111111112E-2</v>
      </c>
      <c r="I127" s="14">
        <f>IF(F127="M",MAX(VLOOKUP($M$1,CATEGCHALL24[],2,0)-1*COUNTIF($F$1:F126,"M"),1),
IF(F127="F",MAX(VLOOKUP($M$1,CATEGCHALL24[],2,0)-1*COUNTIFS($F$1:F126,"F"),1),""))</f>
        <v>36</v>
      </c>
    </row>
    <row r="128" spans="1:9" x14ac:dyDescent="0.2">
      <c r="A128" s="14">
        <v>241</v>
      </c>
      <c r="B128" s="14" t="s">
        <v>589</v>
      </c>
      <c r="C128" s="14">
        <v>1758951</v>
      </c>
      <c r="D128" s="14" t="s">
        <v>1017</v>
      </c>
      <c r="E128" s="14" t="s">
        <v>28</v>
      </c>
      <c r="F128" s="14" t="s">
        <v>1047</v>
      </c>
      <c r="G128" s="14">
        <v>77</v>
      </c>
      <c r="H128" s="31">
        <v>3.366898148148148E-2</v>
      </c>
      <c r="I128" s="14">
        <f>IF(F128="M",MAX(VLOOKUP($M$1,CATEGCHALL24[],2,0)-1*COUNTIF($F$1:F127,"M"),1),
IF(F128="F",MAX(VLOOKUP($M$1,CATEGCHALL24[],2,0)-1*COUNTIFS($F$1:F127,"F"),1),""))</f>
        <v>35</v>
      </c>
    </row>
    <row r="129" spans="1:9" x14ac:dyDescent="0.2">
      <c r="A129" s="14">
        <v>242</v>
      </c>
      <c r="B129" s="14" t="s">
        <v>594</v>
      </c>
      <c r="C129" s="14">
        <v>2058476</v>
      </c>
      <c r="D129" s="14" t="s">
        <v>1001</v>
      </c>
      <c r="E129" s="14" t="s">
        <v>28</v>
      </c>
      <c r="F129" s="14" t="s">
        <v>1046</v>
      </c>
      <c r="G129" s="14">
        <v>77</v>
      </c>
      <c r="H129" s="31">
        <v>3.366898148148148E-2</v>
      </c>
      <c r="I129" s="14">
        <f>IF(F129="M",MAX(VLOOKUP($M$1,CATEGCHALL24[],2,0)-1*COUNTIF($F$1:F128,"M"),1),
IF(F129="F",MAX(VLOOKUP($M$1,CATEGCHALL24[],2,0)-1*COUNTIFS($F$1:F128,"F"),1),""))</f>
        <v>1</v>
      </c>
    </row>
    <row r="130" spans="1:9" x14ac:dyDescent="0.2">
      <c r="A130" s="14">
        <v>245</v>
      </c>
      <c r="B130" s="14" t="s">
        <v>597</v>
      </c>
      <c r="C130" s="14">
        <v>241214</v>
      </c>
      <c r="D130" s="14" t="s">
        <v>1007</v>
      </c>
      <c r="E130" s="14" t="s">
        <v>258</v>
      </c>
      <c r="F130" s="14" t="s">
        <v>1046</v>
      </c>
      <c r="G130" s="14">
        <v>77</v>
      </c>
      <c r="H130" s="31">
        <v>3.3761574074074076E-2</v>
      </c>
      <c r="I130" s="14">
        <f>IF(F130="M",MAX(VLOOKUP($M$1,CATEGCHALL24[],2,0)-1*COUNTIF($F$1:F129,"M"),1),
IF(F130="F",MAX(VLOOKUP($M$1,CATEGCHALL24[],2,0)-1*COUNTIFS($F$1:F129,"F"),1),""))</f>
        <v>1</v>
      </c>
    </row>
    <row r="131" spans="1:9" x14ac:dyDescent="0.2">
      <c r="A131" s="14">
        <v>249</v>
      </c>
      <c r="B131" s="14" t="s">
        <v>601</v>
      </c>
      <c r="C131" s="14">
        <v>1677453</v>
      </c>
      <c r="D131" s="14" t="s">
        <v>1014</v>
      </c>
      <c r="E131" s="14" t="s">
        <v>103</v>
      </c>
      <c r="F131" s="14" t="s">
        <v>1046</v>
      </c>
      <c r="G131" s="14">
        <v>77</v>
      </c>
      <c r="H131" s="31">
        <v>3.3842592592592591E-2</v>
      </c>
      <c r="I131" s="14">
        <f>IF(F131="M",MAX(VLOOKUP($M$1,CATEGCHALL24[],2,0)-1*COUNTIF($F$1:F130,"M"),1),
IF(F131="F",MAX(VLOOKUP($M$1,CATEGCHALL24[],2,0)-1*COUNTIFS($F$1:F130,"F"),1),""))</f>
        <v>1</v>
      </c>
    </row>
    <row r="132" spans="1:9" x14ac:dyDescent="0.2">
      <c r="A132" s="14">
        <v>252</v>
      </c>
      <c r="B132" s="14" t="s">
        <v>606</v>
      </c>
      <c r="C132" s="14">
        <v>2451305</v>
      </c>
      <c r="D132" s="14" t="s">
        <v>1003</v>
      </c>
      <c r="E132" s="14" t="s">
        <v>208</v>
      </c>
      <c r="F132" s="14" t="s">
        <v>1046</v>
      </c>
      <c r="G132" s="14">
        <v>77</v>
      </c>
      <c r="H132" s="31">
        <v>3.3923611111111113E-2</v>
      </c>
      <c r="I132" s="14">
        <f>IF(F132="M",MAX(VLOOKUP($M$1,CATEGCHALL24[],2,0)-1*COUNTIF($F$1:F131,"M"),1),
IF(F132="F",MAX(VLOOKUP($M$1,CATEGCHALL24[],2,0)-1*COUNTIFS($F$1:F131,"F"),1),""))</f>
        <v>1</v>
      </c>
    </row>
    <row r="133" spans="1:9" x14ac:dyDescent="0.2">
      <c r="A133" s="14">
        <v>253</v>
      </c>
      <c r="B133" s="14" t="s">
        <v>610</v>
      </c>
      <c r="C133" s="14">
        <v>971769</v>
      </c>
      <c r="D133" s="14" t="s">
        <v>1018</v>
      </c>
      <c r="E133" s="14" t="s">
        <v>208</v>
      </c>
      <c r="F133" s="14" t="s">
        <v>1046</v>
      </c>
      <c r="G133" s="14">
        <v>77</v>
      </c>
      <c r="H133" s="31">
        <v>3.3969907407407407E-2</v>
      </c>
      <c r="I133" s="14">
        <f>IF(F133="M",MAX(VLOOKUP($M$1,CATEGCHALL24[],2,0)-1*COUNTIF($F$1:F132,"M"),1),
IF(F133="F",MAX(VLOOKUP($M$1,CATEGCHALL24[],2,0)-1*COUNTIFS($F$1:F132,"F"),1),""))</f>
        <v>1</v>
      </c>
    </row>
    <row r="134" spans="1:9" x14ac:dyDescent="0.2">
      <c r="A134" s="14">
        <v>254</v>
      </c>
      <c r="B134" s="14" t="s">
        <v>615</v>
      </c>
      <c r="C134" s="14">
        <v>2350833</v>
      </c>
      <c r="D134" s="14" t="s">
        <v>1003</v>
      </c>
      <c r="E134" s="14" t="s">
        <v>22</v>
      </c>
      <c r="F134" s="14" t="s">
        <v>1046</v>
      </c>
      <c r="G134" s="14">
        <v>77</v>
      </c>
      <c r="H134" s="31">
        <v>3.3969907407407407E-2</v>
      </c>
      <c r="I134" s="14">
        <f>IF(F134="M",MAX(VLOOKUP($M$1,CATEGCHALL24[],2,0)-1*COUNTIF($F$1:F133,"M"),1),
IF(F134="F",MAX(VLOOKUP($M$1,CATEGCHALL24[],2,0)-1*COUNTIFS($F$1:F133,"F"),1),""))</f>
        <v>1</v>
      </c>
    </row>
    <row r="135" spans="1:9" x14ac:dyDescent="0.2">
      <c r="A135" s="14">
        <v>257</v>
      </c>
      <c r="B135" s="14" t="s">
        <v>618</v>
      </c>
      <c r="C135" s="14">
        <v>2390157</v>
      </c>
      <c r="D135" s="14" t="s">
        <v>1001</v>
      </c>
      <c r="E135" s="14" t="s">
        <v>77</v>
      </c>
      <c r="F135" s="14" t="s">
        <v>1046</v>
      </c>
      <c r="G135" s="14">
        <v>77</v>
      </c>
      <c r="H135" s="31">
        <v>3.408564814814815E-2</v>
      </c>
      <c r="I135" s="14">
        <f>IF(F135="M",MAX(VLOOKUP($M$1,CATEGCHALL24[],2,0)-1*COUNTIF($F$1:F134,"M"),1),
IF(F135="F",MAX(VLOOKUP($M$1,CATEGCHALL24[],2,0)-1*COUNTIFS($F$1:F134,"F"),1),""))</f>
        <v>1</v>
      </c>
    </row>
    <row r="136" spans="1:9" x14ac:dyDescent="0.2">
      <c r="A136" s="14">
        <v>261</v>
      </c>
      <c r="B136" s="14" t="s">
        <v>622</v>
      </c>
      <c r="C136" s="14">
        <v>1307439</v>
      </c>
      <c r="D136" s="14" t="s">
        <v>1019</v>
      </c>
      <c r="E136" s="14" t="s">
        <v>199</v>
      </c>
      <c r="F136" s="14" t="s">
        <v>1047</v>
      </c>
      <c r="G136" s="14">
        <v>77</v>
      </c>
      <c r="H136" s="31">
        <v>3.4155092592592591E-2</v>
      </c>
      <c r="I136" s="14">
        <f>IF(F136="M",MAX(VLOOKUP($M$1,CATEGCHALL24[],2,0)-1*COUNTIF($F$1:F135,"M"),1),
IF(F136="F",MAX(VLOOKUP($M$1,CATEGCHALL24[],2,0)-1*COUNTIFS($F$1:F135,"F"),1),""))</f>
        <v>34</v>
      </c>
    </row>
    <row r="137" spans="1:9" x14ac:dyDescent="0.2">
      <c r="A137" s="14">
        <v>267</v>
      </c>
      <c r="B137" s="14" t="s">
        <v>627</v>
      </c>
      <c r="C137" s="14">
        <v>2500671</v>
      </c>
      <c r="D137" s="14" t="s">
        <v>1007</v>
      </c>
      <c r="E137" s="14" t="s">
        <v>323</v>
      </c>
      <c r="F137" s="14" t="s">
        <v>1046</v>
      </c>
      <c r="G137" s="14">
        <v>77</v>
      </c>
      <c r="H137" s="31">
        <v>3.4212962962962966E-2</v>
      </c>
      <c r="I137" s="14">
        <f>IF(F137="M",MAX(VLOOKUP($M$1,CATEGCHALL24[],2,0)-1*COUNTIF($F$1:F136,"M"),1),
IF(F137="F",MAX(VLOOKUP($M$1,CATEGCHALL24[],2,0)-1*COUNTIFS($F$1:F136,"F"),1),""))</f>
        <v>1</v>
      </c>
    </row>
    <row r="138" spans="1:9" x14ac:dyDescent="0.2">
      <c r="A138" s="14">
        <v>268</v>
      </c>
      <c r="B138" s="14" t="s">
        <v>631</v>
      </c>
      <c r="C138" s="14">
        <v>1864152</v>
      </c>
      <c r="D138" s="14" t="s">
        <v>1001</v>
      </c>
      <c r="E138" s="14" t="s">
        <v>39</v>
      </c>
      <c r="F138" s="14" t="s">
        <v>1046</v>
      </c>
      <c r="G138" s="14">
        <v>77</v>
      </c>
      <c r="H138" s="31">
        <v>3.425925925925926E-2</v>
      </c>
      <c r="I138" s="14">
        <f>IF(F138="M",MAX(VLOOKUP($M$1,CATEGCHALL24[],2,0)-1*COUNTIF($F$1:F137,"M"),1),
IF(F138="F",MAX(VLOOKUP($M$1,CATEGCHALL24[],2,0)-1*COUNTIFS($F$1:F137,"F"),1),""))</f>
        <v>1</v>
      </c>
    </row>
    <row r="139" spans="1:9" x14ac:dyDescent="0.2">
      <c r="A139" s="14">
        <v>270</v>
      </c>
      <c r="B139" s="14" t="s">
        <v>635</v>
      </c>
      <c r="C139" s="14">
        <v>1731039</v>
      </c>
      <c r="D139" s="14" t="s">
        <v>1014</v>
      </c>
      <c r="E139" s="14" t="s">
        <v>77</v>
      </c>
      <c r="F139" s="14" t="s">
        <v>1046</v>
      </c>
      <c r="G139" s="14">
        <v>77</v>
      </c>
      <c r="H139" s="31">
        <v>3.4293981481481481E-2</v>
      </c>
      <c r="I139" s="14">
        <f>IF(F139="M",MAX(VLOOKUP($M$1,CATEGCHALL24[],2,0)-1*COUNTIF($F$1:F138,"M"),1),
IF(F139="F",MAX(VLOOKUP($M$1,CATEGCHALL24[],2,0)-1*COUNTIFS($F$1:F138,"F"),1),""))</f>
        <v>1</v>
      </c>
    </row>
    <row r="140" spans="1:9" x14ac:dyDescent="0.2">
      <c r="A140" s="14">
        <v>271</v>
      </c>
      <c r="B140" s="14" t="s">
        <v>639</v>
      </c>
      <c r="C140" s="14">
        <v>2301550</v>
      </c>
      <c r="D140" s="14" t="s">
        <v>1008</v>
      </c>
      <c r="E140" s="14" t="s">
        <v>228</v>
      </c>
      <c r="F140" s="14" t="s">
        <v>1047</v>
      </c>
      <c r="G140" s="14">
        <v>77</v>
      </c>
      <c r="H140" s="31">
        <v>3.4293981481481481E-2</v>
      </c>
      <c r="I140" s="14">
        <f>IF(F140="M",MAX(VLOOKUP($M$1,CATEGCHALL24[],2,0)-1*COUNTIF($F$1:F139,"M"),1),
IF(F140="F",MAX(VLOOKUP($M$1,CATEGCHALL24[],2,0)-1*COUNTIFS($F$1:F139,"F"),1),""))</f>
        <v>33</v>
      </c>
    </row>
    <row r="141" spans="1:9" x14ac:dyDescent="0.2">
      <c r="A141" s="14">
        <v>272</v>
      </c>
      <c r="B141" s="14" t="s">
        <v>642</v>
      </c>
      <c r="C141" s="14">
        <v>670975</v>
      </c>
      <c r="D141" s="14" t="s">
        <v>1018</v>
      </c>
      <c r="E141" s="14" t="s">
        <v>103</v>
      </c>
      <c r="F141" s="14" t="s">
        <v>1046</v>
      </c>
      <c r="G141" s="14">
        <v>77</v>
      </c>
      <c r="H141" s="31">
        <v>3.4317129629629628E-2</v>
      </c>
      <c r="I141" s="14">
        <f>IF(F141="M",MAX(VLOOKUP($M$1,CATEGCHALL24[],2,0)-1*COUNTIF($F$1:F140,"M"),1),
IF(F141="F",MAX(VLOOKUP($M$1,CATEGCHALL24[],2,0)-1*COUNTIFS($F$1:F140,"F"),1),""))</f>
        <v>1</v>
      </c>
    </row>
    <row r="142" spans="1:9" x14ac:dyDescent="0.2">
      <c r="A142" s="14">
        <v>275</v>
      </c>
      <c r="B142" s="14" t="s">
        <v>647</v>
      </c>
      <c r="C142" s="14">
        <v>1188081</v>
      </c>
      <c r="D142" s="14" t="s">
        <v>1001</v>
      </c>
      <c r="E142" s="14" t="s">
        <v>77</v>
      </c>
      <c r="F142" s="14" t="s">
        <v>1046</v>
      </c>
      <c r="G142" s="14">
        <v>77</v>
      </c>
      <c r="H142" s="31">
        <v>3.4548611111111113E-2</v>
      </c>
      <c r="I142" s="14">
        <f>IF(F142="M",MAX(VLOOKUP($M$1,CATEGCHALL24[],2,0)-1*COUNTIF($F$1:F141,"M"),1),
IF(F142="F",MAX(VLOOKUP($M$1,CATEGCHALL24[],2,0)-1*COUNTIFS($F$1:F141,"F"),1),""))</f>
        <v>1</v>
      </c>
    </row>
    <row r="143" spans="1:9" x14ac:dyDescent="0.2">
      <c r="A143" s="14">
        <v>276</v>
      </c>
      <c r="B143" s="14" t="s">
        <v>651</v>
      </c>
      <c r="C143" s="14">
        <v>2180830</v>
      </c>
      <c r="D143" s="14" t="s">
        <v>1011</v>
      </c>
      <c r="E143" s="14" t="s">
        <v>103</v>
      </c>
      <c r="F143" s="14" t="s">
        <v>1047</v>
      </c>
      <c r="G143" s="14">
        <v>77</v>
      </c>
      <c r="H143" s="31">
        <v>3.4606481481481481E-2</v>
      </c>
      <c r="I143" s="14">
        <f>IF(F143="M",MAX(VLOOKUP($M$1,CATEGCHALL24[],2,0)-1*COUNTIF($F$1:F142,"M"),1),
IF(F143="F",MAX(VLOOKUP($M$1,CATEGCHALL24[],2,0)-1*COUNTIFS($F$1:F142,"F"),1),""))</f>
        <v>32</v>
      </c>
    </row>
    <row r="144" spans="1:9" x14ac:dyDescent="0.2">
      <c r="A144" s="14">
        <v>278</v>
      </c>
      <c r="B144" s="14" t="s">
        <v>656</v>
      </c>
      <c r="C144" s="14">
        <v>2129532</v>
      </c>
      <c r="D144" s="14" t="s">
        <v>1008</v>
      </c>
      <c r="E144" s="14" t="s">
        <v>149</v>
      </c>
      <c r="F144" s="14" t="s">
        <v>1047</v>
      </c>
      <c r="G144" s="14">
        <v>77</v>
      </c>
      <c r="H144" s="31">
        <v>3.4652777777777775E-2</v>
      </c>
      <c r="I144" s="14">
        <f>IF(F144="M",MAX(VLOOKUP($M$1,CATEGCHALL24[],2,0)-1*COUNTIF($F$1:F143,"M"),1),
IF(F144="F",MAX(VLOOKUP($M$1,CATEGCHALL24[],2,0)-1*COUNTIFS($F$1:F143,"F"),1),""))</f>
        <v>31</v>
      </c>
    </row>
    <row r="145" spans="1:9" x14ac:dyDescent="0.2">
      <c r="A145" s="14">
        <v>279</v>
      </c>
      <c r="B145" s="14" t="s">
        <v>660</v>
      </c>
      <c r="C145" s="14">
        <v>1285834</v>
      </c>
      <c r="D145" s="14" t="s">
        <v>1007</v>
      </c>
      <c r="E145" s="14" t="s">
        <v>228</v>
      </c>
      <c r="F145" s="14" t="s">
        <v>1046</v>
      </c>
      <c r="G145" s="14">
        <v>77</v>
      </c>
      <c r="H145" s="31">
        <v>3.4652777777777775E-2</v>
      </c>
      <c r="I145" s="14">
        <f>IF(F145="M",MAX(VLOOKUP($M$1,CATEGCHALL24[],2,0)-1*COUNTIF($F$1:F144,"M"),1),
IF(F145="F",MAX(VLOOKUP($M$1,CATEGCHALL24[],2,0)-1*COUNTIFS($F$1:F144,"F"),1),""))</f>
        <v>1</v>
      </c>
    </row>
    <row r="146" spans="1:9" x14ac:dyDescent="0.2">
      <c r="A146" s="14">
        <v>280</v>
      </c>
      <c r="B146" s="14" t="s">
        <v>663</v>
      </c>
      <c r="C146" s="14">
        <v>1655917</v>
      </c>
      <c r="D146" s="14" t="s">
        <v>1005</v>
      </c>
      <c r="E146" s="14" t="s">
        <v>665</v>
      </c>
      <c r="F146" s="14" t="s">
        <v>1046</v>
      </c>
      <c r="G146" s="14">
        <v>77</v>
      </c>
      <c r="H146" s="31">
        <v>3.4722222222222224E-2</v>
      </c>
      <c r="I146" s="14">
        <f>IF(F146="M",MAX(VLOOKUP($M$1,CATEGCHALL24[],2,0)-1*COUNTIF($F$1:F145,"M"),1),
IF(F146="F",MAX(VLOOKUP($M$1,CATEGCHALL24[],2,0)-1*COUNTIFS($F$1:F145,"F"),1),""))</f>
        <v>1</v>
      </c>
    </row>
    <row r="147" spans="1:9" x14ac:dyDescent="0.2">
      <c r="A147" s="14">
        <v>284</v>
      </c>
      <c r="B147" s="14" t="s">
        <v>668</v>
      </c>
      <c r="C147" s="14">
        <v>2531398</v>
      </c>
      <c r="D147" s="14" t="s">
        <v>1005</v>
      </c>
      <c r="E147" s="14" t="s">
        <v>77</v>
      </c>
      <c r="F147" s="14" t="s">
        <v>1046</v>
      </c>
      <c r="G147" s="14">
        <v>77</v>
      </c>
      <c r="H147" s="31">
        <v>3.4780092592592592E-2</v>
      </c>
      <c r="I147" s="14">
        <f>IF(F147="M",MAX(VLOOKUP($M$1,CATEGCHALL24[],2,0)-1*COUNTIF($F$1:F146,"M"),1),
IF(F147="F",MAX(VLOOKUP($M$1,CATEGCHALL24[],2,0)-1*COUNTIFS($F$1:F146,"F"),1),""))</f>
        <v>1</v>
      </c>
    </row>
    <row r="148" spans="1:9" x14ac:dyDescent="0.2">
      <c r="A148" s="14">
        <v>292</v>
      </c>
      <c r="B148" s="14" t="s">
        <v>672</v>
      </c>
      <c r="C148" s="14">
        <v>2199969</v>
      </c>
      <c r="D148" s="14" t="s">
        <v>1003</v>
      </c>
      <c r="E148" s="14" t="s">
        <v>228</v>
      </c>
      <c r="F148" s="14" t="s">
        <v>1046</v>
      </c>
      <c r="G148" s="14">
        <v>77</v>
      </c>
      <c r="H148" s="31">
        <v>3.4907407407407408E-2</v>
      </c>
      <c r="I148" s="14">
        <f>IF(F148="M",MAX(VLOOKUP($M$1,CATEGCHALL24[],2,0)-1*COUNTIF($F$1:F147,"M"),1),
IF(F148="F",MAX(VLOOKUP($M$1,CATEGCHALL24[],2,0)-1*COUNTIFS($F$1:F147,"F"),1),""))</f>
        <v>1</v>
      </c>
    </row>
    <row r="149" spans="1:9" x14ac:dyDescent="0.2">
      <c r="A149" s="14">
        <v>293</v>
      </c>
      <c r="B149" s="14" t="s">
        <v>676</v>
      </c>
      <c r="C149" s="14">
        <v>971874</v>
      </c>
      <c r="D149" s="14" t="s">
        <v>1020</v>
      </c>
      <c r="E149" s="14" t="s">
        <v>208</v>
      </c>
      <c r="F149" s="14" t="s">
        <v>1047</v>
      </c>
      <c r="G149" s="14">
        <v>77</v>
      </c>
      <c r="H149" s="31">
        <v>3.4930555555555555E-2</v>
      </c>
      <c r="I149" s="14">
        <f>IF(F149="M",MAX(VLOOKUP($M$1,CATEGCHALL24[],2,0)-1*COUNTIF($F$1:F148,"M"),1),
IF(F149="F",MAX(VLOOKUP($M$1,CATEGCHALL24[],2,0)-1*COUNTIFS($F$1:F148,"F"),1),""))</f>
        <v>30</v>
      </c>
    </row>
    <row r="150" spans="1:9" x14ac:dyDescent="0.2">
      <c r="A150" s="14">
        <v>294</v>
      </c>
      <c r="B150" s="14" t="s">
        <v>681</v>
      </c>
      <c r="C150" s="14">
        <v>2536149</v>
      </c>
      <c r="D150" s="14" t="s">
        <v>1010</v>
      </c>
      <c r="E150" s="14" t="s">
        <v>77</v>
      </c>
      <c r="F150" s="14" t="s">
        <v>1047</v>
      </c>
      <c r="G150" s="14">
        <v>77</v>
      </c>
      <c r="H150" s="31">
        <v>3.4965277777777776E-2</v>
      </c>
      <c r="I150" s="14">
        <f>IF(F150="M",MAX(VLOOKUP($M$1,CATEGCHALL24[],2,0)-1*COUNTIF($F$1:F149,"M"),1),
IF(F150="F",MAX(VLOOKUP($M$1,CATEGCHALL24[],2,0)-1*COUNTIFS($F$1:F149,"F"),1),""))</f>
        <v>29</v>
      </c>
    </row>
    <row r="151" spans="1:9" x14ac:dyDescent="0.2">
      <c r="A151" s="14">
        <v>297</v>
      </c>
      <c r="B151" s="14" t="s">
        <v>685</v>
      </c>
      <c r="C151" s="14">
        <v>809539</v>
      </c>
      <c r="D151" s="14" t="s">
        <v>1012</v>
      </c>
      <c r="E151" s="14" t="s">
        <v>687</v>
      </c>
      <c r="F151" s="14" t="s">
        <v>1047</v>
      </c>
      <c r="G151" s="14">
        <v>77</v>
      </c>
      <c r="H151" s="31">
        <v>3.5081018518518518E-2</v>
      </c>
      <c r="I151" s="14">
        <f>IF(F151="M",MAX(VLOOKUP($M$1,CATEGCHALL24[],2,0)-1*COUNTIF($F$1:F150,"M"),1),
IF(F151="F",MAX(VLOOKUP($M$1,CATEGCHALL24[],2,0)-1*COUNTIFS($F$1:F150,"F"),1),""))</f>
        <v>28</v>
      </c>
    </row>
    <row r="152" spans="1:9" x14ac:dyDescent="0.2">
      <c r="A152" s="14">
        <v>300</v>
      </c>
      <c r="B152" s="14" t="s">
        <v>690</v>
      </c>
      <c r="C152" s="14">
        <v>2321761</v>
      </c>
      <c r="D152" s="14" t="s">
        <v>1016</v>
      </c>
      <c r="E152" s="14" t="s">
        <v>39</v>
      </c>
      <c r="F152" s="14" t="s">
        <v>1047</v>
      </c>
      <c r="G152" s="14">
        <v>77</v>
      </c>
      <c r="H152" s="31">
        <v>3.5104166666666665E-2</v>
      </c>
      <c r="I152" s="14">
        <f>IF(F152="M",MAX(VLOOKUP($M$1,CATEGCHALL24[],2,0)-1*COUNTIF($F$1:F151,"M"),1),
IF(F152="F",MAX(VLOOKUP($M$1,CATEGCHALL24[],2,0)-1*COUNTIFS($F$1:F151,"F"),1),""))</f>
        <v>27</v>
      </c>
    </row>
    <row r="153" spans="1:9" x14ac:dyDescent="0.2">
      <c r="A153" s="14">
        <v>302</v>
      </c>
      <c r="B153" s="14" t="s">
        <v>695</v>
      </c>
      <c r="C153" s="14">
        <v>2422912</v>
      </c>
      <c r="D153" s="14" t="s">
        <v>1008</v>
      </c>
      <c r="E153" s="14" t="s">
        <v>28</v>
      </c>
      <c r="F153" s="14" t="s">
        <v>1047</v>
      </c>
      <c r="G153" s="14">
        <v>77</v>
      </c>
      <c r="H153" s="31">
        <v>3.515046296296296E-2</v>
      </c>
      <c r="I153" s="14">
        <f>IF(F153="M",MAX(VLOOKUP($M$1,CATEGCHALL24[],2,0)-1*COUNTIF($F$1:F152,"M"),1),
IF(F153="F",MAX(VLOOKUP($M$1,CATEGCHALL24[],2,0)-1*COUNTIFS($F$1:F152,"F"),1),""))</f>
        <v>26</v>
      </c>
    </row>
    <row r="154" spans="1:9" x14ac:dyDescent="0.2">
      <c r="A154" s="14">
        <v>309</v>
      </c>
      <c r="B154" s="14" t="s">
        <v>699</v>
      </c>
      <c r="C154" s="14">
        <v>1655382</v>
      </c>
      <c r="D154" s="14" t="s">
        <v>1006</v>
      </c>
      <c r="E154" s="14" t="s">
        <v>51</v>
      </c>
      <c r="F154" s="14" t="s">
        <v>1046</v>
      </c>
      <c r="G154" s="14">
        <v>77</v>
      </c>
      <c r="H154" s="31">
        <v>3.5335648148148151E-2</v>
      </c>
      <c r="I154" s="14">
        <f>IF(F154="M",MAX(VLOOKUP($M$1,CATEGCHALL24[],2,0)-1*COUNTIF($F$1:F153,"M"),1),
IF(F154="F",MAX(VLOOKUP($M$1,CATEGCHALL24[],2,0)-1*COUNTIFS($F$1:F153,"F"),1),""))</f>
        <v>1</v>
      </c>
    </row>
    <row r="155" spans="1:9" x14ac:dyDescent="0.2">
      <c r="A155" s="14">
        <v>313</v>
      </c>
      <c r="B155" s="14" t="s">
        <v>703</v>
      </c>
      <c r="C155" s="14">
        <v>2534606</v>
      </c>
      <c r="D155" s="14" t="s">
        <v>1000</v>
      </c>
      <c r="E155" s="14" t="s">
        <v>323</v>
      </c>
      <c r="F155" s="14" t="s">
        <v>1046</v>
      </c>
      <c r="G155" s="14">
        <v>77</v>
      </c>
      <c r="H155" s="31">
        <v>3.5497685185185188E-2</v>
      </c>
      <c r="I155" s="14">
        <f>IF(F155="M",MAX(VLOOKUP($M$1,CATEGCHALL24[],2,0)-1*COUNTIF($F$1:F154,"M"),1),
IF(F155="F",MAX(VLOOKUP($M$1,CATEGCHALL24[],2,0)-1*COUNTIFS($F$1:F154,"F"),1),""))</f>
        <v>1</v>
      </c>
    </row>
    <row r="156" spans="1:9" x14ac:dyDescent="0.2">
      <c r="A156" s="14">
        <v>314</v>
      </c>
      <c r="B156" s="14" t="s">
        <v>707</v>
      </c>
      <c r="C156" s="14">
        <v>1664885</v>
      </c>
      <c r="D156" s="14" t="s">
        <v>1010</v>
      </c>
      <c r="E156" s="14" t="s">
        <v>77</v>
      </c>
      <c r="F156" s="14" t="s">
        <v>1047</v>
      </c>
      <c r="G156" s="14">
        <v>77</v>
      </c>
      <c r="H156" s="31">
        <v>3.5532407407407408E-2</v>
      </c>
      <c r="I156" s="14">
        <f>IF(F156="M",MAX(VLOOKUP($M$1,CATEGCHALL24[],2,0)-1*COUNTIF($F$1:F155,"M"),1),
IF(F156="F",MAX(VLOOKUP($M$1,CATEGCHALL24[],2,0)-1*COUNTIFS($F$1:F155,"F"),1),""))</f>
        <v>25</v>
      </c>
    </row>
    <row r="157" spans="1:9" x14ac:dyDescent="0.2">
      <c r="A157" s="14">
        <v>315</v>
      </c>
      <c r="B157" s="14" t="s">
        <v>711</v>
      </c>
      <c r="C157" s="14">
        <v>2072590</v>
      </c>
      <c r="D157" s="14" t="s">
        <v>1004</v>
      </c>
      <c r="E157" s="14" t="s">
        <v>208</v>
      </c>
      <c r="F157" s="14" t="s">
        <v>1046</v>
      </c>
      <c r="G157" s="14">
        <v>77</v>
      </c>
      <c r="H157" s="31">
        <v>3.5613425925925923E-2</v>
      </c>
      <c r="I157" s="14">
        <f>IF(F157="M",MAX(VLOOKUP($M$1,CATEGCHALL24[],2,0)-1*COUNTIF($F$1:F156,"M"),1),
IF(F157="F",MAX(VLOOKUP($M$1,CATEGCHALL24[],2,0)-1*COUNTIFS($F$1:F156,"F"),1),""))</f>
        <v>1</v>
      </c>
    </row>
    <row r="158" spans="1:9" x14ac:dyDescent="0.2">
      <c r="A158" s="14">
        <v>318</v>
      </c>
      <c r="B158" s="14" t="s">
        <v>715</v>
      </c>
      <c r="C158" s="14">
        <v>555382</v>
      </c>
      <c r="D158" s="14" t="s">
        <v>1021</v>
      </c>
      <c r="E158" s="14" t="s">
        <v>109</v>
      </c>
      <c r="F158" s="14" t="s">
        <v>1046</v>
      </c>
      <c r="G158" s="14">
        <v>77</v>
      </c>
      <c r="H158" s="31">
        <v>3.5659722222222225E-2</v>
      </c>
      <c r="I158" s="14">
        <f>IF(F158="M",MAX(VLOOKUP($M$1,CATEGCHALL24[],2,0)-1*COUNTIF($F$1:F157,"M"),1),
IF(F158="F",MAX(VLOOKUP($M$1,CATEGCHALL24[],2,0)-1*COUNTIFS($F$1:F157,"F"),1),""))</f>
        <v>1</v>
      </c>
    </row>
    <row r="159" spans="1:9" x14ac:dyDescent="0.2">
      <c r="A159" s="14">
        <v>320</v>
      </c>
      <c r="B159" s="14" t="s">
        <v>720</v>
      </c>
      <c r="C159" s="14">
        <v>2345378</v>
      </c>
      <c r="D159" s="14" t="s">
        <v>1007</v>
      </c>
      <c r="E159" s="14" t="s">
        <v>77</v>
      </c>
      <c r="F159" s="14" t="s">
        <v>1046</v>
      </c>
      <c r="G159" s="14">
        <v>77</v>
      </c>
      <c r="H159" s="31">
        <v>3.5706018518518519E-2</v>
      </c>
      <c r="I159" s="14">
        <f>IF(F159="M",MAX(VLOOKUP($M$1,CATEGCHALL24[],2,0)-1*COUNTIF($F$1:F158,"M"),1),
IF(F159="F",MAX(VLOOKUP($M$1,CATEGCHALL24[],2,0)-1*COUNTIFS($F$1:F158,"F"),1),""))</f>
        <v>1</v>
      </c>
    </row>
    <row r="160" spans="1:9" x14ac:dyDescent="0.2">
      <c r="A160" s="14">
        <v>325</v>
      </c>
      <c r="B160" s="14" t="s">
        <v>724</v>
      </c>
      <c r="C160" s="14">
        <v>1880436</v>
      </c>
      <c r="D160" s="14" t="s">
        <v>1010</v>
      </c>
      <c r="E160" s="14" t="s">
        <v>39</v>
      </c>
      <c r="F160" s="14" t="s">
        <v>1047</v>
      </c>
      <c r="G160" s="14">
        <v>77</v>
      </c>
      <c r="H160" s="31">
        <v>3.5879629629629629E-2</v>
      </c>
      <c r="I160" s="14">
        <f>IF(F160="M",MAX(VLOOKUP($M$1,CATEGCHALL24[],2,0)-1*COUNTIF($F$1:F159,"M"),1),
IF(F160="F",MAX(VLOOKUP($M$1,CATEGCHALL24[],2,0)-1*COUNTIFS($F$1:F159,"F"),1),""))</f>
        <v>24</v>
      </c>
    </row>
    <row r="161" spans="1:9" x14ac:dyDescent="0.2">
      <c r="A161" s="14">
        <v>328</v>
      </c>
      <c r="B161" s="14" t="s">
        <v>728</v>
      </c>
      <c r="C161" s="14">
        <v>2479392</v>
      </c>
      <c r="D161" s="14" t="s">
        <v>1009</v>
      </c>
      <c r="E161" s="14" t="s">
        <v>28</v>
      </c>
      <c r="F161" s="14" t="s">
        <v>1046</v>
      </c>
      <c r="G161" s="14">
        <v>77</v>
      </c>
      <c r="H161" s="31">
        <v>3.5937499999999997E-2</v>
      </c>
      <c r="I161" s="14">
        <f>IF(F161="M",MAX(VLOOKUP($M$1,CATEGCHALL24[],2,0)-1*COUNTIF($F$1:F160,"M"),1),
IF(F161="F",MAX(VLOOKUP($M$1,CATEGCHALL24[],2,0)-1*COUNTIFS($F$1:F160,"F"),1),""))</f>
        <v>1</v>
      </c>
    </row>
    <row r="162" spans="1:9" x14ac:dyDescent="0.2">
      <c r="A162" s="14">
        <v>331</v>
      </c>
      <c r="B162" s="14" t="s">
        <v>732</v>
      </c>
      <c r="C162" s="14">
        <v>1796052</v>
      </c>
      <c r="D162" s="14" t="s">
        <v>1011</v>
      </c>
      <c r="E162" s="14" t="s">
        <v>258</v>
      </c>
      <c r="F162" s="14" t="s">
        <v>1047</v>
      </c>
      <c r="G162" s="14">
        <v>77</v>
      </c>
      <c r="H162" s="31">
        <v>3.6030092592592593E-2</v>
      </c>
      <c r="I162" s="14">
        <f>IF(F162="M",MAX(VLOOKUP($M$1,CATEGCHALL24[],2,0)-1*COUNTIF($F$1:F161,"M"),1),
IF(F162="F",MAX(VLOOKUP($M$1,CATEGCHALL24[],2,0)-1*COUNTIFS($F$1:F161,"F"),1),""))</f>
        <v>23</v>
      </c>
    </row>
    <row r="163" spans="1:9" x14ac:dyDescent="0.2">
      <c r="A163" s="14">
        <v>334</v>
      </c>
      <c r="B163" s="14" t="s">
        <v>737</v>
      </c>
      <c r="C163" s="14">
        <v>2536192</v>
      </c>
      <c r="D163" s="14" t="s">
        <v>1005</v>
      </c>
      <c r="E163" s="14" t="s">
        <v>323</v>
      </c>
      <c r="F163" s="14" t="s">
        <v>1046</v>
      </c>
      <c r="G163" s="14">
        <v>77</v>
      </c>
      <c r="H163" s="31">
        <v>3.6099537037037034E-2</v>
      </c>
      <c r="I163" s="14">
        <f>IF(F163="M",MAX(VLOOKUP($M$1,CATEGCHALL24[],2,0)-1*COUNTIF($F$1:F162,"M"),1),
IF(F163="F",MAX(VLOOKUP($M$1,CATEGCHALL24[],2,0)-1*COUNTIFS($F$1:F162,"F"),1),""))</f>
        <v>1</v>
      </c>
    </row>
    <row r="164" spans="1:9" x14ac:dyDescent="0.2">
      <c r="A164" s="14">
        <v>337</v>
      </c>
      <c r="B164" s="14" t="s">
        <v>741</v>
      </c>
      <c r="C164" s="14">
        <v>2536153</v>
      </c>
      <c r="D164" s="14" t="s">
        <v>1007</v>
      </c>
      <c r="E164" s="14" t="s">
        <v>77</v>
      </c>
      <c r="F164" s="14" t="s">
        <v>1046</v>
      </c>
      <c r="G164" s="14">
        <v>77</v>
      </c>
      <c r="H164" s="31">
        <v>3.6122685185185188E-2</v>
      </c>
      <c r="I164" s="14">
        <f>IF(F164="M",MAX(VLOOKUP($M$1,CATEGCHALL24[],2,0)-1*COUNTIF($F$1:F163,"M"),1),
IF(F164="F",MAX(VLOOKUP($M$1,CATEGCHALL24[],2,0)-1*COUNTIFS($F$1:F163,"F"),1),""))</f>
        <v>1</v>
      </c>
    </row>
    <row r="165" spans="1:9" x14ac:dyDescent="0.2">
      <c r="A165" s="14">
        <v>339</v>
      </c>
      <c r="B165" s="14" t="s">
        <v>745</v>
      </c>
      <c r="C165" s="14">
        <v>1347923</v>
      </c>
      <c r="D165" s="14" t="s">
        <v>1005</v>
      </c>
      <c r="E165" s="14" t="s">
        <v>208</v>
      </c>
      <c r="F165" s="14" t="s">
        <v>1046</v>
      </c>
      <c r="G165" s="14">
        <v>77</v>
      </c>
      <c r="H165" s="31">
        <v>3.6168981481481483E-2</v>
      </c>
      <c r="I165" s="14">
        <f>IF(F165="M",MAX(VLOOKUP($M$1,CATEGCHALL24[],2,0)-1*COUNTIF($F$1:F164,"M"),1),
IF(F165="F",MAX(VLOOKUP($M$1,CATEGCHALL24[],2,0)-1*COUNTIFS($F$1:F164,"F"),1),""))</f>
        <v>1</v>
      </c>
    </row>
    <row r="166" spans="1:9" x14ac:dyDescent="0.2">
      <c r="A166" s="14">
        <v>342</v>
      </c>
      <c r="B166" s="14" t="s">
        <v>749</v>
      </c>
      <c r="C166" s="14">
        <v>529963</v>
      </c>
      <c r="D166" s="14" t="s">
        <v>1009</v>
      </c>
      <c r="E166" s="14" t="s">
        <v>228</v>
      </c>
      <c r="F166" s="14" t="s">
        <v>1046</v>
      </c>
      <c r="G166" s="14">
        <v>77</v>
      </c>
      <c r="H166" s="31">
        <v>3.6215277777777777E-2</v>
      </c>
      <c r="I166" s="14">
        <f>IF(F166="M",MAX(VLOOKUP($M$1,CATEGCHALL24[],2,0)-1*COUNTIF($F$1:F165,"M"),1),
IF(F166="F",MAX(VLOOKUP($M$1,CATEGCHALL24[],2,0)-1*COUNTIFS($F$1:F165,"F"),1),""))</f>
        <v>1</v>
      </c>
    </row>
    <row r="167" spans="1:9" x14ac:dyDescent="0.2">
      <c r="A167" s="14">
        <v>343</v>
      </c>
      <c r="B167" s="14" t="s">
        <v>754</v>
      </c>
      <c r="C167" s="14">
        <v>504893</v>
      </c>
      <c r="D167" s="14" t="s">
        <v>1012</v>
      </c>
      <c r="E167" s="14" t="s">
        <v>295</v>
      </c>
      <c r="F167" s="14" t="s">
        <v>1047</v>
      </c>
      <c r="G167" s="14">
        <v>77</v>
      </c>
      <c r="H167" s="31">
        <v>3.622685185185185E-2</v>
      </c>
      <c r="I167" s="14">
        <f>IF(F167="M",MAX(VLOOKUP($M$1,CATEGCHALL24[],2,0)-1*COUNTIF($F$1:F166,"M"),1),
IF(F167="F",MAX(VLOOKUP($M$1,CATEGCHALL24[],2,0)-1*COUNTIFS($F$1:F166,"F"),1),""))</f>
        <v>22</v>
      </c>
    </row>
    <row r="168" spans="1:9" x14ac:dyDescent="0.2">
      <c r="A168" s="14">
        <v>347</v>
      </c>
      <c r="B168" s="14" t="s">
        <v>759</v>
      </c>
      <c r="C168" s="14">
        <v>2144843</v>
      </c>
      <c r="D168" s="14" t="s">
        <v>1007</v>
      </c>
      <c r="E168" s="14" t="s">
        <v>77</v>
      </c>
      <c r="F168" s="14" t="s">
        <v>1046</v>
      </c>
      <c r="G168" s="14">
        <v>77</v>
      </c>
      <c r="H168" s="31">
        <v>3.6412037037037034E-2</v>
      </c>
      <c r="I168" s="14">
        <f>IF(F168="M",MAX(VLOOKUP($M$1,CATEGCHALL24[],2,0)-1*COUNTIF($F$1:F167,"M"),1),
IF(F168="F",MAX(VLOOKUP($M$1,CATEGCHALL24[],2,0)-1*COUNTIFS($F$1:F167,"F"),1),""))</f>
        <v>1</v>
      </c>
    </row>
    <row r="169" spans="1:9" x14ac:dyDescent="0.2">
      <c r="A169" s="14">
        <v>351</v>
      </c>
      <c r="B169" s="14" t="s">
        <v>763</v>
      </c>
      <c r="C169" s="14">
        <v>2439537</v>
      </c>
      <c r="D169" s="14" t="s">
        <v>1008</v>
      </c>
      <c r="E169" s="14" t="s">
        <v>199</v>
      </c>
      <c r="F169" s="14" t="s">
        <v>1047</v>
      </c>
      <c r="G169" s="14">
        <v>77</v>
      </c>
      <c r="H169" s="31">
        <v>3.6493055555555556E-2</v>
      </c>
      <c r="I169" s="14">
        <f>IF(F169="M",MAX(VLOOKUP($M$1,CATEGCHALL24[],2,0)-1*COUNTIF($F$1:F168,"M"),1),
IF(F169="F",MAX(VLOOKUP($M$1,CATEGCHALL24[],2,0)-1*COUNTIFS($F$1:F168,"F"),1),""))</f>
        <v>21</v>
      </c>
    </row>
    <row r="170" spans="1:9" x14ac:dyDescent="0.2">
      <c r="A170" s="14">
        <v>353</v>
      </c>
      <c r="B170" s="14" t="s">
        <v>767</v>
      </c>
      <c r="C170" s="14">
        <v>1550856</v>
      </c>
      <c r="D170" s="14" t="s">
        <v>1010</v>
      </c>
      <c r="E170" s="14" t="s">
        <v>208</v>
      </c>
      <c r="F170" s="14" t="s">
        <v>1047</v>
      </c>
      <c r="G170" s="14">
        <v>77</v>
      </c>
      <c r="H170" s="31">
        <v>3.664351851851852E-2</v>
      </c>
      <c r="I170" s="14">
        <f>IF(F170="M",MAX(VLOOKUP($M$1,CATEGCHALL24[],2,0)-1*COUNTIF($F$1:F169,"M"),1),
IF(F170="F",MAX(VLOOKUP($M$1,CATEGCHALL24[],2,0)-1*COUNTIFS($F$1:F169,"F"),1),""))</f>
        <v>20</v>
      </c>
    </row>
    <row r="171" spans="1:9" x14ac:dyDescent="0.2">
      <c r="A171" s="14">
        <v>354</v>
      </c>
      <c r="B171" s="14" t="s">
        <v>771</v>
      </c>
      <c r="C171" s="14">
        <v>2350607</v>
      </c>
      <c r="D171" s="14" t="s">
        <v>1001</v>
      </c>
      <c r="E171" s="14" t="s">
        <v>51</v>
      </c>
      <c r="F171" s="14" t="s">
        <v>1046</v>
      </c>
      <c r="G171" s="14">
        <v>77</v>
      </c>
      <c r="H171" s="31">
        <v>3.6701388888888888E-2</v>
      </c>
      <c r="I171" s="14">
        <f>IF(F171="M",MAX(VLOOKUP($M$1,CATEGCHALL24[],2,0)-1*COUNTIF($F$1:F170,"M"),1),
IF(F171="F",MAX(VLOOKUP($M$1,CATEGCHALL24[],2,0)-1*COUNTIFS($F$1:F170,"F"),1),""))</f>
        <v>1</v>
      </c>
    </row>
    <row r="172" spans="1:9" x14ac:dyDescent="0.2">
      <c r="A172" s="14">
        <v>355</v>
      </c>
      <c r="B172" s="14" t="s">
        <v>775</v>
      </c>
      <c r="C172" s="14">
        <v>1645229</v>
      </c>
      <c r="D172" s="14" t="s">
        <v>1007</v>
      </c>
      <c r="E172" s="14" t="s">
        <v>149</v>
      </c>
      <c r="F172" s="14" t="s">
        <v>1046</v>
      </c>
      <c r="G172" s="14">
        <v>77</v>
      </c>
      <c r="H172" s="31">
        <v>3.6712962962962961E-2</v>
      </c>
      <c r="I172" s="14">
        <f>IF(F172="M",MAX(VLOOKUP($M$1,CATEGCHALL24[],2,0)-1*COUNTIF($F$1:F171,"M"),1),
IF(F172="F",MAX(VLOOKUP($M$1,CATEGCHALL24[],2,0)-1*COUNTIFS($F$1:F171,"F"),1),""))</f>
        <v>1</v>
      </c>
    </row>
    <row r="173" spans="1:9" x14ac:dyDescent="0.2">
      <c r="A173" s="14">
        <v>358</v>
      </c>
      <c r="B173" s="14" t="s">
        <v>779</v>
      </c>
      <c r="C173" s="14">
        <v>2198181</v>
      </c>
      <c r="D173" s="14" t="s">
        <v>1007</v>
      </c>
      <c r="E173" s="14" t="s">
        <v>109</v>
      </c>
      <c r="F173" s="14" t="s">
        <v>1046</v>
      </c>
      <c r="G173" s="14">
        <v>77</v>
      </c>
      <c r="H173" s="31">
        <v>3.6805555555555557E-2</v>
      </c>
      <c r="I173" s="14">
        <f>IF(F173="M",MAX(VLOOKUP($M$1,CATEGCHALL24[],2,0)-1*COUNTIF($F$1:F172,"M"),1),
IF(F173="F",MAX(VLOOKUP($M$1,CATEGCHALL24[],2,0)-1*COUNTIFS($F$1:F172,"F"),1),""))</f>
        <v>1</v>
      </c>
    </row>
    <row r="174" spans="1:9" x14ac:dyDescent="0.2">
      <c r="A174" s="14">
        <v>379</v>
      </c>
      <c r="B174" s="14" t="s">
        <v>783</v>
      </c>
      <c r="C174" s="14">
        <v>1064433</v>
      </c>
      <c r="D174" s="14" t="s">
        <v>1014</v>
      </c>
      <c r="E174" s="14" t="s">
        <v>323</v>
      </c>
      <c r="F174" s="14" t="s">
        <v>1046</v>
      </c>
      <c r="G174" s="14">
        <v>77</v>
      </c>
      <c r="H174" s="31">
        <v>3.7557870370370373E-2</v>
      </c>
      <c r="I174" s="14">
        <f>IF(F174="M",MAX(VLOOKUP($M$1,CATEGCHALL24[],2,0)-1*COUNTIF($F$1:F173,"M"),1),
IF(F174="F",MAX(VLOOKUP($M$1,CATEGCHALL24[],2,0)-1*COUNTIFS($F$1:F173,"F"),1),""))</f>
        <v>1</v>
      </c>
    </row>
    <row r="175" spans="1:9" x14ac:dyDescent="0.2">
      <c r="A175" s="14">
        <v>383</v>
      </c>
      <c r="B175" s="14" t="s">
        <v>787</v>
      </c>
      <c r="C175" s="14">
        <v>2117885</v>
      </c>
      <c r="D175" s="14" t="s">
        <v>1012</v>
      </c>
      <c r="E175" s="14" t="s">
        <v>258</v>
      </c>
      <c r="F175" s="14" t="s">
        <v>1047</v>
      </c>
      <c r="G175" s="14">
        <v>77</v>
      </c>
      <c r="H175" s="31">
        <v>3.7708333333333337E-2</v>
      </c>
      <c r="I175" s="14">
        <f>IF(F175="M",MAX(VLOOKUP($M$1,CATEGCHALL24[],2,0)-1*COUNTIF($F$1:F174,"M"),1),
IF(F175="F",MAX(VLOOKUP($M$1,CATEGCHALL24[],2,0)-1*COUNTIFS($F$1:F174,"F"),1),""))</f>
        <v>19</v>
      </c>
    </row>
    <row r="176" spans="1:9" x14ac:dyDescent="0.2">
      <c r="A176" s="14">
        <v>384</v>
      </c>
      <c r="B176" s="14" t="s">
        <v>792</v>
      </c>
      <c r="C176" s="14">
        <v>2298767</v>
      </c>
      <c r="D176" s="14" t="s">
        <v>1014</v>
      </c>
      <c r="E176" s="14" t="s">
        <v>77</v>
      </c>
      <c r="F176" s="14" t="s">
        <v>1046</v>
      </c>
      <c r="G176" s="14">
        <v>77</v>
      </c>
      <c r="H176" s="31">
        <v>3.7731481481481484E-2</v>
      </c>
      <c r="I176" s="14">
        <f>IF(F176="M",MAX(VLOOKUP($M$1,CATEGCHALL24[],2,0)-1*COUNTIF($F$1:F175,"M"),1),
IF(F176="F",MAX(VLOOKUP($M$1,CATEGCHALL24[],2,0)-1*COUNTIFS($F$1:F175,"F"),1),""))</f>
        <v>1</v>
      </c>
    </row>
    <row r="177" spans="1:9" x14ac:dyDescent="0.2">
      <c r="A177" s="14">
        <v>393</v>
      </c>
      <c r="B177" s="14" t="s">
        <v>796</v>
      </c>
      <c r="C177" s="14">
        <v>687774</v>
      </c>
      <c r="D177" s="14" t="s">
        <v>1017</v>
      </c>
      <c r="E177" s="14" t="s">
        <v>45</v>
      </c>
      <c r="F177" s="14" t="s">
        <v>1047</v>
      </c>
      <c r="G177" s="14">
        <v>77</v>
      </c>
      <c r="H177" s="31">
        <v>3.7939814814814815E-2</v>
      </c>
      <c r="I177" s="14">
        <f>IF(F177="M",MAX(VLOOKUP($M$1,CATEGCHALL24[],2,0)-1*COUNTIF($F$1:F176,"M"),1),
IF(F177="F",MAX(VLOOKUP($M$1,CATEGCHALL24[],2,0)-1*COUNTIFS($F$1:F176,"F"),1),""))</f>
        <v>18</v>
      </c>
    </row>
    <row r="178" spans="1:9" x14ac:dyDescent="0.2">
      <c r="A178" s="14">
        <v>395</v>
      </c>
      <c r="B178" s="14" t="s">
        <v>801</v>
      </c>
      <c r="C178" s="14">
        <v>721710</v>
      </c>
      <c r="D178" s="14" t="s">
        <v>1009</v>
      </c>
      <c r="E178" s="14" t="s">
        <v>323</v>
      </c>
      <c r="F178" s="14" t="s">
        <v>1046</v>
      </c>
      <c r="G178" s="14">
        <v>77</v>
      </c>
      <c r="H178" s="31">
        <v>3.7997685185185183E-2</v>
      </c>
      <c r="I178" s="14">
        <f>IF(F178="M",MAX(VLOOKUP($M$1,CATEGCHALL24[],2,0)-1*COUNTIF($F$1:F177,"M"),1),
IF(F178="F",MAX(VLOOKUP($M$1,CATEGCHALL24[],2,0)-1*COUNTIFS($F$1:F177,"F"),1),""))</f>
        <v>1</v>
      </c>
    </row>
    <row r="179" spans="1:9" x14ac:dyDescent="0.2">
      <c r="A179" s="14">
        <v>398</v>
      </c>
      <c r="B179" s="14" t="s">
        <v>805</v>
      </c>
      <c r="C179" s="14">
        <v>2298212</v>
      </c>
      <c r="D179" s="14" t="s">
        <v>1008</v>
      </c>
      <c r="E179" s="14" t="s">
        <v>258</v>
      </c>
      <c r="F179" s="14" t="s">
        <v>1047</v>
      </c>
      <c r="G179" s="14">
        <v>77</v>
      </c>
      <c r="H179" s="31">
        <v>3.8043981481481484E-2</v>
      </c>
      <c r="I179" s="14">
        <f>IF(F179="M",MAX(VLOOKUP($M$1,CATEGCHALL24[],2,0)-1*COUNTIF($F$1:F178,"M"),1),
IF(F179="F",MAX(VLOOKUP($M$1,CATEGCHALL24[],2,0)-1*COUNTIFS($F$1:F178,"F"),1),""))</f>
        <v>17</v>
      </c>
    </row>
    <row r="180" spans="1:9" x14ac:dyDescent="0.2">
      <c r="A180" s="14">
        <v>402</v>
      </c>
      <c r="B180" s="14" t="s">
        <v>810</v>
      </c>
      <c r="C180" s="14">
        <v>1876544</v>
      </c>
      <c r="D180" s="14" t="s">
        <v>1012</v>
      </c>
      <c r="E180" s="14" t="s">
        <v>228</v>
      </c>
      <c r="F180" s="14" t="s">
        <v>1047</v>
      </c>
      <c r="G180" s="14">
        <v>77</v>
      </c>
      <c r="H180" s="31">
        <v>3.8206018518518521E-2</v>
      </c>
      <c r="I180" s="14">
        <f>IF(F180="M",MAX(VLOOKUP($M$1,CATEGCHALL24[],2,0)-1*COUNTIF($F$1:F179,"M"),1),
IF(F180="F",MAX(VLOOKUP($M$1,CATEGCHALL24[],2,0)-1*COUNTIFS($F$1:F179,"F"),1),""))</f>
        <v>16</v>
      </c>
    </row>
    <row r="181" spans="1:9" x14ac:dyDescent="0.2">
      <c r="A181" s="14">
        <v>410</v>
      </c>
      <c r="B181" s="14" t="s">
        <v>815</v>
      </c>
      <c r="C181" s="14">
        <v>2447539</v>
      </c>
      <c r="D181" s="14" t="s">
        <v>1002</v>
      </c>
      <c r="E181" s="14" t="s">
        <v>39</v>
      </c>
      <c r="F181" s="14" t="s">
        <v>1046</v>
      </c>
      <c r="G181" s="14">
        <v>77</v>
      </c>
      <c r="H181" s="31">
        <v>3.8483796296296294E-2</v>
      </c>
      <c r="I181" s="14">
        <f>IF(F181="M",MAX(VLOOKUP($M$1,CATEGCHALL24[],2,0)-1*COUNTIF($F$1:F180,"M"),1),
IF(F181="F",MAX(VLOOKUP($M$1,CATEGCHALL24[],2,0)-1*COUNTIFS($F$1:F180,"F"),1),""))</f>
        <v>1</v>
      </c>
    </row>
    <row r="182" spans="1:9" x14ac:dyDescent="0.2">
      <c r="A182" s="14">
        <v>411</v>
      </c>
      <c r="B182" s="14" t="s">
        <v>819</v>
      </c>
      <c r="C182" s="14">
        <v>1943967</v>
      </c>
      <c r="D182" s="14" t="s">
        <v>1004</v>
      </c>
      <c r="E182" s="14" t="s">
        <v>208</v>
      </c>
      <c r="F182" s="14" t="s">
        <v>1046</v>
      </c>
      <c r="G182" s="14">
        <v>77</v>
      </c>
      <c r="H182" s="31">
        <v>3.8495370370370367E-2</v>
      </c>
      <c r="I182" s="14">
        <f>IF(F182="M",MAX(VLOOKUP($M$1,CATEGCHALL24[],2,0)-1*COUNTIF($F$1:F181,"M"),1),
IF(F182="F",MAX(VLOOKUP($M$1,CATEGCHALL24[],2,0)-1*COUNTIFS($F$1:F181,"F"),1),""))</f>
        <v>1</v>
      </c>
    </row>
    <row r="183" spans="1:9" x14ac:dyDescent="0.2">
      <c r="A183" s="14">
        <v>412</v>
      </c>
      <c r="B183" s="14" t="s">
        <v>823</v>
      </c>
      <c r="C183" s="14">
        <v>2456780</v>
      </c>
      <c r="D183" s="14" t="s">
        <v>1005</v>
      </c>
      <c r="E183" s="14" t="s">
        <v>228</v>
      </c>
      <c r="F183" s="14" t="s">
        <v>1046</v>
      </c>
      <c r="G183" s="14">
        <v>77</v>
      </c>
      <c r="H183" s="31">
        <v>3.8495370370370367E-2</v>
      </c>
      <c r="I183" s="14">
        <f>IF(F183="M",MAX(VLOOKUP($M$1,CATEGCHALL24[],2,0)-1*COUNTIF($F$1:F182,"M"),1),
IF(F183="F",MAX(VLOOKUP($M$1,CATEGCHALL24[],2,0)-1*COUNTIFS($F$1:F182,"F"),1),""))</f>
        <v>1</v>
      </c>
    </row>
    <row r="184" spans="1:9" x14ac:dyDescent="0.2">
      <c r="A184" s="14">
        <v>415</v>
      </c>
      <c r="B184" s="14" t="s">
        <v>826</v>
      </c>
      <c r="C184" s="14">
        <v>2346056</v>
      </c>
      <c r="D184" s="14" t="s">
        <v>1004</v>
      </c>
      <c r="E184" s="14" t="s">
        <v>45</v>
      </c>
      <c r="F184" s="14" t="s">
        <v>1046</v>
      </c>
      <c r="G184" s="14">
        <v>77</v>
      </c>
      <c r="H184" s="31">
        <v>3.8715277777777779E-2</v>
      </c>
      <c r="I184" s="14">
        <f>IF(F184="M",MAX(VLOOKUP($M$1,CATEGCHALL24[],2,0)-1*COUNTIF($F$1:F183,"M"),1),
IF(F184="F",MAX(VLOOKUP($M$1,CATEGCHALL24[],2,0)-1*COUNTIFS($F$1:F183,"F"),1),""))</f>
        <v>1</v>
      </c>
    </row>
    <row r="185" spans="1:9" x14ac:dyDescent="0.2">
      <c r="A185" s="14">
        <v>419</v>
      </c>
      <c r="B185" s="14" t="s">
        <v>830</v>
      </c>
      <c r="C185" s="14">
        <v>2401286</v>
      </c>
      <c r="D185" s="14" t="s">
        <v>1010</v>
      </c>
      <c r="E185" s="14" t="s">
        <v>28</v>
      </c>
      <c r="F185" s="14" t="s">
        <v>1047</v>
      </c>
      <c r="G185" s="14">
        <v>77</v>
      </c>
      <c r="H185" s="31">
        <v>3.888888888888889E-2</v>
      </c>
      <c r="I185" s="14">
        <f>IF(F185="M",MAX(VLOOKUP($M$1,CATEGCHALL24[],2,0)-1*COUNTIF($F$1:F184,"M"),1),
IF(F185="F",MAX(VLOOKUP($M$1,CATEGCHALL24[],2,0)-1*COUNTIFS($F$1:F184,"F"),1),""))</f>
        <v>15</v>
      </c>
    </row>
    <row r="186" spans="1:9" x14ac:dyDescent="0.2">
      <c r="A186" s="14">
        <v>423</v>
      </c>
      <c r="B186" s="14" t="s">
        <v>834</v>
      </c>
      <c r="C186" s="14">
        <v>1978439</v>
      </c>
      <c r="D186" s="14" t="s">
        <v>1010</v>
      </c>
      <c r="E186" s="14" t="s">
        <v>340</v>
      </c>
      <c r="F186" s="14" t="s">
        <v>1047</v>
      </c>
      <c r="G186" s="14">
        <v>77</v>
      </c>
      <c r="H186" s="31">
        <v>3.9189814814814816E-2</v>
      </c>
      <c r="I186" s="14">
        <f>IF(F186="M",MAX(VLOOKUP($M$1,CATEGCHALL24[],2,0)-1*COUNTIF($F$1:F185,"M"),1),
IF(F186="F",MAX(VLOOKUP($M$1,CATEGCHALL24[],2,0)-1*COUNTIFS($F$1:F185,"F"),1),""))</f>
        <v>14</v>
      </c>
    </row>
    <row r="187" spans="1:9" x14ac:dyDescent="0.2">
      <c r="A187" s="14">
        <v>430</v>
      </c>
      <c r="B187" s="14" t="s">
        <v>838</v>
      </c>
      <c r="C187" s="14">
        <v>2351939</v>
      </c>
      <c r="D187" s="14" t="s">
        <v>1008</v>
      </c>
      <c r="E187" s="14" t="s">
        <v>51</v>
      </c>
      <c r="F187" s="14" t="s">
        <v>1047</v>
      </c>
      <c r="G187" s="14">
        <v>77</v>
      </c>
      <c r="H187" s="31">
        <v>3.9675925925925927E-2</v>
      </c>
      <c r="I187" s="14">
        <f>IF(F187="M",MAX(VLOOKUP($M$1,CATEGCHALL24[],2,0)-1*COUNTIF($F$1:F186,"M"),1),
IF(F187="F",MAX(VLOOKUP($M$1,CATEGCHALL24[],2,0)-1*COUNTIFS($F$1:F186,"F"),1),""))</f>
        <v>13</v>
      </c>
    </row>
    <row r="188" spans="1:9" x14ac:dyDescent="0.2">
      <c r="A188" s="14">
        <v>432</v>
      </c>
      <c r="B188" s="14" t="s">
        <v>842</v>
      </c>
      <c r="C188" s="14">
        <v>1728053</v>
      </c>
      <c r="D188" s="14" t="s">
        <v>1009</v>
      </c>
      <c r="E188" s="14" t="s">
        <v>228</v>
      </c>
      <c r="F188" s="14" t="s">
        <v>1046</v>
      </c>
      <c r="G188" s="14">
        <v>77</v>
      </c>
      <c r="H188" s="31">
        <v>3.979166666666667E-2</v>
      </c>
      <c r="I188" s="14">
        <f>IF(F188="M",MAX(VLOOKUP($M$1,CATEGCHALL24[],2,0)-1*COUNTIF($F$1:F187,"M"),1),
IF(F188="F",MAX(VLOOKUP($M$1,CATEGCHALL24[],2,0)-1*COUNTIFS($F$1:F187,"F"),1),""))</f>
        <v>1</v>
      </c>
    </row>
    <row r="189" spans="1:9" x14ac:dyDescent="0.2">
      <c r="A189" s="14">
        <v>434</v>
      </c>
      <c r="B189" s="14" t="s">
        <v>846</v>
      </c>
      <c r="C189" s="14">
        <v>1969541</v>
      </c>
      <c r="D189" s="14" t="s">
        <v>1018</v>
      </c>
      <c r="E189" s="14" t="s">
        <v>103</v>
      </c>
      <c r="F189" s="14" t="s">
        <v>1046</v>
      </c>
      <c r="G189" s="14">
        <v>77</v>
      </c>
      <c r="H189" s="31">
        <v>3.9907407407407405E-2</v>
      </c>
      <c r="I189" s="14">
        <f>IF(F189="M",MAX(VLOOKUP($M$1,CATEGCHALL24[],2,0)-1*COUNTIF($F$1:F188,"M"),1),
IF(F189="F",MAX(VLOOKUP($M$1,CATEGCHALL24[],2,0)-1*COUNTIFS($F$1:F188,"F"),1),""))</f>
        <v>1</v>
      </c>
    </row>
    <row r="190" spans="1:9" x14ac:dyDescent="0.2">
      <c r="A190" s="14">
        <v>435</v>
      </c>
      <c r="B190" s="14" t="s">
        <v>851</v>
      </c>
      <c r="C190" s="14">
        <v>2536752</v>
      </c>
      <c r="D190" s="14" t="s">
        <v>1011</v>
      </c>
      <c r="E190" s="14" t="s">
        <v>295</v>
      </c>
      <c r="F190" s="14" t="s">
        <v>1047</v>
      </c>
      <c r="G190" s="14">
        <v>77</v>
      </c>
      <c r="H190" s="31">
        <v>3.9930555555555552E-2</v>
      </c>
      <c r="I190" s="14">
        <f>IF(F190="M",MAX(VLOOKUP($M$1,CATEGCHALL24[],2,0)-1*COUNTIF($F$1:F189,"M"),1),
IF(F190="F",MAX(VLOOKUP($M$1,CATEGCHALL24[],2,0)-1*COUNTIFS($F$1:F189,"F"),1),""))</f>
        <v>12</v>
      </c>
    </row>
    <row r="191" spans="1:9" x14ac:dyDescent="0.2">
      <c r="A191" s="14">
        <v>438</v>
      </c>
      <c r="B191" s="14" t="s">
        <v>856</v>
      </c>
      <c r="C191" s="14">
        <v>2076784</v>
      </c>
      <c r="D191" s="14" t="s">
        <v>1004</v>
      </c>
      <c r="E191" s="14" t="s">
        <v>51</v>
      </c>
      <c r="F191" s="14" t="s">
        <v>1046</v>
      </c>
      <c r="G191" s="14">
        <v>77</v>
      </c>
      <c r="H191" s="31">
        <v>3.9976851851851854E-2</v>
      </c>
      <c r="I191" s="14">
        <f>IF(F191="M",MAX(VLOOKUP($M$1,CATEGCHALL24[],2,0)-1*COUNTIF($F$1:F190,"M"),1),
IF(F191="F",MAX(VLOOKUP($M$1,CATEGCHALL24[],2,0)-1*COUNTIFS($F$1:F190,"F"),1),""))</f>
        <v>1</v>
      </c>
    </row>
    <row r="192" spans="1:9" x14ac:dyDescent="0.2">
      <c r="A192" s="14">
        <v>439</v>
      </c>
      <c r="B192" s="14" t="s">
        <v>860</v>
      </c>
      <c r="C192" s="14">
        <v>188218</v>
      </c>
      <c r="D192" s="14" t="s">
        <v>1014</v>
      </c>
      <c r="E192" s="14" t="s">
        <v>51</v>
      </c>
      <c r="F192" s="14" t="s">
        <v>1046</v>
      </c>
      <c r="G192" s="14">
        <v>77</v>
      </c>
      <c r="H192" s="31">
        <v>0.04</v>
      </c>
      <c r="I192" s="14">
        <f>IF(F192="M",MAX(VLOOKUP($M$1,CATEGCHALL24[],2,0)-1*COUNTIF($F$1:F191,"M"),1),
IF(F192="F",MAX(VLOOKUP($M$1,CATEGCHALL24[],2,0)-1*COUNTIFS($F$1:F191,"F"),1),""))</f>
        <v>1</v>
      </c>
    </row>
    <row r="193" spans="1:9" x14ac:dyDescent="0.2">
      <c r="A193" s="14">
        <v>441</v>
      </c>
      <c r="B193" s="14" t="s">
        <v>865</v>
      </c>
      <c r="C193" s="14">
        <v>2438640</v>
      </c>
      <c r="D193" s="14" t="s">
        <v>1019</v>
      </c>
      <c r="E193" s="14" t="s">
        <v>323</v>
      </c>
      <c r="F193" s="14" t="s">
        <v>1047</v>
      </c>
      <c r="G193" s="14">
        <v>77</v>
      </c>
      <c r="H193" s="31">
        <v>4.0115740740740743E-2</v>
      </c>
      <c r="I193" s="14">
        <f>IF(F193="M",MAX(VLOOKUP($M$1,CATEGCHALL24[],2,0)-1*COUNTIF($F$1:F192,"M"),1),
IF(F193="F",MAX(VLOOKUP($M$1,CATEGCHALL24[],2,0)-1*COUNTIFS($F$1:F192,"F"),1),""))</f>
        <v>11</v>
      </c>
    </row>
    <row r="194" spans="1:9" x14ac:dyDescent="0.2">
      <c r="A194" s="14">
        <v>442</v>
      </c>
      <c r="B194" s="14" t="s">
        <v>870</v>
      </c>
      <c r="C194" s="14">
        <v>2079528</v>
      </c>
      <c r="D194" s="14" t="s">
        <v>1012</v>
      </c>
      <c r="E194" s="14" t="s">
        <v>228</v>
      </c>
      <c r="F194" s="14" t="s">
        <v>1047</v>
      </c>
      <c r="G194" s="14">
        <v>77</v>
      </c>
      <c r="H194" s="31">
        <v>4.0138888888888891E-2</v>
      </c>
      <c r="I194" s="14">
        <f>IF(F194="M",MAX(VLOOKUP($M$1,CATEGCHALL24[],2,0)-1*COUNTIF($F$1:F193,"M"),1),
IF(F194="F",MAX(VLOOKUP($M$1,CATEGCHALL24[],2,0)-1*COUNTIFS($F$1:F193,"F"),1),""))</f>
        <v>10</v>
      </c>
    </row>
    <row r="195" spans="1:9" x14ac:dyDescent="0.2">
      <c r="A195" s="14">
        <v>450</v>
      </c>
      <c r="B195" s="14" t="s">
        <v>874</v>
      </c>
      <c r="C195" s="14">
        <v>456728</v>
      </c>
      <c r="D195" s="14" t="s">
        <v>1018</v>
      </c>
      <c r="E195" s="14" t="s">
        <v>103</v>
      </c>
      <c r="F195" s="14" t="s">
        <v>1046</v>
      </c>
      <c r="G195" s="14">
        <v>77</v>
      </c>
      <c r="H195" s="31">
        <v>4.0358796296296295E-2</v>
      </c>
      <c r="I195" s="14">
        <f>IF(F195="M",MAX(VLOOKUP($M$1,CATEGCHALL24[],2,0)-1*COUNTIF($F$1:F194,"M"),1),
IF(F195="F",MAX(VLOOKUP($M$1,CATEGCHALL24[],2,0)-1*COUNTIFS($F$1:F194,"F"),1),""))</f>
        <v>1</v>
      </c>
    </row>
    <row r="196" spans="1:9" x14ac:dyDescent="0.2">
      <c r="A196" s="14">
        <v>456</v>
      </c>
      <c r="B196" s="14" t="s">
        <v>879</v>
      </c>
      <c r="C196" s="14">
        <v>1432107</v>
      </c>
      <c r="D196" s="14" t="s">
        <v>1012</v>
      </c>
      <c r="E196" s="14" t="s">
        <v>51</v>
      </c>
      <c r="F196" s="14" t="s">
        <v>1047</v>
      </c>
      <c r="G196" s="14">
        <v>77</v>
      </c>
      <c r="H196" s="31">
        <v>4.0613425925925928E-2</v>
      </c>
      <c r="I196" s="14">
        <f>IF(F196="M",MAX(VLOOKUP($M$1,CATEGCHALL24[],2,0)-1*COUNTIF($F$1:F195,"M"),1),
IF(F196="F",MAX(VLOOKUP($M$1,CATEGCHALL24[],2,0)-1*COUNTIFS($F$1:F195,"F"),1),""))</f>
        <v>9</v>
      </c>
    </row>
    <row r="197" spans="1:9" x14ac:dyDescent="0.2">
      <c r="A197" s="14">
        <v>467</v>
      </c>
      <c r="B197" s="14" t="s">
        <v>884</v>
      </c>
      <c r="C197" s="14">
        <v>2330565</v>
      </c>
      <c r="D197" s="14" t="s">
        <v>1004</v>
      </c>
      <c r="E197" s="14" t="s">
        <v>109</v>
      </c>
      <c r="F197" s="14" t="s">
        <v>1046</v>
      </c>
      <c r="G197" s="14">
        <v>77</v>
      </c>
      <c r="H197" s="31">
        <v>4.099537037037037E-2</v>
      </c>
      <c r="I197" s="14">
        <f>IF(F197="M",MAX(VLOOKUP($M$1,CATEGCHALL24[],2,0)-1*COUNTIF($F$1:F196,"M"),1),
IF(F197="F",MAX(VLOOKUP($M$1,CATEGCHALL24[],2,0)-1*COUNTIFS($F$1:F196,"F"),1),""))</f>
        <v>1</v>
      </c>
    </row>
    <row r="198" spans="1:9" x14ac:dyDescent="0.2">
      <c r="A198" s="14">
        <v>470</v>
      </c>
      <c r="B198" s="14" t="s">
        <v>888</v>
      </c>
      <c r="C198" s="14">
        <v>1964856</v>
      </c>
      <c r="D198" s="14" t="s">
        <v>1012</v>
      </c>
      <c r="E198" s="14" t="s">
        <v>228</v>
      </c>
      <c r="F198" s="14" t="s">
        <v>1047</v>
      </c>
      <c r="G198" s="14">
        <v>77</v>
      </c>
      <c r="H198" s="31">
        <v>4.116898148148148E-2</v>
      </c>
      <c r="I198" s="14">
        <f>IF(F198="M",MAX(VLOOKUP($M$1,CATEGCHALL24[],2,0)-1*COUNTIF($F$1:F197,"M"),1),
IF(F198="F",MAX(VLOOKUP($M$1,CATEGCHALL24[],2,0)-1*COUNTIFS($F$1:F197,"F"),1),""))</f>
        <v>8</v>
      </c>
    </row>
    <row r="199" spans="1:9" x14ac:dyDescent="0.2">
      <c r="A199" s="14">
        <v>473</v>
      </c>
      <c r="B199" s="14" t="s">
        <v>892</v>
      </c>
      <c r="C199" s="14">
        <v>537134</v>
      </c>
      <c r="D199" s="14" t="s">
        <v>1016</v>
      </c>
      <c r="E199" s="14" t="s">
        <v>77</v>
      </c>
      <c r="F199" s="14" t="s">
        <v>1047</v>
      </c>
      <c r="G199" s="14">
        <v>77</v>
      </c>
      <c r="H199" s="31">
        <v>4.1342592592592591E-2</v>
      </c>
      <c r="I199" s="14">
        <f>IF(F199="M",MAX(VLOOKUP($M$1,CATEGCHALL24[],2,0)-1*COUNTIF($F$1:F198,"M"),1),
IF(F199="F",MAX(VLOOKUP($M$1,CATEGCHALL24[],2,0)-1*COUNTIFS($F$1:F198,"F"),1),""))</f>
        <v>7</v>
      </c>
    </row>
    <row r="200" spans="1:9" x14ac:dyDescent="0.2">
      <c r="A200" s="14">
        <v>474</v>
      </c>
      <c r="B200" s="14" t="s">
        <v>897</v>
      </c>
      <c r="C200" s="14">
        <v>2402527</v>
      </c>
      <c r="D200" s="14" t="s">
        <v>1010</v>
      </c>
      <c r="E200" s="14" t="s">
        <v>77</v>
      </c>
      <c r="F200" s="14" t="s">
        <v>1047</v>
      </c>
      <c r="G200" s="14">
        <v>77</v>
      </c>
      <c r="H200" s="31">
        <v>4.1365740740740738E-2</v>
      </c>
      <c r="I200" s="14">
        <f>IF(F200="M",MAX(VLOOKUP($M$1,CATEGCHALL24[],2,0)-1*COUNTIF($F$1:F199,"M"),1),
IF(F200="F",MAX(VLOOKUP($M$1,CATEGCHALL24[],2,0)-1*COUNTIFS($F$1:F199,"F"),1),""))</f>
        <v>6</v>
      </c>
    </row>
    <row r="201" spans="1:9" x14ac:dyDescent="0.2">
      <c r="A201" s="14">
        <v>481</v>
      </c>
      <c r="B201" s="14" t="s">
        <v>901</v>
      </c>
      <c r="C201" s="14">
        <v>1904841</v>
      </c>
      <c r="D201" s="14" t="s">
        <v>1008</v>
      </c>
      <c r="E201" s="14" t="s">
        <v>109</v>
      </c>
      <c r="F201" s="14" t="s">
        <v>1047</v>
      </c>
      <c r="G201" s="14">
        <v>77</v>
      </c>
      <c r="H201" s="31">
        <v>4.1469907407407407E-2</v>
      </c>
      <c r="I201" s="14">
        <f>IF(F201="M",MAX(VLOOKUP($M$1,CATEGCHALL24[],2,0)-1*COUNTIF($F$1:F200,"M"),1),
IF(F201="F",MAX(VLOOKUP($M$1,CATEGCHALL24[],2,0)-1*COUNTIFS($F$1:F200,"F"),1),""))</f>
        <v>5</v>
      </c>
    </row>
    <row r="202" spans="1:9" x14ac:dyDescent="0.2">
      <c r="A202" s="14">
        <v>482</v>
      </c>
      <c r="B202" s="14" t="s">
        <v>905</v>
      </c>
      <c r="C202" s="14">
        <v>1654379</v>
      </c>
      <c r="D202" s="14" t="s">
        <v>1016</v>
      </c>
      <c r="E202" s="14" t="s">
        <v>109</v>
      </c>
      <c r="F202" s="14" t="s">
        <v>1047</v>
      </c>
      <c r="G202" s="14">
        <v>77</v>
      </c>
      <c r="H202" s="31">
        <v>4.1469907407407407E-2</v>
      </c>
      <c r="I202" s="14">
        <f>IF(F202="M",MAX(VLOOKUP($M$1,CATEGCHALL24[],2,0)-1*COUNTIF($F$1:F201,"M"),1),
IF(F202="F",MAX(VLOOKUP($M$1,CATEGCHALL24[],2,0)-1*COUNTIFS($F$1:F201,"F"),1),""))</f>
        <v>4</v>
      </c>
    </row>
    <row r="203" spans="1:9" x14ac:dyDescent="0.2">
      <c r="A203" s="14">
        <v>483</v>
      </c>
      <c r="B203" s="14" t="s">
        <v>908</v>
      </c>
      <c r="C203" s="14">
        <v>2072687</v>
      </c>
      <c r="D203" s="14" t="s">
        <v>1010</v>
      </c>
      <c r="E203" s="14" t="s">
        <v>109</v>
      </c>
      <c r="F203" s="14" t="s">
        <v>1047</v>
      </c>
      <c r="G203" s="14">
        <v>77</v>
      </c>
      <c r="H203" s="31">
        <v>4.148148148148148E-2</v>
      </c>
      <c r="I203" s="14">
        <f>IF(F203="M",MAX(VLOOKUP($M$1,CATEGCHALL24[],2,0)-1*COUNTIF($F$1:F202,"M"),1),
IF(F203="F",MAX(VLOOKUP($M$1,CATEGCHALL24[],2,0)-1*COUNTIFS($F$1:F202,"F"),1),""))</f>
        <v>3</v>
      </c>
    </row>
    <row r="204" spans="1:9" x14ac:dyDescent="0.2">
      <c r="A204" s="14">
        <v>487</v>
      </c>
      <c r="B204" s="14" t="s">
        <v>912</v>
      </c>
      <c r="C204" s="14">
        <v>1469004</v>
      </c>
      <c r="D204" s="14" t="s">
        <v>1005</v>
      </c>
      <c r="E204" s="14" t="s">
        <v>109</v>
      </c>
      <c r="F204" s="14" t="s">
        <v>1046</v>
      </c>
      <c r="G204" s="14">
        <v>77</v>
      </c>
      <c r="H204" s="31">
        <v>4.1608796296296297E-2</v>
      </c>
      <c r="I204" s="14">
        <f>IF(F204="M",MAX(VLOOKUP($M$1,CATEGCHALL24[],2,0)-1*COUNTIF($F$1:F203,"M"),1),
IF(F204="F",MAX(VLOOKUP($M$1,CATEGCHALL24[],2,0)-1*COUNTIFS($F$1:F203,"F"),1),""))</f>
        <v>1</v>
      </c>
    </row>
    <row r="205" spans="1:9" x14ac:dyDescent="0.2">
      <c r="A205" s="14">
        <v>488</v>
      </c>
      <c r="B205" s="14" t="s">
        <v>916</v>
      </c>
      <c r="C205" s="14">
        <v>2343637</v>
      </c>
      <c r="D205" s="14" t="s">
        <v>1012</v>
      </c>
      <c r="E205" s="14" t="s">
        <v>109</v>
      </c>
      <c r="F205" s="14" t="s">
        <v>1047</v>
      </c>
      <c r="G205" s="14">
        <v>77</v>
      </c>
      <c r="H205" s="31">
        <v>4.1608796296296297E-2</v>
      </c>
      <c r="I205" s="14">
        <f>IF(F205="M",MAX(VLOOKUP($M$1,CATEGCHALL24[],2,0)-1*COUNTIF($F$1:F204,"M"),1),
IF(F205="F",MAX(VLOOKUP($M$1,CATEGCHALL24[],2,0)-1*COUNTIFS($F$1:F204,"F"),1),""))</f>
        <v>2</v>
      </c>
    </row>
    <row r="206" spans="1:9" x14ac:dyDescent="0.2">
      <c r="A206" s="14">
        <v>495</v>
      </c>
      <c r="B206" s="14" t="s">
        <v>919</v>
      </c>
      <c r="C206" s="14">
        <v>2117441</v>
      </c>
      <c r="D206" s="14" t="s">
        <v>1008</v>
      </c>
      <c r="E206" s="14" t="s">
        <v>39</v>
      </c>
      <c r="F206" s="14" t="s">
        <v>1047</v>
      </c>
      <c r="G206" s="14">
        <v>77</v>
      </c>
      <c r="H206" s="31">
        <v>4.1828703703703701E-2</v>
      </c>
      <c r="I206" s="14">
        <f>IF(F206="M",MAX(VLOOKUP($M$1,CATEGCHALL24[],2,0)-1*COUNTIF($F$1:F205,"M"),1),
IF(F206="F",MAX(VLOOKUP($M$1,CATEGCHALL24[],2,0)-1*COUNTIFS($F$1:F205,"F"),1),""))</f>
        <v>1</v>
      </c>
    </row>
    <row r="207" spans="1:9" x14ac:dyDescent="0.2">
      <c r="A207" s="14">
        <v>496</v>
      </c>
      <c r="B207" s="14" t="s">
        <v>923</v>
      </c>
      <c r="C207" s="14">
        <v>1222837</v>
      </c>
      <c r="D207" s="14" t="s">
        <v>1017</v>
      </c>
      <c r="E207" s="14" t="s">
        <v>51</v>
      </c>
      <c r="F207" s="14" t="s">
        <v>1047</v>
      </c>
      <c r="G207" s="14">
        <v>77</v>
      </c>
      <c r="H207" s="31">
        <v>4.1967592592592591E-2</v>
      </c>
      <c r="I207" s="14">
        <f>IF(F207="M",MAX(VLOOKUP($M$1,CATEGCHALL24[],2,0)-1*COUNTIF($F$1:F206,"M"),1),
IF(F207="F",MAX(VLOOKUP($M$1,CATEGCHALL24[],2,0)-1*COUNTIFS($F$1:F206,"F"),1),""))</f>
        <v>1</v>
      </c>
    </row>
    <row r="208" spans="1:9" x14ac:dyDescent="0.2">
      <c r="A208" s="14">
        <v>503</v>
      </c>
      <c r="B208" s="14" t="s">
        <v>927</v>
      </c>
      <c r="C208" s="14">
        <v>1528945</v>
      </c>
      <c r="D208" s="14" t="s">
        <v>1017</v>
      </c>
      <c r="E208" s="14" t="s">
        <v>930</v>
      </c>
      <c r="F208" s="14" t="s">
        <v>1047</v>
      </c>
      <c r="G208" s="14">
        <v>77</v>
      </c>
      <c r="H208" s="31">
        <v>4.3182870370370371E-2</v>
      </c>
      <c r="I208" s="14">
        <f>IF(F208="M",MAX(VLOOKUP($M$1,CATEGCHALL24[],2,0)-1*COUNTIF($F$1:F207,"M"),1),
IF(F208="F",MAX(VLOOKUP($M$1,CATEGCHALL24[],2,0)-1*COUNTIFS($F$1:F207,"F"),1),""))</f>
        <v>1</v>
      </c>
    </row>
    <row r="209" spans="1:9" x14ac:dyDescent="0.2">
      <c r="A209" s="14">
        <v>507</v>
      </c>
      <c r="B209" s="14" t="s">
        <v>933</v>
      </c>
      <c r="C209" s="14">
        <v>1587255</v>
      </c>
      <c r="D209" s="14" t="s">
        <v>1019</v>
      </c>
      <c r="E209" s="14" t="s">
        <v>208</v>
      </c>
      <c r="F209" s="14" t="s">
        <v>1047</v>
      </c>
      <c r="G209" s="14">
        <v>77</v>
      </c>
      <c r="H209" s="31">
        <v>4.3622685185185188E-2</v>
      </c>
      <c r="I209" s="14">
        <f>IF(F209="M",MAX(VLOOKUP($M$1,CATEGCHALL24[],2,0)-1*COUNTIF($F$1:F208,"M"),1),
IF(F209="F",MAX(VLOOKUP($M$1,CATEGCHALL24[],2,0)-1*COUNTIFS($F$1:F208,"F"),1),""))</f>
        <v>1</v>
      </c>
    </row>
    <row r="210" spans="1:9" x14ac:dyDescent="0.2">
      <c r="A210" s="14">
        <v>517</v>
      </c>
      <c r="B210" s="14" t="s">
        <v>937</v>
      </c>
      <c r="C210" s="14">
        <v>1314462</v>
      </c>
      <c r="D210" s="14" t="s">
        <v>1009</v>
      </c>
      <c r="E210" s="14" t="s">
        <v>51</v>
      </c>
      <c r="F210" s="14" t="s">
        <v>1046</v>
      </c>
      <c r="G210" s="14">
        <v>77</v>
      </c>
      <c r="H210" s="31">
        <v>4.4108796296296299E-2</v>
      </c>
      <c r="I210" s="14">
        <f>IF(F210="M",MAX(VLOOKUP($M$1,CATEGCHALL24[],2,0)-1*COUNTIF($F$1:F209,"M"),1),
IF(F210="F",MAX(VLOOKUP($M$1,CATEGCHALL24[],2,0)-1*COUNTIFS($F$1:F209,"F"),1),""))</f>
        <v>1</v>
      </c>
    </row>
    <row r="211" spans="1:9" x14ac:dyDescent="0.2">
      <c r="A211" s="14">
        <v>533</v>
      </c>
      <c r="B211" s="14" t="s">
        <v>941</v>
      </c>
      <c r="C211" s="14">
        <v>450408</v>
      </c>
      <c r="D211" s="14" t="s">
        <v>1000</v>
      </c>
      <c r="E211" s="14" t="s">
        <v>554</v>
      </c>
      <c r="F211" s="14" t="s">
        <v>1046</v>
      </c>
      <c r="G211" s="14">
        <v>77</v>
      </c>
      <c r="H211" s="31">
        <v>4.5034722222222219E-2</v>
      </c>
      <c r="I211" s="14">
        <f>IF(F211="M",MAX(VLOOKUP($M$1,CATEGCHALL24[],2,0)-1*COUNTIF($F$1:F210,"M"),1),
IF(F211="F",MAX(VLOOKUP($M$1,CATEGCHALL24[],2,0)-1*COUNTIFS($F$1:F210,"F"),1),""))</f>
        <v>1</v>
      </c>
    </row>
    <row r="212" spans="1:9" x14ac:dyDescent="0.2">
      <c r="A212" s="14">
        <v>549</v>
      </c>
      <c r="B212" s="14" t="s">
        <v>945</v>
      </c>
      <c r="C212" s="14">
        <v>1866894</v>
      </c>
      <c r="D212" s="14" t="s">
        <v>1015</v>
      </c>
      <c r="E212" s="14" t="s">
        <v>39</v>
      </c>
      <c r="F212" s="14" t="s">
        <v>1047</v>
      </c>
      <c r="G212" s="14">
        <v>77</v>
      </c>
      <c r="H212" s="31">
        <v>4.6249999999999999E-2</v>
      </c>
      <c r="I212" s="14">
        <f>IF(F212="M",MAX(VLOOKUP($M$1,CATEGCHALL24[],2,0)-1*COUNTIF($F$1:F211,"M"),1),
IF(F212="F",MAX(VLOOKUP($M$1,CATEGCHALL24[],2,0)-1*COUNTIFS($F$1:F211,"F"),1),""))</f>
        <v>1</v>
      </c>
    </row>
    <row r="213" spans="1:9" x14ac:dyDescent="0.2">
      <c r="A213" s="14">
        <v>553</v>
      </c>
      <c r="B213" s="14" t="s">
        <v>950</v>
      </c>
      <c r="C213" s="14">
        <v>2511334</v>
      </c>
      <c r="D213" s="14" t="s">
        <v>1017</v>
      </c>
      <c r="E213" s="14" t="s">
        <v>323</v>
      </c>
      <c r="F213" s="14" t="s">
        <v>1047</v>
      </c>
      <c r="G213" s="14">
        <v>77</v>
      </c>
      <c r="H213" s="31">
        <v>4.6574074074074073E-2</v>
      </c>
      <c r="I213" s="14">
        <f>IF(F213="M",MAX(VLOOKUP($M$1,CATEGCHALL24[],2,0)-1*COUNTIF($F$1:F212,"M"),1),
IF(F213="F",MAX(VLOOKUP($M$1,CATEGCHALL24[],2,0)-1*COUNTIFS($F$1:F212,"F"),1),""))</f>
        <v>1</v>
      </c>
    </row>
    <row r="214" spans="1:9" x14ac:dyDescent="0.2">
      <c r="A214" s="14">
        <v>562</v>
      </c>
      <c r="B214" s="14" t="s">
        <v>955</v>
      </c>
      <c r="C214" s="14">
        <v>2127848</v>
      </c>
      <c r="D214" s="14" t="s">
        <v>1021</v>
      </c>
      <c r="E214" s="14" t="s">
        <v>208</v>
      </c>
      <c r="F214" s="14" t="s">
        <v>1046</v>
      </c>
      <c r="G214" s="14">
        <v>77</v>
      </c>
      <c r="H214" s="31">
        <v>4.8136574074074075E-2</v>
      </c>
      <c r="I214" s="14">
        <f>IF(F214="M",MAX(VLOOKUP($M$1,CATEGCHALL24[],2,0)-1*COUNTIF($F$1:F213,"M"),1),
IF(F214="F",MAX(VLOOKUP($M$1,CATEGCHALL24[],2,0)-1*COUNTIFS($F$1:F213,"F"),1),""))</f>
        <v>1</v>
      </c>
    </row>
    <row r="215" spans="1:9" x14ac:dyDescent="0.2">
      <c r="A215" s="14">
        <v>567</v>
      </c>
      <c r="B215" s="14" t="s">
        <v>959</v>
      </c>
      <c r="C215" s="14">
        <v>2527697</v>
      </c>
      <c r="D215" s="14" t="s">
        <v>1011</v>
      </c>
      <c r="E215" s="14" t="s">
        <v>77</v>
      </c>
      <c r="F215" s="14" t="s">
        <v>1047</v>
      </c>
      <c r="G215" s="14">
        <v>77</v>
      </c>
      <c r="H215" s="31">
        <v>4.9814814814814812E-2</v>
      </c>
      <c r="I215" s="14">
        <f>IF(F215="M",MAX(VLOOKUP($M$1,CATEGCHALL24[],2,0)-1*COUNTIF($F$1:F214,"M"),1),
IF(F215="F",MAX(VLOOKUP($M$1,CATEGCHALL24[],2,0)-1*COUNTIFS($F$1:F214,"F"),1),""))</f>
        <v>1</v>
      </c>
    </row>
    <row r="216" spans="1:9" x14ac:dyDescent="0.2">
      <c r="A216" s="14">
        <v>568</v>
      </c>
      <c r="B216" s="14" t="s">
        <v>963</v>
      </c>
      <c r="C216" s="14">
        <v>1383192</v>
      </c>
      <c r="D216" s="14" t="s">
        <v>1012</v>
      </c>
      <c r="E216" s="14" t="s">
        <v>199</v>
      </c>
      <c r="F216" s="14" t="s">
        <v>1047</v>
      </c>
      <c r="G216" s="14">
        <v>77</v>
      </c>
      <c r="H216" s="31">
        <v>4.9965277777777775E-2</v>
      </c>
      <c r="I216" s="14">
        <f>IF(F216="M",MAX(VLOOKUP($M$1,CATEGCHALL24[],2,0)-1*COUNTIF($F$1:F215,"M"),1),
IF(F216="F",MAX(VLOOKUP($M$1,CATEGCHALL24[],2,0)-1*COUNTIFS($F$1:F215,"F"),1),""))</f>
        <v>1</v>
      </c>
    </row>
    <row r="217" spans="1:9" x14ac:dyDescent="0.2">
      <c r="A217" s="14">
        <v>570</v>
      </c>
      <c r="B217" s="14" t="s">
        <v>967</v>
      </c>
      <c r="C217" s="14">
        <v>1383208</v>
      </c>
      <c r="D217" s="14" t="s">
        <v>1012</v>
      </c>
      <c r="E217" s="14" t="s">
        <v>199</v>
      </c>
      <c r="F217" s="14" t="s">
        <v>1047</v>
      </c>
      <c r="G217" s="14">
        <v>77</v>
      </c>
      <c r="H217" s="31">
        <v>5.2083333333333336E-2</v>
      </c>
      <c r="I217" s="14">
        <f>IF(F217="M",MAX(VLOOKUP($M$1,CATEGCHALL24[],2,0)-1*COUNTIF($F$1:F216,"M"),1),
IF(F217="F",MAX(VLOOKUP($M$1,CATEGCHALL24[],2,0)-1*COUNTIFS($F$1:F216,"F"),1),""))</f>
        <v>1</v>
      </c>
    </row>
    <row r="218" spans="1:9" x14ac:dyDescent="0.2">
      <c r="A218" s="14">
        <v>581</v>
      </c>
      <c r="B218" s="14" t="s">
        <v>971</v>
      </c>
      <c r="C218" s="14">
        <v>2322440</v>
      </c>
      <c r="D218" s="14" t="s">
        <v>1010</v>
      </c>
      <c r="E218" s="14" t="s">
        <v>77</v>
      </c>
      <c r="F218" s="14" t="s">
        <v>1047</v>
      </c>
      <c r="G218" s="14">
        <v>77</v>
      </c>
      <c r="H218" s="31">
        <v>5.486111111111111E-2</v>
      </c>
      <c r="I218" s="14">
        <f>IF(F218="M",MAX(VLOOKUP($M$1,CATEGCHALL24[],2,0)-1*COUNTIF($F$1:F217,"M"),1),
IF(F218="F",MAX(VLOOKUP($M$1,CATEGCHALL24[],2,0)-1*COUNTIFS($F$1:F217,"F"),1),""))</f>
        <v>1</v>
      </c>
    </row>
    <row r="219" spans="1:9" x14ac:dyDescent="0.2">
      <c r="A219" s="14">
        <v>582</v>
      </c>
      <c r="B219" s="14" t="s">
        <v>975</v>
      </c>
      <c r="C219" s="14">
        <v>606507</v>
      </c>
      <c r="D219" s="14" t="s">
        <v>1022</v>
      </c>
      <c r="E219" s="14" t="s">
        <v>77</v>
      </c>
      <c r="F219" s="14" t="s">
        <v>1047</v>
      </c>
      <c r="G219" s="14">
        <v>77</v>
      </c>
      <c r="H219" s="31">
        <v>5.5092592592592596E-2</v>
      </c>
      <c r="I219" s="14">
        <f>IF(F219="M",MAX(VLOOKUP($M$1,CATEGCHALL24[],2,0)-1*COUNTIF($F$1:F218,"M"),1),
IF(F219="F",MAX(VLOOKUP($M$1,CATEGCHALL24[],2,0)-1*COUNTIFS($F$1:F218,"F"),1),""))</f>
        <v>1</v>
      </c>
    </row>
    <row r="220" spans="1:9" x14ac:dyDescent="0.2">
      <c r="A220" s="14">
        <v>594</v>
      </c>
      <c r="B220" s="14" t="s">
        <v>980</v>
      </c>
      <c r="C220" s="14">
        <v>2401280</v>
      </c>
      <c r="D220" s="14" t="s">
        <v>1023</v>
      </c>
      <c r="E220" s="14" t="s">
        <v>28</v>
      </c>
      <c r="F220" s="14" t="s">
        <v>1047</v>
      </c>
      <c r="G220" s="14">
        <v>77</v>
      </c>
      <c r="H220" s="31">
        <v>5.8356481481481481E-2</v>
      </c>
      <c r="I220" s="14">
        <f>IF(F220="M",MAX(VLOOKUP($M$1,CATEGCHALL24[],2,0)-1*COUNTIF($F$1:F219,"M"),1),
IF(F220="F",MAX(VLOOKUP($M$1,CATEGCHALL24[],2,0)-1*COUNTIFS($F$1:F219,"F"),1),""))</f>
        <v>1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D36F8D-2528-46E4-897A-AC700575F89C}">
  <dimension ref="A1:G159"/>
  <sheetViews>
    <sheetView workbookViewId="0">
      <selection activeCell="D40" sqref="D40"/>
    </sheetView>
  </sheetViews>
  <sheetFormatPr baseColWidth="10" defaultRowHeight="12.75" x14ac:dyDescent="0.2"/>
  <cols>
    <col min="1" max="1" width="9.28515625" style="2" bestFit="1" customWidth="1"/>
    <col min="2" max="2" width="39.28515625" style="2" bestFit="1" customWidth="1"/>
    <col min="3" max="3" width="13.42578125" style="2" bestFit="1" customWidth="1"/>
    <col min="4" max="4" width="13.140625" style="2" bestFit="1" customWidth="1"/>
    <col min="5" max="5" width="23.5703125" style="2" bestFit="1" customWidth="1"/>
    <col min="6" max="6" width="8.5703125" style="2" bestFit="1" customWidth="1"/>
    <col min="7" max="7" width="14.140625" style="2" bestFit="1" customWidth="1"/>
    <col min="8" max="16384" width="11.42578125" style="2"/>
  </cols>
  <sheetData>
    <row r="1" spans="1:7" x14ac:dyDescent="0.2">
      <c r="A1" s="2" t="s">
        <v>993</v>
      </c>
      <c r="B1" s="2" t="s">
        <v>994</v>
      </c>
      <c r="C1" s="2" t="s">
        <v>995</v>
      </c>
      <c r="D1" s="2" t="s">
        <v>996</v>
      </c>
      <c r="E1" s="2" t="s">
        <v>997</v>
      </c>
      <c r="F1" s="2" t="s">
        <v>1048</v>
      </c>
      <c r="G1" s="2" t="s">
        <v>1024</v>
      </c>
    </row>
    <row r="2" spans="1:7" x14ac:dyDescent="0.2">
      <c r="A2" s="2">
        <v>1</v>
      </c>
      <c r="B2" s="2" t="s">
        <v>11</v>
      </c>
      <c r="C2" s="2">
        <v>2317335</v>
      </c>
      <c r="D2" s="2" t="s">
        <v>1000</v>
      </c>
      <c r="E2" s="2" t="s">
        <v>14</v>
      </c>
      <c r="F2" s="2" t="s">
        <v>1046</v>
      </c>
      <c r="G2" s="2">
        <v>50</v>
      </c>
    </row>
    <row r="3" spans="1:7" x14ac:dyDescent="0.2">
      <c r="A3" s="2">
        <v>2</v>
      </c>
      <c r="B3" s="2" t="s">
        <v>19</v>
      </c>
      <c r="C3" s="2">
        <v>2186114</v>
      </c>
      <c r="D3" s="2" t="s">
        <v>1001</v>
      </c>
      <c r="E3" s="2" t="s">
        <v>22</v>
      </c>
      <c r="F3" s="2" t="s">
        <v>1046</v>
      </c>
      <c r="G3" s="2">
        <v>49</v>
      </c>
    </row>
    <row r="4" spans="1:7" x14ac:dyDescent="0.2">
      <c r="A4" s="2">
        <v>3</v>
      </c>
      <c r="B4" s="2" t="s">
        <v>25</v>
      </c>
      <c r="C4" s="2">
        <v>1026817</v>
      </c>
      <c r="D4" s="2" t="s">
        <v>1000</v>
      </c>
      <c r="E4" s="2" t="s">
        <v>28</v>
      </c>
      <c r="F4" s="2" t="s">
        <v>1046</v>
      </c>
      <c r="G4" s="2">
        <v>48</v>
      </c>
    </row>
    <row r="5" spans="1:7" x14ac:dyDescent="0.2">
      <c r="A5" s="2">
        <v>4</v>
      </c>
      <c r="B5" s="2" t="s">
        <v>31</v>
      </c>
      <c r="C5" s="2">
        <v>1129597</v>
      </c>
      <c r="D5" s="2" t="s">
        <v>1000</v>
      </c>
      <c r="E5" s="2" t="s">
        <v>22</v>
      </c>
      <c r="F5" s="2" t="s">
        <v>1046</v>
      </c>
      <c r="G5" s="2">
        <v>47</v>
      </c>
    </row>
    <row r="6" spans="1:7" x14ac:dyDescent="0.2">
      <c r="A6" s="2">
        <v>5</v>
      </c>
      <c r="B6" s="2" t="s">
        <v>36</v>
      </c>
      <c r="C6" s="2">
        <v>2266435</v>
      </c>
      <c r="D6" s="2" t="s">
        <v>1002</v>
      </c>
      <c r="E6" s="2" t="s">
        <v>39</v>
      </c>
      <c r="F6" s="2" t="s">
        <v>1046</v>
      </c>
      <c r="G6" s="2">
        <v>46</v>
      </c>
    </row>
    <row r="7" spans="1:7" x14ac:dyDescent="0.2">
      <c r="A7" s="2">
        <v>6</v>
      </c>
      <c r="B7" s="2" t="s">
        <v>42</v>
      </c>
      <c r="C7" s="2">
        <v>1219545</v>
      </c>
      <c r="D7" s="2" t="s">
        <v>1003</v>
      </c>
      <c r="E7" s="2" t="s">
        <v>45</v>
      </c>
      <c r="F7" s="2" t="s">
        <v>1046</v>
      </c>
      <c r="G7" s="2">
        <v>45</v>
      </c>
    </row>
    <row r="8" spans="1:7" x14ac:dyDescent="0.2">
      <c r="A8" s="2">
        <v>7</v>
      </c>
      <c r="B8" s="2" t="s">
        <v>48</v>
      </c>
      <c r="C8" s="2">
        <v>2503556</v>
      </c>
      <c r="D8" s="2" t="s">
        <v>1000</v>
      </c>
      <c r="E8" s="2" t="s">
        <v>51</v>
      </c>
      <c r="F8" s="2" t="s">
        <v>1046</v>
      </c>
      <c r="G8" s="2">
        <v>44</v>
      </c>
    </row>
    <row r="9" spans="1:7" x14ac:dyDescent="0.2">
      <c r="A9" s="2">
        <v>8</v>
      </c>
      <c r="B9" s="2" t="s">
        <v>54</v>
      </c>
      <c r="C9" s="2">
        <v>2537461</v>
      </c>
      <c r="D9" s="2" t="s">
        <v>1000</v>
      </c>
      <c r="E9" s="2" t="s">
        <v>39</v>
      </c>
      <c r="F9" s="2" t="s">
        <v>1046</v>
      </c>
      <c r="G9" s="2">
        <v>43</v>
      </c>
    </row>
    <row r="10" spans="1:7" x14ac:dyDescent="0.2">
      <c r="A10" s="2">
        <v>9</v>
      </c>
      <c r="B10" s="2" t="s">
        <v>58</v>
      </c>
      <c r="C10" s="2">
        <v>2109527</v>
      </c>
      <c r="D10" s="2" t="s">
        <v>1001</v>
      </c>
      <c r="E10" s="2" t="s">
        <v>14</v>
      </c>
      <c r="F10" s="2" t="s">
        <v>1046</v>
      </c>
      <c r="G10" s="2">
        <v>42</v>
      </c>
    </row>
    <row r="11" spans="1:7" x14ac:dyDescent="0.2">
      <c r="A11" s="2">
        <v>10</v>
      </c>
      <c r="B11" s="2" t="s">
        <v>63</v>
      </c>
      <c r="C11" s="2">
        <v>1235101</v>
      </c>
      <c r="D11" s="2" t="s">
        <v>1004</v>
      </c>
      <c r="E11" s="2" t="s">
        <v>66</v>
      </c>
      <c r="F11" s="2" t="s">
        <v>1046</v>
      </c>
      <c r="G11" s="2">
        <v>41</v>
      </c>
    </row>
    <row r="12" spans="1:7" x14ac:dyDescent="0.2">
      <c r="A12" s="2">
        <v>11</v>
      </c>
      <c r="B12" s="2" t="s">
        <v>69</v>
      </c>
      <c r="C12" s="2">
        <v>2436984</v>
      </c>
      <c r="D12" s="2" t="s">
        <v>1001</v>
      </c>
      <c r="E12" s="2" t="s">
        <v>71</v>
      </c>
      <c r="F12" s="2" t="s">
        <v>1046</v>
      </c>
      <c r="G12" s="2">
        <v>40</v>
      </c>
    </row>
    <row r="13" spans="1:7" x14ac:dyDescent="0.2">
      <c r="A13" s="2">
        <v>12</v>
      </c>
      <c r="B13" s="2" t="s">
        <v>74</v>
      </c>
      <c r="C13" s="2">
        <v>2256809</v>
      </c>
      <c r="D13" s="2" t="s">
        <v>1005</v>
      </c>
      <c r="E13" s="2" t="s">
        <v>77</v>
      </c>
      <c r="F13" s="2" t="s">
        <v>1046</v>
      </c>
      <c r="G13" s="2">
        <v>39</v>
      </c>
    </row>
    <row r="14" spans="1:7" x14ac:dyDescent="0.2">
      <c r="A14" s="2">
        <v>13</v>
      </c>
      <c r="B14" s="2" t="s">
        <v>80</v>
      </c>
      <c r="C14" s="2">
        <v>1757294</v>
      </c>
      <c r="D14" s="2" t="s">
        <v>1005</v>
      </c>
      <c r="E14" s="2" t="s">
        <v>14</v>
      </c>
      <c r="F14" s="2" t="s">
        <v>1046</v>
      </c>
      <c r="G14" s="2">
        <v>38</v>
      </c>
    </row>
    <row r="15" spans="1:7" x14ac:dyDescent="0.2">
      <c r="A15" s="2">
        <v>14</v>
      </c>
      <c r="B15" s="2" t="s">
        <v>85</v>
      </c>
      <c r="C15" s="2">
        <v>1840381</v>
      </c>
      <c r="D15" s="2" t="s">
        <v>1003</v>
      </c>
      <c r="E15" s="2" t="s">
        <v>77</v>
      </c>
      <c r="F15" s="2" t="s">
        <v>1046</v>
      </c>
      <c r="G15" s="2">
        <v>37</v>
      </c>
    </row>
    <row r="16" spans="1:7" x14ac:dyDescent="0.2">
      <c r="A16" s="2">
        <v>15</v>
      </c>
      <c r="B16" s="2" t="s">
        <v>89</v>
      </c>
      <c r="C16" s="2">
        <v>2250406</v>
      </c>
      <c r="D16" s="2" t="s">
        <v>1005</v>
      </c>
      <c r="E16" s="2" t="s">
        <v>22</v>
      </c>
      <c r="F16" s="2" t="s">
        <v>1046</v>
      </c>
      <c r="G16" s="2">
        <v>36</v>
      </c>
    </row>
    <row r="17" spans="1:7" x14ac:dyDescent="0.2">
      <c r="A17" s="2">
        <v>16</v>
      </c>
      <c r="B17" s="2" t="s">
        <v>94</v>
      </c>
      <c r="C17" s="2">
        <v>2006329</v>
      </c>
      <c r="D17" s="2" t="s">
        <v>1003</v>
      </c>
      <c r="E17" s="2" t="s">
        <v>97</v>
      </c>
      <c r="F17" s="2" t="s">
        <v>1046</v>
      </c>
      <c r="G17" s="2">
        <v>35</v>
      </c>
    </row>
    <row r="18" spans="1:7" x14ac:dyDescent="0.2">
      <c r="A18" s="2">
        <v>17</v>
      </c>
      <c r="B18" s="2" t="s">
        <v>100</v>
      </c>
      <c r="C18" s="2">
        <v>1754620</v>
      </c>
      <c r="D18" s="2" t="s">
        <v>1004</v>
      </c>
      <c r="E18" s="2" t="s">
        <v>103</v>
      </c>
      <c r="F18" s="2" t="s">
        <v>1046</v>
      </c>
      <c r="G18" s="2">
        <v>34</v>
      </c>
    </row>
    <row r="19" spans="1:7" x14ac:dyDescent="0.2">
      <c r="A19" s="2">
        <v>18</v>
      </c>
      <c r="B19" s="2" t="s">
        <v>106</v>
      </c>
      <c r="C19" s="2">
        <v>1906156</v>
      </c>
      <c r="D19" s="2" t="s">
        <v>1003</v>
      </c>
      <c r="E19" s="2" t="s">
        <v>109</v>
      </c>
      <c r="F19" s="2" t="s">
        <v>1046</v>
      </c>
      <c r="G19" s="2">
        <v>33</v>
      </c>
    </row>
    <row r="20" spans="1:7" x14ac:dyDescent="0.2">
      <c r="A20" s="2">
        <v>19</v>
      </c>
      <c r="B20" s="2" t="s">
        <v>111</v>
      </c>
      <c r="C20" s="2">
        <v>918426</v>
      </c>
      <c r="D20" s="2" t="s">
        <v>1003</v>
      </c>
      <c r="E20" s="2" t="s">
        <v>97</v>
      </c>
      <c r="F20" s="2" t="s">
        <v>1046</v>
      </c>
      <c r="G20" s="2">
        <v>32</v>
      </c>
    </row>
    <row r="21" spans="1:7" x14ac:dyDescent="0.2">
      <c r="A21" s="2">
        <v>20</v>
      </c>
      <c r="B21" s="2" t="s">
        <v>116</v>
      </c>
      <c r="C21" s="2">
        <v>1969023</v>
      </c>
      <c r="D21" s="2" t="s">
        <v>1005</v>
      </c>
      <c r="E21" s="2" t="s">
        <v>71</v>
      </c>
      <c r="F21" s="2" t="s">
        <v>1046</v>
      </c>
      <c r="G21" s="2">
        <v>31</v>
      </c>
    </row>
    <row r="22" spans="1:7" x14ac:dyDescent="0.2">
      <c r="A22" s="2">
        <v>21</v>
      </c>
      <c r="B22" s="2" t="s">
        <v>120</v>
      </c>
      <c r="C22" s="2">
        <v>1851345</v>
      </c>
      <c r="D22" s="2" t="s">
        <v>1000</v>
      </c>
      <c r="E22" s="2" t="s">
        <v>22</v>
      </c>
      <c r="F22" s="2" t="s">
        <v>1046</v>
      </c>
      <c r="G22" s="2">
        <v>30</v>
      </c>
    </row>
    <row r="23" spans="1:7" x14ac:dyDescent="0.2">
      <c r="A23" s="2">
        <v>22</v>
      </c>
      <c r="B23" s="2" t="s">
        <v>124</v>
      </c>
      <c r="C23" s="2">
        <v>167917</v>
      </c>
      <c r="D23" s="2" t="s">
        <v>1000</v>
      </c>
      <c r="E23" s="2" t="s">
        <v>22</v>
      </c>
      <c r="F23" s="2" t="s">
        <v>1046</v>
      </c>
      <c r="G23" s="2">
        <v>29</v>
      </c>
    </row>
    <row r="24" spans="1:7" x14ac:dyDescent="0.2">
      <c r="A24" s="2">
        <v>23</v>
      </c>
      <c r="B24" s="2" t="s">
        <v>128</v>
      </c>
      <c r="C24" s="2">
        <v>2441237</v>
      </c>
      <c r="D24" s="2" t="s">
        <v>1006</v>
      </c>
      <c r="E24" s="2" t="s">
        <v>28</v>
      </c>
      <c r="F24" s="2" t="s">
        <v>1046</v>
      </c>
      <c r="G24" s="2">
        <v>28</v>
      </c>
    </row>
    <row r="25" spans="1:7" x14ac:dyDescent="0.2">
      <c r="A25" s="2">
        <v>24</v>
      </c>
      <c r="B25" s="2" t="s">
        <v>133</v>
      </c>
      <c r="C25" s="2">
        <v>2512577</v>
      </c>
      <c r="D25" s="2" t="s">
        <v>1006</v>
      </c>
      <c r="E25" s="2" t="s">
        <v>28</v>
      </c>
      <c r="F25" s="2" t="s">
        <v>1046</v>
      </c>
      <c r="G25" s="2">
        <v>27</v>
      </c>
    </row>
    <row r="26" spans="1:7" x14ac:dyDescent="0.2">
      <c r="A26" s="2">
        <v>25</v>
      </c>
      <c r="B26" s="2" t="s">
        <v>137</v>
      </c>
      <c r="C26" s="2">
        <v>1461919</v>
      </c>
      <c r="D26" s="2" t="s">
        <v>1004</v>
      </c>
      <c r="E26" s="2" t="s">
        <v>77</v>
      </c>
      <c r="F26" s="2" t="s">
        <v>1046</v>
      </c>
      <c r="G26" s="2">
        <v>26</v>
      </c>
    </row>
    <row r="27" spans="1:7" x14ac:dyDescent="0.2">
      <c r="A27" s="2">
        <v>26</v>
      </c>
      <c r="B27" s="2" t="s">
        <v>142</v>
      </c>
      <c r="C27" s="2">
        <v>170013</v>
      </c>
      <c r="D27" s="2" t="s">
        <v>1004</v>
      </c>
      <c r="E27" s="2" t="s">
        <v>28</v>
      </c>
      <c r="F27" s="2" t="s">
        <v>1046</v>
      </c>
      <c r="G27" s="2">
        <v>25</v>
      </c>
    </row>
    <row r="28" spans="1:7" x14ac:dyDescent="0.2">
      <c r="A28" s="2">
        <v>27</v>
      </c>
      <c r="B28" s="2" t="s">
        <v>147</v>
      </c>
      <c r="C28" s="2">
        <v>1862942</v>
      </c>
      <c r="D28" s="2" t="s">
        <v>1001</v>
      </c>
      <c r="E28" s="2" t="s">
        <v>149</v>
      </c>
      <c r="F28" s="2" t="s">
        <v>1046</v>
      </c>
      <c r="G28" s="2">
        <v>24</v>
      </c>
    </row>
    <row r="29" spans="1:7" x14ac:dyDescent="0.2">
      <c r="A29" s="2">
        <v>28</v>
      </c>
      <c r="B29" s="2" t="s">
        <v>152</v>
      </c>
      <c r="C29" s="2">
        <v>2005589</v>
      </c>
      <c r="D29" s="2" t="s">
        <v>1004</v>
      </c>
      <c r="E29" s="2" t="s">
        <v>14</v>
      </c>
      <c r="F29" s="2" t="s">
        <v>1046</v>
      </c>
      <c r="G29" s="2">
        <v>23</v>
      </c>
    </row>
    <row r="30" spans="1:7" x14ac:dyDescent="0.2">
      <c r="A30" s="2">
        <v>29</v>
      </c>
      <c r="B30" s="2" t="s">
        <v>156</v>
      </c>
      <c r="C30" s="2">
        <v>668169</v>
      </c>
      <c r="D30" s="2" t="s">
        <v>1004</v>
      </c>
      <c r="E30" s="2" t="s">
        <v>71</v>
      </c>
      <c r="F30" s="2" t="s">
        <v>1046</v>
      </c>
      <c r="G30" s="2">
        <v>22</v>
      </c>
    </row>
    <row r="31" spans="1:7" x14ac:dyDescent="0.2">
      <c r="A31" s="2">
        <v>30</v>
      </c>
      <c r="B31" s="2" t="s">
        <v>160</v>
      </c>
      <c r="C31" s="2">
        <v>1790263</v>
      </c>
      <c r="D31" s="2" t="s">
        <v>1004</v>
      </c>
      <c r="E31" s="2" t="s">
        <v>97</v>
      </c>
      <c r="F31" s="2" t="s">
        <v>1046</v>
      </c>
      <c r="G31" s="2">
        <v>21</v>
      </c>
    </row>
    <row r="32" spans="1:7" x14ac:dyDescent="0.2">
      <c r="A32" s="2">
        <v>31</v>
      </c>
      <c r="B32" s="2" t="s">
        <v>164</v>
      </c>
      <c r="C32" s="2">
        <v>2185449</v>
      </c>
      <c r="D32" s="2" t="s">
        <v>1005</v>
      </c>
      <c r="E32" s="2" t="s">
        <v>71</v>
      </c>
      <c r="F32" s="2" t="s">
        <v>1046</v>
      </c>
      <c r="G32" s="2">
        <v>20</v>
      </c>
    </row>
    <row r="33" spans="1:7" x14ac:dyDescent="0.2">
      <c r="A33" s="2">
        <v>32</v>
      </c>
      <c r="B33" s="2" t="s">
        <v>168</v>
      </c>
      <c r="C33" s="2">
        <v>2519910</v>
      </c>
      <c r="D33" s="2" t="s">
        <v>1004</v>
      </c>
      <c r="E33" s="2" t="s">
        <v>22</v>
      </c>
      <c r="F33" s="2" t="s">
        <v>1046</v>
      </c>
      <c r="G33" s="2">
        <v>19</v>
      </c>
    </row>
    <row r="34" spans="1:7" x14ac:dyDescent="0.2">
      <c r="A34" s="2">
        <v>33</v>
      </c>
      <c r="B34" s="2" t="s">
        <v>173</v>
      </c>
      <c r="C34" s="2">
        <v>1650530</v>
      </c>
      <c r="D34" s="2" t="s">
        <v>1007</v>
      </c>
      <c r="E34" s="2" t="s">
        <v>39</v>
      </c>
      <c r="F34" s="2" t="s">
        <v>1046</v>
      </c>
      <c r="G34" s="2">
        <v>18</v>
      </c>
    </row>
    <row r="35" spans="1:7" x14ac:dyDescent="0.2">
      <c r="A35" s="2">
        <v>34</v>
      </c>
      <c r="B35" s="2" t="s">
        <v>178</v>
      </c>
      <c r="C35" s="2">
        <v>2220191</v>
      </c>
      <c r="D35" s="2" t="s">
        <v>1004</v>
      </c>
      <c r="E35" s="2" t="s">
        <v>14</v>
      </c>
      <c r="F35" s="2" t="s">
        <v>1046</v>
      </c>
      <c r="G35" s="2">
        <v>17</v>
      </c>
    </row>
    <row r="36" spans="1:7" x14ac:dyDescent="0.2">
      <c r="A36" s="2">
        <v>35</v>
      </c>
      <c r="B36" s="2" t="s">
        <v>182</v>
      </c>
      <c r="C36" s="2">
        <v>2328529</v>
      </c>
      <c r="D36" s="2" t="s">
        <v>1001</v>
      </c>
      <c r="E36" s="2" t="s">
        <v>22</v>
      </c>
      <c r="F36" s="2" t="s">
        <v>1046</v>
      </c>
      <c r="G36" s="2">
        <v>16</v>
      </c>
    </row>
    <row r="37" spans="1:7" x14ac:dyDescent="0.2">
      <c r="A37" s="2">
        <v>36</v>
      </c>
      <c r="B37" s="2" t="s">
        <v>187</v>
      </c>
      <c r="C37" s="2">
        <v>130571</v>
      </c>
      <c r="D37" s="2" t="s">
        <v>1005</v>
      </c>
      <c r="E37" s="2" t="s">
        <v>66</v>
      </c>
      <c r="F37" s="2" t="s">
        <v>1046</v>
      </c>
      <c r="G37" s="2">
        <v>15</v>
      </c>
    </row>
    <row r="38" spans="1:7" x14ac:dyDescent="0.2">
      <c r="A38" s="2">
        <v>37</v>
      </c>
      <c r="B38" s="2" t="s">
        <v>192</v>
      </c>
      <c r="C38" s="2">
        <v>1376517</v>
      </c>
      <c r="D38" s="2" t="s">
        <v>1003</v>
      </c>
      <c r="E38" s="2" t="s">
        <v>77</v>
      </c>
      <c r="F38" s="2" t="s">
        <v>1046</v>
      </c>
      <c r="G38" s="2">
        <v>14</v>
      </c>
    </row>
    <row r="39" spans="1:7" x14ac:dyDescent="0.2">
      <c r="A39" s="2">
        <v>38</v>
      </c>
      <c r="B39" s="2" t="s">
        <v>196</v>
      </c>
      <c r="C39" s="2">
        <v>2104385</v>
      </c>
      <c r="D39" s="2" t="s">
        <v>1005</v>
      </c>
      <c r="E39" s="2" t="s">
        <v>199</v>
      </c>
      <c r="F39" s="2" t="s">
        <v>1046</v>
      </c>
      <c r="G39" s="2">
        <v>13</v>
      </c>
    </row>
    <row r="40" spans="1:7" x14ac:dyDescent="0.2">
      <c r="A40" s="2">
        <v>39</v>
      </c>
      <c r="B40" s="2" t="s">
        <v>202</v>
      </c>
      <c r="C40" s="2">
        <v>1969173</v>
      </c>
      <c r="D40" s="2" t="s">
        <v>1001</v>
      </c>
      <c r="E40" s="2" t="s">
        <v>77</v>
      </c>
      <c r="F40" s="2" t="s">
        <v>1046</v>
      </c>
      <c r="G40" s="2">
        <v>12</v>
      </c>
    </row>
    <row r="41" spans="1:7" x14ac:dyDescent="0.2">
      <c r="A41" s="2">
        <v>40</v>
      </c>
      <c r="B41" s="2" t="s">
        <v>206</v>
      </c>
      <c r="C41" s="2">
        <v>2014126</v>
      </c>
      <c r="D41" s="2" t="s">
        <v>1004</v>
      </c>
      <c r="E41" s="2" t="s">
        <v>208</v>
      </c>
      <c r="F41" s="2" t="s">
        <v>1046</v>
      </c>
      <c r="G41" s="2">
        <v>11</v>
      </c>
    </row>
    <row r="42" spans="1:7" x14ac:dyDescent="0.2">
      <c r="A42" s="2">
        <v>41</v>
      </c>
      <c r="B42" s="2" t="s">
        <v>211</v>
      </c>
      <c r="C42" s="2">
        <v>2192121</v>
      </c>
      <c r="D42" s="2" t="s">
        <v>1000</v>
      </c>
      <c r="E42" s="2" t="s">
        <v>149</v>
      </c>
      <c r="F42" s="2" t="s">
        <v>1046</v>
      </c>
      <c r="G42" s="2">
        <v>10</v>
      </c>
    </row>
    <row r="43" spans="1:7" x14ac:dyDescent="0.2">
      <c r="A43" s="2">
        <v>42</v>
      </c>
      <c r="B43" s="2" t="s">
        <v>216</v>
      </c>
      <c r="C43" s="2">
        <v>703057</v>
      </c>
      <c r="D43" s="2" t="s">
        <v>1005</v>
      </c>
      <c r="E43" s="2" t="s">
        <v>14</v>
      </c>
      <c r="F43" s="2" t="s">
        <v>1046</v>
      </c>
      <c r="G43" s="2">
        <v>9</v>
      </c>
    </row>
    <row r="44" spans="1:7" x14ac:dyDescent="0.2">
      <c r="A44" s="2">
        <v>43</v>
      </c>
      <c r="B44" s="2" t="s">
        <v>225</v>
      </c>
      <c r="C44" s="2">
        <v>1758025</v>
      </c>
      <c r="D44" s="2" t="s">
        <v>1009</v>
      </c>
      <c r="E44" s="2" t="s">
        <v>228</v>
      </c>
      <c r="F44" s="2" t="s">
        <v>1046</v>
      </c>
      <c r="G44" s="2">
        <v>8</v>
      </c>
    </row>
    <row r="45" spans="1:7" x14ac:dyDescent="0.2">
      <c r="A45" s="2">
        <v>44</v>
      </c>
      <c r="B45" s="2" t="s">
        <v>231</v>
      </c>
      <c r="C45" s="2">
        <v>2144248</v>
      </c>
      <c r="D45" s="2" t="s">
        <v>1001</v>
      </c>
      <c r="E45" s="2" t="s">
        <v>28</v>
      </c>
      <c r="F45" s="2" t="s">
        <v>1046</v>
      </c>
      <c r="G45" s="2">
        <v>7</v>
      </c>
    </row>
    <row r="46" spans="1:7" x14ac:dyDescent="0.2">
      <c r="A46" s="2">
        <v>45</v>
      </c>
      <c r="B46" s="2" t="s">
        <v>236</v>
      </c>
      <c r="C46" s="2">
        <v>568969</v>
      </c>
      <c r="D46" s="2" t="s">
        <v>1004</v>
      </c>
      <c r="E46" s="2" t="s">
        <v>14</v>
      </c>
      <c r="F46" s="2" t="s">
        <v>1046</v>
      </c>
      <c r="G46" s="2">
        <v>6</v>
      </c>
    </row>
    <row r="47" spans="1:7" x14ac:dyDescent="0.2">
      <c r="A47" s="2">
        <v>46</v>
      </c>
      <c r="B47" s="2" t="s">
        <v>240</v>
      </c>
      <c r="C47" s="2">
        <v>2163662</v>
      </c>
      <c r="D47" s="2" t="s">
        <v>1001</v>
      </c>
      <c r="E47" s="2" t="s">
        <v>39</v>
      </c>
      <c r="F47" s="2" t="s">
        <v>1046</v>
      </c>
      <c r="G47" s="2">
        <v>5</v>
      </c>
    </row>
    <row r="48" spans="1:7" x14ac:dyDescent="0.2">
      <c r="A48" s="2">
        <v>47</v>
      </c>
      <c r="B48" s="2" t="s">
        <v>249</v>
      </c>
      <c r="C48" s="2">
        <v>1973304</v>
      </c>
      <c r="D48" s="2" t="s">
        <v>1000</v>
      </c>
      <c r="E48" s="2" t="s">
        <v>252</v>
      </c>
      <c r="F48" s="2" t="s">
        <v>1046</v>
      </c>
      <c r="G48" s="2">
        <v>4</v>
      </c>
    </row>
    <row r="49" spans="1:7" x14ac:dyDescent="0.2">
      <c r="A49" s="2">
        <v>48</v>
      </c>
      <c r="B49" s="2" t="s">
        <v>255</v>
      </c>
      <c r="C49" s="2">
        <v>1686600</v>
      </c>
      <c r="D49" s="2" t="s">
        <v>1001</v>
      </c>
      <c r="E49" s="2" t="s">
        <v>258</v>
      </c>
      <c r="F49" s="2" t="s">
        <v>1046</v>
      </c>
      <c r="G49" s="2">
        <v>3</v>
      </c>
    </row>
    <row r="50" spans="1:7" x14ac:dyDescent="0.2">
      <c r="A50" s="2">
        <v>49</v>
      </c>
      <c r="B50" s="2" t="s">
        <v>261</v>
      </c>
      <c r="C50" s="2">
        <v>1913786</v>
      </c>
      <c r="D50" s="2" t="s">
        <v>1005</v>
      </c>
      <c r="E50" s="2" t="s">
        <v>199</v>
      </c>
      <c r="F50" s="2" t="s">
        <v>1046</v>
      </c>
      <c r="G50" s="2">
        <v>2</v>
      </c>
    </row>
    <row r="51" spans="1:7" x14ac:dyDescent="0.2">
      <c r="A51" s="2">
        <v>50</v>
      </c>
      <c r="B51" s="2" t="s">
        <v>265</v>
      </c>
      <c r="C51" s="2">
        <v>212244</v>
      </c>
      <c r="D51" s="2" t="s">
        <v>1001</v>
      </c>
      <c r="E51" s="2" t="s">
        <v>258</v>
      </c>
      <c r="F51" s="2" t="s">
        <v>1046</v>
      </c>
      <c r="G51" s="2">
        <v>1</v>
      </c>
    </row>
    <row r="52" spans="1:7" x14ac:dyDescent="0.2">
      <c r="A52" s="2">
        <v>51</v>
      </c>
      <c r="B52" s="2" t="s">
        <v>269</v>
      </c>
      <c r="C52" s="2">
        <v>411919</v>
      </c>
      <c r="D52" s="2" t="s">
        <v>1007</v>
      </c>
      <c r="E52" s="2" t="s">
        <v>28</v>
      </c>
      <c r="F52" s="2" t="s">
        <v>1046</v>
      </c>
      <c r="G52" s="2">
        <v>1</v>
      </c>
    </row>
    <row r="53" spans="1:7" x14ac:dyDescent="0.2">
      <c r="A53" s="2">
        <v>52</v>
      </c>
      <c r="B53" s="2" t="s">
        <v>273</v>
      </c>
      <c r="C53" s="2">
        <v>2014096</v>
      </c>
      <c r="D53" s="2" t="s">
        <v>1004</v>
      </c>
      <c r="E53" s="2" t="s">
        <v>77</v>
      </c>
      <c r="F53" s="2" t="s">
        <v>1046</v>
      </c>
      <c r="G53" s="2">
        <v>1</v>
      </c>
    </row>
    <row r="54" spans="1:7" x14ac:dyDescent="0.2">
      <c r="A54" s="2">
        <v>53</v>
      </c>
      <c r="B54" s="2" t="s">
        <v>277</v>
      </c>
      <c r="C54" s="2">
        <v>577563</v>
      </c>
      <c r="D54" s="2" t="s">
        <v>1001</v>
      </c>
      <c r="E54" s="2" t="s">
        <v>77</v>
      </c>
      <c r="F54" s="2" t="s">
        <v>1046</v>
      </c>
      <c r="G54" s="2">
        <v>1</v>
      </c>
    </row>
    <row r="55" spans="1:7" x14ac:dyDescent="0.2">
      <c r="A55" s="2">
        <v>54</v>
      </c>
      <c r="B55" s="2" t="s">
        <v>280</v>
      </c>
      <c r="C55" s="2">
        <v>1617247</v>
      </c>
      <c r="D55" s="2" t="s">
        <v>1002</v>
      </c>
      <c r="E55" s="2" t="s">
        <v>149</v>
      </c>
      <c r="F55" s="2" t="s">
        <v>1046</v>
      </c>
      <c r="G55" s="2">
        <v>1</v>
      </c>
    </row>
    <row r="56" spans="1:7" x14ac:dyDescent="0.2">
      <c r="A56" s="2">
        <v>55</v>
      </c>
      <c r="B56" s="2" t="s">
        <v>285</v>
      </c>
      <c r="C56" s="2">
        <v>2271411</v>
      </c>
      <c r="D56" s="2" t="s">
        <v>1004</v>
      </c>
      <c r="E56" s="2" t="s">
        <v>39</v>
      </c>
      <c r="F56" s="2" t="s">
        <v>1046</v>
      </c>
      <c r="G56" s="2">
        <v>1</v>
      </c>
    </row>
    <row r="57" spans="1:7" x14ac:dyDescent="0.2">
      <c r="A57" s="2">
        <v>56</v>
      </c>
      <c r="B57" s="2" t="s">
        <v>289</v>
      </c>
      <c r="C57" s="2">
        <v>477397</v>
      </c>
      <c r="D57" s="2" t="s">
        <v>1004</v>
      </c>
      <c r="E57" s="2" t="s">
        <v>149</v>
      </c>
      <c r="F57" s="2" t="s">
        <v>1046</v>
      </c>
      <c r="G57" s="2">
        <v>1</v>
      </c>
    </row>
    <row r="58" spans="1:7" x14ac:dyDescent="0.2">
      <c r="A58" s="2">
        <v>57</v>
      </c>
      <c r="B58" s="2" t="s">
        <v>293</v>
      </c>
      <c r="C58" s="2">
        <v>1584096</v>
      </c>
      <c r="D58" s="2" t="s">
        <v>1001</v>
      </c>
      <c r="E58" s="2" t="s">
        <v>295</v>
      </c>
      <c r="F58" s="2" t="s">
        <v>1046</v>
      </c>
      <c r="G58" s="2">
        <v>1</v>
      </c>
    </row>
    <row r="59" spans="1:7" x14ac:dyDescent="0.2">
      <c r="A59" s="2">
        <v>58</v>
      </c>
      <c r="B59" s="2" t="s">
        <v>298</v>
      </c>
      <c r="C59" s="2">
        <v>2405552</v>
      </c>
      <c r="D59" s="2" t="s">
        <v>1004</v>
      </c>
      <c r="E59" s="2" t="s">
        <v>97</v>
      </c>
      <c r="F59" s="2" t="s">
        <v>1046</v>
      </c>
      <c r="G59" s="2">
        <v>1</v>
      </c>
    </row>
    <row r="60" spans="1:7" x14ac:dyDescent="0.2">
      <c r="A60" s="2">
        <v>59</v>
      </c>
      <c r="B60" s="2" t="s">
        <v>302</v>
      </c>
      <c r="C60" s="2">
        <v>854187</v>
      </c>
      <c r="D60" s="2" t="s">
        <v>1007</v>
      </c>
      <c r="E60" s="2" t="s">
        <v>77</v>
      </c>
      <c r="F60" s="2" t="s">
        <v>1046</v>
      </c>
      <c r="G60" s="2">
        <v>1</v>
      </c>
    </row>
    <row r="61" spans="1:7" x14ac:dyDescent="0.2">
      <c r="A61" s="2">
        <v>60</v>
      </c>
      <c r="B61" s="2" t="s">
        <v>307</v>
      </c>
      <c r="C61" s="2">
        <v>1587269</v>
      </c>
      <c r="D61" s="2" t="s">
        <v>1004</v>
      </c>
      <c r="E61" s="2" t="s">
        <v>208</v>
      </c>
      <c r="F61" s="2" t="s">
        <v>1046</v>
      </c>
      <c r="G61" s="2">
        <v>1</v>
      </c>
    </row>
    <row r="62" spans="1:7" x14ac:dyDescent="0.2">
      <c r="A62" s="2">
        <v>61</v>
      </c>
      <c r="B62" s="2" t="s">
        <v>311</v>
      </c>
      <c r="C62" s="2">
        <v>1659066</v>
      </c>
      <c r="D62" s="2" t="s">
        <v>1004</v>
      </c>
      <c r="E62" s="2" t="s">
        <v>77</v>
      </c>
      <c r="F62" s="2" t="s">
        <v>1046</v>
      </c>
      <c r="G62" s="2">
        <v>1</v>
      </c>
    </row>
    <row r="63" spans="1:7" x14ac:dyDescent="0.2">
      <c r="A63" s="2">
        <v>62</v>
      </c>
      <c r="B63" s="2" t="s">
        <v>326</v>
      </c>
      <c r="C63" s="2">
        <v>1964670</v>
      </c>
      <c r="D63" s="2" t="s">
        <v>1004</v>
      </c>
      <c r="E63" s="2" t="s">
        <v>28</v>
      </c>
      <c r="F63" s="2" t="s">
        <v>1046</v>
      </c>
      <c r="G63" s="2">
        <v>1</v>
      </c>
    </row>
    <row r="64" spans="1:7" x14ac:dyDescent="0.2">
      <c r="A64" s="2">
        <v>63</v>
      </c>
      <c r="B64" s="2" t="s">
        <v>330</v>
      </c>
      <c r="C64" s="2">
        <v>2024651</v>
      </c>
      <c r="D64" s="2" t="s">
        <v>1001</v>
      </c>
      <c r="E64" s="2" t="s">
        <v>22</v>
      </c>
      <c r="F64" s="2" t="s">
        <v>1046</v>
      </c>
      <c r="G64" s="2">
        <v>1</v>
      </c>
    </row>
    <row r="65" spans="1:7" x14ac:dyDescent="0.2">
      <c r="A65" s="2">
        <v>64</v>
      </c>
      <c r="B65" s="2" t="s">
        <v>334</v>
      </c>
      <c r="C65" s="2">
        <v>2531907</v>
      </c>
      <c r="D65" s="2" t="s">
        <v>1005</v>
      </c>
      <c r="E65" s="2" t="s">
        <v>77</v>
      </c>
      <c r="F65" s="2" t="s">
        <v>1046</v>
      </c>
      <c r="G65" s="2">
        <v>1</v>
      </c>
    </row>
    <row r="66" spans="1:7" x14ac:dyDescent="0.2">
      <c r="A66" s="2">
        <v>65</v>
      </c>
      <c r="B66" s="2" t="s">
        <v>338</v>
      </c>
      <c r="C66" s="2">
        <v>2408806</v>
      </c>
      <c r="D66" s="2" t="s">
        <v>1003</v>
      </c>
      <c r="E66" s="2" t="s">
        <v>340</v>
      </c>
      <c r="F66" s="2" t="s">
        <v>1046</v>
      </c>
      <c r="G66" s="2">
        <v>1</v>
      </c>
    </row>
    <row r="67" spans="1:7" x14ac:dyDescent="0.2">
      <c r="A67" s="2">
        <v>66</v>
      </c>
      <c r="B67" s="2" t="s">
        <v>342</v>
      </c>
      <c r="C67" s="2">
        <v>1323221</v>
      </c>
      <c r="D67" s="2" t="s">
        <v>1000</v>
      </c>
      <c r="E67" s="2" t="s">
        <v>22</v>
      </c>
      <c r="F67" s="2" t="s">
        <v>1046</v>
      </c>
      <c r="G67" s="2">
        <v>1</v>
      </c>
    </row>
    <row r="68" spans="1:7" x14ac:dyDescent="0.2">
      <c r="A68" s="2">
        <v>67</v>
      </c>
      <c r="B68" s="2" t="s">
        <v>346</v>
      </c>
      <c r="C68" s="2">
        <v>2338752</v>
      </c>
      <c r="D68" s="2" t="s">
        <v>1001</v>
      </c>
      <c r="E68" s="2" t="s">
        <v>22</v>
      </c>
      <c r="F68" s="2" t="s">
        <v>1046</v>
      </c>
      <c r="G68" s="2">
        <v>1</v>
      </c>
    </row>
    <row r="69" spans="1:7" x14ac:dyDescent="0.2">
      <c r="A69" s="2">
        <v>68</v>
      </c>
      <c r="B69" s="2" t="s">
        <v>354</v>
      </c>
      <c r="C69" s="2">
        <v>134073</v>
      </c>
      <c r="D69" s="2" t="s">
        <v>1007</v>
      </c>
      <c r="E69" s="2" t="s">
        <v>149</v>
      </c>
      <c r="F69" s="2" t="s">
        <v>1046</v>
      </c>
      <c r="G69" s="2">
        <v>1</v>
      </c>
    </row>
    <row r="70" spans="1:7" x14ac:dyDescent="0.2">
      <c r="A70" s="2">
        <v>69</v>
      </c>
      <c r="B70" s="2" t="s">
        <v>358</v>
      </c>
      <c r="C70" s="2">
        <v>1672151</v>
      </c>
      <c r="D70" s="2" t="s">
        <v>1006</v>
      </c>
      <c r="E70" s="2" t="s">
        <v>295</v>
      </c>
      <c r="F70" s="2" t="s">
        <v>1046</v>
      </c>
      <c r="G70" s="2">
        <v>1</v>
      </c>
    </row>
    <row r="71" spans="1:7" x14ac:dyDescent="0.2">
      <c r="A71" s="2">
        <v>70</v>
      </c>
      <c r="B71" s="2" t="s">
        <v>362</v>
      </c>
      <c r="C71" s="2">
        <v>2536233</v>
      </c>
      <c r="D71" s="2" t="s">
        <v>1004</v>
      </c>
      <c r="E71" s="2" t="s">
        <v>323</v>
      </c>
      <c r="F71" s="2" t="s">
        <v>1046</v>
      </c>
      <c r="G71" s="2">
        <v>1</v>
      </c>
    </row>
    <row r="72" spans="1:7" x14ac:dyDescent="0.2">
      <c r="A72" s="2">
        <v>71</v>
      </c>
      <c r="B72" s="2" t="s">
        <v>365</v>
      </c>
      <c r="C72" s="2">
        <v>2444275</v>
      </c>
      <c r="D72" s="2" t="s">
        <v>1004</v>
      </c>
      <c r="E72" s="2" t="s">
        <v>340</v>
      </c>
      <c r="F72" s="2" t="s">
        <v>1046</v>
      </c>
      <c r="G72" s="2">
        <v>1</v>
      </c>
    </row>
    <row r="73" spans="1:7" x14ac:dyDescent="0.2">
      <c r="A73" s="2">
        <v>72</v>
      </c>
      <c r="B73" s="2" t="s">
        <v>374</v>
      </c>
      <c r="C73" s="2">
        <v>2248706</v>
      </c>
      <c r="D73" s="2" t="s">
        <v>1005</v>
      </c>
      <c r="E73" s="2" t="s">
        <v>149</v>
      </c>
      <c r="F73" s="2" t="s">
        <v>1046</v>
      </c>
      <c r="G73" s="2">
        <v>1</v>
      </c>
    </row>
    <row r="74" spans="1:7" x14ac:dyDescent="0.2">
      <c r="A74" s="2">
        <v>73</v>
      </c>
      <c r="B74" s="2" t="s">
        <v>378</v>
      </c>
      <c r="C74" s="2">
        <v>1512548</v>
      </c>
      <c r="D74" s="2" t="s">
        <v>1013</v>
      </c>
      <c r="E74" s="2" t="s">
        <v>97</v>
      </c>
      <c r="F74" s="2" t="s">
        <v>1046</v>
      </c>
      <c r="G74" s="2">
        <v>1</v>
      </c>
    </row>
    <row r="75" spans="1:7" x14ac:dyDescent="0.2">
      <c r="A75" s="2">
        <v>74</v>
      </c>
      <c r="B75" s="2" t="s">
        <v>383</v>
      </c>
      <c r="C75" s="2">
        <v>1222013</v>
      </c>
      <c r="D75" s="2" t="s">
        <v>1000</v>
      </c>
      <c r="E75" s="2" t="s">
        <v>71</v>
      </c>
      <c r="F75" s="2" t="s">
        <v>1046</v>
      </c>
      <c r="G75" s="2">
        <v>1</v>
      </c>
    </row>
    <row r="76" spans="1:7" x14ac:dyDescent="0.2">
      <c r="A76" s="2">
        <v>75</v>
      </c>
      <c r="B76" s="2" t="s">
        <v>388</v>
      </c>
      <c r="C76" s="2">
        <v>2345287</v>
      </c>
      <c r="D76" s="2" t="s">
        <v>1001</v>
      </c>
      <c r="E76" s="2" t="s">
        <v>390</v>
      </c>
      <c r="F76" s="2" t="s">
        <v>1046</v>
      </c>
      <c r="G76" s="2">
        <v>1</v>
      </c>
    </row>
    <row r="77" spans="1:7" x14ac:dyDescent="0.2">
      <c r="A77" s="2">
        <v>76</v>
      </c>
      <c r="B77" s="2" t="s">
        <v>393</v>
      </c>
      <c r="C77" s="2">
        <v>1785198</v>
      </c>
      <c r="D77" s="2" t="s">
        <v>1001</v>
      </c>
      <c r="E77" s="2" t="s">
        <v>295</v>
      </c>
      <c r="F77" s="2" t="s">
        <v>1046</v>
      </c>
      <c r="G77" s="2">
        <v>1</v>
      </c>
    </row>
    <row r="78" spans="1:7" x14ac:dyDescent="0.2">
      <c r="A78" s="2">
        <v>77</v>
      </c>
      <c r="B78" s="2" t="s">
        <v>402</v>
      </c>
      <c r="C78" s="2">
        <v>2482631</v>
      </c>
      <c r="D78" s="2" t="s">
        <v>1005</v>
      </c>
      <c r="E78" s="2" t="s">
        <v>323</v>
      </c>
      <c r="F78" s="2" t="s">
        <v>1046</v>
      </c>
      <c r="G78" s="2">
        <v>1</v>
      </c>
    </row>
    <row r="79" spans="1:7" x14ac:dyDescent="0.2">
      <c r="A79" s="2">
        <v>78</v>
      </c>
      <c r="B79" s="2" t="s">
        <v>406</v>
      </c>
      <c r="C79" s="2">
        <v>1462657</v>
      </c>
      <c r="D79" s="2" t="s">
        <v>1001</v>
      </c>
      <c r="E79" s="2" t="s">
        <v>77</v>
      </c>
      <c r="F79" s="2" t="s">
        <v>1046</v>
      </c>
      <c r="G79" s="2">
        <v>1</v>
      </c>
    </row>
    <row r="80" spans="1:7" x14ac:dyDescent="0.2">
      <c r="A80" s="2">
        <v>79</v>
      </c>
      <c r="B80" s="2" t="s">
        <v>410</v>
      </c>
      <c r="C80" s="2">
        <v>2536184</v>
      </c>
      <c r="D80" s="2" t="s">
        <v>1005</v>
      </c>
      <c r="E80" s="2" t="s">
        <v>323</v>
      </c>
      <c r="F80" s="2" t="s">
        <v>1046</v>
      </c>
      <c r="G80" s="2">
        <v>1</v>
      </c>
    </row>
    <row r="81" spans="1:7" x14ac:dyDescent="0.2">
      <c r="A81" s="2">
        <v>80</v>
      </c>
      <c r="B81" s="2" t="s">
        <v>413</v>
      </c>
      <c r="C81" s="2">
        <v>2536774</v>
      </c>
      <c r="D81" s="2" t="s">
        <v>1004</v>
      </c>
      <c r="E81" s="2" t="s">
        <v>71</v>
      </c>
      <c r="F81" s="2" t="s">
        <v>1046</v>
      </c>
      <c r="G81" s="2">
        <v>1</v>
      </c>
    </row>
    <row r="82" spans="1:7" x14ac:dyDescent="0.2">
      <c r="A82" s="2">
        <v>81</v>
      </c>
      <c r="B82" s="2" t="s">
        <v>417</v>
      </c>
      <c r="C82" s="2">
        <v>184736</v>
      </c>
      <c r="D82" s="2" t="s">
        <v>1004</v>
      </c>
      <c r="E82" s="2" t="s">
        <v>420</v>
      </c>
      <c r="F82" s="2" t="s">
        <v>1046</v>
      </c>
      <c r="G82" s="2">
        <v>1</v>
      </c>
    </row>
    <row r="83" spans="1:7" x14ac:dyDescent="0.2">
      <c r="A83" s="2">
        <v>82</v>
      </c>
      <c r="B83" s="2" t="s">
        <v>423</v>
      </c>
      <c r="C83" s="2">
        <v>1987560</v>
      </c>
      <c r="D83" s="2" t="s">
        <v>1001</v>
      </c>
      <c r="E83" s="2" t="s">
        <v>71</v>
      </c>
      <c r="F83" s="2" t="s">
        <v>1046</v>
      </c>
      <c r="G83" s="2">
        <v>1</v>
      </c>
    </row>
    <row r="84" spans="1:7" x14ac:dyDescent="0.2">
      <c r="A84" s="2">
        <v>83</v>
      </c>
      <c r="B84" s="2" t="s">
        <v>427</v>
      </c>
      <c r="C84" s="2">
        <v>2174684</v>
      </c>
      <c r="D84" s="2" t="s">
        <v>1000</v>
      </c>
      <c r="E84" s="2" t="s">
        <v>429</v>
      </c>
      <c r="F84" s="2" t="s">
        <v>1046</v>
      </c>
      <c r="G84" s="2">
        <v>1</v>
      </c>
    </row>
    <row r="85" spans="1:7" x14ac:dyDescent="0.2">
      <c r="A85" s="2">
        <v>84</v>
      </c>
      <c r="B85" s="2" t="s">
        <v>432</v>
      </c>
      <c r="C85" s="2">
        <v>2338741</v>
      </c>
      <c r="D85" s="2" t="s">
        <v>1003</v>
      </c>
      <c r="E85" s="2" t="s">
        <v>390</v>
      </c>
      <c r="F85" s="2" t="s">
        <v>1046</v>
      </c>
      <c r="G85" s="2">
        <v>1</v>
      </c>
    </row>
    <row r="86" spans="1:7" x14ac:dyDescent="0.2">
      <c r="A86" s="2">
        <v>85</v>
      </c>
      <c r="B86" s="2" t="s">
        <v>441</v>
      </c>
      <c r="C86" s="2">
        <v>2399070</v>
      </c>
      <c r="D86" s="2" t="s">
        <v>1000</v>
      </c>
      <c r="E86" s="2" t="s">
        <v>340</v>
      </c>
      <c r="F86" s="2" t="s">
        <v>1046</v>
      </c>
      <c r="G86" s="2">
        <v>1</v>
      </c>
    </row>
    <row r="87" spans="1:7" x14ac:dyDescent="0.2">
      <c r="A87" s="2">
        <v>86</v>
      </c>
      <c r="B87" s="2" t="s">
        <v>445</v>
      </c>
      <c r="C87" s="2">
        <v>1762503</v>
      </c>
      <c r="D87" s="2" t="s">
        <v>1005</v>
      </c>
      <c r="E87" s="2" t="s">
        <v>323</v>
      </c>
      <c r="F87" s="2" t="s">
        <v>1046</v>
      </c>
      <c r="G87" s="2">
        <v>1</v>
      </c>
    </row>
    <row r="88" spans="1:7" x14ac:dyDescent="0.2">
      <c r="A88" s="2">
        <v>87</v>
      </c>
      <c r="B88" s="2" t="s">
        <v>449</v>
      </c>
      <c r="C88" s="2">
        <v>2532564</v>
      </c>
      <c r="D88" s="2" t="s">
        <v>1007</v>
      </c>
      <c r="E88" s="2" t="s">
        <v>323</v>
      </c>
      <c r="F88" s="2" t="s">
        <v>1046</v>
      </c>
      <c r="G88" s="2">
        <v>1</v>
      </c>
    </row>
    <row r="89" spans="1:7" x14ac:dyDescent="0.2">
      <c r="A89" s="2">
        <v>88</v>
      </c>
      <c r="B89" s="2" t="s">
        <v>454</v>
      </c>
      <c r="C89" s="2">
        <v>1438844</v>
      </c>
      <c r="D89" s="2" t="s">
        <v>1001</v>
      </c>
      <c r="E89" s="2" t="s">
        <v>258</v>
      </c>
      <c r="F89" s="2" t="s">
        <v>1046</v>
      </c>
      <c r="G89" s="2">
        <v>1</v>
      </c>
    </row>
    <row r="90" spans="1:7" x14ac:dyDescent="0.2">
      <c r="A90" s="2">
        <v>89</v>
      </c>
      <c r="B90" s="2" t="s">
        <v>458</v>
      </c>
      <c r="C90" s="2">
        <v>2319231</v>
      </c>
      <c r="D90" s="2" t="s">
        <v>1004</v>
      </c>
      <c r="E90" s="2" t="s">
        <v>77</v>
      </c>
      <c r="F90" s="2" t="s">
        <v>1046</v>
      </c>
      <c r="G90" s="2">
        <v>1</v>
      </c>
    </row>
    <row r="91" spans="1:7" x14ac:dyDescent="0.2">
      <c r="A91" s="2">
        <v>90</v>
      </c>
      <c r="B91" s="2" t="s">
        <v>462</v>
      </c>
      <c r="C91" s="2">
        <v>2514442</v>
      </c>
      <c r="D91" s="2" t="s">
        <v>1013</v>
      </c>
      <c r="E91" s="2" t="s">
        <v>28</v>
      </c>
      <c r="F91" s="2" t="s">
        <v>1046</v>
      </c>
      <c r="G91" s="2">
        <v>1</v>
      </c>
    </row>
    <row r="92" spans="1:7" x14ac:dyDescent="0.2">
      <c r="A92" s="2">
        <v>91</v>
      </c>
      <c r="B92" s="2" t="s">
        <v>467</v>
      </c>
      <c r="C92" s="2">
        <v>2238390</v>
      </c>
      <c r="D92" s="2" t="s">
        <v>1004</v>
      </c>
      <c r="E92" s="2" t="s">
        <v>39</v>
      </c>
      <c r="F92" s="2" t="s">
        <v>1046</v>
      </c>
      <c r="G92" s="2">
        <v>1</v>
      </c>
    </row>
    <row r="93" spans="1:7" x14ac:dyDescent="0.2">
      <c r="A93" s="2">
        <v>92</v>
      </c>
      <c r="B93" s="2" t="s">
        <v>471</v>
      </c>
      <c r="C93" s="2">
        <v>552880</v>
      </c>
      <c r="D93" s="2" t="s">
        <v>1004</v>
      </c>
      <c r="E93" s="2" t="s">
        <v>228</v>
      </c>
      <c r="F93" s="2" t="s">
        <v>1046</v>
      </c>
      <c r="G93" s="2">
        <v>1</v>
      </c>
    </row>
    <row r="94" spans="1:7" x14ac:dyDescent="0.2">
      <c r="A94" s="2">
        <v>93</v>
      </c>
      <c r="B94" s="2" t="s">
        <v>480</v>
      </c>
      <c r="C94" s="2">
        <v>967447</v>
      </c>
      <c r="D94" s="2" t="s">
        <v>1005</v>
      </c>
      <c r="E94" s="2" t="s">
        <v>77</v>
      </c>
      <c r="F94" s="2" t="s">
        <v>1046</v>
      </c>
      <c r="G94" s="2">
        <v>1</v>
      </c>
    </row>
    <row r="95" spans="1:7" x14ac:dyDescent="0.2">
      <c r="A95" s="2">
        <v>94</v>
      </c>
      <c r="B95" s="2" t="s">
        <v>484</v>
      </c>
      <c r="C95" s="2">
        <v>2525755</v>
      </c>
      <c r="D95" s="2" t="s">
        <v>1005</v>
      </c>
      <c r="E95" s="2" t="s">
        <v>208</v>
      </c>
      <c r="F95" s="2" t="s">
        <v>1046</v>
      </c>
      <c r="G95" s="2">
        <v>1</v>
      </c>
    </row>
    <row r="96" spans="1:7" x14ac:dyDescent="0.2">
      <c r="A96" s="2">
        <v>95</v>
      </c>
      <c r="B96" s="2" t="s">
        <v>488</v>
      </c>
      <c r="C96" s="2">
        <v>408871</v>
      </c>
      <c r="D96" s="2" t="s">
        <v>1007</v>
      </c>
      <c r="E96" s="2" t="s">
        <v>71</v>
      </c>
      <c r="F96" s="2" t="s">
        <v>1046</v>
      </c>
      <c r="G96" s="2">
        <v>1</v>
      </c>
    </row>
    <row r="97" spans="1:7" x14ac:dyDescent="0.2">
      <c r="A97" s="2">
        <v>96</v>
      </c>
      <c r="B97" s="2" t="s">
        <v>492</v>
      </c>
      <c r="C97" s="2">
        <v>2509559</v>
      </c>
      <c r="D97" s="2" t="s">
        <v>1001</v>
      </c>
      <c r="E97" s="2" t="s">
        <v>77</v>
      </c>
      <c r="F97" s="2" t="s">
        <v>1046</v>
      </c>
      <c r="G97" s="2">
        <v>1</v>
      </c>
    </row>
    <row r="98" spans="1:7" x14ac:dyDescent="0.2">
      <c r="A98" s="2">
        <v>97</v>
      </c>
      <c r="B98" s="2" t="s">
        <v>496</v>
      </c>
      <c r="C98" s="2">
        <v>2412914</v>
      </c>
      <c r="D98" s="2" t="s">
        <v>1001</v>
      </c>
      <c r="E98" s="2" t="s">
        <v>295</v>
      </c>
      <c r="F98" s="2" t="s">
        <v>1046</v>
      </c>
      <c r="G98" s="2">
        <v>1</v>
      </c>
    </row>
    <row r="99" spans="1:7" x14ac:dyDescent="0.2">
      <c r="A99" s="2">
        <v>98</v>
      </c>
      <c r="B99" s="2" t="s">
        <v>500</v>
      </c>
      <c r="C99" s="2">
        <v>2499621</v>
      </c>
      <c r="D99" s="2" t="s">
        <v>1005</v>
      </c>
      <c r="E99" s="2" t="s">
        <v>77</v>
      </c>
      <c r="F99" s="2" t="s">
        <v>1046</v>
      </c>
      <c r="G99" s="2">
        <v>1</v>
      </c>
    </row>
    <row r="100" spans="1:7" x14ac:dyDescent="0.2">
      <c r="A100" s="2">
        <v>99</v>
      </c>
      <c r="B100" s="2" t="s">
        <v>504</v>
      </c>
      <c r="C100" s="2">
        <v>2477412</v>
      </c>
      <c r="D100" s="2" t="s">
        <v>1014</v>
      </c>
      <c r="E100" s="2" t="s">
        <v>77</v>
      </c>
      <c r="F100" s="2" t="s">
        <v>1046</v>
      </c>
      <c r="G100" s="2">
        <v>1</v>
      </c>
    </row>
    <row r="101" spans="1:7" x14ac:dyDescent="0.2">
      <c r="A101" s="2">
        <v>100</v>
      </c>
      <c r="B101" s="2" t="s">
        <v>509</v>
      </c>
      <c r="C101" s="2">
        <v>2531995</v>
      </c>
      <c r="D101" s="2" t="s">
        <v>1004</v>
      </c>
      <c r="E101" s="2" t="s">
        <v>323</v>
      </c>
      <c r="F101" s="2" t="s">
        <v>1046</v>
      </c>
      <c r="G101" s="2">
        <v>1</v>
      </c>
    </row>
    <row r="102" spans="1:7" x14ac:dyDescent="0.2">
      <c r="A102" s="2">
        <v>101</v>
      </c>
      <c r="B102" s="2" t="s">
        <v>518</v>
      </c>
      <c r="C102" s="2">
        <v>392511</v>
      </c>
      <c r="D102" s="2" t="s">
        <v>1004</v>
      </c>
      <c r="E102" s="2" t="s">
        <v>109</v>
      </c>
      <c r="F102" s="2" t="s">
        <v>1046</v>
      </c>
      <c r="G102" s="2">
        <v>1</v>
      </c>
    </row>
    <row r="103" spans="1:7" x14ac:dyDescent="0.2">
      <c r="A103" s="2">
        <v>102</v>
      </c>
      <c r="B103" s="2" t="s">
        <v>522</v>
      </c>
      <c r="C103" s="2">
        <v>1130677</v>
      </c>
      <c r="D103" s="2" t="s">
        <v>1007</v>
      </c>
      <c r="E103" s="2" t="s">
        <v>39</v>
      </c>
      <c r="F103" s="2" t="s">
        <v>1046</v>
      </c>
      <c r="G103" s="2">
        <v>1</v>
      </c>
    </row>
    <row r="104" spans="1:7" x14ac:dyDescent="0.2">
      <c r="A104" s="2">
        <v>103</v>
      </c>
      <c r="B104" s="2" t="s">
        <v>526</v>
      </c>
      <c r="C104" s="2">
        <v>593095</v>
      </c>
      <c r="D104" s="2" t="s">
        <v>1007</v>
      </c>
      <c r="E104" s="2" t="s">
        <v>103</v>
      </c>
      <c r="F104" s="2" t="s">
        <v>1046</v>
      </c>
      <c r="G104" s="2">
        <v>1</v>
      </c>
    </row>
    <row r="105" spans="1:7" x14ac:dyDescent="0.2">
      <c r="A105" s="2">
        <v>104</v>
      </c>
      <c r="B105" s="2" t="s">
        <v>531</v>
      </c>
      <c r="C105" s="2">
        <v>1863387</v>
      </c>
      <c r="D105" s="2" t="s">
        <v>1001</v>
      </c>
      <c r="E105" s="2" t="s">
        <v>77</v>
      </c>
      <c r="F105" s="2" t="s">
        <v>1046</v>
      </c>
      <c r="G105" s="2">
        <v>1</v>
      </c>
    </row>
    <row r="106" spans="1:7" x14ac:dyDescent="0.2">
      <c r="A106" s="2">
        <v>105</v>
      </c>
      <c r="B106" s="2" t="s">
        <v>538</v>
      </c>
      <c r="C106" s="2">
        <v>981160</v>
      </c>
      <c r="D106" s="2" t="s">
        <v>1003</v>
      </c>
      <c r="E106" s="2" t="s">
        <v>77</v>
      </c>
      <c r="F106" s="2" t="s">
        <v>1046</v>
      </c>
      <c r="G106" s="2">
        <v>1</v>
      </c>
    </row>
    <row r="107" spans="1:7" x14ac:dyDescent="0.2">
      <c r="A107" s="2">
        <v>106</v>
      </c>
      <c r="B107" s="2" t="s">
        <v>547</v>
      </c>
      <c r="C107" s="2">
        <v>2384092</v>
      </c>
      <c r="D107" s="2" t="s">
        <v>1005</v>
      </c>
      <c r="E107" s="2" t="s">
        <v>97</v>
      </c>
      <c r="F107" s="2" t="s">
        <v>1046</v>
      </c>
      <c r="G107" s="2">
        <v>1</v>
      </c>
    </row>
    <row r="108" spans="1:7" x14ac:dyDescent="0.2">
      <c r="A108" s="2">
        <v>107</v>
      </c>
      <c r="B108" s="2" t="s">
        <v>551</v>
      </c>
      <c r="C108" s="2">
        <v>679347</v>
      </c>
      <c r="D108" s="2" t="s">
        <v>1009</v>
      </c>
      <c r="E108" s="2" t="s">
        <v>554</v>
      </c>
      <c r="F108" s="2" t="s">
        <v>1046</v>
      </c>
      <c r="G108" s="2">
        <v>1</v>
      </c>
    </row>
    <row r="109" spans="1:7" x14ac:dyDescent="0.2">
      <c r="A109" s="2">
        <v>108</v>
      </c>
      <c r="B109" s="2" t="s">
        <v>557</v>
      </c>
      <c r="C109" s="2">
        <v>1085423</v>
      </c>
      <c r="D109" s="2" t="s">
        <v>1009</v>
      </c>
      <c r="E109" s="2" t="s">
        <v>51</v>
      </c>
      <c r="F109" s="2" t="s">
        <v>1046</v>
      </c>
      <c r="G109" s="2">
        <v>1</v>
      </c>
    </row>
    <row r="110" spans="1:7" x14ac:dyDescent="0.2">
      <c r="A110" s="2">
        <v>109</v>
      </c>
      <c r="B110" s="2" t="s">
        <v>561</v>
      </c>
      <c r="C110" s="2">
        <v>2483967</v>
      </c>
      <c r="D110" s="2" t="s">
        <v>1009</v>
      </c>
      <c r="E110" s="2" t="s">
        <v>323</v>
      </c>
      <c r="F110" s="2" t="s">
        <v>1046</v>
      </c>
      <c r="G110" s="2">
        <v>1</v>
      </c>
    </row>
    <row r="111" spans="1:7" x14ac:dyDescent="0.2">
      <c r="A111" s="2">
        <v>110</v>
      </c>
      <c r="B111" s="2" t="s">
        <v>571</v>
      </c>
      <c r="C111" s="2">
        <v>2431197</v>
      </c>
      <c r="D111" s="2" t="s">
        <v>1004</v>
      </c>
      <c r="E111" s="2" t="s">
        <v>199</v>
      </c>
      <c r="F111" s="2" t="s">
        <v>1046</v>
      </c>
      <c r="G111" s="2">
        <v>1</v>
      </c>
    </row>
    <row r="112" spans="1:7" x14ac:dyDescent="0.2">
      <c r="A112" s="2">
        <v>111</v>
      </c>
      <c r="B112" s="2" t="s">
        <v>575</v>
      </c>
      <c r="C112" s="2">
        <v>1062367</v>
      </c>
      <c r="D112" s="2" t="s">
        <v>1009</v>
      </c>
      <c r="E112" s="2" t="s">
        <v>77</v>
      </c>
      <c r="F112" s="2" t="s">
        <v>1046</v>
      </c>
      <c r="G112" s="2">
        <v>1</v>
      </c>
    </row>
    <row r="113" spans="1:7" x14ac:dyDescent="0.2">
      <c r="A113" s="2">
        <v>112</v>
      </c>
      <c r="B113" s="2" t="s">
        <v>594</v>
      </c>
      <c r="C113" s="2">
        <v>2058476</v>
      </c>
      <c r="D113" s="2" t="s">
        <v>1001</v>
      </c>
      <c r="E113" s="2" t="s">
        <v>28</v>
      </c>
      <c r="F113" s="2" t="s">
        <v>1046</v>
      </c>
      <c r="G113" s="2">
        <v>1</v>
      </c>
    </row>
    <row r="114" spans="1:7" x14ac:dyDescent="0.2">
      <c r="A114" s="2">
        <v>113</v>
      </c>
      <c r="B114" s="2" t="s">
        <v>597</v>
      </c>
      <c r="C114" s="2">
        <v>241214</v>
      </c>
      <c r="D114" s="2" t="s">
        <v>1007</v>
      </c>
      <c r="E114" s="2" t="s">
        <v>258</v>
      </c>
      <c r="F114" s="2" t="s">
        <v>1046</v>
      </c>
      <c r="G114" s="2">
        <v>1</v>
      </c>
    </row>
    <row r="115" spans="1:7" x14ac:dyDescent="0.2">
      <c r="A115" s="2">
        <v>114</v>
      </c>
      <c r="B115" s="2" t="s">
        <v>601</v>
      </c>
      <c r="C115" s="2">
        <v>1677453</v>
      </c>
      <c r="D115" s="2" t="s">
        <v>1014</v>
      </c>
      <c r="E115" s="2" t="s">
        <v>103</v>
      </c>
      <c r="F115" s="2" t="s">
        <v>1046</v>
      </c>
      <c r="G115" s="2">
        <v>1</v>
      </c>
    </row>
    <row r="116" spans="1:7" x14ac:dyDescent="0.2">
      <c r="A116" s="2">
        <v>115</v>
      </c>
      <c r="B116" s="2" t="s">
        <v>606</v>
      </c>
      <c r="C116" s="2">
        <v>2451305</v>
      </c>
      <c r="D116" s="2" t="s">
        <v>1003</v>
      </c>
      <c r="E116" s="2" t="s">
        <v>208</v>
      </c>
      <c r="F116" s="2" t="s">
        <v>1046</v>
      </c>
      <c r="G116" s="2">
        <v>1</v>
      </c>
    </row>
    <row r="117" spans="1:7" x14ac:dyDescent="0.2">
      <c r="A117" s="2">
        <v>116</v>
      </c>
      <c r="B117" s="2" t="s">
        <v>610</v>
      </c>
      <c r="C117" s="2">
        <v>971769</v>
      </c>
      <c r="D117" s="2" t="s">
        <v>1018</v>
      </c>
      <c r="E117" s="2" t="s">
        <v>208</v>
      </c>
      <c r="F117" s="2" t="s">
        <v>1046</v>
      </c>
      <c r="G117" s="2">
        <v>1</v>
      </c>
    </row>
    <row r="118" spans="1:7" x14ac:dyDescent="0.2">
      <c r="A118" s="2">
        <v>117</v>
      </c>
      <c r="B118" s="2" t="s">
        <v>615</v>
      </c>
      <c r="C118" s="2">
        <v>2350833</v>
      </c>
      <c r="D118" s="2" t="s">
        <v>1003</v>
      </c>
      <c r="E118" s="2" t="s">
        <v>22</v>
      </c>
      <c r="F118" s="2" t="s">
        <v>1046</v>
      </c>
      <c r="G118" s="2">
        <v>1</v>
      </c>
    </row>
    <row r="119" spans="1:7" x14ac:dyDescent="0.2">
      <c r="A119" s="2">
        <v>118</v>
      </c>
      <c r="B119" s="2" t="s">
        <v>618</v>
      </c>
      <c r="C119" s="2">
        <v>2390157</v>
      </c>
      <c r="D119" s="2" t="s">
        <v>1001</v>
      </c>
      <c r="E119" s="2" t="s">
        <v>77</v>
      </c>
      <c r="F119" s="2" t="s">
        <v>1046</v>
      </c>
      <c r="G119" s="2">
        <v>1</v>
      </c>
    </row>
    <row r="120" spans="1:7" x14ac:dyDescent="0.2">
      <c r="A120" s="2">
        <v>119</v>
      </c>
      <c r="B120" s="2" t="s">
        <v>627</v>
      </c>
      <c r="C120" s="2">
        <v>2500671</v>
      </c>
      <c r="D120" s="2" t="s">
        <v>1007</v>
      </c>
      <c r="E120" s="2" t="s">
        <v>323</v>
      </c>
      <c r="F120" s="2" t="s">
        <v>1046</v>
      </c>
      <c r="G120" s="2">
        <v>1</v>
      </c>
    </row>
    <row r="121" spans="1:7" x14ac:dyDescent="0.2">
      <c r="A121" s="2">
        <v>120</v>
      </c>
      <c r="B121" s="2" t="s">
        <v>631</v>
      </c>
      <c r="C121" s="2">
        <v>1864152</v>
      </c>
      <c r="D121" s="2" t="s">
        <v>1001</v>
      </c>
      <c r="E121" s="2" t="s">
        <v>39</v>
      </c>
      <c r="F121" s="2" t="s">
        <v>1046</v>
      </c>
      <c r="G121" s="2">
        <v>1</v>
      </c>
    </row>
    <row r="122" spans="1:7" x14ac:dyDescent="0.2">
      <c r="A122" s="2">
        <v>121</v>
      </c>
      <c r="B122" s="2" t="s">
        <v>635</v>
      </c>
      <c r="C122" s="2">
        <v>1731039</v>
      </c>
      <c r="D122" s="2" t="s">
        <v>1014</v>
      </c>
      <c r="E122" s="2" t="s">
        <v>77</v>
      </c>
      <c r="F122" s="2" t="s">
        <v>1046</v>
      </c>
      <c r="G122" s="2">
        <v>1</v>
      </c>
    </row>
    <row r="123" spans="1:7" x14ac:dyDescent="0.2">
      <c r="A123" s="2">
        <v>122</v>
      </c>
      <c r="B123" s="2" t="s">
        <v>642</v>
      </c>
      <c r="C123" s="2">
        <v>670975</v>
      </c>
      <c r="D123" s="2" t="s">
        <v>1018</v>
      </c>
      <c r="E123" s="2" t="s">
        <v>103</v>
      </c>
      <c r="F123" s="2" t="s">
        <v>1046</v>
      </c>
      <c r="G123" s="2">
        <v>1</v>
      </c>
    </row>
    <row r="124" spans="1:7" x14ac:dyDescent="0.2">
      <c r="A124" s="2">
        <v>123</v>
      </c>
      <c r="B124" s="2" t="s">
        <v>647</v>
      </c>
      <c r="C124" s="2">
        <v>1188081</v>
      </c>
      <c r="D124" s="2" t="s">
        <v>1001</v>
      </c>
      <c r="E124" s="2" t="s">
        <v>77</v>
      </c>
      <c r="F124" s="2" t="s">
        <v>1046</v>
      </c>
      <c r="G124" s="2">
        <v>1</v>
      </c>
    </row>
    <row r="125" spans="1:7" x14ac:dyDescent="0.2">
      <c r="A125" s="2">
        <v>124</v>
      </c>
      <c r="B125" s="2" t="s">
        <v>660</v>
      </c>
      <c r="C125" s="2">
        <v>1285834</v>
      </c>
      <c r="D125" s="2" t="s">
        <v>1007</v>
      </c>
      <c r="E125" s="2" t="s">
        <v>228</v>
      </c>
      <c r="F125" s="2" t="s">
        <v>1046</v>
      </c>
      <c r="G125" s="2">
        <v>1</v>
      </c>
    </row>
    <row r="126" spans="1:7" x14ac:dyDescent="0.2">
      <c r="A126" s="2">
        <v>125</v>
      </c>
      <c r="B126" s="2" t="s">
        <v>663</v>
      </c>
      <c r="C126" s="2">
        <v>1655917</v>
      </c>
      <c r="D126" s="2" t="s">
        <v>1005</v>
      </c>
      <c r="E126" s="2" t="s">
        <v>665</v>
      </c>
      <c r="F126" s="2" t="s">
        <v>1046</v>
      </c>
      <c r="G126" s="2">
        <v>1</v>
      </c>
    </row>
    <row r="127" spans="1:7" x14ac:dyDescent="0.2">
      <c r="A127" s="2">
        <v>126</v>
      </c>
      <c r="B127" s="2" t="s">
        <v>668</v>
      </c>
      <c r="C127" s="2">
        <v>2531398</v>
      </c>
      <c r="D127" s="2" t="s">
        <v>1005</v>
      </c>
      <c r="E127" s="2" t="s">
        <v>77</v>
      </c>
      <c r="F127" s="2" t="s">
        <v>1046</v>
      </c>
      <c r="G127" s="2">
        <v>1</v>
      </c>
    </row>
    <row r="128" spans="1:7" x14ac:dyDescent="0.2">
      <c r="A128" s="2">
        <v>127</v>
      </c>
      <c r="B128" s="2" t="s">
        <v>672</v>
      </c>
      <c r="C128" s="2">
        <v>2199969</v>
      </c>
      <c r="D128" s="2" t="s">
        <v>1003</v>
      </c>
      <c r="E128" s="2" t="s">
        <v>228</v>
      </c>
      <c r="F128" s="2" t="s">
        <v>1046</v>
      </c>
      <c r="G128" s="2">
        <v>1</v>
      </c>
    </row>
    <row r="129" spans="1:7" x14ac:dyDescent="0.2">
      <c r="A129" s="2">
        <v>128</v>
      </c>
      <c r="B129" s="2" t="s">
        <v>699</v>
      </c>
      <c r="C129" s="2">
        <v>1655382</v>
      </c>
      <c r="D129" s="2" t="s">
        <v>1006</v>
      </c>
      <c r="E129" s="2" t="s">
        <v>51</v>
      </c>
      <c r="F129" s="2" t="s">
        <v>1046</v>
      </c>
      <c r="G129" s="2">
        <v>1</v>
      </c>
    </row>
    <row r="130" spans="1:7" x14ac:dyDescent="0.2">
      <c r="A130" s="2">
        <v>129</v>
      </c>
      <c r="B130" s="2" t="s">
        <v>703</v>
      </c>
      <c r="C130" s="2">
        <v>2534606</v>
      </c>
      <c r="D130" s="2" t="s">
        <v>1000</v>
      </c>
      <c r="E130" s="2" t="s">
        <v>323</v>
      </c>
      <c r="F130" s="2" t="s">
        <v>1046</v>
      </c>
      <c r="G130" s="2">
        <v>1</v>
      </c>
    </row>
    <row r="131" spans="1:7" x14ac:dyDescent="0.2">
      <c r="A131" s="2">
        <v>130</v>
      </c>
      <c r="B131" s="2" t="s">
        <v>711</v>
      </c>
      <c r="C131" s="2">
        <v>2072590</v>
      </c>
      <c r="D131" s="2" t="s">
        <v>1004</v>
      </c>
      <c r="E131" s="2" t="s">
        <v>208</v>
      </c>
      <c r="F131" s="2" t="s">
        <v>1046</v>
      </c>
      <c r="G131" s="2">
        <v>1</v>
      </c>
    </row>
    <row r="132" spans="1:7" x14ac:dyDescent="0.2">
      <c r="A132" s="2">
        <v>131</v>
      </c>
      <c r="B132" s="2" t="s">
        <v>715</v>
      </c>
      <c r="C132" s="2">
        <v>555382</v>
      </c>
      <c r="D132" s="2" t="s">
        <v>1021</v>
      </c>
      <c r="E132" s="2" t="s">
        <v>109</v>
      </c>
      <c r="F132" s="2" t="s">
        <v>1046</v>
      </c>
      <c r="G132" s="2">
        <v>1</v>
      </c>
    </row>
    <row r="133" spans="1:7" x14ac:dyDescent="0.2">
      <c r="A133" s="2">
        <v>132</v>
      </c>
      <c r="B133" s="2" t="s">
        <v>720</v>
      </c>
      <c r="C133" s="2">
        <v>2345378</v>
      </c>
      <c r="D133" s="2" t="s">
        <v>1007</v>
      </c>
      <c r="E133" s="2" t="s">
        <v>77</v>
      </c>
      <c r="F133" s="2" t="s">
        <v>1046</v>
      </c>
      <c r="G133" s="2">
        <v>1</v>
      </c>
    </row>
    <row r="134" spans="1:7" x14ac:dyDescent="0.2">
      <c r="A134" s="2">
        <v>133</v>
      </c>
      <c r="B134" s="2" t="s">
        <v>728</v>
      </c>
      <c r="C134" s="2">
        <v>2479392</v>
      </c>
      <c r="D134" s="2" t="s">
        <v>1009</v>
      </c>
      <c r="E134" s="2" t="s">
        <v>28</v>
      </c>
      <c r="F134" s="2" t="s">
        <v>1046</v>
      </c>
      <c r="G134" s="2">
        <v>1</v>
      </c>
    </row>
    <row r="135" spans="1:7" x14ac:dyDescent="0.2">
      <c r="A135" s="2">
        <v>134</v>
      </c>
      <c r="B135" s="2" t="s">
        <v>737</v>
      </c>
      <c r="C135" s="2">
        <v>2536192</v>
      </c>
      <c r="D135" s="2" t="s">
        <v>1005</v>
      </c>
      <c r="E135" s="2" t="s">
        <v>323</v>
      </c>
      <c r="F135" s="2" t="s">
        <v>1046</v>
      </c>
      <c r="G135" s="2">
        <v>1</v>
      </c>
    </row>
    <row r="136" spans="1:7" x14ac:dyDescent="0.2">
      <c r="A136" s="2">
        <v>135</v>
      </c>
      <c r="B136" s="2" t="s">
        <v>741</v>
      </c>
      <c r="C136" s="2">
        <v>2536153</v>
      </c>
      <c r="D136" s="2" t="s">
        <v>1007</v>
      </c>
      <c r="E136" s="2" t="s">
        <v>77</v>
      </c>
      <c r="F136" s="2" t="s">
        <v>1046</v>
      </c>
      <c r="G136" s="2">
        <v>1</v>
      </c>
    </row>
    <row r="137" spans="1:7" x14ac:dyDescent="0.2">
      <c r="A137" s="2">
        <v>136</v>
      </c>
      <c r="B137" s="2" t="s">
        <v>745</v>
      </c>
      <c r="C137" s="2">
        <v>1347923</v>
      </c>
      <c r="D137" s="2" t="s">
        <v>1005</v>
      </c>
      <c r="E137" s="2" t="s">
        <v>208</v>
      </c>
      <c r="F137" s="2" t="s">
        <v>1046</v>
      </c>
      <c r="G137" s="2">
        <v>1</v>
      </c>
    </row>
    <row r="138" spans="1:7" x14ac:dyDescent="0.2">
      <c r="A138" s="2">
        <v>137</v>
      </c>
      <c r="B138" s="2" t="s">
        <v>749</v>
      </c>
      <c r="C138" s="2">
        <v>529963</v>
      </c>
      <c r="D138" s="2" t="s">
        <v>1009</v>
      </c>
      <c r="E138" s="2" t="s">
        <v>228</v>
      </c>
      <c r="F138" s="2" t="s">
        <v>1046</v>
      </c>
      <c r="G138" s="2">
        <v>1</v>
      </c>
    </row>
    <row r="139" spans="1:7" x14ac:dyDescent="0.2">
      <c r="A139" s="2">
        <v>138</v>
      </c>
      <c r="B139" s="2" t="s">
        <v>759</v>
      </c>
      <c r="C139" s="2">
        <v>2144843</v>
      </c>
      <c r="D139" s="2" t="s">
        <v>1007</v>
      </c>
      <c r="E139" s="2" t="s">
        <v>77</v>
      </c>
      <c r="F139" s="2" t="s">
        <v>1046</v>
      </c>
      <c r="G139" s="2">
        <v>1</v>
      </c>
    </row>
    <row r="140" spans="1:7" x14ac:dyDescent="0.2">
      <c r="A140" s="2">
        <v>139</v>
      </c>
      <c r="B140" s="2" t="s">
        <v>771</v>
      </c>
      <c r="C140" s="2">
        <v>2350607</v>
      </c>
      <c r="D140" s="2" t="s">
        <v>1001</v>
      </c>
      <c r="E140" s="2" t="s">
        <v>51</v>
      </c>
      <c r="F140" s="2" t="s">
        <v>1046</v>
      </c>
      <c r="G140" s="2">
        <v>1</v>
      </c>
    </row>
    <row r="141" spans="1:7" x14ac:dyDescent="0.2">
      <c r="A141" s="2">
        <v>140</v>
      </c>
      <c r="B141" s="2" t="s">
        <v>775</v>
      </c>
      <c r="C141" s="2">
        <v>1645229</v>
      </c>
      <c r="D141" s="2" t="s">
        <v>1007</v>
      </c>
      <c r="E141" s="2" t="s">
        <v>149</v>
      </c>
      <c r="F141" s="2" t="s">
        <v>1046</v>
      </c>
      <c r="G141" s="2">
        <v>1</v>
      </c>
    </row>
    <row r="142" spans="1:7" x14ac:dyDescent="0.2">
      <c r="A142" s="2">
        <v>141</v>
      </c>
      <c r="B142" s="2" t="s">
        <v>779</v>
      </c>
      <c r="C142" s="2">
        <v>2198181</v>
      </c>
      <c r="D142" s="2" t="s">
        <v>1007</v>
      </c>
      <c r="E142" s="2" t="s">
        <v>109</v>
      </c>
      <c r="F142" s="2" t="s">
        <v>1046</v>
      </c>
      <c r="G142" s="2">
        <v>1</v>
      </c>
    </row>
    <row r="143" spans="1:7" x14ac:dyDescent="0.2">
      <c r="A143" s="2">
        <v>142</v>
      </c>
      <c r="B143" s="2" t="s">
        <v>783</v>
      </c>
      <c r="C143" s="2">
        <v>1064433</v>
      </c>
      <c r="D143" s="2" t="s">
        <v>1014</v>
      </c>
      <c r="E143" s="2" t="s">
        <v>323</v>
      </c>
      <c r="F143" s="2" t="s">
        <v>1046</v>
      </c>
      <c r="G143" s="2">
        <v>1</v>
      </c>
    </row>
    <row r="144" spans="1:7" x14ac:dyDescent="0.2">
      <c r="A144" s="2">
        <v>143</v>
      </c>
      <c r="B144" s="2" t="s">
        <v>792</v>
      </c>
      <c r="C144" s="2">
        <v>2298767</v>
      </c>
      <c r="D144" s="2" t="s">
        <v>1014</v>
      </c>
      <c r="E144" s="2" t="s">
        <v>77</v>
      </c>
      <c r="F144" s="2" t="s">
        <v>1046</v>
      </c>
      <c r="G144" s="2">
        <v>1</v>
      </c>
    </row>
    <row r="145" spans="1:7" x14ac:dyDescent="0.2">
      <c r="A145" s="2">
        <v>144</v>
      </c>
      <c r="B145" s="2" t="s">
        <v>801</v>
      </c>
      <c r="C145" s="2">
        <v>721710</v>
      </c>
      <c r="D145" s="2" t="s">
        <v>1009</v>
      </c>
      <c r="E145" s="2" t="s">
        <v>323</v>
      </c>
      <c r="F145" s="2" t="s">
        <v>1046</v>
      </c>
      <c r="G145" s="2">
        <v>1</v>
      </c>
    </row>
    <row r="146" spans="1:7" x14ac:dyDescent="0.2">
      <c r="A146" s="2">
        <v>145</v>
      </c>
      <c r="B146" s="2" t="s">
        <v>815</v>
      </c>
      <c r="C146" s="2">
        <v>2447539</v>
      </c>
      <c r="D146" s="2" t="s">
        <v>1002</v>
      </c>
      <c r="E146" s="2" t="s">
        <v>39</v>
      </c>
      <c r="F146" s="2" t="s">
        <v>1046</v>
      </c>
      <c r="G146" s="2">
        <v>1</v>
      </c>
    </row>
    <row r="147" spans="1:7" x14ac:dyDescent="0.2">
      <c r="A147" s="2">
        <v>146</v>
      </c>
      <c r="B147" s="2" t="s">
        <v>819</v>
      </c>
      <c r="C147" s="2">
        <v>1943967</v>
      </c>
      <c r="D147" s="2" t="s">
        <v>1004</v>
      </c>
      <c r="E147" s="2" t="s">
        <v>208</v>
      </c>
      <c r="F147" s="2" t="s">
        <v>1046</v>
      </c>
      <c r="G147" s="2">
        <v>1</v>
      </c>
    </row>
    <row r="148" spans="1:7" x14ac:dyDescent="0.2">
      <c r="A148" s="2">
        <v>147</v>
      </c>
      <c r="B148" s="2" t="s">
        <v>823</v>
      </c>
      <c r="C148" s="2">
        <v>2456780</v>
      </c>
      <c r="D148" s="2" t="s">
        <v>1005</v>
      </c>
      <c r="E148" s="2" t="s">
        <v>228</v>
      </c>
      <c r="F148" s="2" t="s">
        <v>1046</v>
      </c>
      <c r="G148" s="2">
        <v>1</v>
      </c>
    </row>
    <row r="149" spans="1:7" x14ac:dyDescent="0.2">
      <c r="A149" s="2">
        <v>148</v>
      </c>
      <c r="B149" s="2" t="s">
        <v>826</v>
      </c>
      <c r="C149" s="2">
        <v>2346056</v>
      </c>
      <c r="D149" s="2" t="s">
        <v>1004</v>
      </c>
      <c r="E149" s="2" t="s">
        <v>45</v>
      </c>
      <c r="F149" s="2" t="s">
        <v>1046</v>
      </c>
      <c r="G149" s="2">
        <v>1</v>
      </c>
    </row>
    <row r="150" spans="1:7" x14ac:dyDescent="0.2">
      <c r="A150" s="2">
        <v>149</v>
      </c>
      <c r="B150" s="2" t="s">
        <v>842</v>
      </c>
      <c r="C150" s="2">
        <v>1728053</v>
      </c>
      <c r="D150" s="2" t="s">
        <v>1009</v>
      </c>
      <c r="E150" s="2" t="s">
        <v>228</v>
      </c>
      <c r="F150" s="2" t="s">
        <v>1046</v>
      </c>
      <c r="G150" s="2">
        <v>1</v>
      </c>
    </row>
    <row r="151" spans="1:7" x14ac:dyDescent="0.2">
      <c r="A151" s="2">
        <v>150</v>
      </c>
      <c r="B151" s="2" t="s">
        <v>846</v>
      </c>
      <c r="C151" s="2">
        <v>1969541</v>
      </c>
      <c r="D151" s="2" t="s">
        <v>1018</v>
      </c>
      <c r="E151" s="2" t="s">
        <v>103</v>
      </c>
      <c r="F151" s="2" t="s">
        <v>1046</v>
      </c>
      <c r="G151" s="2">
        <v>1</v>
      </c>
    </row>
    <row r="152" spans="1:7" x14ac:dyDescent="0.2">
      <c r="A152" s="2">
        <v>151</v>
      </c>
      <c r="B152" s="2" t="s">
        <v>856</v>
      </c>
      <c r="C152" s="2">
        <v>2076784</v>
      </c>
      <c r="D152" s="2" t="s">
        <v>1004</v>
      </c>
      <c r="E152" s="2" t="s">
        <v>51</v>
      </c>
      <c r="F152" s="2" t="s">
        <v>1046</v>
      </c>
      <c r="G152" s="2">
        <v>1</v>
      </c>
    </row>
    <row r="153" spans="1:7" x14ac:dyDescent="0.2">
      <c r="A153" s="2">
        <v>152</v>
      </c>
      <c r="B153" s="2" t="s">
        <v>860</v>
      </c>
      <c r="C153" s="2">
        <v>188218</v>
      </c>
      <c r="D153" s="2" t="s">
        <v>1014</v>
      </c>
      <c r="E153" s="2" t="s">
        <v>51</v>
      </c>
      <c r="F153" s="2" t="s">
        <v>1046</v>
      </c>
      <c r="G153" s="2">
        <v>1</v>
      </c>
    </row>
    <row r="154" spans="1:7" x14ac:dyDescent="0.2">
      <c r="A154" s="2">
        <v>153</v>
      </c>
      <c r="B154" s="2" t="s">
        <v>874</v>
      </c>
      <c r="C154" s="2">
        <v>456728</v>
      </c>
      <c r="D154" s="2" t="s">
        <v>1018</v>
      </c>
      <c r="E154" s="2" t="s">
        <v>103</v>
      </c>
      <c r="F154" s="2" t="s">
        <v>1046</v>
      </c>
      <c r="G154" s="2">
        <v>1</v>
      </c>
    </row>
    <row r="155" spans="1:7" x14ac:dyDescent="0.2">
      <c r="A155" s="2">
        <v>154</v>
      </c>
      <c r="B155" s="2" t="s">
        <v>884</v>
      </c>
      <c r="C155" s="2">
        <v>2330565</v>
      </c>
      <c r="D155" s="2" t="s">
        <v>1004</v>
      </c>
      <c r="E155" s="2" t="s">
        <v>109</v>
      </c>
      <c r="F155" s="2" t="s">
        <v>1046</v>
      </c>
      <c r="G155" s="2">
        <v>1</v>
      </c>
    </row>
    <row r="156" spans="1:7" x14ac:dyDescent="0.2">
      <c r="A156" s="2">
        <v>155</v>
      </c>
      <c r="B156" s="2" t="s">
        <v>912</v>
      </c>
      <c r="C156" s="2">
        <v>1469004</v>
      </c>
      <c r="D156" s="2" t="s">
        <v>1005</v>
      </c>
      <c r="E156" s="2" t="s">
        <v>109</v>
      </c>
      <c r="F156" s="2" t="s">
        <v>1046</v>
      </c>
      <c r="G156" s="2">
        <v>1</v>
      </c>
    </row>
    <row r="157" spans="1:7" x14ac:dyDescent="0.2">
      <c r="A157" s="2">
        <v>156</v>
      </c>
      <c r="B157" s="2" t="s">
        <v>937</v>
      </c>
      <c r="C157" s="2">
        <v>1314462</v>
      </c>
      <c r="D157" s="2" t="s">
        <v>1009</v>
      </c>
      <c r="E157" s="2" t="s">
        <v>51</v>
      </c>
      <c r="F157" s="2" t="s">
        <v>1046</v>
      </c>
      <c r="G157" s="2">
        <v>1</v>
      </c>
    </row>
    <row r="158" spans="1:7" x14ac:dyDescent="0.2">
      <c r="A158" s="2">
        <v>157</v>
      </c>
      <c r="B158" s="2" t="s">
        <v>941</v>
      </c>
      <c r="C158" s="2">
        <v>450408</v>
      </c>
      <c r="D158" s="2" t="s">
        <v>1000</v>
      </c>
      <c r="E158" s="2" t="s">
        <v>554</v>
      </c>
      <c r="F158" s="2" t="s">
        <v>1046</v>
      </c>
      <c r="G158" s="2">
        <v>1</v>
      </c>
    </row>
    <row r="159" spans="1:7" x14ac:dyDescent="0.2">
      <c r="A159" s="2">
        <v>158</v>
      </c>
      <c r="B159" s="2" t="s">
        <v>955</v>
      </c>
      <c r="C159" s="2">
        <v>2127848</v>
      </c>
      <c r="D159" s="2" t="s">
        <v>1021</v>
      </c>
      <c r="E159" s="2" t="s">
        <v>208</v>
      </c>
      <c r="F159" s="2" t="s">
        <v>1046</v>
      </c>
      <c r="G159" s="2">
        <v>1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027CCA-3DD4-4488-8BD8-DEA6CB403915}">
  <dimension ref="A1:G62"/>
  <sheetViews>
    <sheetView tabSelected="1" workbookViewId="0">
      <selection activeCell="J11" sqref="J11"/>
    </sheetView>
  </sheetViews>
  <sheetFormatPr baseColWidth="10" defaultRowHeight="12.75" x14ac:dyDescent="0.2"/>
  <cols>
    <col min="1" max="1" width="11.5703125" style="2" bestFit="1" customWidth="1"/>
    <col min="2" max="2" width="30.5703125" style="2" bestFit="1" customWidth="1"/>
    <col min="3" max="3" width="15.7109375" style="2" bestFit="1" customWidth="1"/>
    <col min="4" max="4" width="15.42578125" style="2" bestFit="1" customWidth="1"/>
    <col min="5" max="5" width="24.7109375" style="2" bestFit="1" customWidth="1"/>
    <col min="6" max="6" width="10.85546875" style="2" bestFit="1" customWidth="1"/>
    <col min="7" max="7" width="16.42578125" style="2" bestFit="1" customWidth="1"/>
    <col min="8" max="16384" width="11.42578125" style="2"/>
  </cols>
  <sheetData>
    <row r="1" spans="1:7" x14ac:dyDescent="0.2">
      <c r="A1" s="2" t="s">
        <v>993</v>
      </c>
      <c r="B1" s="2" t="s">
        <v>994</v>
      </c>
      <c r="C1" s="2" t="s">
        <v>995</v>
      </c>
      <c r="D1" s="2" t="s">
        <v>996</v>
      </c>
      <c r="E1" s="2" t="s">
        <v>997</v>
      </c>
      <c r="F1" s="2" t="s">
        <v>1048</v>
      </c>
      <c r="G1" s="2" t="s">
        <v>1024</v>
      </c>
    </row>
    <row r="2" spans="1:7" x14ac:dyDescent="0.2">
      <c r="A2" s="2">
        <v>1</v>
      </c>
      <c r="B2" s="2" t="s">
        <v>220</v>
      </c>
      <c r="C2" s="2">
        <v>349501</v>
      </c>
      <c r="D2" s="2" t="s">
        <v>1008</v>
      </c>
      <c r="E2" s="2" t="s">
        <v>28</v>
      </c>
      <c r="F2" s="2" t="s">
        <v>1047</v>
      </c>
      <c r="G2" s="2">
        <v>50</v>
      </c>
    </row>
    <row r="3" spans="1:7" x14ac:dyDescent="0.2">
      <c r="A3" s="2">
        <v>2</v>
      </c>
      <c r="B3" s="2" t="s">
        <v>245</v>
      </c>
      <c r="C3" s="2">
        <v>1615991</v>
      </c>
      <c r="D3" s="2" t="s">
        <v>1010</v>
      </c>
      <c r="E3" s="2" t="s">
        <v>77</v>
      </c>
      <c r="F3" s="2" t="s">
        <v>1047</v>
      </c>
      <c r="G3" s="2">
        <v>49</v>
      </c>
    </row>
    <row r="4" spans="1:7" x14ac:dyDescent="0.2">
      <c r="A4" s="2">
        <v>3</v>
      </c>
      <c r="B4" s="2" t="s">
        <v>315</v>
      </c>
      <c r="C4" s="2">
        <v>1583671</v>
      </c>
      <c r="D4" s="2" t="s">
        <v>1011</v>
      </c>
      <c r="E4" s="2" t="s">
        <v>77</v>
      </c>
      <c r="F4" s="2" t="s">
        <v>1047</v>
      </c>
      <c r="G4" s="2">
        <v>48</v>
      </c>
    </row>
    <row r="5" spans="1:7" x14ac:dyDescent="0.2">
      <c r="A5" s="2">
        <v>4</v>
      </c>
      <c r="B5" s="2" t="s">
        <v>320</v>
      </c>
      <c r="C5" s="2">
        <v>416304</v>
      </c>
      <c r="D5" s="2" t="s">
        <v>1008</v>
      </c>
      <c r="E5" s="2" t="s">
        <v>323</v>
      </c>
      <c r="F5" s="2" t="s">
        <v>1047</v>
      </c>
      <c r="G5" s="2">
        <v>47</v>
      </c>
    </row>
    <row r="6" spans="1:7" x14ac:dyDescent="0.2">
      <c r="A6" s="2">
        <v>5</v>
      </c>
      <c r="B6" s="2" t="s">
        <v>349</v>
      </c>
      <c r="C6" s="2">
        <v>1863384</v>
      </c>
      <c r="D6" s="2" t="s">
        <v>1012</v>
      </c>
      <c r="E6" s="2" t="s">
        <v>77</v>
      </c>
      <c r="F6" s="2" t="s">
        <v>1047</v>
      </c>
      <c r="G6" s="2">
        <v>46</v>
      </c>
    </row>
    <row r="7" spans="1:7" x14ac:dyDescent="0.2">
      <c r="A7" s="2">
        <v>6</v>
      </c>
      <c r="B7" s="2" t="s">
        <v>369</v>
      </c>
      <c r="C7" s="2">
        <v>1721895</v>
      </c>
      <c r="D7" s="2" t="s">
        <v>1010</v>
      </c>
      <c r="E7" s="2" t="s">
        <v>28</v>
      </c>
      <c r="F7" s="2" t="s">
        <v>1047</v>
      </c>
      <c r="G7" s="2">
        <v>45</v>
      </c>
    </row>
    <row r="8" spans="1:7" x14ac:dyDescent="0.2">
      <c r="A8" s="2">
        <v>7</v>
      </c>
      <c r="B8" s="2" t="s">
        <v>397</v>
      </c>
      <c r="C8" s="2">
        <v>2146904</v>
      </c>
      <c r="D8" s="2" t="s">
        <v>1010</v>
      </c>
      <c r="E8" s="2" t="s">
        <v>77</v>
      </c>
      <c r="F8" s="2" t="s">
        <v>1047</v>
      </c>
      <c r="G8" s="2">
        <v>44</v>
      </c>
    </row>
    <row r="9" spans="1:7" x14ac:dyDescent="0.2">
      <c r="A9" s="2">
        <v>8</v>
      </c>
      <c r="B9" s="2" t="s">
        <v>436</v>
      </c>
      <c r="C9" s="2">
        <v>1927409</v>
      </c>
      <c r="D9" s="2" t="s">
        <v>1010</v>
      </c>
      <c r="E9" s="2" t="s">
        <v>438</v>
      </c>
      <c r="F9" s="2" t="s">
        <v>1047</v>
      </c>
      <c r="G9" s="2">
        <v>43</v>
      </c>
    </row>
    <row r="10" spans="1:7" x14ac:dyDescent="0.2">
      <c r="A10" s="2">
        <v>9</v>
      </c>
      <c r="B10" s="2" t="s">
        <v>475</v>
      </c>
      <c r="C10" s="2">
        <v>1769667</v>
      </c>
      <c r="D10" s="2" t="s">
        <v>1010</v>
      </c>
      <c r="E10" s="2" t="s">
        <v>39</v>
      </c>
      <c r="F10" s="2" t="s">
        <v>1047</v>
      </c>
      <c r="G10" s="2">
        <v>42</v>
      </c>
    </row>
    <row r="11" spans="1:7" x14ac:dyDescent="0.2">
      <c r="A11" s="2">
        <v>10</v>
      </c>
      <c r="B11" s="2" t="s">
        <v>513</v>
      </c>
      <c r="C11" s="2">
        <v>1196391</v>
      </c>
      <c r="D11" s="2" t="s">
        <v>1011</v>
      </c>
      <c r="E11" s="2" t="s">
        <v>340</v>
      </c>
      <c r="F11" s="2" t="s">
        <v>1047</v>
      </c>
      <c r="G11" s="2">
        <v>41</v>
      </c>
    </row>
    <row r="12" spans="1:7" x14ac:dyDescent="0.2">
      <c r="A12" s="2">
        <v>11</v>
      </c>
      <c r="B12" s="2" t="s">
        <v>535</v>
      </c>
      <c r="C12" s="2">
        <v>1863391</v>
      </c>
      <c r="D12" s="2" t="s">
        <v>1008</v>
      </c>
      <c r="E12" s="2" t="s">
        <v>77</v>
      </c>
      <c r="F12" s="2" t="s">
        <v>1047</v>
      </c>
      <c r="G12" s="2">
        <v>40</v>
      </c>
    </row>
    <row r="13" spans="1:7" x14ac:dyDescent="0.2">
      <c r="A13" s="2">
        <v>12</v>
      </c>
      <c r="B13" s="2" t="s">
        <v>542</v>
      </c>
      <c r="C13" s="2">
        <v>2537462</v>
      </c>
      <c r="D13" s="2" t="s">
        <v>1015</v>
      </c>
      <c r="E13" s="2" t="s">
        <v>66</v>
      </c>
      <c r="F13" s="2" t="s">
        <v>1047</v>
      </c>
      <c r="G13" s="2">
        <v>39</v>
      </c>
    </row>
    <row r="14" spans="1:7" x14ac:dyDescent="0.2">
      <c r="A14" s="2">
        <v>13</v>
      </c>
      <c r="B14" s="2" t="s">
        <v>566</v>
      </c>
      <c r="C14" s="2">
        <v>404931</v>
      </c>
      <c r="D14" s="2" t="s">
        <v>1016</v>
      </c>
      <c r="E14" s="2" t="s">
        <v>77</v>
      </c>
      <c r="F14" s="2" t="s">
        <v>1047</v>
      </c>
      <c r="G14" s="2">
        <v>38</v>
      </c>
    </row>
    <row r="15" spans="1:7" x14ac:dyDescent="0.2">
      <c r="A15" s="2">
        <v>14</v>
      </c>
      <c r="B15" s="2" t="s">
        <v>579</v>
      </c>
      <c r="C15" s="2">
        <v>2293306</v>
      </c>
      <c r="D15" s="2" t="s">
        <v>1010</v>
      </c>
      <c r="E15" s="2" t="s">
        <v>22</v>
      </c>
      <c r="F15" s="2" t="s">
        <v>1047</v>
      </c>
      <c r="G15" s="2">
        <v>37</v>
      </c>
    </row>
    <row r="16" spans="1:7" x14ac:dyDescent="0.2">
      <c r="A16" s="2">
        <v>15</v>
      </c>
      <c r="B16" s="2" t="s">
        <v>584</v>
      </c>
      <c r="C16" s="2">
        <v>1470561</v>
      </c>
      <c r="D16" s="2" t="s">
        <v>1008</v>
      </c>
      <c r="E16" s="2" t="s">
        <v>103</v>
      </c>
      <c r="F16" s="2" t="s">
        <v>1047</v>
      </c>
      <c r="G16" s="2">
        <v>36</v>
      </c>
    </row>
    <row r="17" spans="1:7" x14ac:dyDescent="0.2">
      <c r="A17" s="2">
        <v>16</v>
      </c>
      <c r="B17" s="2" t="s">
        <v>589</v>
      </c>
      <c r="C17" s="2">
        <v>1758951</v>
      </c>
      <c r="D17" s="2" t="s">
        <v>1017</v>
      </c>
      <c r="E17" s="2" t="s">
        <v>28</v>
      </c>
      <c r="F17" s="2" t="s">
        <v>1047</v>
      </c>
      <c r="G17" s="2">
        <v>35</v>
      </c>
    </row>
    <row r="18" spans="1:7" x14ac:dyDescent="0.2">
      <c r="A18" s="2">
        <v>17</v>
      </c>
      <c r="B18" s="2" t="s">
        <v>622</v>
      </c>
      <c r="C18" s="2">
        <v>1307439</v>
      </c>
      <c r="D18" s="2" t="s">
        <v>1019</v>
      </c>
      <c r="E18" s="2" t="s">
        <v>199</v>
      </c>
      <c r="F18" s="2" t="s">
        <v>1047</v>
      </c>
      <c r="G18" s="2">
        <v>34</v>
      </c>
    </row>
    <row r="19" spans="1:7" x14ac:dyDescent="0.2">
      <c r="A19" s="2">
        <v>18</v>
      </c>
      <c r="B19" s="2" t="s">
        <v>639</v>
      </c>
      <c r="C19" s="2">
        <v>2301550</v>
      </c>
      <c r="D19" s="2" t="s">
        <v>1008</v>
      </c>
      <c r="E19" s="2" t="s">
        <v>228</v>
      </c>
      <c r="F19" s="2" t="s">
        <v>1047</v>
      </c>
      <c r="G19" s="2">
        <v>33</v>
      </c>
    </row>
    <row r="20" spans="1:7" x14ac:dyDescent="0.2">
      <c r="A20" s="2">
        <v>19</v>
      </c>
      <c r="B20" s="2" t="s">
        <v>651</v>
      </c>
      <c r="C20" s="2">
        <v>2180830</v>
      </c>
      <c r="D20" s="2" t="s">
        <v>1011</v>
      </c>
      <c r="E20" s="2" t="s">
        <v>103</v>
      </c>
      <c r="F20" s="2" t="s">
        <v>1047</v>
      </c>
      <c r="G20" s="2">
        <v>32</v>
      </c>
    </row>
    <row r="21" spans="1:7" x14ac:dyDescent="0.2">
      <c r="A21" s="2">
        <v>20</v>
      </c>
      <c r="B21" s="2" t="s">
        <v>656</v>
      </c>
      <c r="C21" s="2">
        <v>2129532</v>
      </c>
      <c r="D21" s="2" t="s">
        <v>1008</v>
      </c>
      <c r="E21" s="2" t="s">
        <v>149</v>
      </c>
      <c r="F21" s="2" t="s">
        <v>1047</v>
      </c>
      <c r="G21" s="2">
        <v>31</v>
      </c>
    </row>
    <row r="22" spans="1:7" x14ac:dyDescent="0.2">
      <c r="A22" s="2">
        <v>21</v>
      </c>
      <c r="B22" s="2" t="s">
        <v>676</v>
      </c>
      <c r="C22" s="2">
        <v>971874</v>
      </c>
      <c r="D22" s="2" t="s">
        <v>1020</v>
      </c>
      <c r="E22" s="2" t="s">
        <v>208</v>
      </c>
      <c r="F22" s="2" t="s">
        <v>1047</v>
      </c>
      <c r="G22" s="2">
        <v>30</v>
      </c>
    </row>
    <row r="23" spans="1:7" x14ac:dyDescent="0.2">
      <c r="A23" s="2">
        <v>22</v>
      </c>
      <c r="B23" s="2" t="s">
        <v>681</v>
      </c>
      <c r="C23" s="2">
        <v>2536149</v>
      </c>
      <c r="D23" s="2" t="s">
        <v>1010</v>
      </c>
      <c r="E23" s="2" t="s">
        <v>77</v>
      </c>
      <c r="F23" s="2" t="s">
        <v>1047</v>
      </c>
      <c r="G23" s="2">
        <v>29</v>
      </c>
    </row>
    <row r="24" spans="1:7" x14ac:dyDescent="0.2">
      <c r="A24" s="2">
        <v>23</v>
      </c>
      <c r="B24" s="2" t="s">
        <v>685</v>
      </c>
      <c r="C24" s="2">
        <v>809539</v>
      </c>
      <c r="D24" s="2" t="s">
        <v>1012</v>
      </c>
      <c r="E24" s="2" t="s">
        <v>687</v>
      </c>
      <c r="F24" s="2" t="s">
        <v>1047</v>
      </c>
      <c r="G24" s="2">
        <v>28</v>
      </c>
    </row>
    <row r="25" spans="1:7" x14ac:dyDescent="0.2">
      <c r="A25" s="2">
        <v>24</v>
      </c>
      <c r="B25" s="2" t="s">
        <v>690</v>
      </c>
      <c r="C25" s="2">
        <v>2321761</v>
      </c>
      <c r="D25" s="2" t="s">
        <v>1016</v>
      </c>
      <c r="E25" s="2" t="s">
        <v>39</v>
      </c>
      <c r="F25" s="2" t="s">
        <v>1047</v>
      </c>
      <c r="G25" s="2">
        <v>27</v>
      </c>
    </row>
    <row r="26" spans="1:7" x14ac:dyDescent="0.2">
      <c r="A26" s="2">
        <v>25</v>
      </c>
      <c r="B26" s="2" t="s">
        <v>695</v>
      </c>
      <c r="C26" s="2">
        <v>2422912</v>
      </c>
      <c r="D26" s="2" t="s">
        <v>1008</v>
      </c>
      <c r="E26" s="2" t="s">
        <v>28</v>
      </c>
      <c r="F26" s="2" t="s">
        <v>1047</v>
      </c>
      <c r="G26" s="2">
        <v>26</v>
      </c>
    </row>
    <row r="27" spans="1:7" x14ac:dyDescent="0.2">
      <c r="A27" s="2">
        <v>26</v>
      </c>
      <c r="B27" s="2" t="s">
        <v>707</v>
      </c>
      <c r="C27" s="2">
        <v>1664885</v>
      </c>
      <c r="D27" s="2" t="s">
        <v>1010</v>
      </c>
      <c r="E27" s="2" t="s">
        <v>77</v>
      </c>
      <c r="F27" s="2" t="s">
        <v>1047</v>
      </c>
      <c r="G27" s="2">
        <v>25</v>
      </c>
    </row>
    <row r="28" spans="1:7" x14ac:dyDescent="0.2">
      <c r="A28" s="2">
        <v>27</v>
      </c>
      <c r="B28" s="2" t="s">
        <v>724</v>
      </c>
      <c r="C28" s="2">
        <v>1880436</v>
      </c>
      <c r="D28" s="2" t="s">
        <v>1010</v>
      </c>
      <c r="E28" s="2" t="s">
        <v>39</v>
      </c>
      <c r="F28" s="2" t="s">
        <v>1047</v>
      </c>
      <c r="G28" s="2">
        <v>24</v>
      </c>
    </row>
    <row r="29" spans="1:7" x14ac:dyDescent="0.2">
      <c r="A29" s="2">
        <v>28</v>
      </c>
      <c r="B29" s="2" t="s">
        <v>732</v>
      </c>
      <c r="C29" s="2">
        <v>1796052</v>
      </c>
      <c r="D29" s="2" t="s">
        <v>1011</v>
      </c>
      <c r="E29" s="2" t="s">
        <v>258</v>
      </c>
      <c r="F29" s="2" t="s">
        <v>1047</v>
      </c>
      <c r="G29" s="2">
        <v>23</v>
      </c>
    </row>
    <row r="30" spans="1:7" x14ac:dyDescent="0.2">
      <c r="A30" s="2">
        <v>29</v>
      </c>
      <c r="B30" s="2" t="s">
        <v>754</v>
      </c>
      <c r="C30" s="2">
        <v>504893</v>
      </c>
      <c r="D30" s="2" t="s">
        <v>1012</v>
      </c>
      <c r="E30" s="2" t="s">
        <v>295</v>
      </c>
      <c r="F30" s="2" t="s">
        <v>1047</v>
      </c>
      <c r="G30" s="2">
        <v>22</v>
      </c>
    </row>
    <row r="31" spans="1:7" x14ac:dyDescent="0.2">
      <c r="A31" s="2">
        <v>30</v>
      </c>
      <c r="B31" s="2" t="s">
        <v>763</v>
      </c>
      <c r="C31" s="2">
        <v>2439537</v>
      </c>
      <c r="D31" s="2" t="s">
        <v>1008</v>
      </c>
      <c r="E31" s="2" t="s">
        <v>199</v>
      </c>
      <c r="F31" s="2" t="s">
        <v>1047</v>
      </c>
      <c r="G31" s="2">
        <v>21</v>
      </c>
    </row>
    <row r="32" spans="1:7" x14ac:dyDescent="0.2">
      <c r="A32" s="2">
        <v>31</v>
      </c>
      <c r="B32" s="2" t="s">
        <v>767</v>
      </c>
      <c r="C32" s="2">
        <v>1550856</v>
      </c>
      <c r="D32" s="2" t="s">
        <v>1010</v>
      </c>
      <c r="E32" s="2" t="s">
        <v>208</v>
      </c>
      <c r="F32" s="2" t="s">
        <v>1047</v>
      </c>
      <c r="G32" s="2">
        <v>20</v>
      </c>
    </row>
    <row r="33" spans="1:7" x14ac:dyDescent="0.2">
      <c r="A33" s="2">
        <v>32</v>
      </c>
      <c r="B33" s="2" t="s">
        <v>787</v>
      </c>
      <c r="C33" s="2">
        <v>2117885</v>
      </c>
      <c r="D33" s="2" t="s">
        <v>1012</v>
      </c>
      <c r="E33" s="2" t="s">
        <v>258</v>
      </c>
      <c r="F33" s="2" t="s">
        <v>1047</v>
      </c>
      <c r="G33" s="2">
        <v>19</v>
      </c>
    </row>
    <row r="34" spans="1:7" x14ac:dyDescent="0.2">
      <c r="A34" s="2">
        <v>33</v>
      </c>
      <c r="B34" s="2" t="s">
        <v>796</v>
      </c>
      <c r="C34" s="2">
        <v>687774</v>
      </c>
      <c r="D34" s="2" t="s">
        <v>1017</v>
      </c>
      <c r="E34" s="2" t="s">
        <v>45</v>
      </c>
      <c r="F34" s="2" t="s">
        <v>1047</v>
      </c>
      <c r="G34" s="2">
        <v>18</v>
      </c>
    </row>
    <row r="35" spans="1:7" x14ac:dyDescent="0.2">
      <c r="A35" s="2">
        <v>34</v>
      </c>
      <c r="B35" s="2" t="s">
        <v>805</v>
      </c>
      <c r="C35" s="2">
        <v>2298212</v>
      </c>
      <c r="D35" s="2" t="s">
        <v>1008</v>
      </c>
      <c r="E35" s="2" t="s">
        <v>258</v>
      </c>
      <c r="F35" s="2" t="s">
        <v>1047</v>
      </c>
      <c r="G35" s="2">
        <v>17</v>
      </c>
    </row>
    <row r="36" spans="1:7" x14ac:dyDescent="0.2">
      <c r="A36" s="2">
        <v>35</v>
      </c>
      <c r="B36" s="2" t="s">
        <v>810</v>
      </c>
      <c r="C36" s="2">
        <v>1876544</v>
      </c>
      <c r="D36" s="2" t="s">
        <v>1012</v>
      </c>
      <c r="E36" s="2" t="s">
        <v>228</v>
      </c>
      <c r="F36" s="2" t="s">
        <v>1047</v>
      </c>
      <c r="G36" s="2">
        <v>16</v>
      </c>
    </row>
    <row r="37" spans="1:7" x14ac:dyDescent="0.2">
      <c r="A37" s="2">
        <v>36</v>
      </c>
      <c r="B37" s="2" t="s">
        <v>830</v>
      </c>
      <c r="C37" s="2">
        <v>2401286</v>
      </c>
      <c r="D37" s="2" t="s">
        <v>1010</v>
      </c>
      <c r="E37" s="2" t="s">
        <v>28</v>
      </c>
      <c r="F37" s="2" t="s">
        <v>1047</v>
      </c>
      <c r="G37" s="2">
        <v>15</v>
      </c>
    </row>
    <row r="38" spans="1:7" x14ac:dyDescent="0.2">
      <c r="A38" s="2">
        <v>37</v>
      </c>
      <c r="B38" s="2" t="s">
        <v>834</v>
      </c>
      <c r="C38" s="2">
        <v>1978439</v>
      </c>
      <c r="D38" s="2" t="s">
        <v>1010</v>
      </c>
      <c r="E38" s="2" t="s">
        <v>340</v>
      </c>
      <c r="F38" s="2" t="s">
        <v>1047</v>
      </c>
      <c r="G38" s="2">
        <v>14</v>
      </c>
    </row>
    <row r="39" spans="1:7" x14ac:dyDescent="0.2">
      <c r="A39" s="2">
        <v>38</v>
      </c>
      <c r="B39" s="2" t="s">
        <v>838</v>
      </c>
      <c r="C39" s="2">
        <v>2351939</v>
      </c>
      <c r="D39" s="2" t="s">
        <v>1008</v>
      </c>
      <c r="E39" s="2" t="s">
        <v>51</v>
      </c>
      <c r="F39" s="2" t="s">
        <v>1047</v>
      </c>
      <c r="G39" s="2">
        <v>13</v>
      </c>
    </row>
    <row r="40" spans="1:7" x14ac:dyDescent="0.2">
      <c r="A40" s="2">
        <v>39</v>
      </c>
      <c r="B40" s="2" t="s">
        <v>851</v>
      </c>
      <c r="C40" s="2">
        <v>2536752</v>
      </c>
      <c r="D40" s="2" t="s">
        <v>1011</v>
      </c>
      <c r="E40" s="2" t="s">
        <v>295</v>
      </c>
      <c r="F40" s="2" t="s">
        <v>1047</v>
      </c>
      <c r="G40" s="2">
        <v>12</v>
      </c>
    </row>
    <row r="41" spans="1:7" x14ac:dyDescent="0.2">
      <c r="A41" s="2">
        <v>40</v>
      </c>
      <c r="B41" s="2" t="s">
        <v>865</v>
      </c>
      <c r="C41" s="2">
        <v>2438640</v>
      </c>
      <c r="D41" s="2" t="s">
        <v>1019</v>
      </c>
      <c r="E41" s="2" t="s">
        <v>323</v>
      </c>
      <c r="F41" s="2" t="s">
        <v>1047</v>
      </c>
      <c r="G41" s="2">
        <v>11</v>
      </c>
    </row>
    <row r="42" spans="1:7" x14ac:dyDescent="0.2">
      <c r="A42" s="2">
        <v>41</v>
      </c>
      <c r="B42" s="2" t="s">
        <v>870</v>
      </c>
      <c r="C42" s="2">
        <v>2079528</v>
      </c>
      <c r="D42" s="2" t="s">
        <v>1012</v>
      </c>
      <c r="E42" s="2" t="s">
        <v>228</v>
      </c>
      <c r="F42" s="2" t="s">
        <v>1047</v>
      </c>
      <c r="G42" s="2">
        <v>10</v>
      </c>
    </row>
    <row r="43" spans="1:7" x14ac:dyDescent="0.2">
      <c r="A43" s="2">
        <v>42</v>
      </c>
      <c r="B43" s="2" t="s">
        <v>879</v>
      </c>
      <c r="C43" s="2">
        <v>1432107</v>
      </c>
      <c r="D43" s="2" t="s">
        <v>1012</v>
      </c>
      <c r="E43" s="2" t="s">
        <v>51</v>
      </c>
      <c r="F43" s="2" t="s">
        <v>1047</v>
      </c>
      <c r="G43" s="2">
        <v>9</v>
      </c>
    </row>
    <row r="44" spans="1:7" x14ac:dyDescent="0.2">
      <c r="A44" s="2">
        <v>43</v>
      </c>
      <c r="B44" s="2" t="s">
        <v>888</v>
      </c>
      <c r="C44" s="2">
        <v>1964856</v>
      </c>
      <c r="D44" s="2" t="s">
        <v>1012</v>
      </c>
      <c r="E44" s="2" t="s">
        <v>228</v>
      </c>
      <c r="F44" s="2" t="s">
        <v>1047</v>
      </c>
      <c r="G44" s="2">
        <v>8</v>
      </c>
    </row>
    <row r="45" spans="1:7" x14ac:dyDescent="0.2">
      <c r="A45" s="2">
        <v>44</v>
      </c>
      <c r="B45" s="2" t="s">
        <v>892</v>
      </c>
      <c r="C45" s="2">
        <v>537134</v>
      </c>
      <c r="D45" s="2" t="s">
        <v>1016</v>
      </c>
      <c r="E45" s="2" t="s">
        <v>77</v>
      </c>
      <c r="F45" s="2" t="s">
        <v>1047</v>
      </c>
      <c r="G45" s="2">
        <v>7</v>
      </c>
    </row>
    <row r="46" spans="1:7" x14ac:dyDescent="0.2">
      <c r="A46" s="2">
        <v>45</v>
      </c>
      <c r="B46" s="2" t="s">
        <v>897</v>
      </c>
      <c r="C46" s="2">
        <v>2402527</v>
      </c>
      <c r="D46" s="2" t="s">
        <v>1010</v>
      </c>
      <c r="E46" s="2" t="s">
        <v>77</v>
      </c>
      <c r="F46" s="2" t="s">
        <v>1047</v>
      </c>
      <c r="G46" s="2">
        <v>6</v>
      </c>
    </row>
    <row r="47" spans="1:7" x14ac:dyDescent="0.2">
      <c r="A47" s="2">
        <v>46</v>
      </c>
      <c r="B47" s="2" t="s">
        <v>901</v>
      </c>
      <c r="C47" s="2">
        <v>1904841</v>
      </c>
      <c r="D47" s="2" t="s">
        <v>1008</v>
      </c>
      <c r="E47" s="2" t="s">
        <v>109</v>
      </c>
      <c r="F47" s="2" t="s">
        <v>1047</v>
      </c>
      <c r="G47" s="2">
        <v>5</v>
      </c>
    </row>
    <row r="48" spans="1:7" x14ac:dyDescent="0.2">
      <c r="A48" s="2">
        <v>47</v>
      </c>
      <c r="B48" s="2" t="s">
        <v>905</v>
      </c>
      <c r="C48" s="2">
        <v>1654379</v>
      </c>
      <c r="D48" s="2" t="s">
        <v>1016</v>
      </c>
      <c r="E48" s="2" t="s">
        <v>109</v>
      </c>
      <c r="F48" s="2" t="s">
        <v>1047</v>
      </c>
      <c r="G48" s="2">
        <v>4</v>
      </c>
    </row>
    <row r="49" spans="1:7" x14ac:dyDescent="0.2">
      <c r="A49" s="2">
        <v>48</v>
      </c>
      <c r="B49" s="2" t="s">
        <v>908</v>
      </c>
      <c r="C49" s="2">
        <v>2072687</v>
      </c>
      <c r="D49" s="2" t="s">
        <v>1010</v>
      </c>
      <c r="E49" s="2" t="s">
        <v>109</v>
      </c>
      <c r="F49" s="2" t="s">
        <v>1047</v>
      </c>
      <c r="G49" s="2">
        <v>3</v>
      </c>
    </row>
    <row r="50" spans="1:7" x14ac:dyDescent="0.2">
      <c r="A50" s="2">
        <v>49</v>
      </c>
      <c r="B50" s="2" t="s">
        <v>916</v>
      </c>
      <c r="C50" s="2">
        <v>2343637</v>
      </c>
      <c r="D50" s="2" t="s">
        <v>1012</v>
      </c>
      <c r="E50" s="2" t="s">
        <v>109</v>
      </c>
      <c r="F50" s="2" t="s">
        <v>1047</v>
      </c>
      <c r="G50" s="2">
        <v>2</v>
      </c>
    </row>
    <row r="51" spans="1:7" x14ac:dyDescent="0.2">
      <c r="A51" s="2">
        <v>50</v>
      </c>
      <c r="B51" s="2" t="s">
        <v>919</v>
      </c>
      <c r="C51" s="2">
        <v>2117441</v>
      </c>
      <c r="D51" s="2" t="s">
        <v>1008</v>
      </c>
      <c r="E51" s="2" t="s">
        <v>39</v>
      </c>
      <c r="F51" s="2" t="s">
        <v>1047</v>
      </c>
      <c r="G51" s="2">
        <v>1</v>
      </c>
    </row>
    <row r="52" spans="1:7" x14ac:dyDescent="0.2">
      <c r="A52" s="2">
        <v>51</v>
      </c>
      <c r="B52" s="2" t="s">
        <v>923</v>
      </c>
      <c r="C52" s="2">
        <v>1222837</v>
      </c>
      <c r="D52" s="2" t="s">
        <v>1017</v>
      </c>
      <c r="E52" s="2" t="s">
        <v>51</v>
      </c>
      <c r="F52" s="2" t="s">
        <v>1047</v>
      </c>
      <c r="G52" s="2">
        <v>1</v>
      </c>
    </row>
    <row r="53" spans="1:7" x14ac:dyDescent="0.2">
      <c r="A53" s="2">
        <v>52</v>
      </c>
      <c r="B53" s="2" t="s">
        <v>927</v>
      </c>
      <c r="C53" s="2">
        <v>1528945</v>
      </c>
      <c r="D53" s="2" t="s">
        <v>1017</v>
      </c>
      <c r="E53" s="2" t="s">
        <v>930</v>
      </c>
      <c r="F53" s="2" t="s">
        <v>1047</v>
      </c>
      <c r="G53" s="2">
        <v>1</v>
      </c>
    </row>
    <row r="54" spans="1:7" x14ac:dyDescent="0.2">
      <c r="A54" s="2">
        <v>53</v>
      </c>
      <c r="B54" s="2" t="s">
        <v>933</v>
      </c>
      <c r="C54" s="2">
        <v>1587255</v>
      </c>
      <c r="D54" s="2" t="s">
        <v>1019</v>
      </c>
      <c r="E54" s="2" t="s">
        <v>208</v>
      </c>
      <c r="F54" s="2" t="s">
        <v>1047</v>
      </c>
      <c r="G54" s="2">
        <v>1</v>
      </c>
    </row>
    <row r="55" spans="1:7" x14ac:dyDescent="0.2">
      <c r="A55" s="2">
        <v>54</v>
      </c>
      <c r="B55" s="2" t="s">
        <v>945</v>
      </c>
      <c r="C55" s="2">
        <v>1866894</v>
      </c>
      <c r="D55" s="2" t="s">
        <v>1015</v>
      </c>
      <c r="E55" s="2" t="s">
        <v>39</v>
      </c>
      <c r="F55" s="2" t="s">
        <v>1047</v>
      </c>
      <c r="G55" s="2">
        <v>1</v>
      </c>
    </row>
    <row r="56" spans="1:7" x14ac:dyDescent="0.2">
      <c r="A56" s="2">
        <v>55</v>
      </c>
      <c r="B56" s="2" t="s">
        <v>950</v>
      </c>
      <c r="C56" s="2">
        <v>2511334</v>
      </c>
      <c r="D56" s="2" t="s">
        <v>1017</v>
      </c>
      <c r="E56" s="2" t="s">
        <v>323</v>
      </c>
      <c r="F56" s="2" t="s">
        <v>1047</v>
      </c>
      <c r="G56" s="2">
        <v>1</v>
      </c>
    </row>
    <row r="57" spans="1:7" x14ac:dyDescent="0.2">
      <c r="A57" s="2">
        <v>56</v>
      </c>
      <c r="B57" s="2" t="s">
        <v>959</v>
      </c>
      <c r="C57" s="2">
        <v>2527697</v>
      </c>
      <c r="D57" s="2" t="s">
        <v>1011</v>
      </c>
      <c r="E57" s="2" t="s">
        <v>77</v>
      </c>
      <c r="F57" s="2" t="s">
        <v>1047</v>
      </c>
      <c r="G57" s="2">
        <v>1</v>
      </c>
    </row>
    <row r="58" spans="1:7" x14ac:dyDescent="0.2">
      <c r="A58" s="2">
        <v>57</v>
      </c>
      <c r="B58" s="2" t="s">
        <v>963</v>
      </c>
      <c r="C58" s="2">
        <v>1383192</v>
      </c>
      <c r="D58" s="2" t="s">
        <v>1012</v>
      </c>
      <c r="E58" s="2" t="s">
        <v>199</v>
      </c>
      <c r="F58" s="2" t="s">
        <v>1047</v>
      </c>
      <c r="G58" s="2">
        <v>1</v>
      </c>
    </row>
    <row r="59" spans="1:7" x14ac:dyDescent="0.2">
      <c r="A59" s="2">
        <v>58</v>
      </c>
      <c r="B59" s="2" t="s">
        <v>967</v>
      </c>
      <c r="C59" s="2">
        <v>1383208</v>
      </c>
      <c r="D59" s="2" t="s">
        <v>1012</v>
      </c>
      <c r="E59" s="2" t="s">
        <v>199</v>
      </c>
      <c r="F59" s="2" t="s">
        <v>1047</v>
      </c>
      <c r="G59" s="2">
        <v>1</v>
      </c>
    </row>
    <row r="60" spans="1:7" x14ac:dyDescent="0.2">
      <c r="A60" s="2">
        <v>59</v>
      </c>
      <c r="B60" s="2" t="s">
        <v>971</v>
      </c>
      <c r="C60" s="2">
        <v>2322440</v>
      </c>
      <c r="D60" s="2" t="s">
        <v>1010</v>
      </c>
      <c r="E60" s="2" t="s">
        <v>77</v>
      </c>
      <c r="F60" s="2" t="s">
        <v>1047</v>
      </c>
      <c r="G60" s="2">
        <v>1</v>
      </c>
    </row>
    <row r="61" spans="1:7" x14ac:dyDescent="0.2">
      <c r="A61" s="2">
        <v>60</v>
      </c>
      <c r="B61" s="2" t="s">
        <v>975</v>
      </c>
      <c r="C61" s="2">
        <v>606507</v>
      </c>
      <c r="D61" s="2" t="s">
        <v>1022</v>
      </c>
      <c r="E61" s="2" t="s">
        <v>77</v>
      </c>
      <c r="F61" s="2" t="s">
        <v>1047</v>
      </c>
      <c r="G61" s="2">
        <v>1</v>
      </c>
    </row>
    <row r="62" spans="1:7" x14ac:dyDescent="0.2">
      <c r="A62" s="2">
        <v>61</v>
      </c>
      <c r="B62" s="2" t="s">
        <v>980</v>
      </c>
      <c r="C62" s="2">
        <v>2401280</v>
      </c>
      <c r="D62" s="2" t="s">
        <v>1023</v>
      </c>
      <c r="E62" s="2" t="s">
        <v>28</v>
      </c>
      <c r="F62" s="2" t="s">
        <v>1047</v>
      </c>
      <c r="G62" s="2">
        <v>1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91ABD2-33E0-41BD-B967-B2750B30EA9B}">
  <dimension ref="A1:I41"/>
  <sheetViews>
    <sheetView workbookViewId="0">
      <selection sqref="A1:XFD1048576"/>
    </sheetView>
  </sheetViews>
  <sheetFormatPr baseColWidth="10" defaultRowHeight="12.75" x14ac:dyDescent="0.2"/>
  <cols>
    <col min="1" max="1" width="7" bestFit="1" customWidth="1"/>
    <col min="2" max="2" width="23.42578125" bestFit="1" customWidth="1"/>
    <col min="3" max="3" width="11.140625" bestFit="1" customWidth="1"/>
    <col min="4" max="4" width="10.85546875" bestFit="1" customWidth="1"/>
    <col min="5" max="5" width="22.42578125" bestFit="1" customWidth="1"/>
    <col min="6" max="6" width="6.28515625" bestFit="1" customWidth="1"/>
    <col min="7" max="7" width="13.85546875" bestFit="1" customWidth="1"/>
    <col min="8" max="8" width="8.140625" bestFit="1" customWidth="1"/>
    <col min="9" max="9" width="11.85546875" bestFit="1" customWidth="1"/>
  </cols>
  <sheetData>
    <row r="1" spans="1:9" x14ac:dyDescent="0.2">
      <c r="A1" s="17" t="s">
        <v>993</v>
      </c>
      <c r="B1" s="18" t="s">
        <v>994</v>
      </c>
      <c r="C1" s="18" t="s">
        <v>995</v>
      </c>
      <c r="D1" s="18" t="s">
        <v>996</v>
      </c>
      <c r="E1" s="18" t="s">
        <v>997</v>
      </c>
      <c r="F1" s="18" t="s">
        <v>1048</v>
      </c>
      <c r="G1" s="18" t="s">
        <v>998</v>
      </c>
      <c r="H1" s="18" t="s">
        <v>999</v>
      </c>
      <c r="I1" s="19" t="s">
        <v>1024</v>
      </c>
    </row>
    <row r="2" spans="1:9" x14ac:dyDescent="0.2">
      <c r="A2" s="20">
        <v>1</v>
      </c>
      <c r="B2" s="21" t="s">
        <v>128</v>
      </c>
      <c r="C2" s="21">
        <v>2441237</v>
      </c>
      <c r="D2" s="21" t="s">
        <v>1006</v>
      </c>
      <c r="E2" s="21" t="s">
        <v>28</v>
      </c>
      <c r="F2" s="21" t="s">
        <v>1046</v>
      </c>
      <c r="G2" s="21">
        <v>77</v>
      </c>
      <c r="H2" s="22">
        <v>2.642361111111111E-2</v>
      </c>
      <c r="I2" s="23">
        <v>28</v>
      </c>
    </row>
    <row r="3" spans="1:9" x14ac:dyDescent="0.2">
      <c r="A3" s="24">
        <v>2</v>
      </c>
      <c r="B3" s="25" t="s">
        <v>133</v>
      </c>
      <c r="C3" s="25">
        <v>2512577</v>
      </c>
      <c r="D3" s="25" t="s">
        <v>1006</v>
      </c>
      <c r="E3" s="25" t="s">
        <v>28</v>
      </c>
      <c r="F3" s="25" t="s">
        <v>1046</v>
      </c>
      <c r="G3" s="25">
        <v>77</v>
      </c>
      <c r="H3" s="26">
        <v>2.642361111111111E-2</v>
      </c>
      <c r="I3" s="27">
        <v>27</v>
      </c>
    </row>
    <row r="4" spans="1:9" x14ac:dyDescent="0.2">
      <c r="A4" s="20">
        <v>3</v>
      </c>
      <c r="B4" s="21" t="s">
        <v>358</v>
      </c>
      <c r="C4" s="21">
        <v>1672151</v>
      </c>
      <c r="D4" s="21" t="s">
        <v>1006</v>
      </c>
      <c r="E4" s="21" t="s">
        <v>295</v>
      </c>
      <c r="F4" s="21" t="s">
        <v>1046</v>
      </c>
      <c r="G4" s="21">
        <v>77</v>
      </c>
      <c r="H4" s="22">
        <v>2.9270833333333333E-2</v>
      </c>
      <c r="I4" s="23">
        <v>1</v>
      </c>
    </row>
    <row r="5" spans="1:9" x14ac:dyDescent="0.2">
      <c r="A5" s="24">
        <v>4</v>
      </c>
      <c r="B5" s="25" t="s">
        <v>699</v>
      </c>
      <c r="C5" s="25">
        <v>1655382</v>
      </c>
      <c r="D5" s="25" t="s">
        <v>1006</v>
      </c>
      <c r="E5" s="25" t="s">
        <v>51</v>
      </c>
      <c r="F5" s="25" t="s">
        <v>1046</v>
      </c>
      <c r="G5" s="25">
        <v>77</v>
      </c>
      <c r="H5" s="26">
        <v>3.5335648148148151E-2</v>
      </c>
      <c r="I5" s="27">
        <v>1</v>
      </c>
    </row>
    <row r="6" spans="1:9" x14ac:dyDescent="0.2">
      <c r="A6" s="20">
        <v>5</v>
      </c>
    </row>
    <row r="7" spans="1:9" x14ac:dyDescent="0.2">
      <c r="A7" s="24">
        <v>6</v>
      </c>
    </row>
    <row r="8" spans="1:9" x14ac:dyDescent="0.2">
      <c r="A8" s="20">
        <v>7</v>
      </c>
    </row>
    <row r="9" spans="1:9" x14ac:dyDescent="0.2">
      <c r="A9" s="24">
        <v>8</v>
      </c>
    </row>
    <row r="10" spans="1:9" x14ac:dyDescent="0.2">
      <c r="A10" s="20">
        <v>9</v>
      </c>
    </row>
    <row r="11" spans="1:9" x14ac:dyDescent="0.2">
      <c r="A11" s="24">
        <v>10</v>
      </c>
    </row>
    <row r="12" spans="1:9" x14ac:dyDescent="0.2">
      <c r="A12" s="20">
        <v>11</v>
      </c>
    </row>
    <row r="13" spans="1:9" x14ac:dyDescent="0.2">
      <c r="A13" s="24">
        <v>12</v>
      </c>
    </row>
    <row r="14" spans="1:9" x14ac:dyDescent="0.2">
      <c r="A14" s="20">
        <v>13</v>
      </c>
    </row>
    <row r="15" spans="1:9" x14ac:dyDescent="0.2">
      <c r="A15" s="24">
        <v>14</v>
      </c>
    </row>
    <row r="16" spans="1:9" x14ac:dyDescent="0.2">
      <c r="A16" s="20">
        <v>15</v>
      </c>
    </row>
    <row r="17" spans="1:1" x14ac:dyDescent="0.2">
      <c r="A17" s="24">
        <v>16</v>
      </c>
    </row>
    <row r="18" spans="1:1" x14ac:dyDescent="0.2">
      <c r="A18" s="20">
        <v>17</v>
      </c>
    </row>
    <row r="19" spans="1:1" x14ac:dyDescent="0.2">
      <c r="A19" s="24">
        <v>18</v>
      </c>
    </row>
    <row r="20" spans="1:1" x14ac:dyDescent="0.2">
      <c r="A20" s="20">
        <v>19</v>
      </c>
    </row>
    <row r="21" spans="1:1" x14ac:dyDescent="0.2">
      <c r="A21" s="24">
        <v>20</v>
      </c>
    </row>
    <row r="22" spans="1:1" x14ac:dyDescent="0.2">
      <c r="A22" s="20">
        <v>21</v>
      </c>
    </row>
    <row r="23" spans="1:1" x14ac:dyDescent="0.2">
      <c r="A23" s="24">
        <v>22</v>
      </c>
    </row>
    <row r="24" spans="1:1" x14ac:dyDescent="0.2">
      <c r="A24" s="20">
        <v>23</v>
      </c>
    </row>
    <row r="25" spans="1:1" x14ac:dyDescent="0.2">
      <c r="A25" s="24">
        <v>24</v>
      </c>
    </row>
    <row r="26" spans="1:1" x14ac:dyDescent="0.2">
      <c r="A26" s="20">
        <v>25</v>
      </c>
    </row>
    <row r="27" spans="1:1" x14ac:dyDescent="0.2">
      <c r="A27" s="24">
        <v>26</v>
      </c>
    </row>
    <row r="28" spans="1:1" x14ac:dyDescent="0.2">
      <c r="A28" s="20">
        <v>27</v>
      </c>
    </row>
    <row r="29" spans="1:1" x14ac:dyDescent="0.2">
      <c r="A29" s="24">
        <v>28</v>
      </c>
    </row>
    <row r="30" spans="1:1" x14ac:dyDescent="0.2">
      <c r="A30" s="20">
        <v>29</v>
      </c>
    </row>
    <row r="31" spans="1:1" x14ac:dyDescent="0.2">
      <c r="A31" s="24">
        <v>30</v>
      </c>
    </row>
    <row r="32" spans="1:1" x14ac:dyDescent="0.2">
      <c r="A32" s="20">
        <v>31</v>
      </c>
    </row>
    <row r="33" spans="1:2" x14ac:dyDescent="0.2">
      <c r="A33" s="24">
        <v>32</v>
      </c>
    </row>
    <row r="34" spans="1:2" x14ac:dyDescent="0.2">
      <c r="A34" s="20">
        <v>33</v>
      </c>
    </row>
    <row r="41" spans="1:2" x14ac:dyDescent="0.2">
      <c r="B41" s="1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E7303F-02C8-4990-8AB8-64174D5EF98F}">
  <dimension ref="A1:I41"/>
  <sheetViews>
    <sheetView workbookViewId="0">
      <selection activeCell="D17" sqref="D17"/>
    </sheetView>
  </sheetViews>
  <sheetFormatPr baseColWidth="10" defaultRowHeight="12.75" x14ac:dyDescent="0.2"/>
  <cols>
    <col min="1" max="1" width="7" style="41" bestFit="1" customWidth="1"/>
    <col min="2" max="2" width="17.140625" style="41" bestFit="1" customWidth="1"/>
    <col min="3" max="3" width="11.140625" style="41" bestFit="1" customWidth="1"/>
    <col min="4" max="4" width="10.85546875" style="41" bestFit="1" customWidth="1"/>
    <col min="5" max="5" width="22.4257812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378</v>
      </c>
      <c r="C2" s="7">
        <v>1512548</v>
      </c>
      <c r="D2" s="7" t="s">
        <v>1013</v>
      </c>
      <c r="E2" s="7" t="s">
        <v>97</v>
      </c>
      <c r="F2" s="7" t="s">
        <v>1046</v>
      </c>
      <c r="G2" s="7">
        <v>77</v>
      </c>
      <c r="H2" s="8">
        <v>2.9409722222222223E-2</v>
      </c>
      <c r="I2" s="9">
        <v>1</v>
      </c>
    </row>
    <row r="3" spans="1:9" x14ac:dyDescent="0.2">
      <c r="A3" s="10">
        <v>2</v>
      </c>
      <c r="B3" s="11" t="s">
        <v>462</v>
      </c>
      <c r="C3" s="11">
        <v>2514442</v>
      </c>
      <c r="D3" s="11" t="s">
        <v>1013</v>
      </c>
      <c r="E3" s="11" t="s">
        <v>28</v>
      </c>
      <c r="F3" s="11" t="s">
        <v>1046</v>
      </c>
      <c r="G3" s="11">
        <v>77</v>
      </c>
      <c r="H3" s="12">
        <v>3.1099537037037037E-2</v>
      </c>
      <c r="I3" s="13">
        <v>1</v>
      </c>
    </row>
    <row r="4" spans="1:9" x14ac:dyDescent="0.2">
      <c r="A4" s="6">
        <v>3</v>
      </c>
    </row>
    <row r="5" spans="1:9" x14ac:dyDescent="0.2">
      <c r="A5" s="10">
        <v>4</v>
      </c>
    </row>
    <row r="6" spans="1:9" x14ac:dyDescent="0.2">
      <c r="A6" s="6">
        <v>5</v>
      </c>
    </row>
    <row r="7" spans="1:9" x14ac:dyDescent="0.2">
      <c r="A7" s="10">
        <v>6</v>
      </c>
    </row>
    <row r="8" spans="1:9" x14ac:dyDescent="0.2">
      <c r="A8" s="6">
        <v>7</v>
      </c>
    </row>
    <row r="9" spans="1:9" x14ac:dyDescent="0.2">
      <c r="A9" s="10">
        <v>8</v>
      </c>
    </row>
    <row r="10" spans="1:9" x14ac:dyDescent="0.2">
      <c r="A10" s="6">
        <v>9</v>
      </c>
    </row>
    <row r="11" spans="1:9" x14ac:dyDescent="0.2">
      <c r="A11" s="10">
        <v>10</v>
      </c>
    </row>
    <row r="12" spans="1:9" x14ac:dyDescent="0.2">
      <c r="A12" s="6">
        <v>11</v>
      </c>
    </row>
    <row r="13" spans="1:9" x14ac:dyDescent="0.2">
      <c r="A13" s="10">
        <v>12</v>
      </c>
    </row>
    <row r="14" spans="1:9" x14ac:dyDescent="0.2">
      <c r="A14" s="6">
        <v>13</v>
      </c>
    </row>
    <row r="15" spans="1:9" x14ac:dyDescent="0.2">
      <c r="A15" s="10">
        <v>14</v>
      </c>
    </row>
    <row r="16" spans="1:9" x14ac:dyDescent="0.2">
      <c r="A16" s="6">
        <v>15</v>
      </c>
    </row>
    <row r="17" spans="1:1" x14ac:dyDescent="0.2">
      <c r="A17" s="10">
        <v>16</v>
      </c>
    </row>
    <row r="18" spans="1:1" x14ac:dyDescent="0.2">
      <c r="A18" s="6">
        <v>17</v>
      </c>
    </row>
    <row r="19" spans="1:1" x14ac:dyDescent="0.2">
      <c r="A19" s="10">
        <v>18</v>
      </c>
    </row>
    <row r="20" spans="1:1" x14ac:dyDescent="0.2">
      <c r="A20" s="6">
        <v>19</v>
      </c>
    </row>
    <row r="21" spans="1:1" x14ac:dyDescent="0.2">
      <c r="A21" s="10">
        <v>20</v>
      </c>
    </row>
    <row r="22" spans="1:1" x14ac:dyDescent="0.2">
      <c r="A22" s="6">
        <v>21</v>
      </c>
    </row>
    <row r="23" spans="1:1" x14ac:dyDescent="0.2">
      <c r="A23" s="10">
        <v>22</v>
      </c>
    </row>
    <row r="24" spans="1:1" x14ac:dyDescent="0.2">
      <c r="A24" s="6">
        <v>23</v>
      </c>
    </row>
    <row r="25" spans="1:1" x14ac:dyDescent="0.2">
      <c r="A25" s="10">
        <v>24</v>
      </c>
    </row>
    <row r="26" spans="1:1" x14ac:dyDescent="0.2">
      <c r="A26" s="6">
        <v>25</v>
      </c>
    </row>
    <row r="27" spans="1:1" x14ac:dyDescent="0.2">
      <c r="A27" s="10">
        <v>26</v>
      </c>
    </row>
    <row r="28" spans="1:1" x14ac:dyDescent="0.2">
      <c r="A28" s="6">
        <v>27</v>
      </c>
    </row>
    <row r="29" spans="1:1" x14ac:dyDescent="0.2">
      <c r="A29" s="10">
        <v>28</v>
      </c>
    </row>
    <row r="30" spans="1:1" x14ac:dyDescent="0.2">
      <c r="A30" s="6">
        <v>29</v>
      </c>
    </row>
    <row r="31" spans="1:1" x14ac:dyDescent="0.2">
      <c r="A31" s="10">
        <v>30</v>
      </c>
    </row>
    <row r="32" spans="1:1" x14ac:dyDescent="0.2">
      <c r="A32" s="6">
        <v>31</v>
      </c>
    </row>
    <row r="33" spans="1:2" x14ac:dyDescent="0.2">
      <c r="A33" s="10">
        <v>32</v>
      </c>
    </row>
    <row r="34" spans="1:2" x14ac:dyDescent="0.2">
      <c r="A34" s="6">
        <v>33</v>
      </c>
    </row>
    <row r="41" spans="1:2" x14ac:dyDescent="0.2">
      <c r="B41" s="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EB0702-7FFE-49A4-A530-D2FF67C83F82}">
  <dimension ref="A1:I41"/>
  <sheetViews>
    <sheetView workbookViewId="0">
      <selection sqref="A1:XFD1048576"/>
    </sheetView>
  </sheetViews>
  <sheetFormatPr baseColWidth="10" defaultRowHeight="12.75" x14ac:dyDescent="0.2"/>
  <cols>
    <col min="1" max="1" width="7" style="41" bestFit="1" customWidth="1"/>
    <col min="2" max="2" width="24.7109375" style="41" bestFit="1" customWidth="1"/>
    <col min="3" max="3" width="11.140625" style="41" bestFit="1" customWidth="1"/>
    <col min="4" max="4" width="10.85546875" style="41" bestFit="1" customWidth="1"/>
    <col min="5" max="5" width="20.14062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36</v>
      </c>
      <c r="C2" s="7">
        <v>2266435</v>
      </c>
      <c r="D2" s="7" t="s">
        <v>1002</v>
      </c>
      <c r="E2" s="7" t="s">
        <v>39</v>
      </c>
      <c r="F2" s="7" t="s">
        <v>1046</v>
      </c>
      <c r="G2" s="7">
        <v>77</v>
      </c>
      <c r="H2" s="8">
        <v>2.4224537037037037E-2</v>
      </c>
      <c r="I2" s="9">
        <v>46</v>
      </c>
    </row>
    <row r="3" spans="1:9" x14ac:dyDescent="0.2">
      <c r="A3" s="10">
        <v>2</v>
      </c>
      <c r="B3" s="11" t="s">
        <v>280</v>
      </c>
      <c r="C3" s="11">
        <v>1617247</v>
      </c>
      <c r="D3" s="11" t="s">
        <v>1002</v>
      </c>
      <c r="E3" s="11" t="s">
        <v>149</v>
      </c>
      <c r="F3" s="11" t="s">
        <v>1046</v>
      </c>
      <c r="G3" s="11">
        <v>77</v>
      </c>
      <c r="H3" s="12">
        <v>2.824074074074074E-2</v>
      </c>
      <c r="I3" s="13">
        <v>1</v>
      </c>
    </row>
    <row r="4" spans="1:9" x14ac:dyDescent="0.2">
      <c r="A4" s="6">
        <v>3</v>
      </c>
      <c r="B4" s="7" t="s">
        <v>815</v>
      </c>
      <c r="C4" s="7">
        <v>2447539</v>
      </c>
      <c r="D4" s="7" t="s">
        <v>1002</v>
      </c>
      <c r="E4" s="7" t="s">
        <v>39</v>
      </c>
      <c r="F4" s="7" t="s">
        <v>1046</v>
      </c>
      <c r="G4" s="7">
        <v>77</v>
      </c>
      <c r="H4" s="8">
        <v>3.8483796296296294E-2</v>
      </c>
      <c r="I4" s="9">
        <v>1</v>
      </c>
    </row>
    <row r="5" spans="1:9" x14ac:dyDescent="0.2">
      <c r="A5" s="10">
        <v>4</v>
      </c>
    </row>
    <row r="6" spans="1:9" x14ac:dyDescent="0.2">
      <c r="A6" s="6">
        <v>5</v>
      </c>
    </row>
    <row r="7" spans="1:9" x14ac:dyDescent="0.2">
      <c r="A7" s="10">
        <v>6</v>
      </c>
    </row>
    <row r="8" spans="1:9" x14ac:dyDescent="0.2">
      <c r="A8" s="6">
        <v>7</v>
      </c>
    </row>
    <row r="9" spans="1:9" x14ac:dyDescent="0.2">
      <c r="A9" s="10">
        <v>8</v>
      </c>
    </row>
    <row r="10" spans="1:9" x14ac:dyDescent="0.2">
      <c r="A10" s="6">
        <v>9</v>
      </c>
    </row>
    <row r="11" spans="1:9" x14ac:dyDescent="0.2">
      <c r="A11" s="10">
        <v>10</v>
      </c>
    </row>
    <row r="12" spans="1:9" x14ac:dyDescent="0.2">
      <c r="A12" s="6">
        <v>11</v>
      </c>
    </row>
    <row r="13" spans="1:9" x14ac:dyDescent="0.2">
      <c r="A13" s="10">
        <v>12</v>
      </c>
    </row>
    <row r="14" spans="1:9" x14ac:dyDescent="0.2">
      <c r="A14" s="6">
        <v>13</v>
      </c>
    </row>
    <row r="15" spans="1:9" x14ac:dyDescent="0.2">
      <c r="A15" s="10">
        <v>14</v>
      </c>
    </row>
    <row r="16" spans="1:9" x14ac:dyDescent="0.2">
      <c r="A16" s="6">
        <v>15</v>
      </c>
    </row>
    <row r="17" spans="1:1" x14ac:dyDescent="0.2">
      <c r="A17" s="10">
        <v>16</v>
      </c>
    </row>
    <row r="18" spans="1:1" x14ac:dyDescent="0.2">
      <c r="A18" s="6">
        <v>17</v>
      </c>
    </row>
    <row r="19" spans="1:1" x14ac:dyDescent="0.2">
      <c r="A19" s="10">
        <v>18</v>
      </c>
    </row>
    <row r="20" spans="1:1" x14ac:dyDescent="0.2">
      <c r="A20" s="6">
        <v>19</v>
      </c>
    </row>
    <row r="21" spans="1:1" x14ac:dyDescent="0.2">
      <c r="A21" s="10">
        <v>20</v>
      </c>
    </row>
    <row r="22" spans="1:1" x14ac:dyDescent="0.2">
      <c r="A22" s="6">
        <v>21</v>
      </c>
    </row>
    <row r="23" spans="1:1" x14ac:dyDescent="0.2">
      <c r="A23" s="10">
        <v>22</v>
      </c>
    </row>
    <row r="24" spans="1:1" x14ac:dyDescent="0.2">
      <c r="A24" s="6">
        <v>23</v>
      </c>
    </row>
    <row r="25" spans="1:1" x14ac:dyDescent="0.2">
      <c r="A25" s="10">
        <v>24</v>
      </c>
    </row>
    <row r="26" spans="1:1" x14ac:dyDescent="0.2">
      <c r="A26" s="6">
        <v>25</v>
      </c>
    </row>
    <row r="27" spans="1:1" x14ac:dyDescent="0.2">
      <c r="A27" s="10">
        <v>26</v>
      </c>
    </row>
    <row r="28" spans="1:1" x14ac:dyDescent="0.2">
      <c r="A28" s="6">
        <v>27</v>
      </c>
    </row>
    <row r="29" spans="1:1" x14ac:dyDescent="0.2">
      <c r="A29" s="10">
        <v>28</v>
      </c>
    </row>
    <row r="30" spans="1:1" x14ac:dyDescent="0.2">
      <c r="A30" s="6">
        <v>29</v>
      </c>
    </row>
    <row r="31" spans="1:1" x14ac:dyDescent="0.2">
      <c r="A31" s="10">
        <v>30</v>
      </c>
    </row>
    <row r="32" spans="1:1" x14ac:dyDescent="0.2">
      <c r="A32" s="6">
        <v>31</v>
      </c>
    </row>
    <row r="33" spans="1:2" x14ac:dyDescent="0.2">
      <c r="A33" s="10">
        <v>32</v>
      </c>
    </row>
    <row r="34" spans="1:2" x14ac:dyDescent="0.2">
      <c r="A34" s="6">
        <v>33</v>
      </c>
    </row>
    <row r="41" spans="1:2" x14ac:dyDescent="0.2">
      <c r="B41" s="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237066-5590-47D8-8A15-6C86BD468711}">
  <dimension ref="A1:I41"/>
  <sheetViews>
    <sheetView workbookViewId="0">
      <selection sqref="A1:XFD1048576"/>
    </sheetView>
  </sheetViews>
  <sheetFormatPr baseColWidth="10" defaultRowHeight="12.75" x14ac:dyDescent="0.2"/>
  <cols>
    <col min="1" max="1" width="7" style="41" bestFit="1" customWidth="1"/>
    <col min="2" max="2" width="39.28515625" style="41" bestFit="1" customWidth="1"/>
    <col min="3" max="3" width="11.140625" style="41" bestFit="1" customWidth="1"/>
    <col min="4" max="4" width="10.85546875" style="41" bestFit="1" customWidth="1"/>
    <col min="5" max="5" width="23.570312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11</v>
      </c>
      <c r="C2" s="7">
        <v>2317335</v>
      </c>
      <c r="D2" s="7" t="s">
        <v>1000</v>
      </c>
      <c r="E2" s="7" t="s">
        <v>14</v>
      </c>
      <c r="F2" s="7" t="s">
        <v>1046</v>
      </c>
      <c r="G2" s="7">
        <v>77</v>
      </c>
      <c r="H2" s="8">
        <v>2.3148148148148147E-2</v>
      </c>
      <c r="I2" s="9">
        <v>50</v>
      </c>
    </row>
    <row r="3" spans="1:9" x14ac:dyDescent="0.2">
      <c r="A3" s="10">
        <v>2</v>
      </c>
      <c r="B3" s="11" t="s">
        <v>25</v>
      </c>
      <c r="C3" s="11">
        <v>1026817</v>
      </c>
      <c r="D3" s="11" t="s">
        <v>1000</v>
      </c>
      <c r="E3" s="11" t="s">
        <v>28</v>
      </c>
      <c r="F3" s="11" t="s">
        <v>1046</v>
      </c>
      <c r="G3" s="11">
        <v>77</v>
      </c>
      <c r="H3" s="12">
        <v>2.3819444444444445E-2</v>
      </c>
      <c r="I3" s="13">
        <v>48</v>
      </c>
    </row>
    <row r="4" spans="1:9" x14ac:dyDescent="0.2">
      <c r="A4" s="6">
        <v>3</v>
      </c>
      <c r="B4" s="7" t="s">
        <v>31</v>
      </c>
      <c r="C4" s="7">
        <v>1129597</v>
      </c>
      <c r="D4" s="7" t="s">
        <v>1000</v>
      </c>
      <c r="E4" s="7" t="s">
        <v>22</v>
      </c>
      <c r="F4" s="7" t="s">
        <v>1046</v>
      </c>
      <c r="G4" s="7">
        <v>77</v>
      </c>
      <c r="H4" s="8">
        <v>2.4004629629629629E-2</v>
      </c>
      <c r="I4" s="9">
        <v>47</v>
      </c>
    </row>
    <row r="5" spans="1:9" x14ac:dyDescent="0.2">
      <c r="A5" s="10">
        <v>4</v>
      </c>
      <c r="B5" s="11" t="s">
        <v>48</v>
      </c>
      <c r="C5" s="11">
        <v>2503556</v>
      </c>
      <c r="D5" s="11" t="s">
        <v>1000</v>
      </c>
      <c r="E5" s="11" t="s">
        <v>51</v>
      </c>
      <c r="F5" s="11" t="s">
        <v>1046</v>
      </c>
      <c r="G5" s="11">
        <v>77</v>
      </c>
      <c r="H5" s="12">
        <v>2.4525462962962964E-2</v>
      </c>
      <c r="I5" s="13">
        <v>44</v>
      </c>
    </row>
    <row r="6" spans="1:9" x14ac:dyDescent="0.2">
      <c r="A6" s="6">
        <v>5</v>
      </c>
      <c r="B6" s="7" t="s">
        <v>54</v>
      </c>
      <c r="C6" s="7">
        <v>2537461</v>
      </c>
      <c r="D6" s="7" t="s">
        <v>1000</v>
      </c>
      <c r="E6" s="7" t="s">
        <v>39</v>
      </c>
      <c r="F6" s="7" t="s">
        <v>1046</v>
      </c>
      <c r="G6" s="7">
        <v>77</v>
      </c>
      <c r="H6" s="8">
        <v>2.4872685185185185E-2</v>
      </c>
      <c r="I6" s="9">
        <v>43</v>
      </c>
    </row>
    <row r="7" spans="1:9" x14ac:dyDescent="0.2">
      <c r="A7" s="10">
        <v>6</v>
      </c>
      <c r="B7" s="11" t="s">
        <v>120</v>
      </c>
      <c r="C7" s="11">
        <v>1851345</v>
      </c>
      <c r="D7" s="11" t="s">
        <v>1000</v>
      </c>
      <c r="E7" s="11" t="s">
        <v>22</v>
      </c>
      <c r="F7" s="11" t="s">
        <v>1046</v>
      </c>
      <c r="G7" s="11">
        <v>77</v>
      </c>
      <c r="H7" s="12">
        <v>2.6365740740740742E-2</v>
      </c>
      <c r="I7" s="13">
        <v>30</v>
      </c>
    </row>
    <row r="8" spans="1:9" x14ac:dyDescent="0.2">
      <c r="A8" s="6">
        <v>7</v>
      </c>
      <c r="B8" s="7" t="s">
        <v>124</v>
      </c>
      <c r="C8" s="7">
        <v>167917</v>
      </c>
      <c r="D8" s="7" t="s">
        <v>1000</v>
      </c>
      <c r="E8" s="7" t="s">
        <v>22</v>
      </c>
      <c r="F8" s="7" t="s">
        <v>1046</v>
      </c>
      <c r="G8" s="7">
        <v>77</v>
      </c>
      <c r="H8" s="8">
        <v>2.6412037037037036E-2</v>
      </c>
      <c r="I8" s="9">
        <v>29</v>
      </c>
    </row>
    <row r="9" spans="1:9" x14ac:dyDescent="0.2">
      <c r="A9" s="10">
        <v>8</v>
      </c>
      <c r="B9" s="11" t="s">
        <v>211</v>
      </c>
      <c r="C9" s="11">
        <v>2192121</v>
      </c>
      <c r="D9" s="11" t="s">
        <v>1000</v>
      </c>
      <c r="E9" s="11" t="s">
        <v>149</v>
      </c>
      <c r="F9" s="11" t="s">
        <v>1046</v>
      </c>
      <c r="G9" s="11">
        <v>77</v>
      </c>
      <c r="H9" s="12">
        <v>2.7337962962962963E-2</v>
      </c>
      <c r="I9" s="13">
        <v>10</v>
      </c>
    </row>
    <row r="10" spans="1:9" x14ac:dyDescent="0.2">
      <c r="A10" s="6">
        <v>9</v>
      </c>
      <c r="B10" s="7" t="s">
        <v>249</v>
      </c>
      <c r="C10" s="7">
        <v>1973304</v>
      </c>
      <c r="D10" s="7" t="s">
        <v>1000</v>
      </c>
      <c r="E10" s="7" t="s">
        <v>252</v>
      </c>
      <c r="F10" s="7" t="s">
        <v>1046</v>
      </c>
      <c r="G10" s="7">
        <v>77</v>
      </c>
      <c r="H10" s="8">
        <v>2.7731481481481482E-2</v>
      </c>
      <c r="I10" s="9">
        <v>4</v>
      </c>
    </row>
    <row r="11" spans="1:9" x14ac:dyDescent="0.2">
      <c r="A11" s="10">
        <v>10</v>
      </c>
      <c r="B11" s="11" t="s">
        <v>342</v>
      </c>
      <c r="C11" s="11">
        <v>1323221</v>
      </c>
      <c r="D11" s="11" t="s">
        <v>1000</v>
      </c>
      <c r="E11" s="11" t="s">
        <v>22</v>
      </c>
      <c r="F11" s="11" t="s">
        <v>1046</v>
      </c>
      <c r="G11" s="11">
        <v>77</v>
      </c>
      <c r="H11" s="12">
        <v>2.9062500000000002E-2</v>
      </c>
      <c r="I11" s="13">
        <v>1</v>
      </c>
    </row>
    <row r="12" spans="1:9" x14ac:dyDescent="0.2">
      <c r="A12" s="6">
        <v>11</v>
      </c>
      <c r="B12" s="7" t="s">
        <v>383</v>
      </c>
      <c r="C12" s="7">
        <v>1222013</v>
      </c>
      <c r="D12" s="7" t="s">
        <v>1000</v>
      </c>
      <c r="E12" s="7" t="s">
        <v>71</v>
      </c>
      <c r="F12" s="7" t="s">
        <v>1046</v>
      </c>
      <c r="G12" s="7">
        <v>77</v>
      </c>
      <c r="H12" s="8">
        <v>2.9502314814814815E-2</v>
      </c>
      <c r="I12" s="9">
        <v>1</v>
      </c>
    </row>
    <row r="13" spans="1:9" x14ac:dyDescent="0.2">
      <c r="A13" s="10">
        <v>12</v>
      </c>
      <c r="B13" s="11" t="s">
        <v>427</v>
      </c>
      <c r="C13" s="11">
        <v>2174684</v>
      </c>
      <c r="D13" s="11" t="s">
        <v>1000</v>
      </c>
      <c r="E13" s="11" t="s">
        <v>429</v>
      </c>
      <c r="F13" s="11" t="s">
        <v>1046</v>
      </c>
      <c r="G13" s="11">
        <v>77</v>
      </c>
      <c r="H13" s="12">
        <v>3.0451388888888889E-2</v>
      </c>
      <c r="I13" s="13">
        <v>1</v>
      </c>
    </row>
    <row r="14" spans="1:9" x14ac:dyDescent="0.2">
      <c r="A14" s="6">
        <v>13</v>
      </c>
      <c r="B14" s="7" t="s">
        <v>441</v>
      </c>
      <c r="C14" s="7">
        <v>2399070</v>
      </c>
      <c r="D14" s="7" t="s">
        <v>1000</v>
      </c>
      <c r="E14" s="7" t="s">
        <v>340</v>
      </c>
      <c r="F14" s="7" t="s">
        <v>1046</v>
      </c>
      <c r="G14" s="7">
        <v>77</v>
      </c>
      <c r="H14" s="8">
        <v>3.0601851851851852E-2</v>
      </c>
      <c r="I14" s="9">
        <v>1</v>
      </c>
    </row>
    <row r="15" spans="1:9" x14ac:dyDescent="0.2">
      <c r="A15" s="10">
        <v>14</v>
      </c>
      <c r="B15" s="11" t="s">
        <v>703</v>
      </c>
      <c r="C15" s="11">
        <v>2534606</v>
      </c>
      <c r="D15" s="11" t="s">
        <v>1000</v>
      </c>
      <c r="E15" s="11" t="s">
        <v>323</v>
      </c>
      <c r="F15" s="11" t="s">
        <v>1046</v>
      </c>
      <c r="G15" s="11">
        <v>77</v>
      </c>
      <c r="H15" s="12">
        <v>3.5497685185185188E-2</v>
      </c>
      <c r="I15" s="13">
        <v>1</v>
      </c>
    </row>
    <row r="16" spans="1:9" x14ac:dyDescent="0.2">
      <c r="A16" s="6">
        <v>15</v>
      </c>
      <c r="B16" s="7" t="s">
        <v>941</v>
      </c>
      <c r="C16" s="7">
        <v>450408</v>
      </c>
      <c r="D16" s="7" t="s">
        <v>1000</v>
      </c>
      <c r="E16" s="7" t="s">
        <v>554</v>
      </c>
      <c r="F16" s="7" t="s">
        <v>1046</v>
      </c>
      <c r="G16" s="7">
        <v>77</v>
      </c>
      <c r="H16" s="8">
        <v>4.5034722222222219E-2</v>
      </c>
      <c r="I16" s="9">
        <v>1</v>
      </c>
    </row>
    <row r="17" spans="1:1" x14ac:dyDescent="0.2">
      <c r="A17" s="10">
        <v>16</v>
      </c>
    </row>
    <row r="18" spans="1:1" x14ac:dyDescent="0.2">
      <c r="A18" s="6">
        <v>17</v>
      </c>
    </row>
    <row r="19" spans="1:1" x14ac:dyDescent="0.2">
      <c r="A19" s="10">
        <v>18</v>
      </c>
    </row>
    <row r="20" spans="1:1" x14ac:dyDescent="0.2">
      <c r="A20" s="6">
        <v>19</v>
      </c>
    </row>
    <row r="21" spans="1:1" x14ac:dyDescent="0.2">
      <c r="A21" s="10">
        <v>20</v>
      </c>
    </row>
    <row r="22" spans="1:1" x14ac:dyDescent="0.2">
      <c r="A22" s="6">
        <v>21</v>
      </c>
    </row>
    <row r="23" spans="1:1" x14ac:dyDescent="0.2">
      <c r="A23" s="10">
        <v>22</v>
      </c>
    </row>
    <row r="24" spans="1:1" x14ac:dyDescent="0.2">
      <c r="A24" s="6">
        <v>23</v>
      </c>
    </row>
    <row r="25" spans="1:1" x14ac:dyDescent="0.2">
      <c r="A25" s="10">
        <v>24</v>
      </c>
    </row>
    <row r="26" spans="1:1" x14ac:dyDescent="0.2">
      <c r="A26" s="6">
        <v>25</v>
      </c>
    </row>
    <row r="27" spans="1:1" x14ac:dyDescent="0.2">
      <c r="A27" s="10">
        <v>26</v>
      </c>
    </row>
    <row r="28" spans="1:1" x14ac:dyDescent="0.2">
      <c r="A28" s="6">
        <v>27</v>
      </c>
    </row>
    <row r="29" spans="1:1" x14ac:dyDescent="0.2">
      <c r="A29" s="10">
        <v>28</v>
      </c>
    </row>
    <row r="30" spans="1:1" x14ac:dyDescent="0.2">
      <c r="A30" s="6">
        <v>29</v>
      </c>
    </row>
    <row r="31" spans="1:1" x14ac:dyDescent="0.2">
      <c r="A31" s="10">
        <v>30</v>
      </c>
    </row>
    <row r="32" spans="1:1" x14ac:dyDescent="0.2">
      <c r="A32" s="6">
        <v>31</v>
      </c>
    </row>
    <row r="33" spans="1:2" x14ac:dyDescent="0.2">
      <c r="A33" s="10">
        <v>32</v>
      </c>
    </row>
    <row r="34" spans="1:2" x14ac:dyDescent="0.2">
      <c r="A34" s="6">
        <v>33</v>
      </c>
    </row>
    <row r="41" spans="1:2" x14ac:dyDescent="0.2">
      <c r="B41" s="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699FFD-D7D4-4A29-BC2C-35C347F05D88}">
  <dimension ref="A1:I41"/>
  <sheetViews>
    <sheetView workbookViewId="0">
      <selection sqref="A1:XFD1048576"/>
    </sheetView>
  </sheetViews>
  <sheetFormatPr baseColWidth="10" defaultRowHeight="12.75" x14ac:dyDescent="0.2"/>
  <cols>
    <col min="1" max="1" width="7" style="41" bestFit="1" customWidth="1"/>
    <col min="2" max="2" width="22" style="41" bestFit="1" customWidth="1"/>
    <col min="3" max="3" width="11.140625" style="41" bestFit="1" customWidth="1"/>
    <col min="4" max="4" width="10.85546875" style="41" bestFit="1" customWidth="1"/>
    <col min="5" max="5" width="23.570312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42</v>
      </c>
      <c r="C2" s="7">
        <v>1219545</v>
      </c>
      <c r="D2" s="7" t="s">
        <v>1003</v>
      </c>
      <c r="E2" s="7" t="s">
        <v>45</v>
      </c>
      <c r="F2" s="7" t="s">
        <v>1046</v>
      </c>
      <c r="G2" s="7">
        <v>77</v>
      </c>
      <c r="H2" s="8">
        <v>2.4467592592592593E-2</v>
      </c>
      <c r="I2" s="9">
        <v>45</v>
      </c>
    </row>
    <row r="3" spans="1:9" x14ac:dyDescent="0.2">
      <c r="A3" s="10">
        <v>2</v>
      </c>
      <c r="B3" s="11" t="s">
        <v>85</v>
      </c>
      <c r="C3" s="11">
        <v>1840381</v>
      </c>
      <c r="D3" s="11" t="s">
        <v>1003</v>
      </c>
      <c r="E3" s="11" t="s">
        <v>77</v>
      </c>
      <c r="F3" s="11" t="s">
        <v>1046</v>
      </c>
      <c r="G3" s="11">
        <v>77</v>
      </c>
      <c r="H3" s="12">
        <v>2.5937499999999999E-2</v>
      </c>
      <c r="I3" s="13">
        <v>37</v>
      </c>
    </row>
    <row r="4" spans="1:9" x14ac:dyDescent="0.2">
      <c r="A4" s="6">
        <v>3</v>
      </c>
      <c r="B4" s="7" t="s">
        <v>94</v>
      </c>
      <c r="C4" s="7">
        <v>2006329</v>
      </c>
      <c r="D4" s="7" t="s">
        <v>1003</v>
      </c>
      <c r="E4" s="7" t="s">
        <v>97</v>
      </c>
      <c r="F4" s="7" t="s">
        <v>1046</v>
      </c>
      <c r="G4" s="7">
        <v>77</v>
      </c>
      <c r="H4" s="8">
        <v>2.6111111111111113E-2</v>
      </c>
      <c r="I4" s="9">
        <v>35</v>
      </c>
    </row>
    <row r="5" spans="1:9" x14ac:dyDescent="0.2">
      <c r="A5" s="10">
        <v>4</v>
      </c>
      <c r="B5" s="11" t="s">
        <v>106</v>
      </c>
      <c r="C5" s="11">
        <v>1906156</v>
      </c>
      <c r="D5" s="11" t="s">
        <v>1003</v>
      </c>
      <c r="E5" s="11" t="s">
        <v>109</v>
      </c>
      <c r="F5" s="11" t="s">
        <v>1046</v>
      </c>
      <c r="G5" s="11">
        <v>77</v>
      </c>
      <c r="H5" s="12">
        <v>2.6203703703703705E-2</v>
      </c>
      <c r="I5" s="13">
        <v>33</v>
      </c>
    </row>
    <row r="6" spans="1:9" x14ac:dyDescent="0.2">
      <c r="A6" s="6">
        <v>5</v>
      </c>
      <c r="B6" s="7" t="s">
        <v>111</v>
      </c>
      <c r="C6" s="7">
        <v>918426</v>
      </c>
      <c r="D6" s="7" t="s">
        <v>1003</v>
      </c>
      <c r="E6" s="7" t="s">
        <v>97</v>
      </c>
      <c r="F6" s="7" t="s">
        <v>1046</v>
      </c>
      <c r="G6" s="7">
        <v>77</v>
      </c>
      <c r="H6" s="8">
        <v>2.6249999999999999E-2</v>
      </c>
      <c r="I6" s="9">
        <v>32</v>
      </c>
    </row>
    <row r="7" spans="1:9" x14ac:dyDescent="0.2">
      <c r="A7" s="10">
        <v>6</v>
      </c>
      <c r="B7" s="11" t="s">
        <v>192</v>
      </c>
      <c r="C7" s="11">
        <v>1376517</v>
      </c>
      <c r="D7" s="11" t="s">
        <v>1003</v>
      </c>
      <c r="E7" s="11" t="s">
        <v>77</v>
      </c>
      <c r="F7" s="11" t="s">
        <v>1046</v>
      </c>
      <c r="G7" s="11">
        <v>77</v>
      </c>
      <c r="H7" s="12">
        <v>2.7175925925925926E-2</v>
      </c>
      <c r="I7" s="13">
        <v>14</v>
      </c>
    </row>
    <row r="8" spans="1:9" x14ac:dyDescent="0.2">
      <c r="A8" s="6">
        <v>7</v>
      </c>
      <c r="B8" s="7" t="s">
        <v>338</v>
      </c>
      <c r="C8" s="7">
        <v>2408806</v>
      </c>
      <c r="D8" s="7" t="s">
        <v>1003</v>
      </c>
      <c r="E8" s="7" t="s">
        <v>340</v>
      </c>
      <c r="F8" s="7" t="s">
        <v>1046</v>
      </c>
      <c r="G8" s="7">
        <v>77</v>
      </c>
      <c r="H8" s="8">
        <v>2.9050925925925924E-2</v>
      </c>
      <c r="I8" s="9">
        <v>1</v>
      </c>
    </row>
    <row r="9" spans="1:9" x14ac:dyDescent="0.2">
      <c r="A9" s="10">
        <v>8</v>
      </c>
      <c r="B9" s="11" t="s">
        <v>432</v>
      </c>
      <c r="C9" s="11">
        <v>2338741</v>
      </c>
      <c r="D9" s="11" t="s">
        <v>1003</v>
      </c>
      <c r="E9" s="11" t="s">
        <v>390</v>
      </c>
      <c r="F9" s="11" t="s">
        <v>1046</v>
      </c>
      <c r="G9" s="11">
        <v>77</v>
      </c>
      <c r="H9" s="12">
        <v>3.0543981481481481E-2</v>
      </c>
      <c r="I9" s="13">
        <v>1</v>
      </c>
    </row>
    <row r="10" spans="1:9" x14ac:dyDescent="0.2">
      <c r="A10" s="6">
        <v>9</v>
      </c>
      <c r="B10" s="7" t="s">
        <v>538</v>
      </c>
      <c r="C10" s="7">
        <v>981160</v>
      </c>
      <c r="D10" s="7" t="s">
        <v>1003</v>
      </c>
      <c r="E10" s="7" t="s">
        <v>77</v>
      </c>
      <c r="F10" s="7" t="s">
        <v>1046</v>
      </c>
      <c r="G10" s="7">
        <v>77</v>
      </c>
      <c r="H10" s="8">
        <v>3.2662037037037038E-2</v>
      </c>
      <c r="I10" s="9">
        <v>1</v>
      </c>
    </row>
    <row r="11" spans="1:9" x14ac:dyDescent="0.2">
      <c r="A11" s="10">
        <v>10</v>
      </c>
      <c r="B11" s="11" t="s">
        <v>606</v>
      </c>
      <c r="C11" s="11">
        <v>2451305</v>
      </c>
      <c r="D11" s="11" t="s">
        <v>1003</v>
      </c>
      <c r="E11" s="11" t="s">
        <v>208</v>
      </c>
      <c r="F11" s="11" t="s">
        <v>1046</v>
      </c>
      <c r="G11" s="11">
        <v>77</v>
      </c>
      <c r="H11" s="12">
        <v>3.3923611111111113E-2</v>
      </c>
      <c r="I11" s="13">
        <v>1</v>
      </c>
    </row>
    <row r="12" spans="1:9" x14ac:dyDescent="0.2">
      <c r="A12" s="6">
        <v>11</v>
      </c>
      <c r="B12" s="7" t="s">
        <v>615</v>
      </c>
      <c r="C12" s="7">
        <v>2350833</v>
      </c>
      <c r="D12" s="7" t="s">
        <v>1003</v>
      </c>
      <c r="E12" s="7" t="s">
        <v>22</v>
      </c>
      <c r="F12" s="7" t="s">
        <v>1046</v>
      </c>
      <c r="G12" s="7">
        <v>77</v>
      </c>
      <c r="H12" s="8">
        <v>3.3969907407407407E-2</v>
      </c>
      <c r="I12" s="9">
        <v>1</v>
      </c>
    </row>
    <row r="13" spans="1:9" x14ac:dyDescent="0.2">
      <c r="A13" s="10">
        <v>12</v>
      </c>
      <c r="B13" s="11" t="s">
        <v>672</v>
      </c>
      <c r="C13" s="11">
        <v>2199969</v>
      </c>
      <c r="D13" s="11" t="s">
        <v>1003</v>
      </c>
      <c r="E13" s="11" t="s">
        <v>228</v>
      </c>
      <c r="F13" s="11" t="s">
        <v>1046</v>
      </c>
      <c r="G13" s="11">
        <v>77</v>
      </c>
      <c r="H13" s="12">
        <v>3.4907407407407408E-2</v>
      </c>
      <c r="I13" s="13">
        <v>1</v>
      </c>
    </row>
    <row r="14" spans="1:9" x14ac:dyDescent="0.2">
      <c r="A14" s="6">
        <v>13</v>
      </c>
    </row>
    <row r="15" spans="1:9" x14ac:dyDescent="0.2">
      <c r="A15" s="10">
        <v>14</v>
      </c>
    </row>
    <row r="16" spans="1:9" x14ac:dyDescent="0.2">
      <c r="A16" s="6">
        <v>15</v>
      </c>
    </row>
    <row r="17" spans="1:1" x14ac:dyDescent="0.2">
      <c r="A17" s="10">
        <v>16</v>
      </c>
    </row>
    <row r="18" spans="1:1" x14ac:dyDescent="0.2">
      <c r="A18" s="6">
        <v>17</v>
      </c>
    </row>
    <row r="19" spans="1:1" x14ac:dyDescent="0.2">
      <c r="A19" s="10">
        <v>18</v>
      </c>
    </row>
    <row r="20" spans="1:1" x14ac:dyDescent="0.2">
      <c r="A20" s="6">
        <v>19</v>
      </c>
    </row>
    <row r="21" spans="1:1" x14ac:dyDescent="0.2">
      <c r="A21" s="10">
        <v>20</v>
      </c>
    </row>
    <row r="22" spans="1:1" x14ac:dyDescent="0.2">
      <c r="A22" s="6">
        <v>21</v>
      </c>
    </row>
    <row r="23" spans="1:1" x14ac:dyDescent="0.2">
      <c r="A23" s="10">
        <v>22</v>
      </c>
    </row>
    <row r="24" spans="1:1" x14ac:dyDescent="0.2">
      <c r="A24" s="6">
        <v>23</v>
      </c>
    </row>
    <row r="25" spans="1:1" x14ac:dyDescent="0.2">
      <c r="A25" s="10">
        <v>24</v>
      </c>
    </row>
    <row r="26" spans="1:1" x14ac:dyDescent="0.2">
      <c r="A26" s="6">
        <v>25</v>
      </c>
    </row>
    <row r="27" spans="1:1" x14ac:dyDescent="0.2">
      <c r="A27" s="10">
        <v>26</v>
      </c>
    </row>
    <row r="28" spans="1:1" x14ac:dyDescent="0.2">
      <c r="A28" s="6">
        <v>27</v>
      </c>
    </row>
    <row r="29" spans="1:1" x14ac:dyDescent="0.2">
      <c r="A29" s="10">
        <v>28</v>
      </c>
    </row>
    <row r="30" spans="1:1" x14ac:dyDescent="0.2">
      <c r="A30" s="6">
        <v>29</v>
      </c>
    </row>
    <row r="31" spans="1:1" x14ac:dyDescent="0.2">
      <c r="A31" s="10">
        <v>30</v>
      </c>
    </row>
    <row r="32" spans="1:1" x14ac:dyDescent="0.2">
      <c r="A32" s="6">
        <v>31</v>
      </c>
    </row>
    <row r="33" spans="1:2" x14ac:dyDescent="0.2">
      <c r="A33" s="10">
        <v>32</v>
      </c>
    </row>
    <row r="34" spans="1:2" x14ac:dyDescent="0.2">
      <c r="A34" s="6">
        <v>33</v>
      </c>
    </row>
    <row r="41" spans="1:2" x14ac:dyDescent="0.2">
      <c r="B41" s="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02DE52-0B32-4087-AC75-D03F2A9633C2}">
  <dimension ref="A1:I41"/>
  <sheetViews>
    <sheetView workbookViewId="0">
      <selection sqref="A1:XFD1048576"/>
    </sheetView>
  </sheetViews>
  <sheetFormatPr baseColWidth="10" defaultRowHeight="12.75" x14ac:dyDescent="0.2"/>
  <cols>
    <col min="1" max="1" width="7" style="41" bestFit="1" customWidth="1"/>
    <col min="2" max="2" width="25.5703125" style="41" bestFit="1" customWidth="1"/>
    <col min="3" max="3" width="11.140625" style="41" bestFit="1" customWidth="1"/>
    <col min="4" max="4" width="10.85546875" style="41" bestFit="1" customWidth="1"/>
    <col min="5" max="5" width="23.2851562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74</v>
      </c>
      <c r="C2" s="7">
        <v>2256809</v>
      </c>
      <c r="D2" s="7" t="s">
        <v>1005</v>
      </c>
      <c r="E2" s="7" t="s">
        <v>77</v>
      </c>
      <c r="F2" s="7" t="s">
        <v>1046</v>
      </c>
      <c r="G2" s="7">
        <v>77</v>
      </c>
      <c r="H2" s="8">
        <v>2.5613425925925925E-2</v>
      </c>
      <c r="I2" s="9">
        <v>39</v>
      </c>
    </row>
    <row r="3" spans="1:9" x14ac:dyDescent="0.2">
      <c r="A3" s="10">
        <v>2</v>
      </c>
      <c r="B3" s="11" t="s">
        <v>80</v>
      </c>
      <c r="C3" s="11">
        <v>1757294</v>
      </c>
      <c r="D3" s="11" t="s">
        <v>1005</v>
      </c>
      <c r="E3" s="11" t="s">
        <v>14</v>
      </c>
      <c r="F3" s="11" t="s">
        <v>1046</v>
      </c>
      <c r="G3" s="11">
        <v>77</v>
      </c>
      <c r="H3" s="12">
        <v>2.5740740740740741E-2</v>
      </c>
      <c r="I3" s="13">
        <v>38</v>
      </c>
    </row>
    <row r="4" spans="1:9" x14ac:dyDescent="0.2">
      <c r="A4" s="6">
        <v>3</v>
      </c>
      <c r="B4" s="7" t="s">
        <v>89</v>
      </c>
      <c r="C4" s="7">
        <v>2250406</v>
      </c>
      <c r="D4" s="7" t="s">
        <v>1005</v>
      </c>
      <c r="E4" s="7" t="s">
        <v>22</v>
      </c>
      <c r="F4" s="7" t="s">
        <v>1046</v>
      </c>
      <c r="G4" s="7">
        <v>77</v>
      </c>
      <c r="H4" s="8">
        <v>2.6041666666666668E-2</v>
      </c>
      <c r="I4" s="9">
        <v>36</v>
      </c>
    </row>
    <row r="5" spans="1:9" x14ac:dyDescent="0.2">
      <c r="A5" s="10">
        <v>4</v>
      </c>
      <c r="B5" s="11" t="s">
        <v>116</v>
      </c>
      <c r="C5" s="11">
        <v>1969023</v>
      </c>
      <c r="D5" s="11" t="s">
        <v>1005</v>
      </c>
      <c r="E5" s="11" t="s">
        <v>71</v>
      </c>
      <c r="F5" s="11" t="s">
        <v>1046</v>
      </c>
      <c r="G5" s="11">
        <v>77</v>
      </c>
      <c r="H5" s="12">
        <v>2.6261574074074073E-2</v>
      </c>
      <c r="I5" s="13">
        <v>31</v>
      </c>
    </row>
    <row r="6" spans="1:9" x14ac:dyDescent="0.2">
      <c r="A6" s="6">
        <v>5</v>
      </c>
      <c r="B6" s="7" t="s">
        <v>164</v>
      </c>
      <c r="C6" s="7">
        <v>2185449</v>
      </c>
      <c r="D6" s="7" t="s">
        <v>1005</v>
      </c>
      <c r="E6" s="7" t="s">
        <v>71</v>
      </c>
      <c r="F6" s="7" t="s">
        <v>1046</v>
      </c>
      <c r="G6" s="7">
        <v>77</v>
      </c>
      <c r="H6" s="8">
        <v>2.6712962962962963E-2</v>
      </c>
      <c r="I6" s="9">
        <v>20</v>
      </c>
    </row>
    <row r="7" spans="1:9" x14ac:dyDescent="0.2">
      <c r="A7" s="10">
        <v>6</v>
      </c>
      <c r="B7" s="11" t="s">
        <v>187</v>
      </c>
      <c r="C7" s="11">
        <v>130571</v>
      </c>
      <c r="D7" s="11" t="s">
        <v>1005</v>
      </c>
      <c r="E7" s="11" t="s">
        <v>66</v>
      </c>
      <c r="F7" s="11" t="s">
        <v>1046</v>
      </c>
      <c r="G7" s="11">
        <v>77</v>
      </c>
      <c r="H7" s="12">
        <v>2.7083333333333334E-2</v>
      </c>
      <c r="I7" s="13">
        <v>15</v>
      </c>
    </row>
    <row r="8" spans="1:9" x14ac:dyDescent="0.2">
      <c r="A8" s="6">
        <v>7</v>
      </c>
      <c r="B8" s="7" t="s">
        <v>196</v>
      </c>
      <c r="C8" s="7">
        <v>2104385</v>
      </c>
      <c r="D8" s="7" t="s">
        <v>1005</v>
      </c>
      <c r="E8" s="7" t="s">
        <v>199</v>
      </c>
      <c r="F8" s="7" t="s">
        <v>1046</v>
      </c>
      <c r="G8" s="7">
        <v>77</v>
      </c>
      <c r="H8" s="8">
        <v>2.7256944444444445E-2</v>
      </c>
      <c r="I8" s="9">
        <v>13</v>
      </c>
    </row>
    <row r="9" spans="1:9" x14ac:dyDescent="0.2">
      <c r="A9" s="10">
        <v>8</v>
      </c>
      <c r="B9" s="11" t="s">
        <v>216</v>
      </c>
      <c r="C9" s="11">
        <v>703057</v>
      </c>
      <c r="D9" s="11" t="s">
        <v>1005</v>
      </c>
      <c r="E9" s="11" t="s">
        <v>14</v>
      </c>
      <c r="F9" s="11" t="s">
        <v>1046</v>
      </c>
      <c r="G9" s="11">
        <v>77</v>
      </c>
      <c r="H9" s="12">
        <v>2.7349537037037037E-2</v>
      </c>
      <c r="I9" s="13">
        <v>9</v>
      </c>
    </row>
    <row r="10" spans="1:9" x14ac:dyDescent="0.2">
      <c r="A10" s="6">
        <v>9</v>
      </c>
      <c r="B10" s="7" t="s">
        <v>261</v>
      </c>
      <c r="C10" s="7">
        <v>1913786</v>
      </c>
      <c r="D10" s="7" t="s">
        <v>1005</v>
      </c>
      <c r="E10" s="7" t="s">
        <v>199</v>
      </c>
      <c r="F10" s="7" t="s">
        <v>1046</v>
      </c>
      <c r="G10" s="7">
        <v>77</v>
      </c>
      <c r="H10" s="8">
        <v>2.7789351851851853E-2</v>
      </c>
      <c r="I10" s="9">
        <v>2</v>
      </c>
    </row>
    <row r="11" spans="1:9" x14ac:dyDescent="0.2">
      <c r="A11" s="10">
        <v>10</v>
      </c>
      <c r="B11" s="11" t="s">
        <v>334</v>
      </c>
      <c r="C11" s="11">
        <v>2531907</v>
      </c>
      <c r="D11" s="11" t="s">
        <v>1005</v>
      </c>
      <c r="E11" s="11" t="s">
        <v>77</v>
      </c>
      <c r="F11" s="11" t="s">
        <v>1046</v>
      </c>
      <c r="G11" s="11">
        <v>77</v>
      </c>
      <c r="H11" s="12">
        <v>2.9050925925925924E-2</v>
      </c>
      <c r="I11" s="13">
        <v>1</v>
      </c>
    </row>
    <row r="12" spans="1:9" x14ac:dyDescent="0.2">
      <c r="A12" s="6">
        <v>11</v>
      </c>
      <c r="B12" s="7" t="s">
        <v>374</v>
      </c>
      <c r="C12" s="7">
        <v>2248706</v>
      </c>
      <c r="D12" s="7" t="s">
        <v>1005</v>
      </c>
      <c r="E12" s="7" t="s">
        <v>149</v>
      </c>
      <c r="F12" s="7" t="s">
        <v>1046</v>
      </c>
      <c r="G12" s="7">
        <v>77</v>
      </c>
      <c r="H12" s="8">
        <v>2.9340277777777778E-2</v>
      </c>
      <c r="I12" s="9">
        <v>1</v>
      </c>
    </row>
    <row r="13" spans="1:9" x14ac:dyDescent="0.2">
      <c r="A13" s="10">
        <v>12</v>
      </c>
      <c r="B13" s="11" t="s">
        <v>402</v>
      </c>
      <c r="C13" s="11">
        <v>2482631</v>
      </c>
      <c r="D13" s="11" t="s">
        <v>1005</v>
      </c>
      <c r="E13" s="11" t="s">
        <v>323</v>
      </c>
      <c r="F13" s="11" t="s">
        <v>1046</v>
      </c>
      <c r="G13" s="11">
        <v>77</v>
      </c>
      <c r="H13" s="12">
        <v>3.0011574074074072E-2</v>
      </c>
      <c r="I13" s="13">
        <v>1</v>
      </c>
    </row>
    <row r="14" spans="1:9" x14ac:dyDescent="0.2">
      <c r="A14" s="6">
        <v>13</v>
      </c>
      <c r="B14" s="7" t="s">
        <v>410</v>
      </c>
      <c r="C14" s="7">
        <v>2536184</v>
      </c>
      <c r="D14" s="7" t="s">
        <v>1005</v>
      </c>
      <c r="E14" s="7" t="s">
        <v>323</v>
      </c>
      <c r="F14" s="7" t="s">
        <v>1046</v>
      </c>
      <c r="G14" s="7">
        <v>77</v>
      </c>
      <c r="H14" s="8">
        <v>3.0069444444444444E-2</v>
      </c>
      <c r="I14" s="9">
        <v>1</v>
      </c>
    </row>
    <row r="15" spans="1:9" x14ac:dyDescent="0.2">
      <c r="A15" s="10">
        <v>14</v>
      </c>
      <c r="B15" s="11" t="s">
        <v>445</v>
      </c>
      <c r="C15" s="11">
        <v>1762503</v>
      </c>
      <c r="D15" s="11" t="s">
        <v>1005</v>
      </c>
      <c r="E15" s="11" t="s">
        <v>323</v>
      </c>
      <c r="F15" s="11" t="s">
        <v>1046</v>
      </c>
      <c r="G15" s="11">
        <v>77</v>
      </c>
      <c r="H15" s="12">
        <v>3.0613425925925926E-2</v>
      </c>
      <c r="I15" s="13">
        <v>1</v>
      </c>
    </row>
    <row r="16" spans="1:9" x14ac:dyDescent="0.2">
      <c r="A16" s="6">
        <v>15</v>
      </c>
      <c r="B16" s="7" t="s">
        <v>480</v>
      </c>
      <c r="C16" s="7">
        <v>967447</v>
      </c>
      <c r="D16" s="7" t="s">
        <v>1005</v>
      </c>
      <c r="E16" s="7" t="s">
        <v>77</v>
      </c>
      <c r="F16" s="7" t="s">
        <v>1046</v>
      </c>
      <c r="G16" s="7">
        <v>77</v>
      </c>
      <c r="H16" s="8">
        <v>3.1412037037037037E-2</v>
      </c>
      <c r="I16" s="9">
        <v>1</v>
      </c>
    </row>
    <row r="17" spans="1:9" x14ac:dyDescent="0.2">
      <c r="A17" s="10">
        <v>16</v>
      </c>
      <c r="B17" s="11" t="s">
        <v>484</v>
      </c>
      <c r="C17" s="11">
        <v>2525755</v>
      </c>
      <c r="D17" s="11" t="s">
        <v>1005</v>
      </c>
      <c r="E17" s="11" t="s">
        <v>208</v>
      </c>
      <c r="F17" s="11" t="s">
        <v>1046</v>
      </c>
      <c r="G17" s="11">
        <v>77</v>
      </c>
      <c r="H17" s="12">
        <v>3.142361111111111E-2</v>
      </c>
      <c r="I17" s="13">
        <v>1</v>
      </c>
    </row>
    <row r="18" spans="1:9" x14ac:dyDescent="0.2">
      <c r="A18" s="6">
        <v>17</v>
      </c>
      <c r="B18" s="7" t="s">
        <v>500</v>
      </c>
      <c r="C18" s="7">
        <v>2499621</v>
      </c>
      <c r="D18" s="7" t="s">
        <v>1005</v>
      </c>
      <c r="E18" s="7" t="s">
        <v>77</v>
      </c>
      <c r="F18" s="7" t="s">
        <v>1046</v>
      </c>
      <c r="G18" s="7">
        <v>77</v>
      </c>
      <c r="H18" s="8">
        <v>3.2083333333333332E-2</v>
      </c>
      <c r="I18" s="9">
        <v>1</v>
      </c>
    </row>
    <row r="19" spans="1:9" x14ac:dyDescent="0.2">
      <c r="A19" s="10">
        <v>18</v>
      </c>
      <c r="B19" s="11" t="s">
        <v>547</v>
      </c>
      <c r="C19" s="11">
        <v>2384092</v>
      </c>
      <c r="D19" s="11" t="s">
        <v>1005</v>
      </c>
      <c r="E19" s="11" t="s">
        <v>97</v>
      </c>
      <c r="F19" s="11" t="s">
        <v>1046</v>
      </c>
      <c r="G19" s="11">
        <v>77</v>
      </c>
      <c r="H19" s="12">
        <v>3.2754629629629627E-2</v>
      </c>
      <c r="I19" s="13">
        <v>1</v>
      </c>
    </row>
    <row r="20" spans="1:9" x14ac:dyDescent="0.2">
      <c r="A20" s="6">
        <v>19</v>
      </c>
      <c r="B20" s="7" t="s">
        <v>663</v>
      </c>
      <c r="C20" s="7">
        <v>1655917</v>
      </c>
      <c r="D20" s="7" t="s">
        <v>1005</v>
      </c>
      <c r="E20" s="7" t="s">
        <v>665</v>
      </c>
      <c r="F20" s="7" t="s">
        <v>1046</v>
      </c>
      <c r="G20" s="7">
        <v>77</v>
      </c>
      <c r="H20" s="8">
        <v>3.4722222222222224E-2</v>
      </c>
      <c r="I20" s="9">
        <v>1</v>
      </c>
    </row>
    <row r="21" spans="1:9" x14ac:dyDescent="0.2">
      <c r="A21" s="10">
        <v>20</v>
      </c>
      <c r="B21" s="11" t="s">
        <v>668</v>
      </c>
      <c r="C21" s="11">
        <v>2531398</v>
      </c>
      <c r="D21" s="11" t="s">
        <v>1005</v>
      </c>
      <c r="E21" s="11" t="s">
        <v>77</v>
      </c>
      <c r="F21" s="11" t="s">
        <v>1046</v>
      </c>
      <c r="G21" s="11">
        <v>77</v>
      </c>
      <c r="H21" s="12">
        <v>3.4780092592592592E-2</v>
      </c>
      <c r="I21" s="13">
        <v>1</v>
      </c>
    </row>
    <row r="22" spans="1:9" x14ac:dyDescent="0.2">
      <c r="A22" s="6">
        <v>21</v>
      </c>
      <c r="B22" s="7" t="s">
        <v>737</v>
      </c>
      <c r="C22" s="7">
        <v>2536192</v>
      </c>
      <c r="D22" s="7" t="s">
        <v>1005</v>
      </c>
      <c r="E22" s="7" t="s">
        <v>323</v>
      </c>
      <c r="F22" s="7" t="s">
        <v>1046</v>
      </c>
      <c r="G22" s="7">
        <v>77</v>
      </c>
      <c r="H22" s="8">
        <v>3.6099537037037034E-2</v>
      </c>
      <c r="I22" s="9">
        <v>1</v>
      </c>
    </row>
    <row r="23" spans="1:9" x14ac:dyDescent="0.2">
      <c r="A23" s="10">
        <v>22</v>
      </c>
      <c r="B23" s="11" t="s">
        <v>745</v>
      </c>
      <c r="C23" s="11">
        <v>1347923</v>
      </c>
      <c r="D23" s="11" t="s">
        <v>1005</v>
      </c>
      <c r="E23" s="11" t="s">
        <v>208</v>
      </c>
      <c r="F23" s="11" t="s">
        <v>1046</v>
      </c>
      <c r="G23" s="11">
        <v>77</v>
      </c>
      <c r="H23" s="12">
        <v>3.6168981481481483E-2</v>
      </c>
      <c r="I23" s="13">
        <v>1</v>
      </c>
    </row>
    <row r="24" spans="1:9" x14ac:dyDescent="0.2">
      <c r="A24" s="6">
        <v>23</v>
      </c>
      <c r="B24" s="7" t="s">
        <v>823</v>
      </c>
      <c r="C24" s="7">
        <v>2456780</v>
      </c>
      <c r="D24" s="7" t="s">
        <v>1005</v>
      </c>
      <c r="E24" s="7" t="s">
        <v>228</v>
      </c>
      <c r="F24" s="7" t="s">
        <v>1046</v>
      </c>
      <c r="G24" s="7">
        <v>77</v>
      </c>
      <c r="H24" s="8">
        <v>3.8495370370370367E-2</v>
      </c>
      <c r="I24" s="9">
        <v>1</v>
      </c>
    </row>
    <row r="25" spans="1:9" x14ac:dyDescent="0.2">
      <c r="A25" s="10">
        <v>24</v>
      </c>
      <c r="B25" s="11" t="s">
        <v>912</v>
      </c>
      <c r="C25" s="11">
        <v>1469004</v>
      </c>
      <c r="D25" s="11" t="s">
        <v>1005</v>
      </c>
      <c r="E25" s="11" t="s">
        <v>109</v>
      </c>
      <c r="F25" s="11" t="s">
        <v>1046</v>
      </c>
      <c r="G25" s="11">
        <v>77</v>
      </c>
      <c r="H25" s="12">
        <v>4.1608796296296297E-2</v>
      </c>
      <c r="I25" s="13">
        <v>1</v>
      </c>
    </row>
    <row r="26" spans="1:9" x14ac:dyDescent="0.2">
      <c r="A26" s="6">
        <v>25</v>
      </c>
    </row>
    <row r="27" spans="1:9" x14ac:dyDescent="0.2">
      <c r="A27" s="10">
        <v>26</v>
      </c>
    </row>
    <row r="28" spans="1:9" x14ac:dyDescent="0.2">
      <c r="A28" s="6">
        <v>27</v>
      </c>
    </row>
    <row r="29" spans="1:9" x14ac:dyDescent="0.2">
      <c r="A29" s="10">
        <v>28</v>
      </c>
    </row>
    <row r="30" spans="1:9" x14ac:dyDescent="0.2">
      <c r="A30" s="6">
        <v>29</v>
      </c>
    </row>
    <row r="31" spans="1:9" x14ac:dyDescent="0.2">
      <c r="A31" s="10">
        <v>30</v>
      </c>
    </row>
    <row r="32" spans="1:9" x14ac:dyDescent="0.2">
      <c r="A32" s="6">
        <v>31</v>
      </c>
    </row>
    <row r="33" spans="1:2" x14ac:dyDescent="0.2">
      <c r="A33" s="10">
        <v>32</v>
      </c>
    </row>
    <row r="34" spans="1:2" x14ac:dyDescent="0.2">
      <c r="A34" s="6">
        <v>33</v>
      </c>
    </row>
    <row r="41" spans="1:2" x14ac:dyDescent="0.2">
      <c r="B41" s="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337320-4455-4374-AE11-50C1E5B22F7E}">
  <dimension ref="A1:I41"/>
  <sheetViews>
    <sheetView workbookViewId="0">
      <selection sqref="A1:XFD1048576"/>
    </sheetView>
  </sheetViews>
  <sheetFormatPr baseColWidth="10" defaultRowHeight="12.75" x14ac:dyDescent="0.2"/>
  <cols>
    <col min="1" max="1" width="7" style="41" bestFit="1" customWidth="1"/>
    <col min="2" max="2" width="34.5703125" style="41" bestFit="1" customWidth="1"/>
    <col min="3" max="3" width="11.140625" style="41" bestFit="1" customWidth="1"/>
    <col min="4" max="4" width="10.85546875" style="41" bestFit="1" customWidth="1"/>
    <col min="5" max="5" width="23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19</v>
      </c>
      <c r="C2" s="7">
        <v>2186114</v>
      </c>
      <c r="D2" s="7" t="s">
        <v>1001</v>
      </c>
      <c r="E2" s="7" t="s">
        <v>22</v>
      </c>
      <c r="F2" s="7" t="s">
        <v>1046</v>
      </c>
      <c r="G2" s="7">
        <v>77</v>
      </c>
      <c r="H2" s="8">
        <v>2.3252314814814816E-2</v>
      </c>
      <c r="I2" s="9">
        <v>49</v>
      </c>
    </row>
    <row r="3" spans="1:9" x14ac:dyDescent="0.2">
      <c r="A3" s="10">
        <v>2</v>
      </c>
      <c r="B3" s="11" t="s">
        <v>58</v>
      </c>
      <c r="C3" s="11">
        <v>2109527</v>
      </c>
      <c r="D3" s="11" t="s">
        <v>1001</v>
      </c>
      <c r="E3" s="11" t="s">
        <v>14</v>
      </c>
      <c r="F3" s="11" t="s">
        <v>1046</v>
      </c>
      <c r="G3" s="11">
        <v>77</v>
      </c>
      <c r="H3" s="12">
        <v>2.5104166666666667E-2</v>
      </c>
      <c r="I3" s="13">
        <v>42</v>
      </c>
    </row>
    <row r="4" spans="1:9" x14ac:dyDescent="0.2">
      <c r="A4" s="6">
        <v>3</v>
      </c>
      <c r="B4" s="7" t="s">
        <v>69</v>
      </c>
      <c r="C4" s="7">
        <v>2436984</v>
      </c>
      <c r="D4" s="7" t="s">
        <v>1001</v>
      </c>
      <c r="E4" s="7" t="s">
        <v>71</v>
      </c>
      <c r="F4" s="7" t="s">
        <v>1046</v>
      </c>
      <c r="G4" s="7">
        <v>77</v>
      </c>
      <c r="H4" s="8">
        <v>2.5590277777777778E-2</v>
      </c>
      <c r="I4" s="9">
        <v>40</v>
      </c>
    </row>
    <row r="5" spans="1:9" x14ac:dyDescent="0.2">
      <c r="A5" s="10">
        <v>4</v>
      </c>
      <c r="B5" s="11" t="s">
        <v>147</v>
      </c>
      <c r="C5" s="11">
        <v>1862942</v>
      </c>
      <c r="D5" s="11" t="s">
        <v>1001</v>
      </c>
      <c r="E5" s="11" t="s">
        <v>149</v>
      </c>
      <c r="F5" s="11" t="s">
        <v>1046</v>
      </c>
      <c r="G5" s="11">
        <v>77</v>
      </c>
      <c r="H5" s="12">
        <v>2.6539351851851852E-2</v>
      </c>
      <c r="I5" s="13">
        <v>24</v>
      </c>
    </row>
    <row r="6" spans="1:9" x14ac:dyDescent="0.2">
      <c r="A6" s="6">
        <v>5</v>
      </c>
      <c r="B6" s="7" t="s">
        <v>182</v>
      </c>
      <c r="C6" s="7">
        <v>2328529</v>
      </c>
      <c r="D6" s="7" t="s">
        <v>1001</v>
      </c>
      <c r="E6" s="7" t="s">
        <v>22</v>
      </c>
      <c r="F6" s="7" t="s">
        <v>1046</v>
      </c>
      <c r="G6" s="7">
        <v>77</v>
      </c>
      <c r="H6" s="8">
        <v>2.7025462962962963E-2</v>
      </c>
      <c r="I6" s="9">
        <v>16</v>
      </c>
    </row>
    <row r="7" spans="1:9" x14ac:dyDescent="0.2">
      <c r="A7" s="10">
        <v>6</v>
      </c>
      <c r="B7" s="11" t="s">
        <v>202</v>
      </c>
      <c r="C7" s="11">
        <v>1969173</v>
      </c>
      <c r="D7" s="11" t="s">
        <v>1001</v>
      </c>
      <c r="E7" s="11" t="s">
        <v>77</v>
      </c>
      <c r="F7" s="11" t="s">
        <v>1046</v>
      </c>
      <c r="G7" s="11">
        <v>77</v>
      </c>
      <c r="H7" s="12">
        <v>2.7280092592592592E-2</v>
      </c>
      <c r="I7" s="13">
        <v>12</v>
      </c>
    </row>
    <row r="8" spans="1:9" x14ac:dyDescent="0.2">
      <c r="A8" s="6">
        <v>7</v>
      </c>
      <c r="B8" s="7" t="s">
        <v>231</v>
      </c>
      <c r="C8" s="7">
        <v>2144248</v>
      </c>
      <c r="D8" s="7" t="s">
        <v>1001</v>
      </c>
      <c r="E8" s="7" t="s">
        <v>28</v>
      </c>
      <c r="F8" s="7" t="s">
        <v>1046</v>
      </c>
      <c r="G8" s="7">
        <v>77</v>
      </c>
      <c r="H8" s="8">
        <v>2.7546296296296298E-2</v>
      </c>
      <c r="I8" s="9">
        <v>7</v>
      </c>
    </row>
    <row r="9" spans="1:9" x14ac:dyDescent="0.2">
      <c r="A9" s="10">
        <v>8</v>
      </c>
      <c r="B9" s="11" t="s">
        <v>240</v>
      </c>
      <c r="C9" s="11">
        <v>2163662</v>
      </c>
      <c r="D9" s="11" t="s">
        <v>1001</v>
      </c>
      <c r="E9" s="11" t="s">
        <v>39</v>
      </c>
      <c r="F9" s="11" t="s">
        <v>1046</v>
      </c>
      <c r="G9" s="11">
        <v>77</v>
      </c>
      <c r="H9" s="12">
        <v>2.7696759259259258E-2</v>
      </c>
      <c r="I9" s="13">
        <v>5</v>
      </c>
    </row>
    <row r="10" spans="1:9" x14ac:dyDescent="0.2">
      <c r="A10" s="6">
        <v>9</v>
      </c>
      <c r="B10" s="7" t="s">
        <v>255</v>
      </c>
      <c r="C10" s="7">
        <v>1686600</v>
      </c>
      <c r="D10" s="7" t="s">
        <v>1001</v>
      </c>
      <c r="E10" s="7" t="s">
        <v>258</v>
      </c>
      <c r="F10" s="7" t="s">
        <v>1046</v>
      </c>
      <c r="G10" s="7">
        <v>77</v>
      </c>
      <c r="H10" s="8">
        <v>2.7777777777777776E-2</v>
      </c>
      <c r="I10" s="9">
        <v>3</v>
      </c>
    </row>
    <row r="11" spans="1:9" x14ac:dyDescent="0.2">
      <c r="A11" s="10">
        <v>10</v>
      </c>
      <c r="B11" s="11" t="s">
        <v>265</v>
      </c>
      <c r="C11" s="11">
        <v>212244</v>
      </c>
      <c r="D11" s="11" t="s">
        <v>1001</v>
      </c>
      <c r="E11" s="11" t="s">
        <v>258</v>
      </c>
      <c r="F11" s="11" t="s">
        <v>1046</v>
      </c>
      <c r="G11" s="11">
        <v>77</v>
      </c>
      <c r="H11" s="12">
        <v>2.7824074074074074E-2</v>
      </c>
      <c r="I11" s="13">
        <v>1</v>
      </c>
    </row>
    <row r="12" spans="1:9" x14ac:dyDescent="0.2">
      <c r="A12" s="6">
        <v>11</v>
      </c>
      <c r="B12" s="7" t="s">
        <v>277</v>
      </c>
      <c r="C12" s="7">
        <v>577563</v>
      </c>
      <c r="D12" s="7" t="s">
        <v>1001</v>
      </c>
      <c r="E12" s="7" t="s">
        <v>77</v>
      </c>
      <c r="F12" s="7" t="s">
        <v>1046</v>
      </c>
      <c r="G12" s="7">
        <v>77</v>
      </c>
      <c r="H12" s="8">
        <v>2.7847222222222221E-2</v>
      </c>
      <c r="I12" s="9">
        <v>1</v>
      </c>
    </row>
    <row r="13" spans="1:9" x14ac:dyDescent="0.2">
      <c r="A13" s="10">
        <v>12</v>
      </c>
      <c r="B13" s="11" t="s">
        <v>293</v>
      </c>
      <c r="C13" s="11">
        <v>1584096</v>
      </c>
      <c r="D13" s="11" t="s">
        <v>1001</v>
      </c>
      <c r="E13" s="11" t="s">
        <v>295</v>
      </c>
      <c r="F13" s="11" t="s">
        <v>1046</v>
      </c>
      <c r="G13" s="11">
        <v>77</v>
      </c>
      <c r="H13" s="12">
        <v>2.8333333333333332E-2</v>
      </c>
      <c r="I13" s="13">
        <v>1</v>
      </c>
    </row>
    <row r="14" spans="1:9" x14ac:dyDescent="0.2">
      <c r="A14" s="6">
        <v>13</v>
      </c>
      <c r="B14" s="7" t="s">
        <v>330</v>
      </c>
      <c r="C14" s="7">
        <v>2024651</v>
      </c>
      <c r="D14" s="7" t="s">
        <v>1001</v>
      </c>
      <c r="E14" s="7" t="s">
        <v>22</v>
      </c>
      <c r="F14" s="7" t="s">
        <v>1046</v>
      </c>
      <c r="G14" s="7">
        <v>77</v>
      </c>
      <c r="H14" s="8">
        <v>2.9027777777777777E-2</v>
      </c>
      <c r="I14" s="9">
        <v>1</v>
      </c>
    </row>
    <row r="15" spans="1:9" x14ac:dyDescent="0.2">
      <c r="A15" s="10">
        <v>14</v>
      </c>
      <c r="B15" s="11" t="s">
        <v>346</v>
      </c>
      <c r="C15" s="11">
        <v>2338752</v>
      </c>
      <c r="D15" s="11" t="s">
        <v>1001</v>
      </c>
      <c r="E15" s="11" t="s">
        <v>22</v>
      </c>
      <c r="F15" s="11" t="s">
        <v>1046</v>
      </c>
      <c r="G15" s="11">
        <v>77</v>
      </c>
      <c r="H15" s="12">
        <v>2.9062500000000002E-2</v>
      </c>
      <c r="I15" s="13">
        <v>1</v>
      </c>
    </row>
    <row r="16" spans="1:9" x14ac:dyDescent="0.2">
      <c r="A16" s="6">
        <v>15</v>
      </c>
      <c r="B16" s="7" t="s">
        <v>388</v>
      </c>
      <c r="C16" s="7">
        <v>2345287</v>
      </c>
      <c r="D16" s="7" t="s">
        <v>1001</v>
      </c>
      <c r="E16" s="7" t="s">
        <v>390</v>
      </c>
      <c r="F16" s="7" t="s">
        <v>1046</v>
      </c>
      <c r="G16" s="7">
        <v>77</v>
      </c>
      <c r="H16" s="8">
        <v>2.9513888888888888E-2</v>
      </c>
      <c r="I16" s="9">
        <v>1</v>
      </c>
    </row>
    <row r="17" spans="1:9" x14ac:dyDescent="0.2">
      <c r="A17" s="10">
        <v>16</v>
      </c>
      <c r="B17" s="11" t="s">
        <v>393</v>
      </c>
      <c r="C17" s="11">
        <v>1785198</v>
      </c>
      <c r="D17" s="11" t="s">
        <v>1001</v>
      </c>
      <c r="E17" s="11" t="s">
        <v>295</v>
      </c>
      <c r="F17" s="11" t="s">
        <v>1046</v>
      </c>
      <c r="G17" s="11">
        <v>77</v>
      </c>
      <c r="H17" s="12">
        <v>2.9803240740740741E-2</v>
      </c>
      <c r="I17" s="13">
        <v>1</v>
      </c>
    </row>
    <row r="18" spans="1:9" x14ac:dyDescent="0.2">
      <c r="A18" s="6">
        <v>17</v>
      </c>
      <c r="B18" s="7" t="s">
        <v>406</v>
      </c>
      <c r="C18" s="7">
        <v>1462657</v>
      </c>
      <c r="D18" s="7" t="s">
        <v>1001</v>
      </c>
      <c r="E18" s="7" t="s">
        <v>77</v>
      </c>
      <c r="F18" s="7" t="s">
        <v>1046</v>
      </c>
      <c r="G18" s="7">
        <v>77</v>
      </c>
      <c r="H18" s="8">
        <v>3.0069444444444444E-2</v>
      </c>
      <c r="I18" s="9">
        <v>1</v>
      </c>
    </row>
    <row r="19" spans="1:9" x14ac:dyDescent="0.2">
      <c r="A19" s="10">
        <v>18</v>
      </c>
      <c r="B19" s="11" t="s">
        <v>423</v>
      </c>
      <c r="C19" s="11">
        <v>1987560</v>
      </c>
      <c r="D19" s="11" t="s">
        <v>1001</v>
      </c>
      <c r="E19" s="11" t="s">
        <v>71</v>
      </c>
      <c r="F19" s="11" t="s">
        <v>1046</v>
      </c>
      <c r="G19" s="11">
        <v>77</v>
      </c>
      <c r="H19" s="12">
        <v>3.0393518518518518E-2</v>
      </c>
      <c r="I19" s="13">
        <v>1</v>
      </c>
    </row>
    <row r="20" spans="1:9" x14ac:dyDescent="0.2">
      <c r="A20" s="6">
        <v>19</v>
      </c>
      <c r="B20" s="7" t="s">
        <v>454</v>
      </c>
      <c r="C20" s="7">
        <v>1438844</v>
      </c>
      <c r="D20" s="7" t="s">
        <v>1001</v>
      </c>
      <c r="E20" s="7" t="s">
        <v>258</v>
      </c>
      <c r="F20" s="7" t="s">
        <v>1046</v>
      </c>
      <c r="G20" s="7">
        <v>77</v>
      </c>
      <c r="H20" s="8">
        <v>3.0891203703703702E-2</v>
      </c>
      <c r="I20" s="9">
        <v>1</v>
      </c>
    </row>
    <row r="21" spans="1:9" x14ac:dyDescent="0.2">
      <c r="A21" s="10">
        <v>20</v>
      </c>
      <c r="B21" s="11" t="s">
        <v>492</v>
      </c>
      <c r="C21" s="11">
        <v>2509559</v>
      </c>
      <c r="D21" s="11" t="s">
        <v>1001</v>
      </c>
      <c r="E21" s="11" t="s">
        <v>77</v>
      </c>
      <c r="F21" s="11" t="s">
        <v>1046</v>
      </c>
      <c r="G21" s="11">
        <v>77</v>
      </c>
      <c r="H21" s="12">
        <v>3.1469907407407405E-2</v>
      </c>
      <c r="I21" s="13">
        <v>1</v>
      </c>
    </row>
    <row r="22" spans="1:9" x14ac:dyDescent="0.2">
      <c r="A22" s="6">
        <v>21</v>
      </c>
      <c r="B22" s="7" t="s">
        <v>496</v>
      </c>
      <c r="C22" s="7">
        <v>2412914</v>
      </c>
      <c r="D22" s="7" t="s">
        <v>1001</v>
      </c>
      <c r="E22" s="7" t="s">
        <v>295</v>
      </c>
      <c r="F22" s="7" t="s">
        <v>1046</v>
      </c>
      <c r="G22" s="7">
        <v>77</v>
      </c>
      <c r="H22" s="8">
        <v>3.2048611111111111E-2</v>
      </c>
      <c r="I22" s="9">
        <v>1</v>
      </c>
    </row>
    <row r="23" spans="1:9" x14ac:dyDescent="0.2">
      <c r="A23" s="10">
        <v>22</v>
      </c>
      <c r="B23" s="11" t="s">
        <v>531</v>
      </c>
      <c r="C23" s="11">
        <v>1863387</v>
      </c>
      <c r="D23" s="11" t="s">
        <v>1001</v>
      </c>
      <c r="E23" s="11" t="s">
        <v>77</v>
      </c>
      <c r="F23" s="11" t="s">
        <v>1046</v>
      </c>
      <c r="G23" s="11">
        <v>77</v>
      </c>
      <c r="H23" s="12">
        <v>3.2615740740740744E-2</v>
      </c>
      <c r="I23" s="13">
        <v>1</v>
      </c>
    </row>
    <row r="24" spans="1:9" x14ac:dyDescent="0.2">
      <c r="A24" s="6">
        <v>23</v>
      </c>
      <c r="B24" s="7" t="s">
        <v>594</v>
      </c>
      <c r="C24" s="7">
        <v>2058476</v>
      </c>
      <c r="D24" s="7" t="s">
        <v>1001</v>
      </c>
      <c r="E24" s="7" t="s">
        <v>28</v>
      </c>
      <c r="F24" s="7" t="s">
        <v>1046</v>
      </c>
      <c r="G24" s="7">
        <v>77</v>
      </c>
      <c r="H24" s="8">
        <v>3.366898148148148E-2</v>
      </c>
      <c r="I24" s="9">
        <v>1</v>
      </c>
    </row>
    <row r="25" spans="1:9" x14ac:dyDescent="0.2">
      <c r="A25" s="10">
        <v>24</v>
      </c>
      <c r="B25" s="11" t="s">
        <v>618</v>
      </c>
      <c r="C25" s="11">
        <v>2390157</v>
      </c>
      <c r="D25" s="11" t="s">
        <v>1001</v>
      </c>
      <c r="E25" s="11" t="s">
        <v>77</v>
      </c>
      <c r="F25" s="11" t="s">
        <v>1046</v>
      </c>
      <c r="G25" s="11">
        <v>77</v>
      </c>
      <c r="H25" s="12">
        <v>3.408564814814815E-2</v>
      </c>
      <c r="I25" s="13">
        <v>1</v>
      </c>
    </row>
    <row r="26" spans="1:9" x14ac:dyDescent="0.2">
      <c r="A26" s="6">
        <v>25</v>
      </c>
      <c r="B26" s="7" t="s">
        <v>631</v>
      </c>
      <c r="C26" s="7">
        <v>1864152</v>
      </c>
      <c r="D26" s="7" t="s">
        <v>1001</v>
      </c>
      <c r="E26" s="7" t="s">
        <v>39</v>
      </c>
      <c r="F26" s="7" t="s">
        <v>1046</v>
      </c>
      <c r="G26" s="7">
        <v>77</v>
      </c>
      <c r="H26" s="8">
        <v>3.425925925925926E-2</v>
      </c>
      <c r="I26" s="9">
        <v>1</v>
      </c>
    </row>
    <row r="27" spans="1:9" x14ac:dyDescent="0.2">
      <c r="A27" s="10">
        <v>26</v>
      </c>
      <c r="B27" s="11" t="s">
        <v>647</v>
      </c>
      <c r="C27" s="11">
        <v>1188081</v>
      </c>
      <c r="D27" s="11" t="s">
        <v>1001</v>
      </c>
      <c r="E27" s="11" t="s">
        <v>77</v>
      </c>
      <c r="F27" s="11" t="s">
        <v>1046</v>
      </c>
      <c r="G27" s="11">
        <v>77</v>
      </c>
      <c r="H27" s="12">
        <v>3.4548611111111113E-2</v>
      </c>
      <c r="I27" s="13">
        <v>1</v>
      </c>
    </row>
    <row r="28" spans="1:9" x14ac:dyDescent="0.2">
      <c r="A28" s="6">
        <v>27</v>
      </c>
      <c r="B28" s="7" t="s">
        <v>771</v>
      </c>
      <c r="C28" s="7">
        <v>2350607</v>
      </c>
      <c r="D28" s="7" t="s">
        <v>1001</v>
      </c>
      <c r="E28" s="7" t="s">
        <v>51</v>
      </c>
      <c r="F28" s="7" t="s">
        <v>1046</v>
      </c>
      <c r="G28" s="7">
        <v>77</v>
      </c>
      <c r="H28" s="8">
        <v>3.6701388888888888E-2</v>
      </c>
      <c r="I28" s="9">
        <v>1</v>
      </c>
    </row>
    <row r="29" spans="1:9" x14ac:dyDescent="0.2">
      <c r="A29" s="10">
        <v>28</v>
      </c>
    </row>
    <row r="30" spans="1:9" x14ac:dyDescent="0.2">
      <c r="A30" s="6">
        <v>29</v>
      </c>
    </row>
    <row r="31" spans="1:9" x14ac:dyDescent="0.2">
      <c r="A31" s="10">
        <v>30</v>
      </c>
    </row>
    <row r="32" spans="1:9" x14ac:dyDescent="0.2">
      <c r="A32" s="6">
        <v>31</v>
      </c>
    </row>
    <row r="33" spans="1:2" x14ac:dyDescent="0.2">
      <c r="A33" s="10">
        <v>32</v>
      </c>
    </row>
    <row r="34" spans="1:2" x14ac:dyDescent="0.2">
      <c r="A34" s="6">
        <v>33</v>
      </c>
    </row>
    <row r="41" spans="1:2" x14ac:dyDescent="0.2">
      <c r="B41" s="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AF77E0-D690-46DD-9CFB-A318E18A6042}">
  <dimension ref="A1:I41"/>
  <sheetViews>
    <sheetView workbookViewId="0">
      <selection sqref="A1:XFD1048576"/>
    </sheetView>
  </sheetViews>
  <sheetFormatPr baseColWidth="10" defaultRowHeight="12.75" x14ac:dyDescent="0.2"/>
  <cols>
    <col min="1" max="1" width="7" style="41" bestFit="1" customWidth="1"/>
    <col min="2" max="2" width="31.7109375" style="41" bestFit="1" customWidth="1"/>
    <col min="3" max="3" width="11.140625" style="41" bestFit="1" customWidth="1"/>
    <col min="4" max="4" width="10.85546875" style="41" bestFit="1" customWidth="1"/>
    <col min="5" max="5" width="23.570312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63</v>
      </c>
      <c r="C2" s="7">
        <v>1235101</v>
      </c>
      <c r="D2" s="7" t="s">
        <v>1004</v>
      </c>
      <c r="E2" s="7" t="s">
        <v>66</v>
      </c>
      <c r="F2" s="7" t="s">
        <v>1046</v>
      </c>
      <c r="G2" s="7">
        <v>77</v>
      </c>
      <c r="H2" s="8">
        <v>2.5405092592592594E-2</v>
      </c>
      <c r="I2" s="9">
        <v>41</v>
      </c>
    </row>
    <row r="3" spans="1:9" x14ac:dyDescent="0.2">
      <c r="A3" s="10">
        <v>2</v>
      </c>
      <c r="B3" s="11" t="s">
        <v>100</v>
      </c>
      <c r="C3" s="11">
        <v>1754620</v>
      </c>
      <c r="D3" s="11" t="s">
        <v>1004</v>
      </c>
      <c r="E3" s="11" t="s">
        <v>103</v>
      </c>
      <c r="F3" s="11" t="s">
        <v>1046</v>
      </c>
      <c r="G3" s="11">
        <v>77</v>
      </c>
      <c r="H3" s="12">
        <v>2.6203703703703705E-2</v>
      </c>
      <c r="I3" s="13">
        <v>34</v>
      </c>
    </row>
    <row r="4" spans="1:9" x14ac:dyDescent="0.2">
      <c r="A4" s="6">
        <v>3</v>
      </c>
      <c r="B4" s="7" t="s">
        <v>137</v>
      </c>
      <c r="C4" s="7">
        <v>1461919</v>
      </c>
      <c r="D4" s="7" t="s">
        <v>1004</v>
      </c>
      <c r="E4" s="7" t="s">
        <v>77</v>
      </c>
      <c r="F4" s="7" t="s">
        <v>1046</v>
      </c>
      <c r="G4" s="7">
        <v>77</v>
      </c>
      <c r="H4" s="8">
        <v>2.6435185185185187E-2</v>
      </c>
      <c r="I4" s="9">
        <v>26</v>
      </c>
    </row>
    <row r="5" spans="1:9" x14ac:dyDescent="0.2">
      <c r="A5" s="10">
        <v>4</v>
      </c>
      <c r="B5" s="11" t="s">
        <v>142</v>
      </c>
      <c r="C5" s="11">
        <v>170013</v>
      </c>
      <c r="D5" s="11" t="s">
        <v>1004</v>
      </c>
      <c r="E5" s="11" t="s">
        <v>28</v>
      </c>
      <c r="F5" s="11" t="s">
        <v>1046</v>
      </c>
      <c r="G5" s="11">
        <v>77</v>
      </c>
      <c r="H5" s="12">
        <v>2.6481481481481481E-2</v>
      </c>
      <c r="I5" s="13">
        <v>25</v>
      </c>
    </row>
    <row r="6" spans="1:9" x14ac:dyDescent="0.2">
      <c r="A6" s="6">
        <v>5</v>
      </c>
      <c r="B6" s="7" t="s">
        <v>152</v>
      </c>
      <c r="C6" s="7">
        <v>2005589</v>
      </c>
      <c r="D6" s="7" t="s">
        <v>1004</v>
      </c>
      <c r="E6" s="7" t="s">
        <v>14</v>
      </c>
      <c r="F6" s="7" t="s">
        <v>1046</v>
      </c>
      <c r="G6" s="7">
        <v>77</v>
      </c>
      <c r="H6" s="8">
        <v>2.6620370370370371E-2</v>
      </c>
      <c r="I6" s="9">
        <v>23</v>
      </c>
    </row>
    <row r="7" spans="1:9" x14ac:dyDescent="0.2">
      <c r="A7" s="10">
        <v>6</v>
      </c>
      <c r="B7" s="11" t="s">
        <v>156</v>
      </c>
      <c r="C7" s="11">
        <v>668169</v>
      </c>
      <c r="D7" s="11" t="s">
        <v>1004</v>
      </c>
      <c r="E7" s="11" t="s">
        <v>71</v>
      </c>
      <c r="F7" s="11" t="s">
        <v>1046</v>
      </c>
      <c r="G7" s="11">
        <v>77</v>
      </c>
      <c r="H7" s="12">
        <v>2.6689814814814816E-2</v>
      </c>
      <c r="I7" s="13">
        <v>22</v>
      </c>
    </row>
    <row r="8" spans="1:9" x14ac:dyDescent="0.2">
      <c r="A8" s="6">
        <v>7</v>
      </c>
      <c r="B8" s="7" t="s">
        <v>160</v>
      </c>
      <c r="C8" s="7">
        <v>1790263</v>
      </c>
      <c r="D8" s="7" t="s">
        <v>1004</v>
      </c>
      <c r="E8" s="7" t="s">
        <v>97</v>
      </c>
      <c r="F8" s="7" t="s">
        <v>1046</v>
      </c>
      <c r="G8" s="7">
        <v>77</v>
      </c>
      <c r="H8" s="8">
        <v>2.6701388888888889E-2</v>
      </c>
      <c r="I8" s="9">
        <v>21</v>
      </c>
    </row>
    <row r="9" spans="1:9" x14ac:dyDescent="0.2">
      <c r="A9" s="10">
        <v>8</v>
      </c>
      <c r="B9" s="11" t="s">
        <v>168</v>
      </c>
      <c r="C9" s="11">
        <v>2519910</v>
      </c>
      <c r="D9" s="11" t="s">
        <v>1004</v>
      </c>
      <c r="E9" s="11" t="s">
        <v>22</v>
      </c>
      <c r="F9" s="11" t="s">
        <v>1046</v>
      </c>
      <c r="G9" s="11">
        <v>77</v>
      </c>
      <c r="H9" s="12">
        <v>2.675925925925926E-2</v>
      </c>
      <c r="I9" s="13">
        <v>19</v>
      </c>
    </row>
    <row r="10" spans="1:9" x14ac:dyDescent="0.2">
      <c r="A10" s="6">
        <v>9</v>
      </c>
      <c r="B10" s="7" t="s">
        <v>178</v>
      </c>
      <c r="C10" s="7">
        <v>2220191</v>
      </c>
      <c r="D10" s="7" t="s">
        <v>1004</v>
      </c>
      <c r="E10" s="7" t="s">
        <v>14</v>
      </c>
      <c r="F10" s="7" t="s">
        <v>1046</v>
      </c>
      <c r="G10" s="7">
        <v>77</v>
      </c>
      <c r="H10" s="8">
        <v>2.7002314814814816E-2</v>
      </c>
      <c r="I10" s="9">
        <v>17</v>
      </c>
    </row>
    <row r="11" spans="1:9" x14ac:dyDescent="0.2">
      <c r="A11" s="10">
        <v>10</v>
      </c>
      <c r="B11" s="11" t="s">
        <v>206</v>
      </c>
      <c r="C11" s="11">
        <v>2014126</v>
      </c>
      <c r="D11" s="11" t="s">
        <v>1004</v>
      </c>
      <c r="E11" s="11" t="s">
        <v>208</v>
      </c>
      <c r="F11" s="11" t="s">
        <v>1046</v>
      </c>
      <c r="G11" s="11">
        <v>77</v>
      </c>
      <c r="H11" s="12">
        <v>2.7291666666666665E-2</v>
      </c>
      <c r="I11" s="13">
        <v>11</v>
      </c>
    </row>
    <row r="12" spans="1:9" x14ac:dyDescent="0.2">
      <c r="A12" s="6">
        <v>11</v>
      </c>
      <c r="B12" s="7" t="s">
        <v>236</v>
      </c>
      <c r="C12" s="7">
        <v>568969</v>
      </c>
      <c r="D12" s="7" t="s">
        <v>1004</v>
      </c>
      <c r="E12" s="7" t="s">
        <v>14</v>
      </c>
      <c r="F12" s="7" t="s">
        <v>1046</v>
      </c>
      <c r="G12" s="7">
        <v>77</v>
      </c>
      <c r="H12" s="8">
        <v>2.7673611111111111E-2</v>
      </c>
      <c r="I12" s="9">
        <v>6</v>
      </c>
    </row>
    <row r="13" spans="1:9" x14ac:dyDescent="0.2">
      <c r="A13" s="10">
        <v>12</v>
      </c>
      <c r="B13" s="11" t="s">
        <v>273</v>
      </c>
      <c r="C13" s="11">
        <v>2014096</v>
      </c>
      <c r="D13" s="11" t="s">
        <v>1004</v>
      </c>
      <c r="E13" s="11" t="s">
        <v>77</v>
      </c>
      <c r="F13" s="11" t="s">
        <v>1046</v>
      </c>
      <c r="G13" s="11">
        <v>77</v>
      </c>
      <c r="H13" s="12">
        <v>2.7847222222222221E-2</v>
      </c>
      <c r="I13" s="13">
        <v>1</v>
      </c>
    </row>
    <row r="14" spans="1:9" x14ac:dyDescent="0.2">
      <c r="A14" s="6">
        <v>13</v>
      </c>
      <c r="B14" s="7" t="s">
        <v>285</v>
      </c>
      <c r="C14" s="7">
        <v>2271411</v>
      </c>
      <c r="D14" s="7" t="s">
        <v>1004</v>
      </c>
      <c r="E14" s="7" t="s">
        <v>39</v>
      </c>
      <c r="F14" s="7" t="s">
        <v>1046</v>
      </c>
      <c r="G14" s="7">
        <v>77</v>
      </c>
      <c r="H14" s="8">
        <v>2.826388888888889E-2</v>
      </c>
      <c r="I14" s="9">
        <v>1</v>
      </c>
    </row>
    <row r="15" spans="1:9" x14ac:dyDescent="0.2">
      <c r="A15" s="10">
        <v>14</v>
      </c>
      <c r="B15" s="11" t="s">
        <v>289</v>
      </c>
      <c r="C15" s="11">
        <v>477397</v>
      </c>
      <c r="D15" s="11" t="s">
        <v>1004</v>
      </c>
      <c r="E15" s="11" t="s">
        <v>149</v>
      </c>
      <c r="F15" s="11" t="s">
        <v>1046</v>
      </c>
      <c r="G15" s="11">
        <v>77</v>
      </c>
      <c r="H15" s="12">
        <v>2.8298611111111111E-2</v>
      </c>
      <c r="I15" s="13">
        <v>1</v>
      </c>
    </row>
    <row r="16" spans="1:9" x14ac:dyDescent="0.2">
      <c r="A16" s="6">
        <v>15</v>
      </c>
      <c r="B16" s="7" t="s">
        <v>298</v>
      </c>
      <c r="C16" s="7">
        <v>2405552</v>
      </c>
      <c r="D16" s="7" t="s">
        <v>1004</v>
      </c>
      <c r="E16" s="7" t="s">
        <v>97</v>
      </c>
      <c r="F16" s="7" t="s">
        <v>1046</v>
      </c>
      <c r="G16" s="7">
        <v>77</v>
      </c>
      <c r="H16" s="8">
        <v>2.8344907407407409E-2</v>
      </c>
      <c r="I16" s="9">
        <v>1</v>
      </c>
    </row>
    <row r="17" spans="1:9" x14ac:dyDescent="0.2">
      <c r="A17" s="10">
        <v>16</v>
      </c>
      <c r="B17" s="11" t="s">
        <v>307</v>
      </c>
      <c r="C17" s="11">
        <v>1587269</v>
      </c>
      <c r="D17" s="11" t="s">
        <v>1004</v>
      </c>
      <c r="E17" s="11" t="s">
        <v>208</v>
      </c>
      <c r="F17" s="11" t="s">
        <v>1046</v>
      </c>
      <c r="G17" s="11">
        <v>77</v>
      </c>
      <c r="H17" s="12">
        <v>2.8657407407407406E-2</v>
      </c>
      <c r="I17" s="13">
        <v>1</v>
      </c>
    </row>
    <row r="18" spans="1:9" x14ac:dyDescent="0.2">
      <c r="A18" s="6">
        <v>17</v>
      </c>
      <c r="B18" s="7" t="s">
        <v>311</v>
      </c>
      <c r="C18" s="7">
        <v>1659066</v>
      </c>
      <c r="D18" s="7" t="s">
        <v>1004</v>
      </c>
      <c r="E18" s="7" t="s">
        <v>77</v>
      </c>
      <c r="F18" s="7" t="s">
        <v>1046</v>
      </c>
      <c r="G18" s="7">
        <v>77</v>
      </c>
      <c r="H18" s="8">
        <v>2.8807870370370369E-2</v>
      </c>
      <c r="I18" s="9">
        <v>1</v>
      </c>
    </row>
    <row r="19" spans="1:9" x14ac:dyDescent="0.2">
      <c r="A19" s="10">
        <v>18</v>
      </c>
      <c r="B19" s="11" t="s">
        <v>326</v>
      </c>
      <c r="C19" s="11">
        <v>1964670</v>
      </c>
      <c r="D19" s="11" t="s">
        <v>1004</v>
      </c>
      <c r="E19" s="11" t="s">
        <v>28</v>
      </c>
      <c r="F19" s="11" t="s">
        <v>1046</v>
      </c>
      <c r="G19" s="11">
        <v>77</v>
      </c>
      <c r="H19" s="12">
        <v>2.900462962962963E-2</v>
      </c>
      <c r="I19" s="13">
        <v>1</v>
      </c>
    </row>
    <row r="20" spans="1:9" x14ac:dyDescent="0.2">
      <c r="A20" s="6">
        <v>19</v>
      </c>
      <c r="B20" s="7" t="s">
        <v>362</v>
      </c>
      <c r="C20" s="7">
        <v>2536233</v>
      </c>
      <c r="D20" s="7" t="s">
        <v>1004</v>
      </c>
      <c r="E20" s="7" t="s">
        <v>323</v>
      </c>
      <c r="F20" s="7" t="s">
        <v>1046</v>
      </c>
      <c r="G20" s="7">
        <v>77</v>
      </c>
      <c r="H20" s="8">
        <v>2.9270833333333333E-2</v>
      </c>
      <c r="I20" s="9">
        <v>1</v>
      </c>
    </row>
    <row r="21" spans="1:9" x14ac:dyDescent="0.2">
      <c r="A21" s="10">
        <v>20</v>
      </c>
      <c r="B21" s="11" t="s">
        <v>365</v>
      </c>
      <c r="C21" s="11">
        <v>2444275</v>
      </c>
      <c r="D21" s="11" t="s">
        <v>1004</v>
      </c>
      <c r="E21" s="11" t="s">
        <v>340</v>
      </c>
      <c r="F21" s="11" t="s">
        <v>1046</v>
      </c>
      <c r="G21" s="11">
        <v>77</v>
      </c>
      <c r="H21" s="12">
        <v>2.9305555555555557E-2</v>
      </c>
      <c r="I21" s="13">
        <v>1</v>
      </c>
    </row>
    <row r="22" spans="1:9" x14ac:dyDescent="0.2">
      <c r="A22" s="6">
        <v>21</v>
      </c>
      <c r="B22" s="7" t="s">
        <v>413</v>
      </c>
      <c r="C22" s="7">
        <v>2536774</v>
      </c>
      <c r="D22" s="7" t="s">
        <v>1004</v>
      </c>
      <c r="E22" s="7" t="s">
        <v>71</v>
      </c>
      <c r="F22" s="7" t="s">
        <v>1046</v>
      </c>
      <c r="G22" s="7">
        <v>77</v>
      </c>
      <c r="H22" s="8">
        <v>3.0185185185185186E-2</v>
      </c>
      <c r="I22" s="9">
        <v>1</v>
      </c>
    </row>
    <row r="23" spans="1:9" x14ac:dyDescent="0.2">
      <c r="A23" s="10">
        <v>22</v>
      </c>
      <c r="B23" s="11" t="s">
        <v>417</v>
      </c>
      <c r="C23" s="11">
        <v>184736</v>
      </c>
      <c r="D23" s="11" t="s">
        <v>1004</v>
      </c>
      <c r="E23" s="11" t="s">
        <v>420</v>
      </c>
      <c r="F23" s="11" t="s">
        <v>1046</v>
      </c>
      <c r="G23" s="11">
        <v>77</v>
      </c>
      <c r="H23" s="12">
        <v>3.033564814814815E-2</v>
      </c>
      <c r="I23" s="13">
        <v>1</v>
      </c>
    </row>
    <row r="24" spans="1:9" x14ac:dyDescent="0.2">
      <c r="A24" s="6">
        <v>23</v>
      </c>
      <c r="B24" s="7" t="s">
        <v>458</v>
      </c>
      <c r="C24" s="7">
        <v>2319231</v>
      </c>
      <c r="D24" s="7" t="s">
        <v>1004</v>
      </c>
      <c r="E24" s="7" t="s">
        <v>77</v>
      </c>
      <c r="F24" s="7" t="s">
        <v>1046</v>
      </c>
      <c r="G24" s="7">
        <v>77</v>
      </c>
      <c r="H24" s="8">
        <v>3.09375E-2</v>
      </c>
      <c r="I24" s="9">
        <v>1</v>
      </c>
    </row>
    <row r="25" spans="1:9" x14ac:dyDescent="0.2">
      <c r="A25" s="10">
        <v>24</v>
      </c>
      <c r="B25" s="11" t="s">
        <v>467</v>
      </c>
      <c r="C25" s="11">
        <v>2238390</v>
      </c>
      <c r="D25" s="11" t="s">
        <v>1004</v>
      </c>
      <c r="E25" s="11" t="s">
        <v>39</v>
      </c>
      <c r="F25" s="11" t="s">
        <v>1046</v>
      </c>
      <c r="G25" s="11">
        <v>77</v>
      </c>
      <c r="H25" s="12">
        <v>3.1168981481481482E-2</v>
      </c>
      <c r="I25" s="13">
        <v>1</v>
      </c>
    </row>
    <row r="26" spans="1:9" x14ac:dyDescent="0.2">
      <c r="A26" s="6">
        <v>25</v>
      </c>
      <c r="B26" s="7" t="s">
        <v>471</v>
      </c>
      <c r="C26" s="7">
        <v>552880</v>
      </c>
      <c r="D26" s="7" t="s">
        <v>1004</v>
      </c>
      <c r="E26" s="7" t="s">
        <v>228</v>
      </c>
      <c r="F26" s="7" t="s">
        <v>1046</v>
      </c>
      <c r="G26" s="7">
        <v>77</v>
      </c>
      <c r="H26" s="8">
        <v>3.1261574074074074E-2</v>
      </c>
      <c r="I26" s="9">
        <v>1</v>
      </c>
    </row>
    <row r="27" spans="1:9" x14ac:dyDescent="0.2">
      <c r="A27" s="10">
        <v>26</v>
      </c>
      <c r="B27" s="11" t="s">
        <v>509</v>
      </c>
      <c r="C27" s="11">
        <v>2531995</v>
      </c>
      <c r="D27" s="11" t="s">
        <v>1004</v>
      </c>
      <c r="E27" s="11" t="s">
        <v>323</v>
      </c>
      <c r="F27" s="11" t="s">
        <v>1046</v>
      </c>
      <c r="G27" s="11">
        <v>77</v>
      </c>
      <c r="H27" s="12">
        <v>3.2210648148148148E-2</v>
      </c>
      <c r="I27" s="13">
        <v>1</v>
      </c>
    </row>
    <row r="28" spans="1:9" x14ac:dyDescent="0.2">
      <c r="A28" s="6">
        <v>27</v>
      </c>
      <c r="B28" s="7" t="s">
        <v>518</v>
      </c>
      <c r="C28" s="7">
        <v>392511</v>
      </c>
      <c r="D28" s="7" t="s">
        <v>1004</v>
      </c>
      <c r="E28" s="7" t="s">
        <v>109</v>
      </c>
      <c r="F28" s="7" t="s">
        <v>1046</v>
      </c>
      <c r="G28" s="7">
        <v>77</v>
      </c>
      <c r="H28" s="8">
        <v>3.2314814814814817E-2</v>
      </c>
      <c r="I28" s="9">
        <v>1</v>
      </c>
    </row>
    <row r="29" spans="1:9" x14ac:dyDescent="0.2">
      <c r="A29" s="10">
        <v>28</v>
      </c>
      <c r="B29" s="11" t="s">
        <v>571</v>
      </c>
      <c r="C29" s="11">
        <v>2431197</v>
      </c>
      <c r="D29" s="11" t="s">
        <v>1004</v>
      </c>
      <c r="E29" s="11" t="s">
        <v>199</v>
      </c>
      <c r="F29" s="11" t="s">
        <v>1046</v>
      </c>
      <c r="G29" s="11">
        <v>77</v>
      </c>
      <c r="H29" s="12">
        <v>3.3206018518518517E-2</v>
      </c>
      <c r="I29" s="13">
        <v>1</v>
      </c>
    </row>
    <row r="30" spans="1:9" x14ac:dyDescent="0.2">
      <c r="A30" s="6">
        <v>29</v>
      </c>
      <c r="B30" s="7" t="s">
        <v>711</v>
      </c>
      <c r="C30" s="7">
        <v>2072590</v>
      </c>
      <c r="D30" s="7" t="s">
        <v>1004</v>
      </c>
      <c r="E30" s="7" t="s">
        <v>208</v>
      </c>
      <c r="F30" s="7" t="s">
        <v>1046</v>
      </c>
      <c r="G30" s="7">
        <v>77</v>
      </c>
      <c r="H30" s="8">
        <v>3.5613425925925923E-2</v>
      </c>
      <c r="I30" s="9">
        <v>1</v>
      </c>
    </row>
    <row r="31" spans="1:9" x14ac:dyDescent="0.2">
      <c r="A31" s="10">
        <v>30</v>
      </c>
      <c r="B31" s="11" t="s">
        <v>819</v>
      </c>
      <c r="C31" s="11">
        <v>1943967</v>
      </c>
      <c r="D31" s="11" t="s">
        <v>1004</v>
      </c>
      <c r="E31" s="11" t="s">
        <v>208</v>
      </c>
      <c r="F31" s="11" t="s">
        <v>1046</v>
      </c>
      <c r="G31" s="11">
        <v>77</v>
      </c>
      <c r="H31" s="12">
        <v>3.8495370370370367E-2</v>
      </c>
      <c r="I31" s="13">
        <v>1</v>
      </c>
    </row>
    <row r="32" spans="1:9" x14ac:dyDescent="0.2">
      <c r="A32" s="6">
        <v>31</v>
      </c>
      <c r="B32" s="7" t="s">
        <v>826</v>
      </c>
      <c r="C32" s="7">
        <v>2346056</v>
      </c>
      <c r="D32" s="7" t="s">
        <v>1004</v>
      </c>
      <c r="E32" s="7" t="s">
        <v>45</v>
      </c>
      <c r="F32" s="7" t="s">
        <v>1046</v>
      </c>
      <c r="G32" s="7">
        <v>77</v>
      </c>
      <c r="H32" s="8">
        <v>3.8715277777777779E-2</v>
      </c>
      <c r="I32" s="9">
        <v>1</v>
      </c>
    </row>
    <row r="33" spans="1:9" x14ac:dyDescent="0.2">
      <c r="A33" s="10">
        <v>32</v>
      </c>
      <c r="B33" s="11" t="s">
        <v>856</v>
      </c>
      <c r="C33" s="11">
        <v>2076784</v>
      </c>
      <c r="D33" s="11" t="s">
        <v>1004</v>
      </c>
      <c r="E33" s="11" t="s">
        <v>51</v>
      </c>
      <c r="F33" s="11" t="s">
        <v>1046</v>
      </c>
      <c r="G33" s="11">
        <v>77</v>
      </c>
      <c r="H33" s="12">
        <v>3.9976851851851854E-2</v>
      </c>
      <c r="I33" s="13">
        <v>1</v>
      </c>
    </row>
    <row r="34" spans="1:9" x14ac:dyDescent="0.2">
      <c r="A34" s="6">
        <v>33</v>
      </c>
      <c r="B34" s="7" t="s">
        <v>884</v>
      </c>
      <c r="C34" s="7">
        <v>2330565</v>
      </c>
      <c r="D34" s="7" t="s">
        <v>1004</v>
      </c>
      <c r="E34" s="7" t="s">
        <v>109</v>
      </c>
      <c r="F34" s="7" t="s">
        <v>1046</v>
      </c>
      <c r="G34" s="7">
        <v>77</v>
      </c>
      <c r="H34" s="8">
        <v>4.099537037037037E-2</v>
      </c>
      <c r="I34" s="9">
        <v>1</v>
      </c>
    </row>
    <row r="41" spans="1:9" x14ac:dyDescent="0.2">
      <c r="B41" s="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BDE373-AA0B-426C-9D36-9EEA36715036}">
  <dimension ref="A1:I41"/>
  <sheetViews>
    <sheetView workbookViewId="0">
      <selection sqref="A1:XFD1048576"/>
    </sheetView>
  </sheetViews>
  <sheetFormatPr baseColWidth="10" defaultRowHeight="12.75" x14ac:dyDescent="0.2"/>
  <cols>
    <col min="1" max="1" width="7" style="41" bestFit="1" customWidth="1"/>
    <col min="2" max="2" width="34.42578125" style="41" bestFit="1" customWidth="1"/>
    <col min="3" max="3" width="11.140625" style="41" bestFit="1" customWidth="1"/>
    <col min="4" max="4" width="10.85546875" style="41" bestFit="1" customWidth="1"/>
    <col min="5" max="5" width="23.2851562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173</v>
      </c>
      <c r="C2" s="7">
        <v>1650530</v>
      </c>
      <c r="D2" s="7" t="s">
        <v>1007</v>
      </c>
      <c r="E2" s="7" t="s">
        <v>39</v>
      </c>
      <c r="F2" s="7" t="s">
        <v>1046</v>
      </c>
      <c r="G2" s="7">
        <v>77</v>
      </c>
      <c r="H2" s="8">
        <v>2.6956018518518518E-2</v>
      </c>
      <c r="I2" s="9">
        <v>18</v>
      </c>
    </row>
    <row r="3" spans="1:9" x14ac:dyDescent="0.2">
      <c r="A3" s="10">
        <v>2</v>
      </c>
      <c r="B3" s="11" t="s">
        <v>269</v>
      </c>
      <c r="C3" s="11">
        <v>411919</v>
      </c>
      <c r="D3" s="11" t="s">
        <v>1007</v>
      </c>
      <c r="E3" s="11" t="s">
        <v>28</v>
      </c>
      <c r="F3" s="11" t="s">
        <v>1046</v>
      </c>
      <c r="G3" s="11">
        <v>77</v>
      </c>
      <c r="H3" s="12">
        <v>2.7824074074074074E-2</v>
      </c>
      <c r="I3" s="13">
        <v>1</v>
      </c>
    </row>
    <row r="4" spans="1:9" x14ac:dyDescent="0.2">
      <c r="A4" s="6">
        <v>3</v>
      </c>
      <c r="B4" s="7" t="s">
        <v>302</v>
      </c>
      <c r="C4" s="7">
        <v>854187</v>
      </c>
      <c r="D4" s="7" t="s">
        <v>1007</v>
      </c>
      <c r="E4" s="7" t="s">
        <v>77</v>
      </c>
      <c r="F4" s="7" t="s">
        <v>1046</v>
      </c>
      <c r="G4" s="7">
        <v>77</v>
      </c>
      <c r="H4" s="8">
        <v>2.8425925925925927E-2</v>
      </c>
      <c r="I4" s="9">
        <v>1</v>
      </c>
    </row>
    <row r="5" spans="1:9" x14ac:dyDescent="0.2">
      <c r="A5" s="10">
        <v>4</v>
      </c>
      <c r="B5" s="11" t="s">
        <v>354</v>
      </c>
      <c r="C5" s="11">
        <v>134073</v>
      </c>
      <c r="D5" s="11" t="s">
        <v>1007</v>
      </c>
      <c r="E5" s="11" t="s">
        <v>149</v>
      </c>
      <c r="F5" s="11" t="s">
        <v>1046</v>
      </c>
      <c r="G5" s="11">
        <v>77</v>
      </c>
      <c r="H5" s="12">
        <v>2.9224537037037038E-2</v>
      </c>
      <c r="I5" s="13">
        <v>1</v>
      </c>
    </row>
    <row r="6" spans="1:9" x14ac:dyDescent="0.2">
      <c r="A6" s="6">
        <v>5</v>
      </c>
      <c r="B6" s="7" t="s">
        <v>449</v>
      </c>
      <c r="C6" s="7">
        <v>2532564</v>
      </c>
      <c r="D6" s="7" t="s">
        <v>1007</v>
      </c>
      <c r="E6" s="7" t="s">
        <v>323</v>
      </c>
      <c r="F6" s="7" t="s">
        <v>1046</v>
      </c>
      <c r="G6" s="7">
        <v>77</v>
      </c>
      <c r="H6" s="8">
        <v>3.0729166666666665E-2</v>
      </c>
      <c r="I6" s="9">
        <v>1</v>
      </c>
    </row>
    <row r="7" spans="1:9" x14ac:dyDescent="0.2">
      <c r="A7" s="10">
        <v>6</v>
      </c>
      <c r="B7" s="11" t="s">
        <v>488</v>
      </c>
      <c r="C7" s="11">
        <v>408871</v>
      </c>
      <c r="D7" s="11" t="s">
        <v>1007</v>
      </c>
      <c r="E7" s="11" t="s">
        <v>71</v>
      </c>
      <c r="F7" s="11" t="s">
        <v>1046</v>
      </c>
      <c r="G7" s="11">
        <v>77</v>
      </c>
      <c r="H7" s="12">
        <v>3.1446759259259258E-2</v>
      </c>
      <c r="I7" s="13">
        <v>1</v>
      </c>
    </row>
    <row r="8" spans="1:9" x14ac:dyDescent="0.2">
      <c r="A8" s="6">
        <v>7</v>
      </c>
      <c r="B8" s="7" t="s">
        <v>522</v>
      </c>
      <c r="C8" s="7">
        <v>1130677</v>
      </c>
      <c r="D8" s="7" t="s">
        <v>1007</v>
      </c>
      <c r="E8" s="7" t="s">
        <v>39</v>
      </c>
      <c r="F8" s="7" t="s">
        <v>1046</v>
      </c>
      <c r="G8" s="7">
        <v>77</v>
      </c>
      <c r="H8" s="8">
        <v>3.2361111111111111E-2</v>
      </c>
      <c r="I8" s="9">
        <v>1</v>
      </c>
    </row>
    <row r="9" spans="1:9" x14ac:dyDescent="0.2">
      <c r="A9" s="10">
        <v>8</v>
      </c>
      <c r="B9" s="11" t="s">
        <v>526</v>
      </c>
      <c r="C9" s="11">
        <v>593095</v>
      </c>
      <c r="D9" s="11" t="s">
        <v>1007</v>
      </c>
      <c r="E9" s="11" t="s">
        <v>103</v>
      </c>
      <c r="F9" s="11" t="s">
        <v>1046</v>
      </c>
      <c r="G9" s="11">
        <v>77</v>
      </c>
      <c r="H9" s="12">
        <v>3.2488425925925928E-2</v>
      </c>
      <c r="I9" s="13">
        <v>1</v>
      </c>
    </row>
    <row r="10" spans="1:9" x14ac:dyDescent="0.2">
      <c r="A10" s="6">
        <v>9</v>
      </c>
      <c r="B10" s="7" t="s">
        <v>597</v>
      </c>
      <c r="C10" s="7">
        <v>241214</v>
      </c>
      <c r="D10" s="7" t="s">
        <v>1007</v>
      </c>
      <c r="E10" s="7" t="s">
        <v>258</v>
      </c>
      <c r="F10" s="7" t="s">
        <v>1046</v>
      </c>
      <c r="G10" s="7">
        <v>77</v>
      </c>
      <c r="H10" s="8">
        <v>3.3761574074074076E-2</v>
      </c>
      <c r="I10" s="9">
        <v>1</v>
      </c>
    </row>
    <row r="11" spans="1:9" x14ac:dyDescent="0.2">
      <c r="A11" s="10">
        <v>10</v>
      </c>
      <c r="B11" s="11" t="s">
        <v>627</v>
      </c>
      <c r="C11" s="11">
        <v>2500671</v>
      </c>
      <c r="D11" s="11" t="s">
        <v>1007</v>
      </c>
      <c r="E11" s="11" t="s">
        <v>323</v>
      </c>
      <c r="F11" s="11" t="s">
        <v>1046</v>
      </c>
      <c r="G11" s="11">
        <v>77</v>
      </c>
      <c r="H11" s="12">
        <v>3.4212962962962966E-2</v>
      </c>
      <c r="I11" s="13">
        <v>1</v>
      </c>
    </row>
    <row r="12" spans="1:9" x14ac:dyDescent="0.2">
      <c r="A12" s="6">
        <v>11</v>
      </c>
      <c r="B12" s="7" t="s">
        <v>660</v>
      </c>
      <c r="C12" s="7">
        <v>1285834</v>
      </c>
      <c r="D12" s="7" t="s">
        <v>1007</v>
      </c>
      <c r="E12" s="7" t="s">
        <v>228</v>
      </c>
      <c r="F12" s="7" t="s">
        <v>1046</v>
      </c>
      <c r="G12" s="7">
        <v>77</v>
      </c>
      <c r="H12" s="8">
        <v>3.4652777777777775E-2</v>
      </c>
      <c r="I12" s="9">
        <v>1</v>
      </c>
    </row>
    <row r="13" spans="1:9" x14ac:dyDescent="0.2">
      <c r="A13" s="10">
        <v>12</v>
      </c>
      <c r="B13" s="11" t="s">
        <v>720</v>
      </c>
      <c r="C13" s="11">
        <v>2345378</v>
      </c>
      <c r="D13" s="11" t="s">
        <v>1007</v>
      </c>
      <c r="E13" s="11" t="s">
        <v>77</v>
      </c>
      <c r="F13" s="11" t="s">
        <v>1046</v>
      </c>
      <c r="G13" s="11">
        <v>77</v>
      </c>
      <c r="H13" s="12">
        <v>3.5706018518518519E-2</v>
      </c>
      <c r="I13" s="13">
        <v>1</v>
      </c>
    </row>
    <row r="14" spans="1:9" x14ac:dyDescent="0.2">
      <c r="A14" s="6">
        <v>13</v>
      </c>
      <c r="B14" s="7" t="s">
        <v>741</v>
      </c>
      <c r="C14" s="7">
        <v>2536153</v>
      </c>
      <c r="D14" s="7" t="s">
        <v>1007</v>
      </c>
      <c r="E14" s="7" t="s">
        <v>77</v>
      </c>
      <c r="F14" s="7" t="s">
        <v>1046</v>
      </c>
      <c r="G14" s="7">
        <v>77</v>
      </c>
      <c r="H14" s="8">
        <v>3.6122685185185188E-2</v>
      </c>
      <c r="I14" s="9">
        <v>1</v>
      </c>
    </row>
    <row r="15" spans="1:9" x14ac:dyDescent="0.2">
      <c r="A15" s="10">
        <v>14</v>
      </c>
      <c r="B15" s="11" t="s">
        <v>759</v>
      </c>
      <c r="C15" s="11">
        <v>2144843</v>
      </c>
      <c r="D15" s="11" t="s">
        <v>1007</v>
      </c>
      <c r="E15" s="11" t="s">
        <v>77</v>
      </c>
      <c r="F15" s="11" t="s">
        <v>1046</v>
      </c>
      <c r="G15" s="11">
        <v>77</v>
      </c>
      <c r="H15" s="12">
        <v>3.6412037037037034E-2</v>
      </c>
      <c r="I15" s="13">
        <v>1</v>
      </c>
    </row>
    <row r="16" spans="1:9" x14ac:dyDescent="0.2">
      <c r="A16" s="6">
        <v>15</v>
      </c>
      <c r="B16" s="7" t="s">
        <v>775</v>
      </c>
      <c r="C16" s="7">
        <v>1645229</v>
      </c>
      <c r="D16" s="7" t="s">
        <v>1007</v>
      </c>
      <c r="E16" s="7" t="s">
        <v>149</v>
      </c>
      <c r="F16" s="7" t="s">
        <v>1046</v>
      </c>
      <c r="G16" s="7">
        <v>77</v>
      </c>
      <c r="H16" s="8">
        <v>3.6712962962962961E-2</v>
      </c>
      <c r="I16" s="9">
        <v>1</v>
      </c>
    </row>
    <row r="17" spans="1:9" x14ac:dyDescent="0.2">
      <c r="A17" s="10">
        <v>16</v>
      </c>
      <c r="B17" s="11" t="s">
        <v>779</v>
      </c>
      <c r="C17" s="11">
        <v>2198181</v>
      </c>
      <c r="D17" s="11" t="s">
        <v>1007</v>
      </c>
      <c r="E17" s="11" t="s">
        <v>109</v>
      </c>
      <c r="F17" s="11" t="s">
        <v>1046</v>
      </c>
      <c r="G17" s="11">
        <v>77</v>
      </c>
      <c r="H17" s="12">
        <v>3.6805555555555557E-2</v>
      </c>
      <c r="I17" s="13">
        <v>1</v>
      </c>
    </row>
    <row r="18" spans="1:9" x14ac:dyDescent="0.2">
      <c r="A18" s="6">
        <v>17</v>
      </c>
    </row>
    <row r="19" spans="1:9" x14ac:dyDescent="0.2">
      <c r="A19" s="10">
        <v>18</v>
      </c>
    </row>
    <row r="20" spans="1:9" x14ac:dyDescent="0.2">
      <c r="A20" s="6">
        <v>19</v>
      </c>
    </row>
    <row r="21" spans="1:9" x14ac:dyDescent="0.2">
      <c r="A21" s="10">
        <v>20</v>
      </c>
    </row>
    <row r="22" spans="1:9" x14ac:dyDescent="0.2">
      <c r="A22" s="6">
        <v>21</v>
      </c>
    </row>
    <row r="23" spans="1:9" x14ac:dyDescent="0.2">
      <c r="A23" s="10">
        <v>22</v>
      </c>
    </row>
    <row r="24" spans="1:9" x14ac:dyDescent="0.2">
      <c r="A24" s="6">
        <v>23</v>
      </c>
    </row>
    <row r="25" spans="1:9" x14ac:dyDescent="0.2">
      <c r="A25" s="10">
        <v>24</v>
      </c>
    </row>
    <row r="26" spans="1:9" x14ac:dyDescent="0.2">
      <c r="A26" s="6">
        <v>25</v>
      </c>
    </row>
    <row r="27" spans="1:9" x14ac:dyDescent="0.2">
      <c r="A27" s="10">
        <v>26</v>
      </c>
    </row>
    <row r="28" spans="1:9" x14ac:dyDescent="0.2">
      <c r="A28" s="6">
        <v>27</v>
      </c>
    </row>
    <row r="29" spans="1:9" x14ac:dyDescent="0.2">
      <c r="A29" s="10">
        <v>28</v>
      </c>
    </row>
    <row r="30" spans="1:9" x14ac:dyDescent="0.2">
      <c r="A30" s="6">
        <v>29</v>
      </c>
    </row>
    <row r="31" spans="1:9" x14ac:dyDescent="0.2">
      <c r="A31" s="10">
        <v>30</v>
      </c>
    </row>
    <row r="32" spans="1:9" x14ac:dyDescent="0.2">
      <c r="A32" s="6">
        <v>31</v>
      </c>
    </row>
    <row r="33" spans="1:2" x14ac:dyDescent="0.2">
      <c r="A33" s="10">
        <v>32</v>
      </c>
    </row>
    <row r="34" spans="1:2" x14ac:dyDescent="0.2">
      <c r="A34" s="6">
        <v>33</v>
      </c>
    </row>
    <row r="41" spans="1:2" x14ac:dyDescent="0.2">
      <c r="B41" s="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8D8E84-5D69-43E9-AF09-59A572AF42A7}">
  <dimension ref="A1:I41"/>
  <sheetViews>
    <sheetView workbookViewId="0">
      <selection sqref="A1:XFD1048576"/>
    </sheetView>
  </sheetViews>
  <sheetFormatPr baseColWidth="10" defaultRowHeight="12.75" x14ac:dyDescent="0.2"/>
  <cols>
    <col min="1" max="1" width="7" style="41" bestFit="1" customWidth="1"/>
    <col min="2" max="2" width="25.85546875" style="41" bestFit="1" customWidth="1"/>
    <col min="3" max="3" width="11.140625" style="41" bestFit="1" customWidth="1"/>
    <col min="4" max="4" width="10.85546875" style="41" bestFit="1" customWidth="1"/>
    <col min="5" max="5" width="22.4257812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225</v>
      </c>
      <c r="C2" s="7">
        <v>1758025</v>
      </c>
      <c r="D2" s="7" t="s">
        <v>1009</v>
      </c>
      <c r="E2" s="7" t="s">
        <v>228</v>
      </c>
      <c r="F2" s="7" t="s">
        <v>1046</v>
      </c>
      <c r="G2" s="7">
        <v>77</v>
      </c>
      <c r="H2" s="8">
        <v>2.7534722222222221E-2</v>
      </c>
      <c r="I2" s="9">
        <v>8</v>
      </c>
    </row>
    <row r="3" spans="1:9" x14ac:dyDescent="0.2">
      <c r="A3" s="10">
        <v>2</v>
      </c>
      <c r="B3" s="11" t="s">
        <v>551</v>
      </c>
      <c r="C3" s="11">
        <v>679347</v>
      </c>
      <c r="D3" s="11" t="s">
        <v>1009</v>
      </c>
      <c r="E3" s="11" t="s">
        <v>554</v>
      </c>
      <c r="F3" s="11" t="s">
        <v>1046</v>
      </c>
      <c r="G3" s="11">
        <v>77</v>
      </c>
      <c r="H3" s="12">
        <v>3.2800925925925928E-2</v>
      </c>
      <c r="I3" s="13">
        <v>1</v>
      </c>
    </row>
    <row r="4" spans="1:9" x14ac:dyDescent="0.2">
      <c r="A4" s="6">
        <v>3</v>
      </c>
      <c r="B4" s="7" t="s">
        <v>557</v>
      </c>
      <c r="C4" s="7">
        <v>1085423</v>
      </c>
      <c r="D4" s="7" t="s">
        <v>1009</v>
      </c>
      <c r="E4" s="7" t="s">
        <v>51</v>
      </c>
      <c r="F4" s="7" t="s">
        <v>1046</v>
      </c>
      <c r="G4" s="7">
        <v>77</v>
      </c>
      <c r="H4" s="8">
        <v>3.2812500000000001E-2</v>
      </c>
      <c r="I4" s="9">
        <v>1</v>
      </c>
    </row>
    <row r="5" spans="1:9" x14ac:dyDescent="0.2">
      <c r="A5" s="10">
        <v>4</v>
      </c>
      <c r="B5" s="11" t="s">
        <v>561</v>
      </c>
      <c r="C5" s="11">
        <v>2483967</v>
      </c>
      <c r="D5" s="11" t="s">
        <v>1009</v>
      </c>
      <c r="E5" s="11" t="s">
        <v>323</v>
      </c>
      <c r="F5" s="11" t="s">
        <v>1046</v>
      </c>
      <c r="G5" s="11">
        <v>77</v>
      </c>
      <c r="H5" s="12">
        <v>3.2974537037037038E-2</v>
      </c>
      <c r="I5" s="13">
        <v>1</v>
      </c>
    </row>
    <row r="6" spans="1:9" x14ac:dyDescent="0.2">
      <c r="A6" s="6">
        <v>5</v>
      </c>
      <c r="B6" s="7" t="s">
        <v>575</v>
      </c>
      <c r="C6" s="7">
        <v>1062367</v>
      </c>
      <c r="D6" s="7" t="s">
        <v>1009</v>
      </c>
      <c r="E6" s="7" t="s">
        <v>77</v>
      </c>
      <c r="F6" s="7" t="s">
        <v>1046</v>
      </c>
      <c r="G6" s="7">
        <v>77</v>
      </c>
      <c r="H6" s="8">
        <v>3.3472222222222223E-2</v>
      </c>
      <c r="I6" s="9">
        <v>1</v>
      </c>
    </row>
    <row r="7" spans="1:9" x14ac:dyDescent="0.2">
      <c r="A7" s="10">
        <v>6</v>
      </c>
      <c r="B7" s="11" t="s">
        <v>728</v>
      </c>
      <c r="C7" s="11">
        <v>2479392</v>
      </c>
      <c r="D7" s="11" t="s">
        <v>1009</v>
      </c>
      <c r="E7" s="11" t="s">
        <v>28</v>
      </c>
      <c r="F7" s="11" t="s">
        <v>1046</v>
      </c>
      <c r="G7" s="11">
        <v>77</v>
      </c>
      <c r="H7" s="12">
        <v>3.5937499999999997E-2</v>
      </c>
      <c r="I7" s="13">
        <v>1</v>
      </c>
    </row>
    <row r="8" spans="1:9" x14ac:dyDescent="0.2">
      <c r="A8" s="6">
        <v>7</v>
      </c>
      <c r="B8" s="7" t="s">
        <v>749</v>
      </c>
      <c r="C8" s="7">
        <v>529963</v>
      </c>
      <c r="D8" s="7" t="s">
        <v>1009</v>
      </c>
      <c r="E8" s="7" t="s">
        <v>228</v>
      </c>
      <c r="F8" s="7" t="s">
        <v>1046</v>
      </c>
      <c r="G8" s="7">
        <v>77</v>
      </c>
      <c r="H8" s="8">
        <v>3.6215277777777777E-2</v>
      </c>
      <c r="I8" s="9">
        <v>1</v>
      </c>
    </row>
    <row r="9" spans="1:9" x14ac:dyDescent="0.2">
      <c r="A9" s="10">
        <v>8</v>
      </c>
      <c r="B9" s="11" t="s">
        <v>801</v>
      </c>
      <c r="C9" s="11">
        <v>721710</v>
      </c>
      <c r="D9" s="11" t="s">
        <v>1009</v>
      </c>
      <c r="E9" s="11" t="s">
        <v>323</v>
      </c>
      <c r="F9" s="11" t="s">
        <v>1046</v>
      </c>
      <c r="G9" s="11">
        <v>77</v>
      </c>
      <c r="H9" s="12">
        <v>3.7997685185185183E-2</v>
      </c>
      <c r="I9" s="13">
        <v>1</v>
      </c>
    </row>
    <row r="10" spans="1:9" x14ac:dyDescent="0.2">
      <c r="A10" s="6">
        <v>9</v>
      </c>
      <c r="B10" s="7" t="s">
        <v>842</v>
      </c>
      <c r="C10" s="7">
        <v>1728053</v>
      </c>
      <c r="D10" s="7" t="s">
        <v>1009</v>
      </c>
      <c r="E10" s="7" t="s">
        <v>228</v>
      </c>
      <c r="F10" s="7" t="s">
        <v>1046</v>
      </c>
      <c r="G10" s="7">
        <v>77</v>
      </c>
      <c r="H10" s="8">
        <v>3.979166666666667E-2</v>
      </c>
      <c r="I10" s="9">
        <v>1</v>
      </c>
    </row>
    <row r="11" spans="1:9" x14ac:dyDescent="0.2">
      <c r="A11" s="10">
        <v>10</v>
      </c>
      <c r="B11" s="11" t="s">
        <v>937</v>
      </c>
      <c r="C11" s="11">
        <v>1314462</v>
      </c>
      <c r="D11" s="11" t="s">
        <v>1009</v>
      </c>
      <c r="E11" s="11" t="s">
        <v>51</v>
      </c>
      <c r="F11" s="11" t="s">
        <v>1046</v>
      </c>
      <c r="G11" s="11">
        <v>77</v>
      </c>
      <c r="H11" s="12">
        <v>4.4108796296296299E-2</v>
      </c>
      <c r="I11" s="13">
        <v>1</v>
      </c>
    </row>
    <row r="12" spans="1:9" x14ac:dyDescent="0.2">
      <c r="A12" s="6">
        <v>11</v>
      </c>
    </row>
    <row r="13" spans="1:9" x14ac:dyDescent="0.2">
      <c r="A13" s="10">
        <v>12</v>
      </c>
    </row>
    <row r="14" spans="1:9" x14ac:dyDescent="0.2">
      <c r="A14" s="6">
        <v>13</v>
      </c>
    </row>
    <row r="15" spans="1:9" x14ac:dyDescent="0.2">
      <c r="A15" s="10">
        <v>14</v>
      </c>
    </row>
    <row r="16" spans="1:9" x14ac:dyDescent="0.2">
      <c r="A16" s="6">
        <v>15</v>
      </c>
    </row>
    <row r="17" spans="1:1" x14ac:dyDescent="0.2">
      <c r="A17" s="10">
        <v>16</v>
      </c>
    </row>
    <row r="18" spans="1:1" x14ac:dyDescent="0.2">
      <c r="A18" s="6">
        <v>17</v>
      </c>
    </row>
    <row r="19" spans="1:1" x14ac:dyDescent="0.2">
      <c r="A19" s="10">
        <v>18</v>
      </c>
    </row>
    <row r="20" spans="1:1" x14ac:dyDescent="0.2">
      <c r="A20" s="6">
        <v>19</v>
      </c>
    </row>
    <row r="21" spans="1:1" x14ac:dyDescent="0.2">
      <c r="A21" s="10">
        <v>20</v>
      </c>
    </row>
    <row r="22" spans="1:1" x14ac:dyDescent="0.2">
      <c r="A22" s="6">
        <v>21</v>
      </c>
    </row>
    <row r="23" spans="1:1" x14ac:dyDescent="0.2">
      <c r="A23" s="10">
        <v>22</v>
      </c>
    </row>
    <row r="24" spans="1:1" x14ac:dyDescent="0.2">
      <c r="A24" s="6">
        <v>23</v>
      </c>
    </row>
    <row r="25" spans="1:1" x14ac:dyDescent="0.2">
      <c r="A25" s="10">
        <v>24</v>
      </c>
    </row>
    <row r="26" spans="1:1" x14ac:dyDescent="0.2">
      <c r="A26" s="6">
        <v>25</v>
      </c>
    </row>
    <row r="27" spans="1:1" x14ac:dyDescent="0.2">
      <c r="A27" s="10">
        <v>26</v>
      </c>
    </row>
    <row r="28" spans="1:1" x14ac:dyDescent="0.2">
      <c r="A28" s="6">
        <v>27</v>
      </c>
    </row>
    <row r="29" spans="1:1" x14ac:dyDescent="0.2">
      <c r="A29" s="10">
        <v>28</v>
      </c>
    </row>
    <row r="30" spans="1:1" x14ac:dyDescent="0.2">
      <c r="A30" s="6">
        <v>29</v>
      </c>
    </row>
    <row r="31" spans="1:1" x14ac:dyDescent="0.2">
      <c r="A31" s="10">
        <v>30</v>
      </c>
    </row>
    <row r="32" spans="1:1" x14ac:dyDescent="0.2">
      <c r="A32" s="6">
        <v>31</v>
      </c>
    </row>
    <row r="33" spans="1:2" x14ac:dyDescent="0.2">
      <c r="A33" s="10">
        <v>32</v>
      </c>
    </row>
    <row r="34" spans="1:2" x14ac:dyDescent="0.2">
      <c r="A34" s="6">
        <v>33</v>
      </c>
    </row>
    <row r="41" spans="1:2" x14ac:dyDescent="0.2">
      <c r="B41" s="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F52FF9-D5A6-4F1C-889C-F404343E020C}">
  <dimension ref="A1:I41"/>
  <sheetViews>
    <sheetView workbookViewId="0">
      <selection sqref="A1:XFD1048576"/>
    </sheetView>
  </sheetViews>
  <sheetFormatPr baseColWidth="10" defaultRowHeight="12.75" x14ac:dyDescent="0.2"/>
  <cols>
    <col min="1" max="1" width="7" style="41" bestFit="1" customWidth="1"/>
    <col min="2" max="2" width="23.85546875" style="41" bestFit="1" customWidth="1"/>
    <col min="3" max="3" width="11.140625" style="41" bestFit="1" customWidth="1"/>
    <col min="4" max="4" width="10.85546875" style="41" bestFit="1" customWidth="1"/>
    <col min="5" max="5" width="20.8554687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504</v>
      </c>
      <c r="C2" s="7">
        <v>2477412</v>
      </c>
      <c r="D2" s="7" t="s">
        <v>1014</v>
      </c>
      <c r="E2" s="7" t="s">
        <v>77</v>
      </c>
      <c r="F2" s="7" t="s">
        <v>1046</v>
      </c>
      <c r="G2" s="7">
        <v>77</v>
      </c>
      <c r="H2" s="8">
        <v>3.2199074074074074E-2</v>
      </c>
      <c r="I2" s="9">
        <v>1</v>
      </c>
    </row>
    <row r="3" spans="1:9" x14ac:dyDescent="0.2">
      <c r="A3" s="10">
        <v>2</v>
      </c>
      <c r="B3" s="11" t="s">
        <v>601</v>
      </c>
      <c r="C3" s="11">
        <v>1677453</v>
      </c>
      <c r="D3" s="11" t="s">
        <v>1014</v>
      </c>
      <c r="E3" s="11" t="s">
        <v>103</v>
      </c>
      <c r="F3" s="11" t="s">
        <v>1046</v>
      </c>
      <c r="G3" s="11">
        <v>77</v>
      </c>
      <c r="H3" s="12">
        <v>3.3842592592592591E-2</v>
      </c>
      <c r="I3" s="13">
        <v>1</v>
      </c>
    </row>
    <row r="4" spans="1:9" x14ac:dyDescent="0.2">
      <c r="A4" s="6">
        <v>3</v>
      </c>
      <c r="B4" s="7" t="s">
        <v>635</v>
      </c>
      <c r="C4" s="7">
        <v>1731039</v>
      </c>
      <c r="D4" s="7" t="s">
        <v>1014</v>
      </c>
      <c r="E4" s="7" t="s">
        <v>77</v>
      </c>
      <c r="F4" s="7" t="s">
        <v>1046</v>
      </c>
      <c r="G4" s="7">
        <v>77</v>
      </c>
      <c r="H4" s="8">
        <v>3.4293981481481481E-2</v>
      </c>
      <c r="I4" s="9">
        <v>1</v>
      </c>
    </row>
    <row r="5" spans="1:9" x14ac:dyDescent="0.2">
      <c r="A5" s="10">
        <v>4</v>
      </c>
      <c r="B5" s="11" t="s">
        <v>783</v>
      </c>
      <c r="C5" s="11">
        <v>1064433</v>
      </c>
      <c r="D5" s="11" t="s">
        <v>1014</v>
      </c>
      <c r="E5" s="11" t="s">
        <v>323</v>
      </c>
      <c r="F5" s="11" t="s">
        <v>1046</v>
      </c>
      <c r="G5" s="11">
        <v>77</v>
      </c>
      <c r="H5" s="12">
        <v>3.7557870370370373E-2</v>
      </c>
      <c r="I5" s="13">
        <v>1</v>
      </c>
    </row>
    <row r="6" spans="1:9" x14ac:dyDescent="0.2">
      <c r="A6" s="6">
        <v>5</v>
      </c>
      <c r="B6" s="7" t="s">
        <v>792</v>
      </c>
      <c r="C6" s="7">
        <v>2298767</v>
      </c>
      <c r="D6" s="7" t="s">
        <v>1014</v>
      </c>
      <c r="E6" s="7" t="s">
        <v>77</v>
      </c>
      <c r="F6" s="7" t="s">
        <v>1046</v>
      </c>
      <c r="G6" s="7">
        <v>77</v>
      </c>
      <c r="H6" s="8">
        <v>3.7731481481481484E-2</v>
      </c>
      <c r="I6" s="9">
        <v>1</v>
      </c>
    </row>
    <row r="7" spans="1:9" x14ac:dyDescent="0.2">
      <c r="A7" s="10">
        <v>6</v>
      </c>
      <c r="B7" s="11" t="s">
        <v>860</v>
      </c>
      <c r="C7" s="11">
        <v>188218</v>
      </c>
      <c r="D7" s="11" t="s">
        <v>1014</v>
      </c>
      <c r="E7" s="11" t="s">
        <v>51</v>
      </c>
      <c r="F7" s="11" t="s">
        <v>1046</v>
      </c>
      <c r="G7" s="11">
        <v>77</v>
      </c>
      <c r="H7" s="12">
        <v>0.04</v>
      </c>
      <c r="I7" s="13">
        <v>1</v>
      </c>
    </row>
    <row r="8" spans="1:9" x14ac:dyDescent="0.2">
      <c r="A8" s="6">
        <v>7</v>
      </c>
    </row>
    <row r="9" spans="1:9" x14ac:dyDescent="0.2">
      <c r="A9" s="10">
        <v>8</v>
      </c>
    </row>
    <row r="10" spans="1:9" x14ac:dyDescent="0.2">
      <c r="A10" s="6">
        <v>9</v>
      </c>
    </row>
    <row r="11" spans="1:9" x14ac:dyDescent="0.2">
      <c r="A11" s="10">
        <v>10</v>
      </c>
    </row>
    <row r="12" spans="1:9" x14ac:dyDescent="0.2">
      <c r="A12" s="6">
        <v>11</v>
      </c>
    </row>
    <row r="13" spans="1:9" x14ac:dyDescent="0.2">
      <c r="A13" s="10">
        <v>12</v>
      </c>
    </row>
    <row r="14" spans="1:9" x14ac:dyDescent="0.2">
      <c r="A14" s="6">
        <v>13</v>
      </c>
    </row>
    <row r="15" spans="1:9" x14ac:dyDescent="0.2">
      <c r="A15" s="10">
        <v>14</v>
      </c>
    </row>
    <row r="16" spans="1:9" x14ac:dyDescent="0.2">
      <c r="A16" s="6">
        <v>15</v>
      </c>
    </row>
    <row r="17" spans="1:1" x14ac:dyDescent="0.2">
      <c r="A17" s="10">
        <v>16</v>
      </c>
    </row>
    <row r="18" spans="1:1" x14ac:dyDescent="0.2">
      <c r="A18" s="6">
        <v>17</v>
      </c>
    </row>
    <row r="19" spans="1:1" x14ac:dyDescent="0.2">
      <c r="A19" s="10">
        <v>18</v>
      </c>
    </row>
    <row r="20" spans="1:1" x14ac:dyDescent="0.2">
      <c r="A20" s="6">
        <v>19</v>
      </c>
    </row>
    <row r="21" spans="1:1" x14ac:dyDescent="0.2">
      <c r="A21" s="10">
        <v>20</v>
      </c>
    </row>
    <row r="22" spans="1:1" x14ac:dyDescent="0.2">
      <c r="A22" s="6">
        <v>21</v>
      </c>
    </row>
    <row r="23" spans="1:1" x14ac:dyDescent="0.2">
      <c r="A23" s="10">
        <v>22</v>
      </c>
    </row>
    <row r="24" spans="1:1" x14ac:dyDescent="0.2">
      <c r="A24" s="6">
        <v>23</v>
      </c>
    </row>
    <row r="25" spans="1:1" x14ac:dyDescent="0.2">
      <c r="A25" s="10">
        <v>24</v>
      </c>
    </row>
    <row r="26" spans="1:1" x14ac:dyDescent="0.2">
      <c r="A26" s="6">
        <v>25</v>
      </c>
    </row>
    <row r="27" spans="1:1" x14ac:dyDescent="0.2">
      <c r="A27" s="10">
        <v>26</v>
      </c>
    </row>
    <row r="28" spans="1:1" x14ac:dyDescent="0.2">
      <c r="A28" s="6">
        <v>27</v>
      </c>
    </row>
    <row r="29" spans="1:1" x14ac:dyDescent="0.2">
      <c r="A29" s="10">
        <v>28</v>
      </c>
    </row>
    <row r="30" spans="1:1" x14ac:dyDescent="0.2">
      <c r="A30" s="6">
        <v>29</v>
      </c>
    </row>
    <row r="31" spans="1:1" x14ac:dyDescent="0.2">
      <c r="A31" s="10">
        <v>30</v>
      </c>
    </row>
    <row r="32" spans="1:1" x14ac:dyDescent="0.2">
      <c r="A32" s="6">
        <v>31</v>
      </c>
    </row>
    <row r="33" spans="1:2" x14ac:dyDescent="0.2">
      <c r="A33" s="10">
        <v>32</v>
      </c>
    </row>
    <row r="34" spans="1:2" x14ac:dyDescent="0.2">
      <c r="A34" s="6">
        <v>33</v>
      </c>
    </row>
    <row r="41" spans="1:2" x14ac:dyDescent="0.2">
      <c r="B41" s="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9FACB5-0F36-491C-841E-3AB1F1BDC18F}">
  <dimension ref="A1:I41"/>
  <sheetViews>
    <sheetView workbookViewId="0">
      <selection activeCell="K31" sqref="K31"/>
    </sheetView>
  </sheetViews>
  <sheetFormatPr baseColWidth="10" defaultRowHeight="12.75" x14ac:dyDescent="0.2"/>
  <cols>
    <col min="1" max="1" width="7" style="41" bestFit="1" customWidth="1"/>
    <col min="2" max="2" width="23" style="41" bestFit="1" customWidth="1"/>
    <col min="3" max="3" width="11.140625" style="41" bestFit="1" customWidth="1"/>
    <col min="4" max="4" width="10.85546875" style="41" bestFit="1" customWidth="1"/>
    <col min="5" max="5" width="21.2851562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610</v>
      </c>
      <c r="C2" s="7">
        <v>971769</v>
      </c>
      <c r="D2" s="7" t="s">
        <v>1018</v>
      </c>
      <c r="E2" s="7" t="s">
        <v>208</v>
      </c>
      <c r="F2" s="7" t="s">
        <v>1046</v>
      </c>
      <c r="G2" s="7">
        <v>77</v>
      </c>
      <c r="H2" s="8">
        <v>3.3969907407407407E-2</v>
      </c>
      <c r="I2" s="9">
        <v>1</v>
      </c>
    </row>
    <row r="3" spans="1:9" x14ac:dyDescent="0.2">
      <c r="A3" s="10">
        <v>2</v>
      </c>
      <c r="B3" s="11" t="s">
        <v>642</v>
      </c>
      <c r="C3" s="11">
        <v>670975</v>
      </c>
      <c r="D3" s="11" t="s">
        <v>1018</v>
      </c>
      <c r="E3" s="11" t="s">
        <v>103</v>
      </c>
      <c r="F3" s="11" t="s">
        <v>1046</v>
      </c>
      <c r="G3" s="11">
        <v>77</v>
      </c>
      <c r="H3" s="12">
        <v>3.4317129629629628E-2</v>
      </c>
      <c r="I3" s="13">
        <v>1</v>
      </c>
    </row>
    <row r="4" spans="1:9" x14ac:dyDescent="0.2">
      <c r="A4" s="6">
        <v>3</v>
      </c>
      <c r="B4" s="7" t="s">
        <v>846</v>
      </c>
      <c r="C4" s="7">
        <v>1969541</v>
      </c>
      <c r="D4" s="7" t="s">
        <v>1018</v>
      </c>
      <c r="E4" s="7" t="s">
        <v>103</v>
      </c>
      <c r="F4" s="7" t="s">
        <v>1046</v>
      </c>
      <c r="G4" s="7">
        <v>77</v>
      </c>
      <c r="H4" s="8">
        <v>3.9907407407407405E-2</v>
      </c>
      <c r="I4" s="9">
        <v>1</v>
      </c>
    </row>
    <row r="5" spans="1:9" x14ac:dyDescent="0.2">
      <c r="A5" s="10">
        <v>4</v>
      </c>
      <c r="B5" s="11" t="s">
        <v>874</v>
      </c>
      <c r="C5" s="11">
        <v>456728</v>
      </c>
      <c r="D5" s="11" t="s">
        <v>1018</v>
      </c>
      <c r="E5" s="11" t="s">
        <v>103</v>
      </c>
      <c r="F5" s="11" t="s">
        <v>1046</v>
      </c>
      <c r="G5" s="11">
        <v>77</v>
      </c>
      <c r="H5" s="12">
        <v>4.0358796296296295E-2</v>
      </c>
      <c r="I5" s="13">
        <v>1</v>
      </c>
    </row>
    <row r="6" spans="1:9" x14ac:dyDescent="0.2">
      <c r="A6" s="6">
        <v>5</v>
      </c>
    </row>
    <row r="7" spans="1:9" x14ac:dyDescent="0.2">
      <c r="A7" s="10">
        <v>6</v>
      </c>
    </row>
    <row r="8" spans="1:9" x14ac:dyDescent="0.2">
      <c r="A8" s="6">
        <v>7</v>
      </c>
    </row>
    <row r="9" spans="1:9" x14ac:dyDescent="0.2">
      <c r="A9" s="10">
        <v>8</v>
      </c>
    </row>
    <row r="10" spans="1:9" x14ac:dyDescent="0.2">
      <c r="A10" s="6">
        <v>9</v>
      </c>
    </row>
    <row r="11" spans="1:9" x14ac:dyDescent="0.2">
      <c r="A11" s="10">
        <v>10</v>
      </c>
    </row>
    <row r="12" spans="1:9" x14ac:dyDescent="0.2">
      <c r="A12" s="6">
        <v>11</v>
      </c>
    </row>
    <row r="13" spans="1:9" x14ac:dyDescent="0.2">
      <c r="A13" s="10">
        <v>12</v>
      </c>
    </row>
    <row r="14" spans="1:9" x14ac:dyDescent="0.2">
      <c r="A14" s="6">
        <v>13</v>
      </c>
    </row>
    <row r="15" spans="1:9" x14ac:dyDescent="0.2">
      <c r="A15" s="10">
        <v>14</v>
      </c>
    </row>
    <row r="16" spans="1:9" x14ac:dyDescent="0.2">
      <c r="A16" s="6">
        <v>15</v>
      </c>
    </row>
    <row r="17" spans="1:1" x14ac:dyDescent="0.2">
      <c r="A17" s="10">
        <v>16</v>
      </c>
    </row>
    <row r="18" spans="1:1" x14ac:dyDescent="0.2">
      <c r="A18" s="6">
        <v>17</v>
      </c>
    </row>
    <row r="19" spans="1:1" x14ac:dyDescent="0.2">
      <c r="A19" s="10">
        <v>18</v>
      </c>
    </row>
    <row r="20" spans="1:1" x14ac:dyDescent="0.2">
      <c r="A20" s="6">
        <v>19</v>
      </c>
    </row>
    <row r="21" spans="1:1" x14ac:dyDescent="0.2">
      <c r="A21" s="10">
        <v>20</v>
      </c>
    </row>
    <row r="22" spans="1:1" x14ac:dyDescent="0.2">
      <c r="A22" s="6">
        <v>21</v>
      </c>
    </row>
    <row r="23" spans="1:1" x14ac:dyDescent="0.2">
      <c r="A23" s="10">
        <v>22</v>
      </c>
    </row>
    <row r="24" spans="1:1" x14ac:dyDescent="0.2">
      <c r="A24" s="6">
        <v>23</v>
      </c>
    </row>
    <row r="25" spans="1:1" x14ac:dyDescent="0.2">
      <c r="A25" s="10">
        <v>24</v>
      </c>
    </row>
    <row r="26" spans="1:1" x14ac:dyDescent="0.2">
      <c r="A26" s="6">
        <v>25</v>
      </c>
    </row>
    <row r="27" spans="1:1" x14ac:dyDescent="0.2">
      <c r="A27" s="10">
        <v>26</v>
      </c>
    </row>
    <row r="28" spans="1:1" x14ac:dyDescent="0.2">
      <c r="A28" s="6">
        <v>27</v>
      </c>
    </row>
    <row r="29" spans="1:1" x14ac:dyDescent="0.2">
      <c r="A29" s="10">
        <v>28</v>
      </c>
    </row>
    <row r="30" spans="1:1" x14ac:dyDescent="0.2">
      <c r="A30" s="6">
        <v>29</v>
      </c>
    </row>
    <row r="31" spans="1:1" x14ac:dyDescent="0.2">
      <c r="A31" s="10">
        <v>30</v>
      </c>
    </row>
    <row r="32" spans="1:1" x14ac:dyDescent="0.2">
      <c r="A32" s="6">
        <v>31</v>
      </c>
    </row>
    <row r="33" spans="1:2" x14ac:dyDescent="0.2">
      <c r="A33" s="10">
        <v>32</v>
      </c>
    </row>
    <row r="34" spans="1:2" x14ac:dyDescent="0.2">
      <c r="A34" s="6">
        <v>33</v>
      </c>
    </row>
    <row r="41" spans="1:2" x14ac:dyDescent="0.2">
      <c r="B41" s="2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E9644B-A490-454C-9537-474A6C17EFC3}">
  <dimension ref="A1:I41"/>
  <sheetViews>
    <sheetView workbookViewId="0">
      <selection sqref="A1:XFD1048576"/>
    </sheetView>
  </sheetViews>
  <sheetFormatPr baseColWidth="10" defaultRowHeight="12.75" x14ac:dyDescent="0.2"/>
  <cols>
    <col min="1" max="1" width="7" style="41" bestFit="1" customWidth="1"/>
    <col min="2" max="2" width="19" style="41" bestFit="1" customWidth="1"/>
    <col min="3" max="3" width="11.140625" style="41" bestFit="1" customWidth="1"/>
    <col min="4" max="4" width="10.85546875" style="41" bestFit="1" customWidth="1"/>
    <col min="5" max="5" width="23.2851562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715</v>
      </c>
      <c r="C2" s="7">
        <v>555382</v>
      </c>
      <c r="D2" s="7" t="s">
        <v>1021</v>
      </c>
      <c r="E2" s="7" t="s">
        <v>109</v>
      </c>
      <c r="F2" s="7" t="s">
        <v>1046</v>
      </c>
      <c r="G2" s="7">
        <v>77</v>
      </c>
      <c r="H2" s="8">
        <v>3.5659722222222225E-2</v>
      </c>
      <c r="I2" s="9">
        <v>1</v>
      </c>
    </row>
    <row r="3" spans="1:9" x14ac:dyDescent="0.2">
      <c r="A3" s="10">
        <v>2</v>
      </c>
      <c r="B3" s="11" t="s">
        <v>955</v>
      </c>
      <c r="C3" s="11">
        <v>2127848</v>
      </c>
      <c r="D3" s="11" t="s">
        <v>1021</v>
      </c>
      <c r="E3" s="11" t="s">
        <v>208</v>
      </c>
      <c r="F3" s="11" t="s">
        <v>1046</v>
      </c>
      <c r="G3" s="11">
        <v>77</v>
      </c>
      <c r="H3" s="12">
        <v>4.8136574074074075E-2</v>
      </c>
      <c r="I3" s="13">
        <v>1</v>
      </c>
    </row>
    <row r="4" spans="1:9" x14ac:dyDescent="0.2">
      <c r="A4" s="6">
        <v>3</v>
      </c>
    </row>
    <row r="5" spans="1:9" x14ac:dyDescent="0.2">
      <c r="A5" s="10">
        <v>4</v>
      </c>
    </row>
    <row r="6" spans="1:9" x14ac:dyDescent="0.2">
      <c r="A6" s="6">
        <v>5</v>
      </c>
    </row>
    <row r="7" spans="1:9" x14ac:dyDescent="0.2">
      <c r="A7" s="10">
        <v>6</v>
      </c>
    </row>
    <row r="8" spans="1:9" x14ac:dyDescent="0.2">
      <c r="A8" s="6">
        <v>7</v>
      </c>
    </row>
    <row r="9" spans="1:9" x14ac:dyDescent="0.2">
      <c r="A9" s="10">
        <v>8</v>
      </c>
    </row>
    <row r="10" spans="1:9" x14ac:dyDescent="0.2">
      <c r="A10" s="6">
        <v>9</v>
      </c>
    </row>
    <row r="11" spans="1:9" x14ac:dyDescent="0.2">
      <c r="A11" s="10">
        <v>10</v>
      </c>
    </row>
    <row r="12" spans="1:9" x14ac:dyDescent="0.2">
      <c r="A12" s="6">
        <v>11</v>
      </c>
    </row>
    <row r="13" spans="1:9" x14ac:dyDescent="0.2">
      <c r="A13" s="10">
        <v>12</v>
      </c>
    </row>
    <row r="14" spans="1:9" x14ac:dyDescent="0.2">
      <c r="A14" s="6">
        <v>13</v>
      </c>
    </row>
    <row r="15" spans="1:9" x14ac:dyDescent="0.2">
      <c r="A15" s="10">
        <v>14</v>
      </c>
    </row>
    <row r="16" spans="1:9" x14ac:dyDescent="0.2">
      <c r="A16" s="6">
        <v>15</v>
      </c>
    </row>
    <row r="17" spans="1:1" x14ac:dyDescent="0.2">
      <c r="A17" s="10">
        <v>16</v>
      </c>
    </row>
    <row r="18" spans="1:1" x14ac:dyDescent="0.2">
      <c r="A18" s="6">
        <v>17</v>
      </c>
    </row>
    <row r="19" spans="1:1" x14ac:dyDescent="0.2">
      <c r="A19" s="10">
        <v>18</v>
      </c>
    </row>
    <row r="20" spans="1:1" x14ac:dyDescent="0.2">
      <c r="A20" s="6">
        <v>19</v>
      </c>
    </row>
    <row r="21" spans="1:1" x14ac:dyDescent="0.2">
      <c r="A21" s="10">
        <v>20</v>
      </c>
    </row>
    <row r="22" spans="1:1" x14ac:dyDescent="0.2">
      <c r="A22" s="6">
        <v>21</v>
      </c>
    </row>
    <row r="23" spans="1:1" x14ac:dyDescent="0.2">
      <c r="A23" s="10">
        <v>22</v>
      </c>
    </row>
    <row r="24" spans="1:1" x14ac:dyDescent="0.2">
      <c r="A24" s="6">
        <v>23</v>
      </c>
    </row>
    <row r="25" spans="1:1" x14ac:dyDescent="0.2">
      <c r="A25" s="10">
        <v>24</v>
      </c>
    </row>
    <row r="26" spans="1:1" x14ac:dyDescent="0.2">
      <c r="A26" s="6">
        <v>25</v>
      </c>
    </row>
    <row r="27" spans="1:1" x14ac:dyDescent="0.2">
      <c r="A27" s="10">
        <v>26</v>
      </c>
    </row>
    <row r="28" spans="1:1" x14ac:dyDescent="0.2">
      <c r="A28" s="6">
        <v>27</v>
      </c>
    </row>
    <row r="29" spans="1:1" x14ac:dyDescent="0.2">
      <c r="A29" s="10">
        <v>28</v>
      </c>
    </row>
    <row r="30" spans="1:1" x14ac:dyDescent="0.2">
      <c r="A30" s="6">
        <v>29</v>
      </c>
    </row>
    <row r="31" spans="1:1" x14ac:dyDescent="0.2">
      <c r="A31" s="10">
        <v>30</v>
      </c>
    </row>
    <row r="32" spans="1:1" x14ac:dyDescent="0.2">
      <c r="A32" s="6">
        <v>31</v>
      </c>
    </row>
    <row r="33" spans="1:4" x14ac:dyDescent="0.2">
      <c r="A33" s="10">
        <v>32</v>
      </c>
    </row>
    <row r="34" spans="1:4" x14ac:dyDescent="0.2">
      <c r="A34" s="6">
        <v>33</v>
      </c>
    </row>
    <row r="39" spans="1:4" x14ac:dyDescent="0.2">
      <c r="D39" s="2"/>
    </row>
    <row r="41" spans="1:4" x14ac:dyDescent="0.2">
      <c r="B41" s="2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8B5CF6-DBA7-4FBC-97AD-F26C0E984C92}">
  <dimension ref="A1:I41"/>
  <sheetViews>
    <sheetView workbookViewId="0">
      <selection activeCell="B14" sqref="B14"/>
    </sheetView>
  </sheetViews>
  <sheetFormatPr baseColWidth="10" defaultRowHeight="12.75" x14ac:dyDescent="0.2"/>
  <cols>
    <col min="1" max="1" width="7" style="41" bestFit="1" customWidth="1"/>
    <col min="2" max="2" width="16.5703125" style="41" bestFit="1" customWidth="1"/>
    <col min="3" max="3" width="11.140625" style="41" bestFit="1" customWidth="1"/>
    <col min="4" max="4" width="10.85546875" style="41" bestFit="1" customWidth="1"/>
    <col min="5" max="5" width="16.570312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542</v>
      </c>
      <c r="C2" s="7">
        <v>2537462</v>
      </c>
      <c r="D2" s="7" t="s">
        <v>1015</v>
      </c>
      <c r="E2" s="7" t="s">
        <v>66</v>
      </c>
      <c r="F2" s="7" t="s">
        <v>1047</v>
      </c>
      <c r="G2" s="7">
        <v>77</v>
      </c>
      <c r="H2" s="8">
        <v>3.2673611111111112E-2</v>
      </c>
      <c r="I2" s="9">
        <v>39</v>
      </c>
    </row>
    <row r="3" spans="1:9" x14ac:dyDescent="0.2">
      <c r="A3" s="10">
        <v>2</v>
      </c>
      <c r="B3" s="11" t="s">
        <v>945</v>
      </c>
      <c r="C3" s="11">
        <v>1866894</v>
      </c>
      <c r="D3" s="11" t="s">
        <v>1015</v>
      </c>
      <c r="E3" s="11" t="s">
        <v>39</v>
      </c>
      <c r="F3" s="11" t="s">
        <v>1047</v>
      </c>
      <c r="G3" s="11">
        <v>77</v>
      </c>
      <c r="H3" s="12">
        <v>4.6249999999999999E-2</v>
      </c>
      <c r="I3" s="13">
        <v>1</v>
      </c>
    </row>
    <row r="4" spans="1:9" x14ac:dyDescent="0.2">
      <c r="A4" s="6">
        <v>3</v>
      </c>
    </row>
    <row r="5" spans="1:9" x14ac:dyDescent="0.2">
      <c r="A5" s="10">
        <v>4</v>
      </c>
    </row>
    <row r="6" spans="1:9" x14ac:dyDescent="0.2">
      <c r="A6" s="6">
        <v>5</v>
      </c>
    </row>
    <row r="7" spans="1:9" x14ac:dyDescent="0.2">
      <c r="A7" s="10">
        <v>6</v>
      </c>
    </row>
    <row r="8" spans="1:9" x14ac:dyDescent="0.2">
      <c r="A8" s="6">
        <v>7</v>
      </c>
    </row>
    <row r="9" spans="1:9" x14ac:dyDescent="0.2">
      <c r="A9" s="10">
        <v>8</v>
      </c>
    </row>
    <row r="10" spans="1:9" x14ac:dyDescent="0.2">
      <c r="A10" s="6">
        <v>9</v>
      </c>
    </row>
    <row r="11" spans="1:9" x14ac:dyDescent="0.2">
      <c r="A11" s="10">
        <v>10</v>
      </c>
    </row>
    <row r="12" spans="1:9" x14ac:dyDescent="0.2">
      <c r="A12" s="6">
        <v>11</v>
      </c>
    </row>
    <row r="13" spans="1:9" x14ac:dyDescent="0.2">
      <c r="A13" s="10">
        <v>12</v>
      </c>
    </row>
    <row r="14" spans="1:9" x14ac:dyDescent="0.2">
      <c r="A14" s="6">
        <v>13</v>
      </c>
    </row>
    <row r="15" spans="1:9" x14ac:dyDescent="0.2">
      <c r="A15" s="10">
        <v>14</v>
      </c>
    </row>
    <row r="16" spans="1:9" x14ac:dyDescent="0.2">
      <c r="A16" s="6">
        <v>15</v>
      </c>
    </row>
    <row r="17" spans="1:1" x14ac:dyDescent="0.2">
      <c r="A17" s="10">
        <v>16</v>
      </c>
    </row>
    <row r="18" spans="1:1" x14ac:dyDescent="0.2">
      <c r="A18" s="6">
        <v>17</v>
      </c>
    </row>
    <row r="19" spans="1:1" x14ac:dyDescent="0.2">
      <c r="A19" s="10">
        <v>18</v>
      </c>
    </row>
    <row r="20" spans="1:1" x14ac:dyDescent="0.2">
      <c r="A20" s="6">
        <v>19</v>
      </c>
    </row>
    <row r="21" spans="1:1" x14ac:dyDescent="0.2">
      <c r="A21" s="10">
        <v>20</v>
      </c>
    </row>
    <row r="22" spans="1:1" x14ac:dyDescent="0.2">
      <c r="A22" s="6">
        <v>21</v>
      </c>
    </row>
    <row r="23" spans="1:1" x14ac:dyDescent="0.2">
      <c r="A23" s="10">
        <v>22</v>
      </c>
    </row>
    <row r="24" spans="1:1" x14ac:dyDescent="0.2">
      <c r="A24" s="6">
        <v>23</v>
      </c>
    </row>
    <row r="25" spans="1:1" x14ac:dyDescent="0.2">
      <c r="A25" s="10">
        <v>24</v>
      </c>
    </row>
    <row r="26" spans="1:1" x14ac:dyDescent="0.2">
      <c r="A26" s="6">
        <v>25</v>
      </c>
    </row>
    <row r="27" spans="1:1" x14ac:dyDescent="0.2">
      <c r="A27" s="10">
        <v>26</v>
      </c>
    </row>
    <row r="28" spans="1:1" x14ac:dyDescent="0.2">
      <c r="A28" s="6">
        <v>27</v>
      </c>
    </row>
    <row r="29" spans="1:1" x14ac:dyDescent="0.2">
      <c r="A29" s="10">
        <v>28</v>
      </c>
    </row>
    <row r="30" spans="1:1" x14ac:dyDescent="0.2">
      <c r="A30" s="6">
        <v>29</v>
      </c>
    </row>
    <row r="31" spans="1:1" x14ac:dyDescent="0.2">
      <c r="A31" s="10">
        <v>30</v>
      </c>
    </row>
    <row r="32" spans="1:1" x14ac:dyDescent="0.2">
      <c r="A32" s="6">
        <v>31</v>
      </c>
    </row>
    <row r="33" spans="1:2" x14ac:dyDescent="0.2">
      <c r="A33" s="10">
        <v>32</v>
      </c>
    </row>
    <row r="34" spans="1:2" x14ac:dyDescent="0.2">
      <c r="A34" s="6">
        <v>33</v>
      </c>
    </row>
    <row r="41" spans="1:2" x14ac:dyDescent="0.2">
      <c r="B41" s="2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40AD75-D244-4496-BA97-EE93FC095736}">
  <dimension ref="A1:I41"/>
  <sheetViews>
    <sheetView workbookViewId="0">
      <selection activeCell="K40" sqref="K40"/>
    </sheetView>
  </sheetViews>
  <sheetFormatPr baseColWidth="10" defaultRowHeight="12.75" x14ac:dyDescent="0.2"/>
  <cols>
    <col min="1" max="1" width="7" style="41" bestFit="1" customWidth="1"/>
    <col min="2" max="2" width="27.42578125" style="41" bestFit="1" customWidth="1"/>
    <col min="3" max="3" width="11.140625" style="41" bestFit="1" customWidth="1"/>
    <col min="4" max="4" width="10.85546875" style="41" bestFit="1" customWidth="1"/>
    <col min="5" max="5" width="23.570312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315</v>
      </c>
      <c r="C2" s="7">
        <v>1583671</v>
      </c>
      <c r="D2" s="7" t="s">
        <v>1011</v>
      </c>
      <c r="E2" s="7" t="s">
        <v>77</v>
      </c>
      <c r="F2" s="7" t="s">
        <v>1047</v>
      </c>
      <c r="G2" s="7">
        <v>77</v>
      </c>
      <c r="H2" s="8">
        <v>2.8888888888888888E-2</v>
      </c>
      <c r="I2" s="9">
        <v>48</v>
      </c>
    </row>
    <row r="3" spans="1:9" x14ac:dyDescent="0.2">
      <c r="A3" s="10">
        <v>2</v>
      </c>
      <c r="B3" s="11" t="s">
        <v>513</v>
      </c>
      <c r="C3" s="11">
        <v>1196391</v>
      </c>
      <c r="D3" s="11" t="s">
        <v>1011</v>
      </c>
      <c r="E3" s="11" t="s">
        <v>340</v>
      </c>
      <c r="F3" s="11" t="s">
        <v>1047</v>
      </c>
      <c r="G3" s="11">
        <v>77</v>
      </c>
      <c r="H3" s="12">
        <v>3.2280092592592589E-2</v>
      </c>
      <c r="I3" s="13">
        <v>41</v>
      </c>
    </row>
    <row r="4" spans="1:9" x14ac:dyDescent="0.2">
      <c r="A4" s="6">
        <v>3</v>
      </c>
      <c r="B4" s="7" t="s">
        <v>651</v>
      </c>
      <c r="C4" s="7">
        <v>2180830</v>
      </c>
      <c r="D4" s="7" t="s">
        <v>1011</v>
      </c>
      <c r="E4" s="7" t="s">
        <v>103</v>
      </c>
      <c r="F4" s="7" t="s">
        <v>1047</v>
      </c>
      <c r="G4" s="7">
        <v>77</v>
      </c>
      <c r="H4" s="8">
        <v>3.4606481481481481E-2</v>
      </c>
      <c r="I4" s="9">
        <v>32</v>
      </c>
    </row>
    <row r="5" spans="1:9" x14ac:dyDescent="0.2">
      <c r="A5" s="10">
        <v>4</v>
      </c>
      <c r="B5" s="11" t="s">
        <v>732</v>
      </c>
      <c r="C5" s="11">
        <v>1796052</v>
      </c>
      <c r="D5" s="11" t="s">
        <v>1011</v>
      </c>
      <c r="E5" s="11" t="s">
        <v>258</v>
      </c>
      <c r="F5" s="11" t="s">
        <v>1047</v>
      </c>
      <c r="G5" s="11">
        <v>77</v>
      </c>
      <c r="H5" s="12">
        <v>3.6030092592592593E-2</v>
      </c>
      <c r="I5" s="13">
        <v>23</v>
      </c>
    </row>
    <row r="6" spans="1:9" x14ac:dyDescent="0.2">
      <c r="A6" s="6">
        <v>5</v>
      </c>
      <c r="B6" s="7" t="s">
        <v>851</v>
      </c>
      <c r="C6" s="7">
        <v>2536752</v>
      </c>
      <c r="D6" s="7" t="s">
        <v>1011</v>
      </c>
      <c r="E6" s="7" t="s">
        <v>295</v>
      </c>
      <c r="F6" s="7" t="s">
        <v>1047</v>
      </c>
      <c r="G6" s="7">
        <v>77</v>
      </c>
      <c r="H6" s="8">
        <v>3.9930555555555552E-2</v>
      </c>
      <c r="I6" s="9">
        <v>12</v>
      </c>
    </row>
    <row r="7" spans="1:9" x14ac:dyDescent="0.2">
      <c r="A7" s="10">
        <v>6</v>
      </c>
      <c r="B7" s="11" t="s">
        <v>959</v>
      </c>
      <c r="C7" s="11">
        <v>2527697</v>
      </c>
      <c r="D7" s="11" t="s">
        <v>1011</v>
      </c>
      <c r="E7" s="11" t="s">
        <v>77</v>
      </c>
      <c r="F7" s="11" t="s">
        <v>1047</v>
      </c>
      <c r="G7" s="11">
        <v>77</v>
      </c>
      <c r="H7" s="12">
        <v>4.9814814814814812E-2</v>
      </c>
      <c r="I7" s="13">
        <v>1</v>
      </c>
    </row>
    <row r="8" spans="1:9" x14ac:dyDescent="0.2">
      <c r="A8" s="6">
        <v>7</v>
      </c>
    </row>
    <row r="9" spans="1:9" x14ac:dyDescent="0.2">
      <c r="A9" s="10">
        <v>8</v>
      </c>
    </row>
    <row r="10" spans="1:9" x14ac:dyDescent="0.2">
      <c r="A10" s="6">
        <v>9</v>
      </c>
    </row>
    <row r="11" spans="1:9" x14ac:dyDescent="0.2">
      <c r="A11" s="10">
        <v>10</v>
      </c>
    </row>
    <row r="12" spans="1:9" x14ac:dyDescent="0.2">
      <c r="A12" s="6">
        <v>11</v>
      </c>
    </row>
    <row r="13" spans="1:9" x14ac:dyDescent="0.2">
      <c r="A13" s="10">
        <v>12</v>
      </c>
    </row>
    <row r="14" spans="1:9" x14ac:dyDescent="0.2">
      <c r="A14" s="6">
        <v>13</v>
      </c>
    </row>
    <row r="15" spans="1:9" x14ac:dyDescent="0.2">
      <c r="A15" s="10">
        <v>14</v>
      </c>
    </row>
    <row r="16" spans="1:9" x14ac:dyDescent="0.2">
      <c r="A16" s="6">
        <v>15</v>
      </c>
    </row>
    <row r="17" spans="1:1" x14ac:dyDescent="0.2">
      <c r="A17" s="10">
        <v>16</v>
      </c>
    </row>
    <row r="18" spans="1:1" x14ac:dyDescent="0.2">
      <c r="A18" s="6">
        <v>17</v>
      </c>
    </row>
    <row r="19" spans="1:1" x14ac:dyDescent="0.2">
      <c r="A19" s="10">
        <v>18</v>
      </c>
    </row>
    <row r="20" spans="1:1" x14ac:dyDescent="0.2">
      <c r="A20" s="6">
        <v>19</v>
      </c>
    </row>
    <row r="21" spans="1:1" x14ac:dyDescent="0.2">
      <c r="A21" s="10">
        <v>20</v>
      </c>
    </row>
    <row r="22" spans="1:1" x14ac:dyDescent="0.2">
      <c r="A22" s="6">
        <v>21</v>
      </c>
    </row>
    <row r="23" spans="1:1" x14ac:dyDescent="0.2">
      <c r="A23" s="10">
        <v>22</v>
      </c>
    </row>
    <row r="24" spans="1:1" x14ac:dyDescent="0.2">
      <c r="A24" s="6">
        <v>23</v>
      </c>
    </row>
    <row r="25" spans="1:1" x14ac:dyDescent="0.2">
      <c r="A25" s="10">
        <v>24</v>
      </c>
    </row>
    <row r="26" spans="1:1" x14ac:dyDescent="0.2">
      <c r="A26" s="6">
        <v>25</v>
      </c>
    </row>
    <row r="27" spans="1:1" x14ac:dyDescent="0.2">
      <c r="A27" s="10">
        <v>26</v>
      </c>
    </row>
    <row r="28" spans="1:1" x14ac:dyDescent="0.2">
      <c r="A28" s="6">
        <v>27</v>
      </c>
    </row>
    <row r="29" spans="1:1" x14ac:dyDescent="0.2">
      <c r="A29" s="10">
        <v>28</v>
      </c>
    </row>
    <row r="30" spans="1:1" x14ac:dyDescent="0.2">
      <c r="A30" s="6">
        <v>29</v>
      </c>
    </row>
    <row r="31" spans="1:1" x14ac:dyDescent="0.2">
      <c r="A31" s="10">
        <v>30</v>
      </c>
    </row>
    <row r="32" spans="1:1" x14ac:dyDescent="0.2">
      <c r="A32" s="6">
        <v>31</v>
      </c>
    </row>
    <row r="33" spans="1:2" x14ac:dyDescent="0.2">
      <c r="A33" s="10">
        <v>32</v>
      </c>
    </row>
    <row r="34" spans="1:2" x14ac:dyDescent="0.2">
      <c r="A34" s="6">
        <v>33</v>
      </c>
    </row>
    <row r="41" spans="1:2" x14ac:dyDescent="0.2">
      <c r="B41" s="2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D70CEB-E579-4FCE-88ED-DA026F814406}">
  <dimension ref="A1:I41"/>
  <sheetViews>
    <sheetView workbookViewId="0">
      <selection sqref="A1:XFD1048576"/>
    </sheetView>
  </sheetViews>
  <sheetFormatPr baseColWidth="10" defaultRowHeight="12.75" x14ac:dyDescent="0.2"/>
  <cols>
    <col min="1" max="1" width="7" style="41" bestFit="1" customWidth="1"/>
    <col min="2" max="2" width="25.7109375" style="41" bestFit="1" customWidth="1"/>
    <col min="3" max="3" width="11.140625" style="41" bestFit="1" customWidth="1"/>
    <col min="4" max="4" width="10.85546875" style="41" bestFit="1" customWidth="1"/>
    <col min="5" max="5" width="23.2851562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566</v>
      </c>
      <c r="C2" s="7">
        <v>404931</v>
      </c>
      <c r="D2" s="7" t="s">
        <v>1016</v>
      </c>
      <c r="E2" s="7" t="s">
        <v>77</v>
      </c>
      <c r="F2" s="7" t="s">
        <v>1047</v>
      </c>
      <c r="G2" s="7">
        <v>77</v>
      </c>
      <c r="H2" s="8">
        <v>3.3171296296296296E-2</v>
      </c>
      <c r="I2" s="9">
        <v>38</v>
      </c>
    </row>
    <row r="3" spans="1:9" x14ac:dyDescent="0.2">
      <c r="A3" s="10">
        <v>2</v>
      </c>
      <c r="B3" s="11" t="s">
        <v>690</v>
      </c>
      <c r="C3" s="11">
        <v>2321761</v>
      </c>
      <c r="D3" s="11" t="s">
        <v>1016</v>
      </c>
      <c r="E3" s="11" t="s">
        <v>39</v>
      </c>
      <c r="F3" s="11" t="s">
        <v>1047</v>
      </c>
      <c r="G3" s="11">
        <v>77</v>
      </c>
      <c r="H3" s="12">
        <v>3.5104166666666665E-2</v>
      </c>
      <c r="I3" s="13">
        <v>27</v>
      </c>
    </row>
    <row r="4" spans="1:9" x14ac:dyDescent="0.2">
      <c r="A4" s="6">
        <v>3</v>
      </c>
      <c r="B4" s="7" t="s">
        <v>892</v>
      </c>
      <c r="C4" s="7">
        <v>537134</v>
      </c>
      <c r="D4" s="7" t="s">
        <v>1016</v>
      </c>
      <c r="E4" s="7" t="s">
        <v>77</v>
      </c>
      <c r="F4" s="7" t="s">
        <v>1047</v>
      </c>
      <c r="G4" s="7">
        <v>77</v>
      </c>
      <c r="H4" s="8">
        <v>4.1342592592592591E-2</v>
      </c>
      <c r="I4" s="9">
        <v>7</v>
      </c>
    </row>
    <row r="5" spans="1:9" x14ac:dyDescent="0.2">
      <c r="A5" s="10">
        <v>4</v>
      </c>
      <c r="B5" s="11" t="s">
        <v>905</v>
      </c>
      <c r="C5" s="11">
        <v>1654379</v>
      </c>
      <c r="D5" s="11" t="s">
        <v>1016</v>
      </c>
      <c r="E5" s="11" t="s">
        <v>109</v>
      </c>
      <c r="F5" s="11" t="s">
        <v>1047</v>
      </c>
      <c r="G5" s="11">
        <v>77</v>
      </c>
      <c r="H5" s="12">
        <v>4.1469907407407407E-2</v>
      </c>
      <c r="I5" s="13">
        <v>4</v>
      </c>
    </row>
    <row r="6" spans="1:9" x14ac:dyDescent="0.2">
      <c r="A6" s="6">
        <v>5</v>
      </c>
    </row>
    <row r="7" spans="1:9" x14ac:dyDescent="0.2">
      <c r="A7" s="10">
        <v>6</v>
      </c>
    </row>
    <row r="8" spans="1:9" x14ac:dyDescent="0.2">
      <c r="A8" s="6">
        <v>7</v>
      </c>
    </row>
    <row r="9" spans="1:9" x14ac:dyDescent="0.2">
      <c r="A9" s="10">
        <v>8</v>
      </c>
    </row>
    <row r="10" spans="1:9" x14ac:dyDescent="0.2">
      <c r="A10" s="6">
        <v>9</v>
      </c>
    </row>
    <row r="11" spans="1:9" x14ac:dyDescent="0.2">
      <c r="A11" s="10">
        <v>10</v>
      </c>
    </row>
    <row r="12" spans="1:9" x14ac:dyDescent="0.2">
      <c r="A12" s="6">
        <v>11</v>
      </c>
    </row>
    <row r="13" spans="1:9" x14ac:dyDescent="0.2">
      <c r="A13" s="10">
        <v>12</v>
      </c>
    </row>
    <row r="14" spans="1:9" x14ac:dyDescent="0.2">
      <c r="A14" s="6">
        <v>13</v>
      </c>
    </row>
    <row r="15" spans="1:9" x14ac:dyDescent="0.2">
      <c r="A15" s="10">
        <v>14</v>
      </c>
    </row>
    <row r="16" spans="1:9" x14ac:dyDescent="0.2">
      <c r="A16" s="6">
        <v>15</v>
      </c>
    </row>
    <row r="17" spans="1:1" x14ac:dyDescent="0.2">
      <c r="A17" s="10">
        <v>16</v>
      </c>
    </row>
    <row r="18" spans="1:1" x14ac:dyDescent="0.2">
      <c r="A18" s="6">
        <v>17</v>
      </c>
    </row>
    <row r="19" spans="1:1" x14ac:dyDescent="0.2">
      <c r="A19" s="10">
        <v>18</v>
      </c>
    </row>
    <row r="20" spans="1:1" x14ac:dyDescent="0.2">
      <c r="A20" s="6">
        <v>19</v>
      </c>
    </row>
    <row r="21" spans="1:1" x14ac:dyDescent="0.2">
      <c r="A21" s="10">
        <v>20</v>
      </c>
    </row>
    <row r="22" spans="1:1" x14ac:dyDescent="0.2">
      <c r="A22" s="6">
        <v>21</v>
      </c>
    </row>
    <row r="23" spans="1:1" x14ac:dyDescent="0.2">
      <c r="A23" s="10">
        <v>22</v>
      </c>
    </row>
    <row r="24" spans="1:1" x14ac:dyDescent="0.2">
      <c r="A24" s="6">
        <v>23</v>
      </c>
    </row>
    <row r="25" spans="1:1" x14ac:dyDescent="0.2">
      <c r="A25" s="10">
        <v>24</v>
      </c>
    </row>
    <row r="26" spans="1:1" x14ac:dyDescent="0.2">
      <c r="A26" s="6">
        <v>25</v>
      </c>
    </row>
    <row r="27" spans="1:1" x14ac:dyDescent="0.2">
      <c r="A27" s="10">
        <v>26</v>
      </c>
    </row>
    <row r="28" spans="1:1" x14ac:dyDescent="0.2">
      <c r="A28" s="6">
        <v>27</v>
      </c>
    </row>
    <row r="29" spans="1:1" x14ac:dyDescent="0.2">
      <c r="A29" s="10">
        <v>28</v>
      </c>
    </row>
    <row r="30" spans="1:1" x14ac:dyDescent="0.2">
      <c r="A30" s="6">
        <v>29</v>
      </c>
    </row>
    <row r="31" spans="1:1" x14ac:dyDescent="0.2">
      <c r="A31" s="10">
        <v>30</v>
      </c>
    </row>
    <row r="32" spans="1:1" x14ac:dyDescent="0.2">
      <c r="A32" s="6">
        <v>31</v>
      </c>
    </row>
    <row r="33" spans="1:2" x14ac:dyDescent="0.2">
      <c r="A33" s="10">
        <v>32</v>
      </c>
    </row>
    <row r="34" spans="1:2" x14ac:dyDescent="0.2">
      <c r="A34" s="6">
        <v>33</v>
      </c>
    </row>
    <row r="41" spans="1:2" x14ac:dyDescent="0.2">
      <c r="B41" s="2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3A98A1-D2FC-4835-BC3D-5BBF2AD5A12E}">
  <dimension ref="A1:I41"/>
  <sheetViews>
    <sheetView workbookViewId="0">
      <selection sqref="A1:XFD1048576"/>
    </sheetView>
  </sheetViews>
  <sheetFormatPr baseColWidth="10" defaultRowHeight="12.75" x14ac:dyDescent="0.2"/>
  <cols>
    <col min="1" max="1" width="7" style="41" bestFit="1" customWidth="1"/>
    <col min="2" max="2" width="30.5703125" style="41" bestFit="1" customWidth="1"/>
    <col min="3" max="3" width="11.140625" style="41" bestFit="1" customWidth="1"/>
    <col min="4" max="4" width="10.85546875" style="41" bestFit="1" customWidth="1"/>
    <col min="5" max="5" width="23.2851562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220</v>
      </c>
      <c r="C2" s="7">
        <v>349501</v>
      </c>
      <c r="D2" s="7" t="s">
        <v>1008</v>
      </c>
      <c r="E2" s="7" t="s">
        <v>28</v>
      </c>
      <c r="F2" s="7" t="s">
        <v>1047</v>
      </c>
      <c r="G2" s="7">
        <v>77</v>
      </c>
      <c r="H2" s="8">
        <v>2.7511574074074074E-2</v>
      </c>
      <c r="I2" s="9">
        <v>50</v>
      </c>
    </row>
    <row r="3" spans="1:9" x14ac:dyDescent="0.2">
      <c r="A3" s="10">
        <v>2</v>
      </c>
      <c r="B3" s="11" t="s">
        <v>320</v>
      </c>
      <c r="C3" s="11">
        <v>416304</v>
      </c>
      <c r="D3" s="11" t="s">
        <v>1008</v>
      </c>
      <c r="E3" s="11" t="s">
        <v>323</v>
      </c>
      <c r="F3" s="11" t="s">
        <v>1047</v>
      </c>
      <c r="G3" s="11">
        <v>77</v>
      </c>
      <c r="H3" s="12">
        <v>2.8981481481481483E-2</v>
      </c>
      <c r="I3" s="13">
        <v>47</v>
      </c>
    </row>
    <row r="4" spans="1:9" x14ac:dyDescent="0.2">
      <c r="A4" s="6">
        <v>3</v>
      </c>
      <c r="B4" s="7" t="s">
        <v>535</v>
      </c>
      <c r="C4" s="7">
        <v>1863391</v>
      </c>
      <c r="D4" s="7" t="s">
        <v>1008</v>
      </c>
      <c r="E4" s="7" t="s">
        <v>77</v>
      </c>
      <c r="F4" s="7" t="s">
        <v>1047</v>
      </c>
      <c r="G4" s="7">
        <v>77</v>
      </c>
      <c r="H4" s="8">
        <v>3.2615740740740744E-2</v>
      </c>
      <c r="I4" s="9">
        <v>40</v>
      </c>
    </row>
    <row r="5" spans="1:9" x14ac:dyDescent="0.2">
      <c r="A5" s="10">
        <v>4</v>
      </c>
      <c r="B5" s="11" t="s">
        <v>584</v>
      </c>
      <c r="C5" s="11">
        <v>1470561</v>
      </c>
      <c r="D5" s="11" t="s">
        <v>1008</v>
      </c>
      <c r="E5" s="11" t="s">
        <v>103</v>
      </c>
      <c r="F5" s="11" t="s">
        <v>1047</v>
      </c>
      <c r="G5" s="11">
        <v>77</v>
      </c>
      <c r="H5" s="12">
        <v>3.3611111111111112E-2</v>
      </c>
      <c r="I5" s="13">
        <v>36</v>
      </c>
    </row>
    <row r="6" spans="1:9" x14ac:dyDescent="0.2">
      <c r="A6" s="6">
        <v>5</v>
      </c>
      <c r="B6" s="7" t="s">
        <v>639</v>
      </c>
      <c r="C6" s="7">
        <v>2301550</v>
      </c>
      <c r="D6" s="7" t="s">
        <v>1008</v>
      </c>
      <c r="E6" s="7" t="s">
        <v>228</v>
      </c>
      <c r="F6" s="7" t="s">
        <v>1047</v>
      </c>
      <c r="G6" s="7">
        <v>77</v>
      </c>
      <c r="H6" s="8">
        <v>3.4293981481481481E-2</v>
      </c>
      <c r="I6" s="9">
        <v>33</v>
      </c>
    </row>
    <row r="7" spans="1:9" x14ac:dyDescent="0.2">
      <c r="A7" s="10">
        <v>6</v>
      </c>
      <c r="B7" s="11" t="s">
        <v>656</v>
      </c>
      <c r="C7" s="11">
        <v>2129532</v>
      </c>
      <c r="D7" s="11" t="s">
        <v>1008</v>
      </c>
      <c r="E7" s="11" t="s">
        <v>149</v>
      </c>
      <c r="F7" s="11" t="s">
        <v>1047</v>
      </c>
      <c r="G7" s="11">
        <v>77</v>
      </c>
      <c r="H7" s="12">
        <v>3.4652777777777775E-2</v>
      </c>
      <c r="I7" s="13">
        <v>31</v>
      </c>
    </row>
    <row r="8" spans="1:9" x14ac:dyDescent="0.2">
      <c r="A8" s="6">
        <v>7</v>
      </c>
      <c r="B8" s="7" t="s">
        <v>695</v>
      </c>
      <c r="C8" s="7">
        <v>2422912</v>
      </c>
      <c r="D8" s="7" t="s">
        <v>1008</v>
      </c>
      <c r="E8" s="7" t="s">
        <v>28</v>
      </c>
      <c r="F8" s="7" t="s">
        <v>1047</v>
      </c>
      <c r="G8" s="7">
        <v>77</v>
      </c>
      <c r="H8" s="8">
        <v>3.515046296296296E-2</v>
      </c>
      <c r="I8" s="9">
        <v>26</v>
      </c>
    </row>
    <row r="9" spans="1:9" x14ac:dyDescent="0.2">
      <c r="A9" s="10">
        <v>8</v>
      </c>
      <c r="B9" s="11" t="s">
        <v>763</v>
      </c>
      <c r="C9" s="11">
        <v>2439537</v>
      </c>
      <c r="D9" s="11" t="s">
        <v>1008</v>
      </c>
      <c r="E9" s="11" t="s">
        <v>199</v>
      </c>
      <c r="F9" s="11" t="s">
        <v>1047</v>
      </c>
      <c r="G9" s="11">
        <v>77</v>
      </c>
      <c r="H9" s="12">
        <v>3.6493055555555556E-2</v>
      </c>
      <c r="I9" s="13">
        <v>21</v>
      </c>
    </row>
    <row r="10" spans="1:9" x14ac:dyDescent="0.2">
      <c r="A10" s="6">
        <v>9</v>
      </c>
      <c r="B10" s="7" t="s">
        <v>805</v>
      </c>
      <c r="C10" s="7">
        <v>2298212</v>
      </c>
      <c r="D10" s="7" t="s">
        <v>1008</v>
      </c>
      <c r="E10" s="7" t="s">
        <v>258</v>
      </c>
      <c r="F10" s="7" t="s">
        <v>1047</v>
      </c>
      <c r="G10" s="7">
        <v>77</v>
      </c>
      <c r="H10" s="8">
        <v>3.8043981481481484E-2</v>
      </c>
      <c r="I10" s="9">
        <v>17</v>
      </c>
    </row>
    <row r="11" spans="1:9" x14ac:dyDescent="0.2">
      <c r="A11" s="10">
        <v>10</v>
      </c>
      <c r="B11" s="11" t="s">
        <v>838</v>
      </c>
      <c r="C11" s="11">
        <v>2351939</v>
      </c>
      <c r="D11" s="11" t="s">
        <v>1008</v>
      </c>
      <c r="E11" s="11" t="s">
        <v>51</v>
      </c>
      <c r="F11" s="11" t="s">
        <v>1047</v>
      </c>
      <c r="G11" s="11">
        <v>77</v>
      </c>
      <c r="H11" s="12">
        <v>3.9675925925925927E-2</v>
      </c>
      <c r="I11" s="13">
        <v>13</v>
      </c>
    </row>
    <row r="12" spans="1:9" x14ac:dyDescent="0.2">
      <c r="A12" s="6">
        <v>11</v>
      </c>
      <c r="B12" s="7" t="s">
        <v>901</v>
      </c>
      <c r="C12" s="7">
        <v>1904841</v>
      </c>
      <c r="D12" s="7" t="s">
        <v>1008</v>
      </c>
      <c r="E12" s="7" t="s">
        <v>109</v>
      </c>
      <c r="F12" s="7" t="s">
        <v>1047</v>
      </c>
      <c r="G12" s="7">
        <v>77</v>
      </c>
      <c r="H12" s="8">
        <v>4.1469907407407407E-2</v>
      </c>
      <c r="I12" s="9">
        <v>5</v>
      </c>
    </row>
    <row r="13" spans="1:9" x14ac:dyDescent="0.2">
      <c r="A13" s="10">
        <v>12</v>
      </c>
      <c r="B13" s="11" t="s">
        <v>919</v>
      </c>
      <c r="C13" s="11">
        <v>2117441</v>
      </c>
      <c r="D13" s="11" t="s">
        <v>1008</v>
      </c>
      <c r="E13" s="11" t="s">
        <v>39</v>
      </c>
      <c r="F13" s="11" t="s">
        <v>1047</v>
      </c>
      <c r="G13" s="11">
        <v>77</v>
      </c>
      <c r="H13" s="12">
        <v>4.1828703703703701E-2</v>
      </c>
      <c r="I13" s="13">
        <v>1</v>
      </c>
    </row>
    <row r="14" spans="1:9" x14ac:dyDescent="0.2">
      <c r="A14" s="6">
        <v>13</v>
      </c>
    </row>
    <row r="15" spans="1:9" x14ac:dyDescent="0.2">
      <c r="A15" s="10">
        <v>14</v>
      </c>
    </row>
    <row r="16" spans="1:9" x14ac:dyDescent="0.2">
      <c r="A16" s="6">
        <v>15</v>
      </c>
    </row>
    <row r="17" spans="1:1" x14ac:dyDescent="0.2">
      <c r="A17" s="10">
        <v>16</v>
      </c>
    </row>
    <row r="18" spans="1:1" x14ac:dyDescent="0.2">
      <c r="A18" s="6">
        <v>17</v>
      </c>
    </row>
    <row r="19" spans="1:1" x14ac:dyDescent="0.2">
      <c r="A19" s="10">
        <v>18</v>
      </c>
    </row>
    <row r="20" spans="1:1" x14ac:dyDescent="0.2">
      <c r="A20" s="6">
        <v>19</v>
      </c>
    </row>
    <row r="21" spans="1:1" x14ac:dyDescent="0.2">
      <c r="A21" s="10">
        <v>20</v>
      </c>
    </row>
    <row r="22" spans="1:1" x14ac:dyDescent="0.2">
      <c r="A22" s="6">
        <v>21</v>
      </c>
    </row>
    <row r="23" spans="1:1" x14ac:dyDescent="0.2">
      <c r="A23" s="10">
        <v>22</v>
      </c>
    </row>
    <row r="24" spans="1:1" x14ac:dyDescent="0.2">
      <c r="A24" s="6">
        <v>23</v>
      </c>
    </row>
    <row r="25" spans="1:1" x14ac:dyDescent="0.2">
      <c r="A25" s="10">
        <v>24</v>
      </c>
    </row>
    <row r="26" spans="1:1" x14ac:dyDescent="0.2">
      <c r="A26" s="6">
        <v>25</v>
      </c>
    </row>
    <row r="27" spans="1:1" x14ac:dyDescent="0.2">
      <c r="A27" s="10">
        <v>26</v>
      </c>
    </row>
    <row r="28" spans="1:1" x14ac:dyDescent="0.2">
      <c r="A28" s="6">
        <v>27</v>
      </c>
    </row>
    <row r="29" spans="1:1" x14ac:dyDescent="0.2">
      <c r="A29" s="10">
        <v>28</v>
      </c>
    </row>
    <row r="30" spans="1:1" x14ac:dyDescent="0.2">
      <c r="A30" s="6">
        <v>29</v>
      </c>
    </row>
    <row r="31" spans="1:1" x14ac:dyDescent="0.2">
      <c r="A31" s="10">
        <v>30</v>
      </c>
    </row>
    <row r="32" spans="1:1" x14ac:dyDescent="0.2">
      <c r="A32" s="6">
        <v>31</v>
      </c>
    </row>
    <row r="33" spans="1:2" x14ac:dyDescent="0.2">
      <c r="A33" s="10">
        <v>32</v>
      </c>
    </row>
    <row r="34" spans="1:2" x14ac:dyDescent="0.2">
      <c r="A34" s="6">
        <v>33</v>
      </c>
    </row>
    <row r="41" spans="1:2" x14ac:dyDescent="0.2">
      <c r="B41" s="2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4C39B-EDDC-4F7D-B041-D151C656378D}">
  <dimension ref="A1:I41"/>
  <sheetViews>
    <sheetView workbookViewId="0">
      <selection sqref="A1:XFD1048576"/>
    </sheetView>
  </sheetViews>
  <sheetFormatPr baseColWidth="10" defaultRowHeight="12.75" x14ac:dyDescent="0.2"/>
  <cols>
    <col min="1" max="1" width="7" style="41" bestFit="1" customWidth="1"/>
    <col min="2" max="2" width="23.28515625" style="41" bestFit="1" customWidth="1"/>
    <col min="3" max="3" width="11.140625" style="41" bestFit="1" customWidth="1"/>
    <col min="4" max="4" width="10.85546875" style="41" bestFit="1" customWidth="1"/>
    <col min="5" max="5" width="23.570312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245</v>
      </c>
      <c r="C2" s="7">
        <v>1615991</v>
      </c>
      <c r="D2" s="7" t="s">
        <v>1010</v>
      </c>
      <c r="E2" s="7" t="s">
        <v>77</v>
      </c>
      <c r="F2" s="7" t="s">
        <v>1047</v>
      </c>
      <c r="G2" s="7">
        <v>77</v>
      </c>
      <c r="H2" s="8">
        <v>2.7696759259259258E-2</v>
      </c>
      <c r="I2" s="9">
        <v>49</v>
      </c>
    </row>
    <row r="3" spans="1:9" x14ac:dyDescent="0.2">
      <c r="A3" s="10">
        <v>2</v>
      </c>
      <c r="B3" s="11" t="s">
        <v>369</v>
      </c>
      <c r="C3" s="11">
        <v>1721895</v>
      </c>
      <c r="D3" s="11" t="s">
        <v>1010</v>
      </c>
      <c r="E3" s="11" t="s">
        <v>28</v>
      </c>
      <c r="F3" s="11" t="s">
        <v>1047</v>
      </c>
      <c r="G3" s="11">
        <v>77</v>
      </c>
      <c r="H3" s="12">
        <v>2.9328703703703704E-2</v>
      </c>
      <c r="I3" s="13">
        <v>45</v>
      </c>
    </row>
    <row r="4" spans="1:9" x14ac:dyDescent="0.2">
      <c r="A4" s="6">
        <v>3</v>
      </c>
      <c r="B4" s="7" t="s">
        <v>397</v>
      </c>
      <c r="C4" s="7">
        <v>2146904</v>
      </c>
      <c r="D4" s="7" t="s">
        <v>1010</v>
      </c>
      <c r="E4" s="7" t="s">
        <v>77</v>
      </c>
      <c r="F4" s="7" t="s">
        <v>1047</v>
      </c>
      <c r="G4" s="7">
        <v>77</v>
      </c>
      <c r="H4" s="8">
        <v>2.9930555555555554E-2</v>
      </c>
      <c r="I4" s="9">
        <v>44</v>
      </c>
    </row>
    <row r="5" spans="1:9" x14ac:dyDescent="0.2">
      <c r="A5" s="10">
        <v>4</v>
      </c>
      <c r="B5" s="11" t="s">
        <v>436</v>
      </c>
      <c r="C5" s="11">
        <v>1927409</v>
      </c>
      <c r="D5" s="11" t="s">
        <v>1010</v>
      </c>
      <c r="E5" s="11" t="s">
        <v>438</v>
      </c>
      <c r="F5" s="11" t="s">
        <v>1047</v>
      </c>
      <c r="G5" s="11">
        <v>77</v>
      </c>
      <c r="H5" s="12">
        <v>3.0578703703703705E-2</v>
      </c>
      <c r="I5" s="13">
        <v>43</v>
      </c>
    </row>
    <row r="6" spans="1:9" x14ac:dyDescent="0.2">
      <c r="A6" s="6">
        <v>5</v>
      </c>
      <c r="B6" s="7" t="s">
        <v>475</v>
      </c>
      <c r="C6" s="7">
        <v>1769667</v>
      </c>
      <c r="D6" s="7" t="s">
        <v>1010</v>
      </c>
      <c r="E6" s="7" t="s">
        <v>39</v>
      </c>
      <c r="F6" s="7" t="s">
        <v>1047</v>
      </c>
      <c r="G6" s="7">
        <v>77</v>
      </c>
      <c r="H6" s="8">
        <v>3.1377314814814816E-2</v>
      </c>
      <c r="I6" s="9">
        <v>42</v>
      </c>
    </row>
    <row r="7" spans="1:9" x14ac:dyDescent="0.2">
      <c r="A7" s="10">
        <v>6</v>
      </c>
      <c r="B7" s="11" t="s">
        <v>579</v>
      </c>
      <c r="C7" s="11">
        <v>2293306</v>
      </c>
      <c r="D7" s="11" t="s">
        <v>1010</v>
      </c>
      <c r="E7" s="11" t="s">
        <v>22</v>
      </c>
      <c r="F7" s="11" t="s">
        <v>1047</v>
      </c>
      <c r="G7" s="11">
        <v>77</v>
      </c>
      <c r="H7" s="12">
        <v>3.3483796296296296E-2</v>
      </c>
      <c r="I7" s="13">
        <v>37</v>
      </c>
    </row>
    <row r="8" spans="1:9" x14ac:dyDescent="0.2">
      <c r="A8" s="6">
        <v>7</v>
      </c>
      <c r="B8" s="7" t="s">
        <v>681</v>
      </c>
      <c r="C8" s="7">
        <v>2536149</v>
      </c>
      <c r="D8" s="7" t="s">
        <v>1010</v>
      </c>
      <c r="E8" s="7" t="s">
        <v>77</v>
      </c>
      <c r="F8" s="7" t="s">
        <v>1047</v>
      </c>
      <c r="G8" s="7">
        <v>77</v>
      </c>
      <c r="H8" s="8">
        <v>3.4965277777777776E-2</v>
      </c>
      <c r="I8" s="9">
        <v>29</v>
      </c>
    </row>
    <row r="9" spans="1:9" x14ac:dyDescent="0.2">
      <c r="A9" s="10">
        <v>8</v>
      </c>
      <c r="B9" s="11" t="s">
        <v>707</v>
      </c>
      <c r="C9" s="11">
        <v>1664885</v>
      </c>
      <c r="D9" s="11" t="s">
        <v>1010</v>
      </c>
      <c r="E9" s="11" t="s">
        <v>77</v>
      </c>
      <c r="F9" s="11" t="s">
        <v>1047</v>
      </c>
      <c r="G9" s="11">
        <v>77</v>
      </c>
      <c r="H9" s="12">
        <v>3.5532407407407408E-2</v>
      </c>
      <c r="I9" s="13">
        <v>25</v>
      </c>
    </row>
    <row r="10" spans="1:9" x14ac:dyDescent="0.2">
      <c r="A10" s="6">
        <v>9</v>
      </c>
      <c r="B10" s="7" t="s">
        <v>724</v>
      </c>
      <c r="C10" s="7">
        <v>1880436</v>
      </c>
      <c r="D10" s="7" t="s">
        <v>1010</v>
      </c>
      <c r="E10" s="7" t="s">
        <v>39</v>
      </c>
      <c r="F10" s="7" t="s">
        <v>1047</v>
      </c>
      <c r="G10" s="7">
        <v>77</v>
      </c>
      <c r="H10" s="8">
        <v>3.5879629629629629E-2</v>
      </c>
      <c r="I10" s="9">
        <v>24</v>
      </c>
    </row>
    <row r="11" spans="1:9" x14ac:dyDescent="0.2">
      <c r="A11" s="10">
        <v>10</v>
      </c>
      <c r="B11" s="11" t="s">
        <v>767</v>
      </c>
      <c r="C11" s="11">
        <v>1550856</v>
      </c>
      <c r="D11" s="11" t="s">
        <v>1010</v>
      </c>
      <c r="E11" s="11" t="s">
        <v>208</v>
      </c>
      <c r="F11" s="11" t="s">
        <v>1047</v>
      </c>
      <c r="G11" s="11">
        <v>77</v>
      </c>
      <c r="H11" s="12">
        <v>3.664351851851852E-2</v>
      </c>
      <c r="I11" s="13">
        <v>20</v>
      </c>
    </row>
    <row r="12" spans="1:9" x14ac:dyDescent="0.2">
      <c r="A12" s="6">
        <v>11</v>
      </c>
      <c r="B12" s="7" t="s">
        <v>830</v>
      </c>
      <c r="C12" s="7">
        <v>2401286</v>
      </c>
      <c r="D12" s="7" t="s">
        <v>1010</v>
      </c>
      <c r="E12" s="7" t="s">
        <v>28</v>
      </c>
      <c r="F12" s="7" t="s">
        <v>1047</v>
      </c>
      <c r="G12" s="7">
        <v>77</v>
      </c>
      <c r="H12" s="8">
        <v>3.888888888888889E-2</v>
      </c>
      <c r="I12" s="9">
        <v>15</v>
      </c>
    </row>
    <row r="13" spans="1:9" x14ac:dyDescent="0.2">
      <c r="A13" s="10">
        <v>12</v>
      </c>
      <c r="B13" s="11" t="s">
        <v>834</v>
      </c>
      <c r="C13" s="11">
        <v>1978439</v>
      </c>
      <c r="D13" s="11" t="s">
        <v>1010</v>
      </c>
      <c r="E13" s="11" t="s">
        <v>340</v>
      </c>
      <c r="F13" s="11" t="s">
        <v>1047</v>
      </c>
      <c r="G13" s="11">
        <v>77</v>
      </c>
      <c r="H13" s="12">
        <v>3.9189814814814816E-2</v>
      </c>
      <c r="I13" s="13">
        <v>14</v>
      </c>
    </row>
    <row r="14" spans="1:9" x14ac:dyDescent="0.2">
      <c r="A14" s="6">
        <v>13</v>
      </c>
      <c r="B14" s="7" t="s">
        <v>897</v>
      </c>
      <c r="C14" s="7">
        <v>2402527</v>
      </c>
      <c r="D14" s="7" t="s">
        <v>1010</v>
      </c>
      <c r="E14" s="7" t="s">
        <v>77</v>
      </c>
      <c r="F14" s="7" t="s">
        <v>1047</v>
      </c>
      <c r="G14" s="7">
        <v>77</v>
      </c>
      <c r="H14" s="8">
        <v>4.1365740740740738E-2</v>
      </c>
      <c r="I14" s="9">
        <v>6</v>
      </c>
    </row>
    <row r="15" spans="1:9" x14ac:dyDescent="0.2">
      <c r="A15" s="10">
        <v>14</v>
      </c>
      <c r="B15" s="11" t="s">
        <v>908</v>
      </c>
      <c r="C15" s="11">
        <v>2072687</v>
      </c>
      <c r="D15" s="11" t="s">
        <v>1010</v>
      </c>
      <c r="E15" s="11" t="s">
        <v>109</v>
      </c>
      <c r="F15" s="11" t="s">
        <v>1047</v>
      </c>
      <c r="G15" s="11">
        <v>77</v>
      </c>
      <c r="H15" s="12">
        <v>4.148148148148148E-2</v>
      </c>
      <c r="I15" s="13">
        <v>3</v>
      </c>
    </row>
    <row r="16" spans="1:9" x14ac:dyDescent="0.2">
      <c r="A16" s="6">
        <v>15</v>
      </c>
      <c r="B16" s="7" t="s">
        <v>971</v>
      </c>
      <c r="C16" s="7">
        <v>2322440</v>
      </c>
      <c r="D16" s="7" t="s">
        <v>1010</v>
      </c>
      <c r="E16" s="7" t="s">
        <v>77</v>
      </c>
      <c r="F16" s="7" t="s">
        <v>1047</v>
      </c>
      <c r="G16" s="7">
        <v>77</v>
      </c>
      <c r="H16" s="8">
        <v>5.486111111111111E-2</v>
      </c>
      <c r="I16" s="9">
        <v>1</v>
      </c>
    </row>
    <row r="17" spans="1:1" x14ac:dyDescent="0.2">
      <c r="A17" s="10">
        <v>16</v>
      </c>
    </row>
    <row r="18" spans="1:1" x14ac:dyDescent="0.2">
      <c r="A18" s="6">
        <v>17</v>
      </c>
    </row>
    <row r="19" spans="1:1" x14ac:dyDescent="0.2">
      <c r="A19" s="10">
        <v>18</v>
      </c>
    </row>
    <row r="20" spans="1:1" x14ac:dyDescent="0.2">
      <c r="A20" s="6">
        <v>19</v>
      </c>
    </row>
    <row r="21" spans="1:1" x14ac:dyDescent="0.2">
      <c r="A21" s="10">
        <v>20</v>
      </c>
    </row>
    <row r="22" spans="1:1" x14ac:dyDescent="0.2">
      <c r="A22" s="6">
        <v>21</v>
      </c>
    </row>
    <row r="23" spans="1:1" x14ac:dyDescent="0.2">
      <c r="A23" s="10">
        <v>22</v>
      </c>
    </row>
    <row r="24" spans="1:1" x14ac:dyDescent="0.2">
      <c r="A24" s="6">
        <v>23</v>
      </c>
    </row>
    <row r="25" spans="1:1" x14ac:dyDescent="0.2">
      <c r="A25" s="10">
        <v>24</v>
      </c>
    </row>
    <row r="26" spans="1:1" x14ac:dyDescent="0.2">
      <c r="A26" s="6">
        <v>25</v>
      </c>
    </row>
    <row r="27" spans="1:1" x14ac:dyDescent="0.2">
      <c r="A27" s="10">
        <v>26</v>
      </c>
    </row>
    <row r="28" spans="1:1" x14ac:dyDescent="0.2">
      <c r="A28" s="6">
        <v>27</v>
      </c>
    </row>
    <row r="29" spans="1:1" x14ac:dyDescent="0.2">
      <c r="A29" s="10">
        <v>28</v>
      </c>
    </row>
    <row r="30" spans="1:1" x14ac:dyDescent="0.2">
      <c r="A30" s="6">
        <v>29</v>
      </c>
    </row>
    <row r="31" spans="1:1" x14ac:dyDescent="0.2">
      <c r="A31" s="10">
        <v>30</v>
      </c>
    </row>
    <row r="32" spans="1:1" x14ac:dyDescent="0.2">
      <c r="A32" s="6">
        <v>31</v>
      </c>
    </row>
    <row r="33" spans="1:2" x14ac:dyDescent="0.2">
      <c r="A33" s="10">
        <v>32</v>
      </c>
    </row>
    <row r="34" spans="1:2" x14ac:dyDescent="0.2">
      <c r="A34" s="6">
        <v>33</v>
      </c>
    </row>
    <row r="41" spans="1:2" x14ac:dyDescent="0.2">
      <c r="B41" s="2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CB7259-F5D8-49A5-BEAA-86FB59BD602C}">
  <dimension ref="A1:I41"/>
  <sheetViews>
    <sheetView workbookViewId="0">
      <selection sqref="A1:XFD1048576"/>
    </sheetView>
  </sheetViews>
  <sheetFormatPr baseColWidth="10" defaultRowHeight="12.75" x14ac:dyDescent="0.2"/>
  <cols>
    <col min="1" max="1" width="7" style="41" bestFit="1" customWidth="1"/>
    <col min="2" max="2" width="29.140625" style="41" bestFit="1" customWidth="1"/>
    <col min="3" max="3" width="11.140625" style="41" bestFit="1" customWidth="1"/>
    <col min="4" max="4" width="10.85546875" style="41" bestFit="1" customWidth="1"/>
    <col min="5" max="5" width="24.710937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349</v>
      </c>
      <c r="C2" s="7">
        <v>1863384</v>
      </c>
      <c r="D2" s="7" t="s">
        <v>1012</v>
      </c>
      <c r="E2" s="7" t="s">
        <v>77</v>
      </c>
      <c r="F2" s="7" t="s">
        <v>1047</v>
      </c>
      <c r="G2" s="7">
        <v>77</v>
      </c>
      <c r="H2" s="8">
        <v>2.9155092592592594E-2</v>
      </c>
      <c r="I2" s="9">
        <v>46</v>
      </c>
    </row>
    <row r="3" spans="1:9" x14ac:dyDescent="0.2">
      <c r="A3" s="10">
        <v>2</v>
      </c>
      <c r="B3" s="11" t="s">
        <v>685</v>
      </c>
      <c r="C3" s="11">
        <v>809539</v>
      </c>
      <c r="D3" s="11" t="s">
        <v>1012</v>
      </c>
      <c r="E3" s="11" t="s">
        <v>687</v>
      </c>
      <c r="F3" s="11" t="s">
        <v>1047</v>
      </c>
      <c r="G3" s="11">
        <v>77</v>
      </c>
      <c r="H3" s="12">
        <v>3.5081018518518518E-2</v>
      </c>
      <c r="I3" s="13">
        <v>28</v>
      </c>
    </row>
    <row r="4" spans="1:9" x14ac:dyDescent="0.2">
      <c r="A4" s="6">
        <v>3</v>
      </c>
      <c r="B4" s="7" t="s">
        <v>754</v>
      </c>
      <c r="C4" s="7">
        <v>504893</v>
      </c>
      <c r="D4" s="7" t="s">
        <v>1012</v>
      </c>
      <c r="E4" s="7" t="s">
        <v>295</v>
      </c>
      <c r="F4" s="7" t="s">
        <v>1047</v>
      </c>
      <c r="G4" s="7">
        <v>77</v>
      </c>
      <c r="H4" s="8">
        <v>3.622685185185185E-2</v>
      </c>
      <c r="I4" s="9">
        <v>22</v>
      </c>
    </row>
    <row r="5" spans="1:9" x14ac:dyDescent="0.2">
      <c r="A5" s="10">
        <v>4</v>
      </c>
      <c r="B5" s="11" t="s">
        <v>787</v>
      </c>
      <c r="C5" s="11">
        <v>2117885</v>
      </c>
      <c r="D5" s="11" t="s">
        <v>1012</v>
      </c>
      <c r="E5" s="11" t="s">
        <v>258</v>
      </c>
      <c r="F5" s="11" t="s">
        <v>1047</v>
      </c>
      <c r="G5" s="11">
        <v>77</v>
      </c>
      <c r="H5" s="12">
        <v>3.7708333333333337E-2</v>
      </c>
      <c r="I5" s="13">
        <v>19</v>
      </c>
    </row>
    <row r="6" spans="1:9" x14ac:dyDescent="0.2">
      <c r="A6" s="6">
        <v>5</v>
      </c>
      <c r="B6" s="7" t="s">
        <v>810</v>
      </c>
      <c r="C6" s="7">
        <v>1876544</v>
      </c>
      <c r="D6" s="7" t="s">
        <v>1012</v>
      </c>
      <c r="E6" s="7" t="s">
        <v>228</v>
      </c>
      <c r="F6" s="7" t="s">
        <v>1047</v>
      </c>
      <c r="G6" s="7">
        <v>77</v>
      </c>
      <c r="H6" s="8">
        <v>3.8206018518518521E-2</v>
      </c>
      <c r="I6" s="9">
        <v>16</v>
      </c>
    </row>
    <row r="7" spans="1:9" x14ac:dyDescent="0.2">
      <c r="A7" s="10">
        <v>6</v>
      </c>
      <c r="B7" s="11" t="s">
        <v>870</v>
      </c>
      <c r="C7" s="11">
        <v>2079528</v>
      </c>
      <c r="D7" s="11" t="s">
        <v>1012</v>
      </c>
      <c r="E7" s="11" t="s">
        <v>228</v>
      </c>
      <c r="F7" s="11" t="s">
        <v>1047</v>
      </c>
      <c r="G7" s="11">
        <v>77</v>
      </c>
      <c r="H7" s="12">
        <v>4.0138888888888891E-2</v>
      </c>
      <c r="I7" s="13">
        <v>10</v>
      </c>
    </row>
    <row r="8" spans="1:9" x14ac:dyDescent="0.2">
      <c r="A8" s="6">
        <v>7</v>
      </c>
      <c r="B8" s="7" t="s">
        <v>879</v>
      </c>
      <c r="C8" s="7">
        <v>1432107</v>
      </c>
      <c r="D8" s="7" t="s">
        <v>1012</v>
      </c>
      <c r="E8" s="7" t="s">
        <v>51</v>
      </c>
      <c r="F8" s="7" t="s">
        <v>1047</v>
      </c>
      <c r="G8" s="7">
        <v>77</v>
      </c>
      <c r="H8" s="8">
        <v>4.0613425925925928E-2</v>
      </c>
      <c r="I8" s="9">
        <v>9</v>
      </c>
    </row>
    <row r="9" spans="1:9" x14ac:dyDescent="0.2">
      <c r="A9" s="10">
        <v>8</v>
      </c>
      <c r="B9" s="11" t="s">
        <v>888</v>
      </c>
      <c r="C9" s="11">
        <v>1964856</v>
      </c>
      <c r="D9" s="11" t="s">
        <v>1012</v>
      </c>
      <c r="E9" s="11" t="s">
        <v>228</v>
      </c>
      <c r="F9" s="11" t="s">
        <v>1047</v>
      </c>
      <c r="G9" s="11">
        <v>77</v>
      </c>
      <c r="H9" s="12">
        <v>4.116898148148148E-2</v>
      </c>
      <c r="I9" s="13">
        <v>8</v>
      </c>
    </row>
    <row r="10" spans="1:9" x14ac:dyDescent="0.2">
      <c r="A10" s="6">
        <v>9</v>
      </c>
      <c r="B10" s="7" t="s">
        <v>916</v>
      </c>
      <c r="C10" s="7">
        <v>2343637</v>
      </c>
      <c r="D10" s="7" t="s">
        <v>1012</v>
      </c>
      <c r="E10" s="7" t="s">
        <v>109</v>
      </c>
      <c r="F10" s="7" t="s">
        <v>1047</v>
      </c>
      <c r="G10" s="7">
        <v>77</v>
      </c>
      <c r="H10" s="8">
        <v>4.1608796296296297E-2</v>
      </c>
      <c r="I10" s="9">
        <v>2</v>
      </c>
    </row>
    <row r="11" spans="1:9" x14ac:dyDescent="0.2">
      <c r="A11" s="10">
        <v>10</v>
      </c>
      <c r="B11" s="11" t="s">
        <v>963</v>
      </c>
      <c r="C11" s="11">
        <v>1383192</v>
      </c>
      <c r="D11" s="11" t="s">
        <v>1012</v>
      </c>
      <c r="E11" s="11" t="s">
        <v>199</v>
      </c>
      <c r="F11" s="11" t="s">
        <v>1047</v>
      </c>
      <c r="G11" s="11">
        <v>77</v>
      </c>
      <c r="H11" s="12">
        <v>4.9965277777777775E-2</v>
      </c>
      <c r="I11" s="13">
        <v>1</v>
      </c>
    </row>
    <row r="12" spans="1:9" x14ac:dyDescent="0.2">
      <c r="A12" s="6">
        <v>11</v>
      </c>
      <c r="B12" s="7" t="s">
        <v>967</v>
      </c>
      <c r="C12" s="7">
        <v>1383208</v>
      </c>
      <c r="D12" s="7" t="s">
        <v>1012</v>
      </c>
      <c r="E12" s="7" t="s">
        <v>199</v>
      </c>
      <c r="F12" s="7" t="s">
        <v>1047</v>
      </c>
      <c r="G12" s="7">
        <v>77</v>
      </c>
      <c r="H12" s="8">
        <v>5.2083333333333336E-2</v>
      </c>
      <c r="I12" s="9">
        <v>1</v>
      </c>
    </row>
    <row r="13" spans="1:9" x14ac:dyDescent="0.2">
      <c r="A13" s="10">
        <v>12</v>
      </c>
    </row>
    <row r="14" spans="1:9" x14ac:dyDescent="0.2">
      <c r="A14" s="6">
        <v>13</v>
      </c>
    </row>
    <row r="15" spans="1:9" x14ac:dyDescent="0.2">
      <c r="A15" s="10">
        <v>14</v>
      </c>
    </row>
    <row r="16" spans="1:9" x14ac:dyDescent="0.2">
      <c r="A16" s="6">
        <v>15</v>
      </c>
    </row>
    <row r="17" spans="1:1" x14ac:dyDescent="0.2">
      <c r="A17" s="10">
        <v>16</v>
      </c>
    </row>
    <row r="18" spans="1:1" x14ac:dyDescent="0.2">
      <c r="A18" s="6">
        <v>17</v>
      </c>
    </row>
    <row r="19" spans="1:1" x14ac:dyDescent="0.2">
      <c r="A19" s="10">
        <v>18</v>
      </c>
    </row>
    <row r="20" spans="1:1" x14ac:dyDescent="0.2">
      <c r="A20" s="6">
        <v>19</v>
      </c>
    </row>
    <row r="21" spans="1:1" x14ac:dyDescent="0.2">
      <c r="A21" s="10">
        <v>20</v>
      </c>
    </row>
    <row r="22" spans="1:1" x14ac:dyDescent="0.2">
      <c r="A22" s="6">
        <v>21</v>
      </c>
    </row>
    <row r="23" spans="1:1" x14ac:dyDescent="0.2">
      <c r="A23" s="10">
        <v>22</v>
      </c>
    </row>
    <row r="24" spans="1:1" x14ac:dyDescent="0.2">
      <c r="A24" s="6">
        <v>23</v>
      </c>
    </row>
    <row r="25" spans="1:1" x14ac:dyDescent="0.2">
      <c r="A25" s="10">
        <v>24</v>
      </c>
    </row>
    <row r="26" spans="1:1" x14ac:dyDescent="0.2">
      <c r="A26" s="6">
        <v>25</v>
      </c>
    </row>
    <row r="27" spans="1:1" x14ac:dyDescent="0.2">
      <c r="A27" s="10">
        <v>26</v>
      </c>
    </row>
    <row r="28" spans="1:1" x14ac:dyDescent="0.2">
      <c r="A28" s="6">
        <v>27</v>
      </c>
    </row>
    <row r="29" spans="1:1" x14ac:dyDescent="0.2">
      <c r="A29" s="10">
        <v>28</v>
      </c>
    </row>
    <row r="30" spans="1:1" x14ac:dyDescent="0.2">
      <c r="A30" s="6">
        <v>29</v>
      </c>
    </row>
    <row r="31" spans="1:1" x14ac:dyDescent="0.2">
      <c r="A31" s="10">
        <v>30</v>
      </c>
    </row>
    <row r="32" spans="1:1" x14ac:dyDescent="0.2">
      <c r="A32" s="6">
        <v>31</v>
      </c>
    </row>
    <row r="33" spans="1:2" x14ac:dyDescent="0.2">
      <c r="A33" s="10">
        <v>32</v>
      </c>
    </row>
    <row r="34" spans="1:2" x14ac:dyDescent="0.2">
      <c r="A34" s="6">
        <v>33</v>
      </c>
    </row>
    <row r="41" spans="1:2" x14ac:dyDescent="0.2">
      <c r="B41" s="2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AA17F5-5B30-498F-BB22-1AA50ADE93BC}">
  <dimension ref="A1:I41"/>
  <sheetViews>
    <sheetView workbookViewId="0">
      <selection sqref="A1:XFD1048576"/>
    </sheetView>
  </sheetViews>
  <sheetFormatPr baseColWidth="10" defaultRowHeight="12.75" x14ac:dyDescent="0.2"/>
  <cols>
    <col min="1" max="1" width="7" style="41" bestFit="1" customWidth="1"/>
    <col min="2" max="2" width="20.7109375" style="41" bestFit="1" customWidth="1"/>
    <col min="3" max="3" width="11.140625" style="41" bestFit="1" customWidth="1"/>
    <col min="4" max="4" width="10.85546875" style="41" bestFit="1" customWidth="1"/>
    <col min="5" max="5" width="23.14062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589</v>
      </c>
      <c r="C2" s="7">
        <v>1758951</v>
      </c>
      <c r="D2" s="7" t="s">
        <v>1017</v>
      </c>
      <c r="E2" s="7" t="s">
        <v>28</v>
      </c>
      <c r="F2" s="7" t="s">
        <v>1047</v>
      </c>
      <c r="G2" s="7">
        <v>77</v>
      </c>
      <c r="H2" s="8">
        <v>3.366898148148148E-2</v>
      </c>
      <c r="I2" s="9">
        <v>35</v>
      </c>
    </row>
    <row r="3" spans="1:9" x14ac:dyDescent="0.2">
      <c r="A3" s="10">
        <v>2</v>
      </c>
      <c r="B3" s="11" t="s">
        <v>796</v>
      </c>
      <c r="C3" s="11">
        <v>687774</v>
      </c>
      <c r="D3" s="11" t="s">
        <v>1017</v>
      </c>
      <c r="E3" s="11" t="s">
        <v>45</v>
      </c>
      <c r="F3" s="11" t="s">
        <v>1047</v>
      </c>
      <c r="G3" s="11">
        <v>77</v>
      </c>
      <c r="H3" s="12">
        <v>3.7939814814814815E-2</v>
      </c>
      <c r="I3" s="13">
        <v>18</v>
      </c>
    </row>
    <row r="4" spans="1:9" x14ac:dyDescent="0.2">
      <c r="A4" s="6">
        <v>3</v>
      </c>
      <c r="B4" s="7" t="s">
        <v>923</v>
      </c>
      <c r="C4" s="7">
        <v>1222837</v>
      </c>
      <c r="D4" s="7" t="s">
        <v>1017</v>
      </c>
      <c r="E4" s="7" t="s">
        <v>51</v>
      </c>
      <c r="F4" s="7" t="s">
        <v>1047</v>
      </c>
      <c r="G4" s="7">
        <v>77</v>
      </c>
      <c r="H4" s="8">
        <v>4.1967592592592591E-2</v>
      </c>
      <c r="I4" s="9">
        <v>1</v>
      </c>
    </row>
    <row r="5" spans="1:9" x14ac:dyDescent="0.2">
      <c r="A5" s="10">
        <v>4</v>
      </c>
      <c r="B5" s="11" t="s">
        <v>927</v>
      </c>
      <c r="C5" s="11">
        <v>1528945</v>
      </c>
      <c r="D5" s="11" t="s">
        <v>1017</v>
      </c>
      <c r="E5" s="11" t="s">
        <v>930</v>
      </c>
      <c r="F5" s="11" t="s">
        <v>1047</v>
      </c>
      <c r="G5" s="11">
        <v>77</v>
      </c>
      <c r="H5" s="12">
        <v>4.3182870370370371E-2</v>
      </c>
      <c r="I5" s="13">
        <v>1</v>
      </c>
    </row>
    <row r="6" spans="1:9" x14ac:dyDescent="0.2">
      <c r="A6" s="6">
        <v>5</v>
      </c>
      <c r="B6" s="7" t="s">
        <v>950</v>
      </c>
      <c r="C6" s="7">
        <v>2511334</v>
      </c>
      <c r="D6" s="7" t="s">
        <v>1017</v>
      </c>
      <c r="E6" s="7" t="s">
        <v>323</v>
      </c>
      <c r="F6" s="7" t="s">
        <v>1047</v>
      </c>
      <c r="G6" s="7">
        <v>77</v>
      </c>
      <c r="H6" s="8">
        <v>4.6574074074074073E-2</v>
      </c>
      <c r="I6" s="9">
        <v>1</v>
      </c>
    </row>
    <row r="7" spans="1:9" x14ac:dyDescent="0.2">
      <c r="A7" s="10">
        <v>6</v>
      </c>
    </row>
    <row r="8" spans="1:9" x14ac:dyDescent="0.2">
      <c r="A8" s="6">
        <v>7</v>
      </c>
    </row>
    <row r="9" spans="1:9" x14ac:dyDescent="0.2">
      <c r="A9" s="10">
        <v>8</v>
      </c>
    </row>
    <row r="10" spans="1:9" x14ac:dyDescent="0.2">
      <c r="A10" s="6">
        <v>9</v>
      </c>
    </row>
    <row r="11" spans="1:9" x14ac:dyDescent="0.2">
      <c r="A11" s="10">
        <v>10</v>
      </c>
    </row>
    <row r="12" spans="1:9" x14ac:dyDescent="0.2">
      <c r="A12" s="6">
        <v>11</v>
      </c>
    </row>
    <row r="13" spans="1:9" x14ac:dyDescent="0.2">
      <c r="A13" s="10">
        <v>12</v>
      </c>
    </row>
    <row r="14" spans="1:9" x14ac:dyDescent="0.2">
      <c r="A14" s="6">
        <v>13</v>
      </c>
    </row>
    <row r="15" spans="1:9" x14ac:dyDescent="0.2">
      <c r="A15" s="10">
        <v>14</v>
      </c>
    </row>
    <row r="16" spans="1:9" x14ac:dyDescent="0.2">
      <c r="A16" s="6">
        <v>15</v>
      </c>
    </row>
    <row r="17" spans="1:1" x14ac:dyDescent="0.2">
      <c r="A17" s="10">
        <v>16</v>
      </c>
    </row>
    <row r="18" spans="1:1" x14ac:dyDescent="0.2">
      <c r="A18" s="6">
        <v>17</v>
      </c>
    </row>
    <row r="19" spans="1:1" x14ac:dyDescent="0.2">
      <c r="A19" s="10">
        <v>18</v>
      </c>
    </row>
    <row r="20" spans="1:1" x14ac:dyDescent="0.2">
      <c r="A20" s="6">
        <v>19</v>
      </c>
    </row>
    <row r="21" spans="1:1" x14ac:dyDescent="0.2">
      <c r="A21" s="10">
        <v>20</v>
      </c>
    </row>
    <row r="22" spans="1:1" x14ac:dyDescent="0.2">
      <c r="A22" s="6">
        <v>21</v>
      </c>
    </row>
    <row r="23" spans="1:1" x14ac:dyDescent="0.2">
      <c r="A23" s="10">
        <v>22</v>
      </c>
    </row>
    <row r="24" spans="1:1" x14ac:dyDescent="0.2">
      <c r="A24" s="6">
        <v>23</v>
      </c>
    </row>
    <row r="25" spans="1:1" x14ac:dyDescent="0.2">
      <c r="A25" s="10">
        <v>24</v>
      </c>
    </row>
    <row r="26" spans="1:1" x14ac:dyDescent="0.2">
      <c r="A26" s="6">
        <v>25</v>
      </c>
    </row>
    <row r="27" spans="1:1" x14ac:dyDescent="0.2">
      <c r="A27" s="10">
        <v>26</v>
      </c>
    </row>
    <row r="28" spans="1:1" x14ac:dyDescent="0.2">
      <c r="A28" s="6">
        <v>27</v>
      </c>
    </row>
    <row r="29" spans="1:1" x14ac:dyDescent="0.2">
      <c r="A29" s="10">
        <v>28</v>
      </c>
    </row>
    <row r="30" spans="1:1" x14ac:dyDescent="0.2">
      <c r="A30" s="6">
        <v>29</v>
      </c>
    </row>
    <row r="31" spans="1:1" x14ac:dyDescent="0.2">
      <c r="A31" s="10">
        <v>30</v>
      </c>
    </row>
    <row r="32" spans="1:1" x14ac:dyDescent="0.2">
      <c r="A32" s="6">
        <v>31</v>
      </c>
    </row>
    <row r="33" spans="1:2" x14ac:dyDescent="0.2">
      <c r="A33" s="10">
        <v>32</v>
      </c>
    </row>
    <row r="34" spans="1:2" x14ac:dyDescent="0.2">
      <c r="A34" s="6">
        <v>33</v>
      </c>
    </row>
    <row r="41" spans="1:2" x14ac:dyDescent="0.2">
      <c r="B41" s="2"/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899821-1CE3-4B22-9EE6-874179B7B6A9}">
  <dimension ref="A1:I41"/>
  <sheetViews>
    <sheetView workbookViewId="0">
      <selection sqref="A1:XFD1048576"/>
    </sheetView>
  </sheetViews>
  <sheetFormatPr baseColWidth="10" defaultRowHeight="12.75" x14ac:dyDescent="0.2"/>
  <cols>
    <col min="1" max="1" width="7" style="41" bestFit="1" customWidth="1"/>
    <col min="2" max="2" width="19.140625" style="41" bestFit="1" customWidth="1"/>
    <col min="3" max="3" width="11.140625" style="41" bestFit="1" customWidth="1"/>
    <col min="4" max="4" width="10.85546875" style="41" bestFit="1" customWidth="1"/>
    <col min="5" max="5" width="23.14062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622</v>
      </c>
      <c r="C2" s="7">
        <v>1307439</v>
      </c>
      <c r="D2" s="7" t="s">
        <v>1019</v>
      </c>
      <c r="E2" s="7" t="s">
        <v>199</v>
      </c>
      <c r="F2" s="7" t="s">
        <v>1047</v>
      </c>
      <c r="G2" s="7">
        <v>77</v>
      </c>
      <c r="H2" s="8">
        <v>3.4155092592592591E-2</v>
      </c>
      <c r="I2" s="9">
        <v>34</v>
      </c>
    </row>
    <row r="3" spans="1:9" x14ac:dyDescent="0.2">
      <c r="A3" s="10">
        <v>2</v>
      </c>
      <c r="B3" s="11" t="s">
        <v>865</v>
      </c>
      <c r="C3" s="11">
        <v>2438640</v>
      </c>
      <c r="D3" s="11" t="s">
        <v>1019</v>
      </c>
      <c r="E3" s="11" t="s">
        <v>323</v>
      </c>
      <c r="F3" s="11" t="s">
        <v>1047</v>
      </c>
      <c r="G3" s="11">
        <v>77</v>
      </c>
      <c r="H3" s="12">
        <v>4.0115740740740743E-2</v>
      </c>
      <c r="I3" s="13">
        <v>11</v>
      </c>
    </row>
    <row r="4" spans="1:9" x14ac:dyDescent="0.2">
      <c r="A4" s="6">
        <v>3</v>
      </c>
      <c r="B4" s="7" t="s">
        <v>933</v>
      </c>
      <c r="C4" s="7">
        <v>1587255</v>
      </c>
      <c r="D4" s="7" t="s">
        <v>1019</v>
      </c>
      <c r="E4" s="7" t="s">
        <v>208</v>
      </c>
      <c r="F4" s="7" t="s">
        <v>1047</v>
      </c>
      <c r="G4" s="7">
        <v>77</v>
      </c>
      <c r="H4" s="8">
        <v>4.3622685185185188E-2</v>
      </c>
      <c r="I4" s="9">
        <v>1</v>
      </c>
    </row>
    <row r="5" spans="1:9" x14ac:dyDescent="0.2">
      <c r="A5" s="10">
        <v>4</v>
      </c>
    </row>
    <row r="6" spans="1:9" x14ac:dyDescent="0.2">
      <c r="A6" s="6">
        <v>5</v>
      </c>
    </row>
    <row r="7" spans="1:9" x14ac:dyDescent="0.2">
      <c r="A7" s="10">
        <v>6</v>
      </c>
    </row>
    <row r="8" spans="1:9" x14ac:dyDescent="0.2">
      <c r="A8" s="6">
        <v>7</v>
      </c>
    </row>
    <row r="9" spans="1:9" x14ac:dyDescent="0.2">
      <c r="A9" s="10">
        <v>8</v>
      </c>
    </row>
    <row r="10" spans="1:9" x14ac:dyDescent="0.2">
      <c r="A10" s="6">
        <v>9</v>
      </c>
    </row>
    <row r="11" spans="1:9" x14ac:dyDescent="0.2">
      <c r="A11" s="10">
        <v>10</v>
      </c>
    </row>
    <row r="12" spans="1:9" x14ac:dyDescent="0.2">
      <c r="A12" s="6">
        <v>11</v>
      </c>
    </row>
    <row r="13" spans="1:9" x14ac:dyDescent="0.2">
      <c r="A13" s="10">
        <v>12</v>
      </c>
    </row>
    <row r="14" spans="1:9" x14ac:dyDescent="0.2">
      <c r="A14" s="6">
        <v>13</v>
      </c>
    </row>
    <row r="15" spans="1:9" x14ac:dyDescent="0.2">
      <c r="A15" s="10">
        <v>14</v>
      </c>
    </row>
    <row r="16" spans="1:9" x14ac:dyDescent="0.2">
      <c r="A16" s="6">
        <v>15</v>
      </c>
    </row>
    <row r="17" spans="1:1" x14ac:dyDescent="0.2">
      <c r="A17" s="10">
        <v>16</v>
      </c>
    </row>
    <row r="18" spans="1:1" x14ac:dyDescent="0.2">
      <c r="A18" s="6">
        <v>17</v>
      </c>
    </row>
    <row r="19" spans="1:1" x14ac:dyDescent="0.2">
      <c r="A19" s="10">
        <v>18</v>
      </c>
    </row>
    <row r="20" spans="1:1" x14ac:dyDescent="0.2">
      <c r="A20" s="6">
        <v>19</v>
      </c>
    </row>
    <row r="21" spans="1:1" x14ac:dyDescent="0.2">
      <c r="A21" s="10">
        <v>20</v>
      </c>
    </row>
    <row r="22" spans="1:1" x14ac:dyDescent="0.2">
      <c r="A22" s="6">
        <v>21</v>
      </c>
    </row>
    <row r="23" spans="1:1" x14ac:dyDescent="0.2">
      <c r="A23" s="10">
        <v>22</v>
      </c>
    </row>
    <row r="24" spans="1:1" x14ac:dyDescent="0.2">
      <c r="A24" s="6">
        <v>23</v>
      </c>
    </row>
    <row r="25" spans="1:1" x14ac:dyDescent="0.2">
      <c r="A25" s="10">
        <v>24</v>
      </c>
    </row>
    <row r="26" spans="1:1" x14ac:dyDescent="0.2">
      <c r="A26" s="6">
        <v>25</v>
      </c>
    </row>
    <row r="27" spans="1:1" x14ac:dyDescent="0.2">
      <c r="A27" s="10">
        <v>26</v>
      </c>
    </row>
    <row r="28" spans="1:1" x14ac:dyDescent="0.2">
      <c r="A28" s="6">
        <v>27</v>
      </c>
    </row>
    <row r="29" spans="1:1" x14ac:dyDescent="0.2">
      <c r="A29" s="10">
        <v>28</v>
      </c>
    </row>
    <row r="30" spans="1:1" x14ac:dyDescent="0.2">
      <c r="A30" s="6">
        <v>29</v>
      </c>
    </row>
    <row r="31" spans="1:1" x14ac:dyDescent="0.2">
      <c r="A31" s="10">
        <v>30</v>
      </c>
    </row>
    <row r="32" spans="1:1" x14ac:dyDescent="0.2">
      <c r="A32" s="6">
        <v>31</v>
      </c>
    </row>
    <row r="33" spans="1:2" x14ac:dyDescent="0.2">
      <c r="A33" s="10">
        <v>32</v>
      </c>
    </row>
    <row r="34" spans="1:2" x14ac:dyDescent="0.2">
      <c r="A34" s="6">
        <v>33</v>
      </c>
    </row>
    <row r="41" spans="1:2" x14ac:dyDescent="0.2">
      <c r="B41" s="2"/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B92D31-4753-4D1E-8B6D-98FFECD78041}">
  <dimension ref="A1:I41"/>
  <sheetViews>
    <sheetView workbookViewId="0">
      <selection sqref="A1:XFD1048576"/>
    </sheetView>
  </sheetViews>
  <sheetFormatPr baseColWidth="10" defaultRowHeight="12.75" x14ac:dyDescent="0.2"/>
  <cols>
    <col min="1" max="1" width="7" style="41" bestFit="1" customWidth="1"/>
    <col min="2" max="2" width="18.140625" style="41" bestFit="1" customWidth="1"/>
    <col min="3" max="3" width="11.140625" style="41" bestFit="1" customWidth="1"/>
    <col min="4" max="4" width="10.85546875" style="41" bestFit="1" customWidth="1"/>
    <col min="5" max="5" width="22.4257812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980</v>
      </c>
      <c r="C2" s="7">
        <v>2401280</v>
      </c>
      <c r="D2" s="7" t="s">
        <v>1023</v>
      </c>
      <c r="E2" s="7" t="s">
        <v>28</v>
      </c>
      <c r="F2" s="7" t="s">
        <v>1047</v>
      </c>
      <c r="G2" s="7">
        <v>77</v>
      </c>
      <c r="H2" s="8">
        <v>5.8356481481481481E-2</v>
      </c>
      <c r="I2" s="9">
        <v>1</v>
      </c>
    </row>
    <row r="3" spans="1:9" x14ac:dyDescent="0.2">
      <c r="A3" s="41">
        <v>2</v>
      </c>
    </row>
    <row r="4" spans="1:9" x14ac:dyDescent="0.2">
      <c r="A4" s="6">
        <v>3</v>
      </c>
    </row>
    <row r="5" spans="1:9" x14ac:dyDescent="0.2">
      <c r="A5" s="41">
        <v>4</v>
      </c>
    </row>
    <row r="6" spans="1:9" x14ac:dyDescent="0.2">
      <c r="A6" s="6">
        <v>5</v>
      </c>
    </row>
    <row r="7" spans="1:9" x14ac:dyDescent="0.2">
      <c r="A7" s="41">
        <v>6</v>
      </c>
    </row>
    <row r="8" spans="1:9" x14ac:dyDescent="0.2">
      <c r="A8" s="6">
        <v>7</v>
      </c>
    </row>
    <row r="9" spans="1:9" x14ac:dyDescent="0.2">
      <c r="A9" s="41">
        <v>8</v>
      </c>
    </row>
    <row r="10" spans="1:9" x14ac:dyDescent="0.2">
      <c r="A10" s="6">
        <v>9</v>
      </c>
    </row>
    <row r="11" spans="1:9" x14ac:dyDescent="0.2">
      <c r="A11" s="41">
        <v>10</v>
      </c>
    </row>
    <row r="12" spans="1:9" x14ac:dyDescent="0.2">
      <c r="A12" s="6">
        <v>11</v>
      </c>
    </row>
    <row r="13" spans="1:9" x14ac:dyDescent="0.2">
      <c r="A13" s="41">
        <v>12</v>
      </c>
    </row>
    <row r="14" spans="1:9" x14ac:dyDescent="0.2">
      <c r="A14" s="6">
        <v>13</v>
      </c>
    </row>
    <row r="15" spans="1:9" x14ac:dyDescent="0.2">
      <c r="A15" s="41">
        <v>14</v>
      </c>
    </row>
    <row r="16" spans="1:9" x14ac:dyDescent="0.2">
      <c r="A16" s="6">
        <v>15</v>
      </c>
    </row>
    <row r="17" spans="1:1" x14ac:dyDescent="0.2">
      <c r="A17" s="41">
        <v>16</v>
      </c>
    </row>
    <row r="18" spans="1:1" x14ac:dyDescent="0.2">
      <c r="A18" s="6">
        <v>17</v>
      </c>
    </row>
    <row r="19" spans="1:1" x14ac:dyDescent="0.2">
      <c r="A19" s="41">
        <v>18</v>
      </c>
    </row>
    <row r="20" spans="1:1" x14ac:dyDescent="0.2">
      <c r="A20" s="6">
        <v>19</v>
      </c>
    </row>
    <row r="21" spans="1:1" x14ac:dyDescent="0.2">
      <c r="A21" s="41">
        <v>20</v>
      </c>
    </row>
    <row r="22" spans="1:1" x14ac:dyDescent="0.2">
      <c r="A22" s="6">
        <v>21</v>
      </c>
    </row>
    <row r="23" spans="1:1" x14ac:dyDescent="0.2">
      <c r="A23" s="41">
        <v>22</v>
      </c>
    </row>
    <row r="24" spans="1:1" x14ac:dyDescent="0.2">
      <c r="A24" s="6">
        <v>23</v>
      </c>
    </row>
    <row r="25" spans="1:1" x14ac:dyDescent="0.2">
      <c r="A25" s="41">
        <v>24</v>
      </c>
    </row>
    <row r="26" spans="1:1" x14ac:dyDescent="0.2">
      <c r="A26" s="6">
        <v>25</v>
      </c>
    </row>
    <row r="27" spans="1:1" x14ac:dyDescent="0.2">
      <c r="A27" s="41">
        <v>26</v>
      </c>
    </row>
    <row r="28" spans="1:1" x14ac:dyDescent="0.2">
      <c r="A28" s="6">
        <v>27</v>
      </c>
    </row>
    <row r="29" spans="1:1" x14ac:dyDescent="0.2">
      <c r="A29" s="41">
        <v>28</v>
      </c>
    </row>
    <row r="30" spans="1:1" x14ac:dyDescent="0.2">
      <c r="A30" s="6">
        <v>29</v>
      </c>
    </row>
    <row r="31" spans="1:1" x14ac:dyDescent="0.2">
      <c r="A31" s="41">
        <v>30</v>
      </c>
    </row>
    <row r="32" spans="1:1" x14ac:dyDescent="0.2">
      <c r="A32" s="6">
        <v>31</v>
      </c>
    </row>
    <row r="33" spans="1:2" x14ac:dyDescent="0.2">
      <c r="A33" s="41">
        <v>32</v>
      </c>
    </row>
    <row r="34" spans="1:2" x14ac:dyDescent="0.2">
      <c r="A34" s="6">
        <v>33</v>
      </c>
    </row>
    <row r="41" spans="1:2" x14ac:dyDescent="0.2">
      <c r="B41" s="2"/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EBAA6F-E3B2-4BED-884F-828FE53550CB}">
  <dimension ref="A1:I41"/>
  <sheetViews>
    <sheetView workbookViewId="0">
      <selection sqref="A1:A1048576"/>
    </sheetView>
  </sheetViews>
  <sheetFormatPr baseColWidth="10" defaultRowHeight="12.75" x14ac:dyDescent="0.2"/>
  <cols>
    <col min="1" max="1" width="7" style="41" bestFit="1" customWidth="1"/>
    <col min="2" max="2" width="19.28515625" bestFit="1" customWidth="1"/>
    <col min="3" max="3" width="11.140625" bestFit="1" customWidth="1"/>
    <col min="4" max="4" width="10.85546875" bestFit="1" customWidth="1"/>
    <col min="5" max="5" width="21.28515625" bestFit="1" customWidth="1"/>
    <col min="6" max="6" width="6.28515625" bestFit="1" customWidth="1"/>
    <col min="7" max="7" width="13.85546875" bestFit="1" customWidth="1"/>
    <col min="8" max="8" width="8.140625" bestFit="1" customWidth="1"/>
    <col min="9" max="9" width="11.85546875" bestFit="1" customWidth="1"/>
  </cols>
  <sheetData>
    <row r="1" spans="1:9" x14ac:dyDescent="0.2">
      <c r="A1" s="3" t="s">
        <v>993</v>
      </c>
      <c r="B1" s="18" t="s">
        <v>994</v>
      </c>
      <c r="C1" s="18" t="s">
        <v>995</v>
      </c>
      <c r="D1" s="18" t="s">
        <v>996</v>
      </c>
      <c r="E1" s="18" t="s">
        <v>997</v>
      </c>
      <c r="F1" s="18" t="s">
        <v>1048</v>
      </c>
      <c r="G1" s="18" t="s">
        <v>998</v>
      </c>
      <c r="H1" s="18" t="s">
        <v>999</v>
      </c>
      <c r="I1" s="19" t="s">
        <v>1024</v>
      </c>
    </row>
    <row r="2" spans="1:9" x14ac:dyDescent="0.2">
      <c r="A2" s="6">
        <v>1</v>
      </c>
      <c r="B2" s="21" t="s">
        <v>676</v>
      </c>
      <c r="C2" s="21">
        <v>971874</v>
      </c>
      <c r="D2" s="21" t="s">
        <v>1020</v>
      </c>
      <c r="E2" s="21" t="s">
        <v>208</v>
      </c>
      <c r="F2" s="21" t="s">
        <v>1047</v>
      </c>
      <c r="G2" s="21">
        <v>77</v>
      </c>
      <c r="H2" s="22">
        <v>3.4930555555555555E-2</v>
      </c>
      <c r="I2" s="23">
        <v>30</v>
      </c>
    </row>
    <row r="3" spans="1:9" x14ac:dyDescent="0.2">
      <c r="A3" s="41">
        <v>2</v>
      </c>
    </row>
    <row r="4" spans="1:9" x14ac:dyDescent="0.2">
      <c r="A4" s="6">
        <v>3</v>
      </c>
    </row>
    <row r="5" spans="1:9" x14ac:dyDescent="0.2">
      <c r="A5" s="41">
        <v>4</v>
      </c>
    </row>
    <row r="6" spans="1:9" x14ac:dyDescent="0.2">
      <c r="A6" s="6">
        <v>5</v>
      </c>
    </row>
    <row r="7" spans="1:9" x14ac:dyDescent="0.2">
      <c r="A7" s="41">
        <v>6</v>
      </c>
    </row>
    <row r="8" spans="1:9" x14ac:dyDescent="0.2">
      <c r="A8" s="6">
        <v>7</v>
      </c>
    </row>
    <row r="9" spans="1:9" x14ac:dyDescent="0.2">
      <c r="A9" s="41">
        <v>8</v>
      </c>
    </row>
    <row r="10" spans="1:9" x14ac:dyDescent="0.2">
      <c r="A10" s="6">
        <v>9</v>
      </c>
    </row>
    <row r="11" spans="1:9" x14ac:dyDescent="0.2">
      <c r="A11" s="41">
        <v>10</v>
      </c>
    </row>
    <row r="12" spans="1:9" x14ac:dyDescent="0.2">
      <c r="A12" s="6">
        <v>11</v>
      </c>
    </row>
    <row r="13" spans="1:9" x14ac:dyDescent="0.2">
      <c r="A13" s="41">
        <v>12</v>
      </c>
    </row>
    <row r="14" spans="1:9" x14ac:dyDescent="0.2">
      <c r="A14" s="6">
        <v>13</v>
      </c>
    </row>
    <row r="15" spans="1:9" x14ac:dyDescent="0.2">
      <c r="A15" s="41">
        <v>14</v>
      </c>
    </row>
    <row r="16" spans="1:9" x14ac:dyDescent="0.2">
      <c r="A16" s="6">
        <v>15</v>
      </c>
    </row>
    <row r="17" spans="1:1" x14ac:dyDescent="0.2">
      <c r="A17" s="41">
        <v>16</v>
      </c>
    </row>
    <row r="18" spans="1:1" x14ac:dyDescent="0.2">
      <c r="A18" s="6">
        <v>17</v>
      </c>
    </row>
    <row r="19" spans="1:1" x14ac:dyDescent="0.2">
      <c r="A19" s="41">
        <v>18</v>
      </c>
    </row>
    <row r="20" spans="1:1" x14ac:dyDescent="0.2">
      <c r="A20" s="6">
        <v>19</v>
      </c>
    </row>
    <row r="21" spans="1:1" x14ac:dyDescent="0.2">
      <c r="A21" s="41">
        <v>20</v>
      </c>
    </row>
    <row r="22" spans="1:1" x14ac:dyDescent="0.2">
      <c r="A22" s="6">
        <v>21</v>
      </c>
    </row>
    <row r="23" spans="1:1" x14ac:dyDescent="0.2">
      <c r="A23" s="41">
        <v>22</v>
      </c>
    </row>
    <row r="24" spans="1:1" x14ac:dyDescent="0.2">
      <c r="A24" s="6">
        <v>23</v>
      </c>
    </row>
    <row r="25" spans="1:1" x14ac:dyDescent="0.2">
      <c r="A25" s="41">
        <v>24</v>
      </c>
    </row>
    <row r="26" spans="1:1" x14ac:dyDescent="0.2">
      <c r="A26" s="6">
        <v>25</v>
      </c>
    </row>
    <row r="27" spans="1:1" x14ac:dyDescent="0.2">
      <c r="A27" s="41">
        <v>26</v>
      </c>
    </row>
    <row r="28" spans="1:1" x14ac:dyDescent="0.2">
      <c r="A28" s="6">
        <v>27</v>
      </c>
    </row>
    <row r="29" spans="1:1" x14ac:dyDescent="0.2">
      <c r="A29" s="41">
        <v>28</v>
      </c>
    </row>
    <row r="30" spans="1:1" x14ac:dyDescent="0.2">
      <c r="A30" s="6">
        <v>29</v>
      </c>
    </row>
    <row r="31" spans="1:1" x14ac:dyDescent="0.2">
      <c r="A31" s="41">
        <v>30</v>
      </c>
    </row>
    <row r="32" spans="1:1" x14ac:dyDescent="0.2">
      <c r="A32" s="6">
        <v>31</v>
      </c>
    </row>
    <row r="33" spans="1:2" x14ac:dyDescent="0.2">
      <c r="A33" s="41">
        <v>32</v>
      </c>
    </row>
    <row r="34" spans="1:2" x14ac:dyDescent="0.2">
      <c r="A34" s="6">
        <v>33</v>
      </c>
    </row>
    <row r="41" spans="1:2" x14ac:dyDescent="0.2">
      <c r="B41" s="14"/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870EB8-B305-4E3C-9017-CB51F6297873}">
  <dimension ref="A1:I41"/>
  <sheetViews>
    <sheetView workbookViewId="0">
      <selection sqref="A1:XFD1048576"/>
    </sheetView>
  </sheetViews>
  <sheetFormatPr baseColWidth="10" defaultRowHeight="12.75" x14ac:dyDescent="0.2"/>
  <cols>
    <col min="1" max="1" width="7" style="41" bestFit="1" customWidth="1"/>
    <col min="2" max="2" width="20.85546875" style="41" bestFit="1" customWidth="1"/>
    <col min="3" max="3" width="11.140625" style="41" bestFit="1" customWidth="1"/>
    <col min="4" max="4" width="10.85546875" style="41" bestFit="1" customWidth="1"/>
    <col min="5" max="5" width="11.7109375" style="41" bestFit="1" customWidth="1"/>
    <col min="6" max="6" width="6.28515625" style="41" bestFit="1" customWidth="1"/>
    <col min="7" max="7" width="13.85546875" style="41" bestFit="1" customWidth="1"/>
    <col min="8" max="8" width="8.140625" style="41" bestFit="1" customWidth="1"/>
    <col min="9" max="9" width="11.85546875" style="41" bestFit="1" customWidth="1"/>
    <col min="10" max="16384" width="11.42578125" style="41"/>
  </cols>
  <sheetData>
    <row r="1" spans="1:9" x14ac:dyDescent="0.2">
      <c r="A1" s="3" t="s">
        <v>993</v>
      </c>
      <c r="B1" s="4" t="s">
        <v>994</v>
      </c>
      <c r="C1" s="4" t="s">
        <v>995</v>
      </c>
      <c r="D1" s="4" t="s">
        <v>996</v>
      </c>
      <c r="E1" s="4" t="s">
        <v>997</v>
      </c>
      <c r="F1" s="4" t="s">
        <v>1048</v>
      </c>
      <c r="G1" s="4" t="s">
        <v>998</v>
      </c>
      <c r="H1" s="4" t="s">
        <v>999</v>
      </c>
      <c r="I1" s="5" t="s">
        <v>1024</v>
      </c>
    </row>
    <row r="2" spans="1:9" x14ac:dyDescent="0.2">
      <c r="A2" s="6">
        <v>1</v>
      </c>
      <c r="B2" s="7" t="s">
        <v>975</v>
      </c>
      <c r="C2" s="7">
        <v>606507</v>
      </c>
      <c r="D2" s="7" t="s">
        <v>1022</v>
      </c>
      <c r="E2" s="7" t="s">
        <v>77</v>
      </c>
      <c r="F2" s="7" t="s">
        <v>1047</v>
      </c>
      <c r="G2" s="7">
        <v>77</v>
      </c>
      <c r="H2" s="8">
        <v>5.5092592592592596E-2</v>
      </c>
      <c r="I2" s="9">
        <v>1</v>
      </c>
    </row>
    <row r="3" spans="1:9" x14ac:dyDescent="0.2">
      <c r="A3" s="41">
        <v>2</v>
      </c>
    </row>
    <row r="4" spans="1:9" x14ac:dyDescent="0.2">
      <c r="A4" s="6">
        <v>3</v>
      </c>
    </row>
    <row r="5" spans="1:9" x14ac:dyDescent="0.2">
      <c r="A5" s="41">
        <v>4</v>
      </c>
    </row>
    <row r="6" spans="1:9" x14ac:dyDescent="0.2">
      <c r="A6" s="6">
        <v>5</v>
      </c>
    </row>
    <row r="7" spans="1:9" x14ac:dyDescent="0.2">
      <c r="A7" s="41">
        <v>6</v>
      </c>
    </row>
    <row r="8" spans="1:9" x14ac:dyDescent="0.2">
      <c r="A8" s="6">
        <v>7</v>
      </c>
    </row>
    <row r="9" spans="1:9" x14ac:dyDescent="0.2">
      <c r="A9" s="41">
        <v>8</v>
      </c>
    </row>
    <row r="10" spans="1:9" x14ac:dyDescent="0.2">
      <c r="A10" s="6">
        <v>9</v>
      </c>
    </row>
    <row r="11" spans="1:9" x14ac:dyDescent="0.2">
      <c r="A11" s="41">
        <v>10</v>
      </c>
    </row>
    <row r="12" spans="1:9" x14ac:dyDescent="0.2">
      <c r="A12" s="6">
        <v>11</v>
      </c>
    </row>
    <row r="13" spans="1:9" x14ac:dyDescent="0.2">
      <c r="A13" s="41">
        <v>12</v>
      </c>
    </row>
    <row r="14" spans="1:9" x14ac:dyDescent="0.2">
      <c r="A14" s="6">
        <v>13</v>
      </c>
    </row>
    <row r="15" spans="1:9" x14ac:dyDescent="0.2">
      <c r="A15" s="41">
        <v>14</v>
      </c>
    </row>
    <row r="16" spans="1:9" x14ac:dyDescent="0.2">
      <c r="A16" s="6">
        <v>15</v>
      </c>
    </row>
    <row r="17" spans="1:1" x14ac:dyDescent="0.2">
      <c r="A17" s="41">
        <v>16</v>
      </c>
    </row>
    <row r="18" spans="1:1" x14ac:dyDescent="0.2">
      <c r="A18" s="6">
        <v>17</v>
      </c>
    </row>
    <row r="19" spans="1:1" x14ac:dyDescent="0.2">
      <c r="A19" s="41">
        <v>18</v>
      </c>
    </row>
    <row r="20" spans="1:1" x14ac:dyDescent="0.2">
      <c r="A20" s="6">
        <v>19</v>
      </c>
    </row>
    <row r="21" spans="1:1" x14ac:dyDescent="0.2">
      <c r="A21" s="41">
        <v>20</v>
      </c>
    </row>
    <row r="22" spans="1:1" x14ac:dyDescent="0.2">
      <c r="A22" s="6">
        <v>21</v>
      </c>
    </row>
    <row r="23" spans="1:1" x14ac:dyDescent="0.2">
      <c r="A23" s="41">
        <v>22</v>
      </c>
    </row>
    <row r="24" spans="1:1" x14ac:dyDescent="0.2">
      <c r="A24" s="6">
        <v>23</v>
      </c>
    </row>
    <row r="25" spans="1:1" x14ac:dyDescent="0.2">
      <c r="A25" s="41">
        <v>24</v>
      </c>
    </row>
    <row r="26" spans="1:1" x14ac:dyDescent="0.2">
      <c r="A26" s="6">
        <v>25</v>
      </c>
    </row>
    <row r="27" spans="1:1" x14ac:dyDescent="0.2">
      <c r="A27" s="41">
        <v>26</v>
      </c>
    </row>
    <row r="28" spans="1:1" x14ac:dyDescent="0.2">
      <c r="A28" s="6">
        <v>27</v>
      </c>
    </row>
    <row r="29" spans="1:1" x14ac:dyDescent="0.2">
      <c r="A29" s="41">
        <v>28</v>
      </c>
    </row>
    <row r="30" spans="1:1" x14ac:dyDescent="0.2">
      <c r="A30" s="6">
        <v>29</v>
      </c>
    </row>
    <row r="31" spans="1:1" x14ac:dyDescent="0.2">
      <c r="A31" s="41">
        <v>30</v>
      </c>
    </row>
    <row r="32" spans="1:1" x14ac:dyDescent="0.2">
      <c r="A32" s="6">
        <v>31</v>
      </c>
    </row>
    <row r="33" spans="1:2" x14ac:dyDescent="0.2">
      <c r="A33" s="41">
        <v>32</v>
      </c>
    </row>
    <row r="34" spans="1:2" x14ac:dyDescent="0.2">
      <c r="A34" s="6">
        <v>33</v>
      </c>
    </row>
    <row r="41" spans="1:2" x14ac:dyDescent="0.2">
      <c r="B41" s="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B2B0604-1C8E-4A4B-AB09-3AE8CEF35FD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29</vt:i4>
      </vt:variant>
    </vt:vector>
  </HeadingPairs>
  <TitlesOfParts>
    <vt:vector size="29" baseType="lpstr">
      <vt:lpstr>INDEX</vt:lpstr>
      <vt:lpstr>Brut</vt:lpstr>
      <vt:lpstr>CLASSEMENT</vt:lpstr>
      <vt:lpstr>MASCULINS</vt:lpstr>
      <vt:lpstr>FEMININS</vt:lpstr>
      <vt:lpstr>CAM</vt:lpstr>
      <vt:lpstr>JUM</vt:lpstr>
      <vt:lpstr>ESM</vt:lpstr>
      <vt:lpstr>SEM</vt:lpstr>
      <vt:lpstr>M0M</vt:lpstr>
      <vt:lpstr>M1M</vt:lpstr>
      <vt:lpstr>M2M</vt:lpstr>
      <vt:lpstr>M3M</vt:lpstr>
      <vt:lpstr>M4M</vt:lpstr>
      <vt:lpstr>M5M</vt:lpstr>
      <vt:lpstr>M6M</vt:lpstr>
      <vt:lpstr>M7M</vt:lpstr>
      <vt:lpstr>M8M</vt:lpstr>
      <vt:lpstr>JUF</vt:lpstr>
      <vt:lpstr>SEF</vt:lpstr>
      <vt:lpstr>M0F</vt:lpstr>
      <vt:lpstr>M1F</vt:lpstr>
      <vt:lpstr>M2F</vt:lpstr>
      <vt:lpstr>M3F</vt:lpstr>
      <vt:lpstr>M4F</vt:lpstr>
      <vt:lpstr>M5F</vt:lpstr>
      <vt:lpstr>M6F</vt:lpstr>
      <vt:lpstr>M7F</vt:lpstr>
      <vt:lpstr>M8F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Christophe</cp:lastModifiedBy>
  <dcterms:created xsi:type="dcterms:W3CDTF">2023-09-23T03:15:30Z</dcterms:created>
  <dcterms:modified xsi:type="dcterms:W3CDTF">2023-10-01T18:00:28Z</dcterms:modified>
</cp:coreProperties>
</file>