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book/Desktop/"/>
    </mc:Choice>
  </mc:AlternateContent>
  <xr:revisionPtr revIDLastSave="0" documentId="8_{147F2F43-CCF9-A440-94F3-40541A53B4BB}" xr6:coauthVersionLast="47" xr6:coauthVersionMax="47" xr10:uidLastSave="{00000000-0000-0000-0000-000000000000}"/>
  <bookViews>
    <workbookView xWindow="0" yWindow="0" windowWidth="25600" windowHeight="16000" activeTab="1" xr2:uid="{006D73E0-AE09-2440-85C5-8C906487FB7E}"/>
  </bookViews>
  <sheets>
    <sheet name="RÉSERVATIONS" sheetId="1" r:id="rId1"/>
    <sheet name="RÉSERVATIONS PAR NATIONALITÉ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7" i="2" l="1"/>
  <c r="B16" i="2"/>
  <c r="B15" i="2"/>
  <c r="B14" i="2"/>
  <c r="B13" i="2"/>
  <c r="B12" i="2"/>
  <c r="B11" i="2"/>
  <c r="B10" i="2"/>
  <c r="B9" i="2"/>
  <c r="B8" i="2"/>
  <c r="B7" i="2"/>
  <c r="B6" i="2"/>
  <c r="B5" i="2"/>
  <c r="B4" i="2"/>
  <c r="B3" i="2"/>
  <c r="B2" i="2"/>
</calcChain>
</file>

<file path=xl/sharedStrings.xml><?xml version="1.0" encoding="utf-8"?>
<sst xmlns="http://schemas.openxmlformats.org/spreadsheetml/2006/main" count="121" uniqueCount="87">
  <si>
    <t>Numéro de réservation</t>
  </si>
  <si>
    <t>Date séjour</t>
  </si>
  <si>
    <t>KJ54TD</t>
  </si>
  <si>
    <t>XXQ4CW</t>
  </si>
  <si>
    <t>A3RYRM</t>
  </si>
  <si>
    <t>MBMRB2</t>
  </si>
  <si>
    <t>A5CEDS</t>
  </si>
  <si>
    <t>BEWFQ2</t>
  </si>
  <si>
    <t>9ZFA4K</t>
  </si>
  <si>
    <t>R29R5M</t>
  </si>
  <si>
    <t>C5AK58</t>
  </si>
  <si>
    <t>RKTND5</t>
  </si>
  <si>
    <t>BBMS35</t>
  </si>
  <si>
    <t>4Y5KRM</t>
  </si>
  <si>
    <t>EYM5JM</t>
  </si>
  <si>
    <t>C8CSNE</t>
  </si>
  <si>
    <t>HMJTEZT8BC</t>
  </si>
  <si>
    <t>HM5TSRRQJA</t>
  </si>
  <si>
    <t>HMK3WMNFFN</t>
  </si>
  <si>
    <t>HMJKJTNDPH</t>
  </si>
  <si>
    <t>HMASBRZE9M</t>
  </si>
  <si>
    <t>J3HZNR</t>
  </si>
  <si>
    <t>HMAFP8FDJX</t>
  </si>
  <si>
    <t>HMCHXZ2RB8</t>
  </si>
  <si>
    <t>HMC49YEN59</t>
  </si>
  <si>
    <t>HMDPSNS9T5</t>
  </si>
  <si>
    <t>HMKWM9CWQE</t>
  </si>
  <si>
    <t>HMT4N2DTCN</t>
  </si>
  <si>
    <t>HMN8YHT9PT</t>
  </si>
  <si>
    <t>HMXBRMC98B</t>
  </si>
  <si>
    <t>HMJ4HY5RXC</t>
  </si>
  <si>
    <t>HMZ3Q8QCY3</t>
  </si>
  <si>
    <t>HM3S5NMNA9</t>
  </si>
  <si>
    <t>HMF33BR4WA</t>
  </si>
  <si>
    <t>HM5MMST5KR</t>
  </si>
  <si>
    <t>HM92SQHWR3</t>
  </si>
  <si>
    <t>HMBFD2QJAQ</t>
  </si>
  <si>
    <t>HMNPB2DSQZ</t>
  </si>
  <si>
    <t>HM52NADTKK</t>
  </si>
  <si>
    <t>HM9NT8RHXF</t>
  </si>
  <si>
    <t>HMDHHD53QA</t>
  </si>
  <si>
    <t>HM5CFKAKHY</t>
  </si>
  <si>
    <t>HMH5DA3TQY</t>
  </si>
  <si>
    <t>HMFTDJ44X5</t>
  </si>
  <si>
    <t>HMPZKETWA9</t>
  </si>
  <si>
    <t>HMBDPJQMCW</t>
  </si>
  <si>
    <t>HMPBBQET5B</t>
  </si>
  <si>
    <t>HMJWF4MDNX</t>
  </si>
  <si>
    <t>HMJPQ4ZSHQ</t>
  </si>
  <si>
    <t>HMACDY8HCF</t>
  </si>
  <si>
    <t>HMD9SA9KE3</t>
  </si>
  <si>
    <t>Nationalité</t>
  </si>
  <si>
    <t>FRA</t>
  </si>
  <si>
    <t>GBR</t>
  </si>
  <si>
    <t>USA</t>
  </si>
  <si>
    <t>ESP</t>
  </si>
  <si>
    <t>AUS</t>
  </si>
  <si>
    <t>POR</t>
  </si>
  <si>
    <t>KOR</t>
  </si>
  <si>
    <t>SUI</t>
  </si>
  <si>
    <t>CAN</t>
  </si>
  <si>
    <t>IRL</t>
  </si>
  <si>
    <t>MEX</t>
  </si>
  <si>
    <t>HKG</t>
  </si>
  <si>
    <t>BEL</t>
  </si>
  <si>
    <t>GER</t>
  </si>
  <si>
    <t>NOR</t>
  </si>
  <si>
    <t>ARG</t>
  </si>
  <si>
    <t>FRANCE (FRA)</t>
  </si>
  <si>
    <t>ÉTATS-UNIS (USA)</t>
  </si>
  <si>
    <t>ROYAUME-UNI (GBR)</t>
  </si>
  <si>
    <t>ESPAGNE (ESP)</t>
  </si>
  <si>
    <t>AUSTRALIE (AUS)</t>
  </si>
  <si>
    <t>PORTUGAL (POR)</t>
  </si>
  <si>
    <t>CORÉE DU SUD (KOR)</t>
  </si>
  <si>
    <t>CANADA (CAN)</t>
  </si>
  <si>
    <t>IRLANDE (IRL)</t>
  </si>
  <si>
    <t>SUISSE (SUI)</t>
  </si>
  <si>
    <t>MEXIQUE (MEX)</t>
  </si>
  <si>
    <t>HONG KONG (HKG)</t>
  </si>
  <si>
    <t>ALLEMAGNE (GER)</t>
  </si>
  <si>
    <t>NORVEGE (NOR)</t>
  </si>
  <si>
    <t>ARGENTINE (ARG)</t>
  </si>
  <si>
    <t>ITALIE (ITA)</t>
  </si>
  <si>
    <t>Nombre de réservations total</t>
  </si>
  <si>
    <t>Saison préférée</t>
  </si>
  <si>
    <t xml:space="preserve">quelle est la formule pour trouver durant quel mois de l'année, toutes années confondues (dates en Feuille 1 colonne B), les personnes françaises (FRA dans feuille 1 colonne C) sont le plus venues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</si>
</sst>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17" fontId="0" fillId="3" borderId="1" xfId="0" applyNumberFormat="1" applyFill="1" applyBorder="1"/>
    <xf numFmtId="17" fontId="0" fillId="0" borderId="1" xfId="0" applyNumberFormat="1" applyBorder="1"/>
    <xf numFmtId="0" fontId="0" fillId="0" borderId="1" xfId="0" applyBorder="1"/>
    <xf numFmtId="0" fontId="0" fillId="3" borderId="1" xfId="0" applyFill="1" applyBorder="1"/>
    <xf numFmtId="0" fontId="1" fillId="2" borderId="2" xfId="0" applyFont="1" applyFill="1" applyBorder="1"/>
    <xf numFmtId="0" fontId="0" fillId="3" borderId="3" xfId="0" applyFill="1" applyBorder="1"/>
    <xf numFmtId="17" fontId="0" fillId="3" borderId="3" xfId="0" applyNumberFormat="1" applyFill="1" applyBorder="1"/>
    <xf numFmtId="0" fontId="0" fillId="0" borderId="0" xfId="0" applyAlignment="1">
      <alignment vertical="center" wrapText="1"/>
    </xf>
  </cellXfs>
  <cellStyles count="1">
    <cellStyle name="Normal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22" formatCode="mmm\-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F6B199-6E7D-3E42-8839-BD977DB8D197}" name="Tableau2" displayName="Tableau2" ref="A1:C50" totalsRowShown="0" headerRowDxfId="2" headerRowBorderDxfId="7" tableBorderDxfId="8" totalsRowBorderDxfId="6">
  <autoFilter ref="A1:C50" xr:uid="{24F6B199-6E7D-3E42-8839-BD977DB8D197}"/>
  <tableColumns count="3">
    <tableColumn id="1" xr3:uid="{499A5E39-8086-4F48-B346-83254E3E4644}" name="Numéro de réservation" dataDxfId="5"/>
    <tableColumn id="3" xr3:uid="{F14DB151-A909-0542-A938-0709040E3FF6}" name="Date séjour" dataDxfId="4"/>
    <tableColumn id="4" xr3:uid="{60E15930-751B-3F43-81E4-7CC61163616F}" name="Nationalité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6875E6A-9D77-0A45-B68E-D684252BB2A3}" name="Tableau1" displayName="Tableau1" ref="A1:C17" totalsRowShown="0" tableBorderDxfId="11">
  <autoFilter ref="A1:C17" xr:uid="{E6875E6A-9D77-0A45-B68E-D684252BB2A3}"/>
  <tableColumns count="3">
    <tableColumn id="1" xr3:uid="{EB5D13BE-FBB2-B940-A184-DFC6A8DFB236}" name="Nationalité" dataDxfId="10"/>
    <tableColumn id="2" xr3:uid="{729EE735-D46F-1B45-B157-2A5F15F5BAD0}" name="Nombre de réservations total" dataDxfId="9">
      <calculatedColumnFormula>COUNTIF(Tableau2[Nationalité],"FRA")</calculatedColumnFormula>
    </tableColumn>
    <tableColumn id="3" xr3:uid="{A84AD464-9D48-6248-B1B0-0B72D18D653A}" name="Saison préfér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45927-B0B3-7B44-B80A-7458FA8A8F00}">
  <dimension ref="A1:C50"/>
  <sheetViews>
    <sheetView workbookViewId="0">
      <selection activeCell="E11" sqref="E11"/>
    </sheetView>
  </sheetViews>
  <sheetFormatPr baseColWidth="10" defaultRowHeight="16" x14ac:dyDescent="0.2"/>
  <cols>
    <col min="1" max="1" width="30.83203125" customWidth="1"/>
    <col min="2" max="2" width="25.33203125" customWidth="1"/>
    <col min="3" max="3" width="12.6640625" customWidth="1"/>
  </cols>
  <sheetData>
    <row r="1" spans="1:3" x14ac:dyDescent="0.2">
      <c r="A1" s="6" t="s">
        <v>0</v>
      </c>
      <c r="B1" s="6" t="s">
        <v>1</v>
      </c>
      <c r="C1" s="6" t="s">
        <v>51</v>
      </c>
    </row>
    <row r="2" spans="1:3" x14ac:dyDescent="0.2">
      <c r="A2" s="2" t="s">
        <v>2</v>
      </c>
      <c r="B2" s="2">
        <v>42614</v>
      </c>
      <c r="C2" s="5" t="s">
        <v>52</v>
      </c>
    </row>
    <row r="3" spans="1:3" x14ac:dyDescent="0.2">
      <c r="A3" s="3" t="s">
        <v>3</v>
      </c>
      <c r="B3" s="3">
        <v>42614</v>
      </c>
      <c r="C3" s="4" t="s">
        <v>52</v>
      </c>
    </row>
    <row r="4" spans="1:3" x14ac:dyDescent="0.2">
      <c r="A4" s="2" t="s">
        <v>4</v>
      </c>
      <c r="B4" s="2">
        <v>42614</v>
      </c>
      <c r="C4" s="5" t="s">
        <v>52</v>
      </c>
    </row>
    <row r="5" spans="1:3" x14ac:dyDescent="0.2">
      <c r="A5" s="3" t="s">
        <v>5</v>
      </c>
      <c r="B5" s="3">
        <v>42614</v>
      </c>
      <c r="C5" s="4" t="s">
        <v>52</v>
      </c>
    </row>
    <row r="6" spans="1:3" x14ac:dyDescent="0.2">
      <c r="A6" s="2" t="s">
        <v>6</v>
      </c>
      <c r="B6" s="2">
        <v>42644</v>
      </c>
      <c r="C6" s="5" t="s">
        <v>52</v>
      </c>
    </row>
    <row r="7" spans="1:3" x14ac:dyDescent="0.2">
      <c r="A7" s="3" t="s">
        <v>7</v>
      </c>
      <c r="B7" s="3">
        <v>42644</v>
      </c>
      <c r="C7" s="4" t="s">
        <v>53</v>
      </c>
    </row>
    <row r="8" spans="1:3" x14ac:dyDescent="0.2">
      <c r="A8" s="2" t="s">
        <v>8</v>
      </c>
      <c r="B8" s="2">
        <v>42644</v>
      </c>
      <c r="C8" s="5" t="s">
        <v>54</v>
      </c>
    </row>
    <row r="9" spans="1:3" x14ac:dyDescent="0.2">
      <c r="A9" s="3" t="s">
        <v>9</v>
      </c>
      <c r="B9" s="3">
        <v>42644</v>
      </c>
      <c r="C9" s="4" t="s">
        <v>52</v>
      </c>
    </row>
    <row r="10" spans="1:3" x14ac:dyDescent="0.2">
      <c r="A10" s="2" t="s">
        <v>10</v>
      </c>
      <c r="B10" s="2">
        <v>42644</v>
      </c>
      <c r="C10" s="5" t="s">
        <v>53</v>
      </c>
    </row>
    <row r="11" spans="1:3" x14ac:dyDescent="0.2">
      <c r="A11" s="3" t="s">
        <v>11</v>
      </c>
      <c r="B11" s="3">
        <v>42644</v>
      </c>
      <c r="C11" s="4" t="s">
        <v>55</v>
      </c>
    </row>
    <row r="12" spans="1:3" x14ac:dyDescent="0.2">
      <c r="A12" s="2" t="s">
        <v>12</v>
      </c>
      <c r="B12" s="2">
        <v>42675</v>
      </c>
      <c r="C12" s="5" t="s">
        <v>54</v>
      </c>
    </row>
    <row r="13" spans="1:3" x14ac:dyDescent="0.2">
      <c r="A13" s="3" t="s">
        <v>13</v>
      </c>
      <c r="B13" s="3">
        <v>42705</v>
      </c>
      <c r="C13" s="4" t="s">
        <v>52</v>
      </c>
    </row>
    <row r="14" spans="1:3" x14ac:dyDescent="0.2">
      <c r="A14" s="2" t="s">
        <v>14</v>
      </c>
      <c r="B14" s="2">
        <v>42767</v>
      </c>
      <c r="C14" s="5" t="s">
        <v>53</v>
      </c>
    </row>
    <row r="15" spans="1:3" x14ac:dyDescent="0.2">
      <c r="A15" s="3" t="s">
        <v>15</v>
      </c>
      <c r="B15" s="3">
        <v>42767</v>
      </c>
      <c r="C15" s="4" t="s">
        <v>56</v>
      </c>
    </row>
    <row r="16" spans="1:3" x14ac:dyDescent="0.2">
      <c r="A16" s="2" t="s">
        <v>16</v>
      </c>
      <c r="B16" s="2">
        <v>42795</v>
      </c>
      <c r="C16" s="5" t="s">
        <v>55</v>
      </c>
    </row>
    <row r="17" spans="1:3" x14ac:dyDescent="0.2">
      <c r="A17" s="3" t="s">
        <v>17</v>
      </c>
      <c r="B17" s="3">
        <v>42795</v>
      </c>
      <c r="C17" s="4" t="s">
        <v>55</v>
      </c>
    </row>
    <row r="18" spans="1:3" x14ac:dyDescent="0.2">
      <c r="A18" s="5" t="s">
        <v>18</v>
      </c>
      <c r="B18" s="2">
        <v>42826</v>
      </c>
      <c r="C18" s="5" t="s">
        <v>52</v>
      </c>
    </row>
    <row r="19" spans="1:3" x14ac:dyDescent="0.2">
      <c r="A19" s="4" t="s">
        <v>19</v>
      </c>
      <c r="B19" s="3">
        <v>42826</v>
      </c>
      <c r="C19" s="4" t="s">
        <v>56</v>
      </c>
    </row>
    <row r="20" spans="1:3" x14ac:dyDescent="0.2">
      <c r="A20" s="5" t="s">
        <v>20</v>
      </c>
      <c r="B20" s="2">
        <v>42826</v>
      </c>
      <c r="C20" s="5" t="s">
        <v>55</v>
      </c>
    </row>
    <row r="21" spans="1:3" x14ac:dyDescent="0.2">
      <c r="A21" s="4" t="s">
        <v>21</v>
      </c>
      <c r="B21" s="3">
        <v>42826</v>
      </c>
      <c r="C21" s="4" t="s">
        <v>52</v>
      </c>
    </row>
    <row r="22" spans="1:3" x14ac:dyDescent="0.2">
      <c r="A22" s="5" t="s">
        <v>22</v>
      </c>
      <c r="B22" s="2">
        <v>42856</v>
      </c>
      <c r="C22" s="5" t="s">
        <v>57</v>
      </c>
    </row>
    <row r="23" spans="1:3" x14ac:dyDescent="0.2">
      <c r="A23" s="4" t="s">
        <v>23</v>
      </c>
      <c r="B23" s="3">
        <v>42856</v>
      </c>
      <c r="C23" s="4" t="s">
        <v>52</v>
      </c>
    </row>
    <row r="24" spans="1:3" x14ac:dyDescent="0.2">
      <c r="A24" s="5" t="s">
        <v>24</v>
      </c>
      <c r="B24" s="2">
        <v>42887</v>
      </c>
      <c r="C24" s="5" t="s">
        <v>52</v>
      </c>
    </row>
    <row r="25" spans="1:3" x14ac:dyDescent="0.2">
      <c r="A25" s="4" t="s">
        <v>25</v>
      </c>
      <c r="B25" s="3">
        <v>42979</v>
      </c>
      <c r="C25" s="4" t="s">
        <v>58</v>
      </c>
    </row>
    <row r="26" spans="1:3" x14ac:dyDescent="0.2">
      <c r="A26" s="5" t="s">
        <v>26</v>
      </c>
      <c r="B26" s="2">
        <v>42979</v>
      </c>
      <c r="C26" s="5" t="s">
        <v>58</v>
      </c>
    </row>
    <row r="27" spans="1:3" x14ac:dyDescent="0.2">
      <c r="A27" s="4" t="s">
        <v>27</v>
      </c>
      <c r="B27" s="3">
        <v>42979</v>
      </c>
      <c r="C27" s="4" t="s">
        <v>59</v>
      </c>
    </row>
    <row r="28" spans="1:3" x14ac:dyDescent="0.2">
      <c r="A28" s="5" t="s">
        <v>28</v>
      </c>
      <c r="B28" s="2">
        <v>42979</v>
      </c>
      <c r="C28" s="5" t="s">
        <v>52</v>
      </c>
    </row>
    <row r="29" spans="1:3" x14ac:dyDescent="0.2">
      <c r="A29" s="4" t="s">
        <v>29</v>
      </c>
      <c r="B29" s="3">
        <v>43009</v>
      </c>
      <c r="C29" s="4" t="s">
        <v>60</v>
      </c>
    </row>
    <row r="30" spans="1:3" x14ac:dyDescent="0.2">
      <c r="A30" s="5" t="s">
        <v>30</v>
      </c>
      <c r="B30" s="2">
        <v>43009</v>
      </c>
      <c r="C30" s="5" t="s">
        <v>52</v>
      </c>
    </row>
    <row r="31" spans="1:3" x14ac:dyDescent="0.2">
      <c r="A31" s="4" t="s">
        <v>31</v>
      </c>
      <c r="B31" s="3">
        <v>43009</v>
      </c>
      <c r="C31" s="4" t="s">
        <v>61</v>
      </c>
    </row>
    <row r="32" spans="1:3" x14ac:dyDescent="0.2">
      <c r="A32" s="5" t="s">
        <v>32</v>
      </c>
      <c r="B32" s="2">
        <v>43009</v>
      </c>
      <c r="C32" s="5" t="s">
        <v>52</v>
      </c>
    </row>
    <row r="33" spans="1:3" x14ac:dyDescent="0.2">
      <c r="A33" s="4" t="s">
        <v>33</v>
      </c>
      <c r="B33" s="3">
        <v>43009</v>
      </c>
      <c r="C33" s="4" t="s">
        <v>52</v>
      </c>
    </row>
    <row r="34" spans="1:3" x14ac:dyDescent="0.2">
      <c r="A34" s="5" t="s">
        <v>34</v>
      </c>
      <c r="B34" s="2">
        <v>43040</v>
      </c>
      <c r="C34" s="5" t="s">
        <v>53</v>
      </c>
    </row>
    <row r="35" spans="1:3" x14ac:dyDescent="0.2">
      <c r="A35" s="4" t="s">
        <v>35</v>
      </c>
      <c r="B35" s="3">
        <v>43040</v>
      </c>
      <c r="C35" s="4" t="s">
        <v>59</v>
      </c>
    </row>
    <row r="36" spans="1:3" x14ac:dyDescent="0.2">
      <c r="A36" s="5" t="s">
        <v>36</v>
      </c>
      <c r="B36" s="2">
        <v>43040</v>
      </c>
      <c r="C36" s="5" t="s">
        <v>53</v>
      </c>
    </row>
    <row r="37" spans="1:3" x14ac:dyDescent="0.2">
      <c r="A37" s="4" t="s">
        <v>37</v>
      </c>
      <c r="B37" s="3">
        <v>43070</v>
      </c>
      <c r="C37" s="4" t="s">
        <v>55</v>
      </c>
    </row>
    <row r="38" spans="1:3" x14ac:dyDescent="0.2">
      <c r="A38" s="5" t="s">
        <v>38</v>
      </c>
      <c r="B38" s="2">
        <v>43070</v>
      </c>
      <c r="C38" s="5" t="s">
        <v>62</v>
      </c>
    </row>
    <row r="39" spans="1:3" x14ac:dyDescent="0.2">
      <c r="A39" s="4" t="s">
        <v>39</v>
      </c>
      <c r="B39" s="3">
        <v>43070</v>
      </c>
      <c r="C39" s="4" t="s">
        <v>52</v>
      </c>
    </row>
    <row r="40" spans="1:3" x14ac:dyDescent="0.2">
      <c r="A40" s="5" t="s">
        <v>40</v>
      </c>
      <c r="B40" s="2">
        <v>43070</v>
      </c>
      <c r="C40" s="5" t="s">
        <v>57</v>
      </c>
    </row>
    <row r="41" spans="1:3" x14ac:dyDescent="0.2">
      <c r="A41" s="4" t="s">
        <v>41</v>
      </c>
      <c r="B41" s="3">
        <v>43101</v>
      </c>
      <c r="C41" s="4" t="s">
        <v>63</v>
      </c>
    </row>
    <row r="42" spans="1:3" x14ac:dyDescent="0.2">
      <c r="A42" s="5" t="s">
        <v>42</v>
      </c>
      <c r="B42" s="2">
        <v>43101</v>
      </c>
      <c r="C42" s="5" t="s">
        <v>61</v>
      </c>
    </row>
    <row r="43" spans="1:3" x14ac:dyDescent="0.2">
      <c r="A43" s="4" t="s">
        <v>43</v>
      </c>
      <c r="B43" s="3">
        <v>43132</v>
      </c>
      <c r="C43" s="4" t="s">
        <v>64</v>
      </c>
    </row>
    <row r="44" spans="1:3" x14ac:dyDescent="0.2">
      <c r="A44" s="5" t="s">
        <v>44</v>
      </c>
      <c r="B44" s="2">
        <v>43160</v>
      </c>
      <c r="C44" s="5" t="s">
        <v>52</v>
      </c>
    </row>
    <row r="45" spans="1:3" x14ac:dyDescent="0.2">
      <c r="A45" s="4" t="s">
        <v>45</v>
      </c>
      <c r="B45" s="3">
        <v>43160</v>
      </c>
      <c r="C45" s="4" t="s">
        <v>65</v>
      </c>
    </row>
    <row r="46" spans="1:3" x14ac:dyDescent="0.2">
      <c r="A46" s="5" t="s">
        <v>46</v>
      </c>
      <c r="B46" s="2">
        <v>43160</v>
      </c>
      <c r="C46" s="5" t="s">
        <v>66</v>
      </c>
    </row>
    <row r="47" spans="1:3" x14ac:dyDescent="0.2">
      <c r="A47" s="4" t="s">
        <v>47</v>
      </c>
      <c r="B47" s="3">
        <v>43191</v>
      </c>
      <c r="C47" s="4" t="s">
        <v>54</v>
      </c>
    </row>
    <row r="48" spans="1:3" x14ac:dyDescent="0.2">
      <c r="A48" s="5" t="s">
        <v>48</v>
      </c>
      <c r="B48" s="2">
        <v>43191</v>
      </c>
      <c r="C48" s="5" t="s">
        <v>53</v>
      </c>
    </row>
    <row r="49" spans="1:3" x14ac:dyDescent="0.2">
      <c r="A49" s="4" t="s">
        <v>49</v>
      </c>
      <c r="B49" s="3">
        <v>43191</v>
      </c>
      <c r="C49" s="4" t="s">
        <v>67</v>
      </c>
    </row>
    <row r="50" spans="1:3" x14ac:dyDescent="0.2">
      <c r="A50" s="7" t="s">
        <v>50</v>
      </c>
      <c r="B50" s="8">
        <v>43191</v>
      </c>
      <c r="C50" s="7" t="s">
        <v>55</v>
      </c>
    </row>
  </sheetData>
  <conditionalFormatting sqref="B2:B50">
    <cfRule type="expression" dxfId="0" priority="1">
      <formula>IF($B$1:$B$99,"sept")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8B46C-4953-E145-AE4E-34A97C53BD90}">
  <dimension ref="A1:C17"/>
  <sheetViews>
    <sheetView tabSelected="1" workbookViewId="0">
      <selection activeCell="C3" sqref="C3"/>
    </sheetView>
  </sheetViews>
  <sheetFormatPr baseColWidth="10" defaultRowHeight="16" x14ac:dyDescent="0.2"/>
  <cols>
    <col min="1" max="1" width="37.1640625" customWidth="1"/>
    <col min="2" max="2" width="53.33203125" customWidth="1"/>
    <col min="3" max="3" width="56.6640625" customWidth="1"/>
  </cols>
  <sheetData>
    <row r="1" spans="1:3" x14ac:dyDescent="0.2">
      <c r="A1" s="1" t="s">
        <v>51</v>
      </c>
      <c r="B1" s="1" t="s">
        <v>84</v>
      </c>
      <c r="C1" t="s">
        <v>85</v>
      </c>
    </row>
    <row r="2" spans="1:3" ht="68" x14ac:dyDescent="0.2">
      <c r="A2" s="5" t="s">
        <v>68</v>
      </c>
      <c r="B2" s="5">
        <f>COUNTIF(Tableau2[Nationalité],"FRA")</f>
        <v>17</v>
      </c>
      <c r="C2" s="9" t="s">
        <v>86</v>
      </c>
    </row>
    <row r="3" spans="1:3" x14ac:dyDescent="0.2">
      <c r="A3" s="4" t="s">
        <v>69</v>
      </c>
      <c r="B3" s="4">
        <f>COUNTIF(Tableau2[Nationalité],"USA")</f>
        <v>3</v>
      </c>
    </row>
    <row r="4" spans="1:3" x14ac:dyDescent="0.2">
      <c r="A4" s="5" t="s">
        <v>70</v>
      </c>
      <c r="B4" s="5">
        <f>COUNTIF(Tableau2[Nationalité],"GBR")</f>
        <v>6</v>
      </c>
    </row>
    <row r="5" spans="1:3" x14ac:dyDescent="0.2">
      <c r="A5" s="4" t="s">
        <v>71</v>
      </c>
      <c r="B5" s="4">
        <f>COUNTIF(Tableau2[Nationalité],"ESP")</f>
        <v>6</v>
      </c>
    </row>
    <row r="6" spans="1:3" x14ac:dyDescent="0.2">
      <c r="A6" s="5" t="s">
        <v>72</v>
      </c>
      <c r="B6" s="5">
        <f>COUNTIF(Tableau2[Nationalité],"AUS")</f>
        <v>2</v>
      </c>
    </row>
    <row r="7" spans="1:3" x14ac:dyDescent="0.2">
      <c r="A7" s="4" t="s">
        <v>73</v>
      </c>
      <c r="B7" s="4">
        <f>COUNTIF(Tableau2[Nationalité],"POR")</f>
        <v>2</v>
      </c>
    </row>
    <row r="8" spans="1:3" x14ac:dyDescent="0.2">
      <c r="A8" s="5" t="s">
        <v>74</v>
      </c>
      <c r="B8" s="5">
        <f>COUNTIF(Tableau2[Nationalité],"KOR")</f>
        <v>2</v>
      </c>
    </row>
    <row r="9" spans="1:3" x14ac:dyDescent="0.2">
      <c r="A9" s="4" t="s">
        <v>75</v>
      </c>
      <c r="B9" s="4">
        <f>COUNTIF(Tableau2[Nationalité],"CAN")</f>
        <v>1</v>
      </c>
    </row>
    <row r="10" spans="1:3" x14ac:dyDescent="0.2">
      <c r="A10" s="5" t="s">
        <v>76</v>
      </c>
      <c r="B10" s="5">
        <f>COUNTIF(Tableau2[Nationalité],"IRL")</f>
        <v>2</v>
      </c>
    </row>
    <row r="11" spans="1:3" x14ac:dyDescent="0.2">
      <c r="A11" s="4" t="s">
        <v>77</v>
      </c>
      <c r="B11" s="4">
        <f>COUNTIF(Tableau2[Nationalité],"SUI")</f>
        <v>2</v>
      </c>
    </row>
    <row r="12" spans="1:3" x14ac:dyDescent="0.2">
      <c r="A12" s="5" t="s">
        <v>78</v>
      </c>
      <c r="B12" s="5">
        <f>COUNTIF(Tableau2[Nationalité],"MEX")</f>
        <v>1</v>
      </c>
    </row>
    <row r="13" spans="1:3" x14ac:dyDescent="0.2">
      <c r="A13" s="4" t="s">
        <v>79</v>
      </c>
      <c r="B13" s="4">
        <f>COUNTIF(Tableau2[Nationalité],"HKG")</f>
        <v>1</v>
      </c>
    </row>
    <row r="14" spans="1:3" x14ac:dyDescent="0.2">
      <c r="A14" s="5" t="s">
        <v>80</v>
      </c>
      <c r="B14" s="5">
        <f>COUNTIF(Tableau2[Nationalité],"GER")</f>
        <v>1</v>
      </c>
    </row>
    <row r="15" spans="1:3" x14ac:dyDescent="0.2">
      <c r="A15" s="4" t="s">
        <v>81</v>
      </c>
      <c r="B15" s="4">
        <f>COUNTIF(Tableau2[Nationalité],"NOR")</f>
        <v>1</v>
      </c>
    </row>
    <row r="16" spans="1:3" x14ac:dyDescent="0.2">
      <c r="A16" s="5" t="s">
        <v>82</v>
      </c>
      <c r="B16" s="5">
        <f>COUNTIF(Tableau2[Nationalité],"ARG")</f>
        <v>1</v>
      </c>
    </row>
    <row r="17" spans="1:2" x14ac:dyDescent="0.2">
      <c r="A17" s="4" t="s">
        <v>83</v>
      </c>
      <c r="B17" s="4">
        <f>COUNTIF(Tableau2[Nationalité],"ITA")</f>
        <v>0</v>
      </c>
    </row>
  </sheetData>
  <pageMargins left="0.7" right="0.7" top="0.75" bottom="0.75" header="0.3" footer="0.3"/>
  <ignoredErrors>
    <ignoredError sqref="B3:B17" calculatedColumn="1"/>
  </ignoredErrors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RÉSERVATIONS</vt:lpstr>
      <vt:lpstr>RÉSERVATIONS PAR NATIONALITÉ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2023-09-30T11:31:42Z</dcterms:created>
  <dcterms:modified xsi:type="dcterms:W3CDTF">2023-09-30T11:41:00Z</dcterms:modified>
</cp:coreProperties>
</file>