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4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5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codeName="ThisWorkbook"/>
  <bookViews>
    <workbookView xWindow="1020" yWindow="60" windowWidth="24240" windowHeight="13740" tabRatio="723"/>
  </bookViews>
  <sheets>
    <sheet name="Menu" sheetId="6" r:id="rId1"/>
    <sheet name="Nouveau Client" sheetId="2" r:id="rId2"/>
    <sheet name="Modifier le client" sheetId="5" r:id="rId3"/>
    <sheet name="Fiche Client" sheetId="3" r:id="rId4"/>
    <sheet name="pour imprimer" sheetId="8" r:id="rId5"/>
    <sheet name="BD" sheetId="1" r:id="rId6"/>
    <sheet name="Types" sheetId="7" r:id="rId7"/>
    <sheet name="PARAM" sheetId="4" r:id="rId8"/>
    <sheet name="Rapport sur la compatibilité" sheetId="9" r:id="rId9"/>
  </sheets>
  <externalReferences>
    <externalReference r:id="rId10"/>
  </externalReferences>
  <definedNames>
    <definedName name="_xlnm._FilterDatabase" localSheetId="5" hidden="1">BD!$A$1:$X$1</definedName>
    <definedName name="ADRESSE">OFFSET(BD!$V$1,1,0,COUNTA(BD!$A:$A)-1,1)</definedName>
    <definedName name="choix_alpha">PARAM!#REF!</definedName>
    <definedName name="CLIENT___PHOTOGRAPHE_1">OFFSET(BD!$B$1,1,0,COUNTA(BD!$A:$A)-1,1)</definedName>
    <definedName name="CODE_POSTE">OFFSET(BD!$W$1,1,0,COUNTA(BD!$A:$A)-1,1)</definedName>
    <definedName name="CONTACT_2">OFFSET(BD!$F$1,1,0,COUNTA(BD!$A:$A)-1,1)</definedName>
    <definedName name="CONTACT_3">OFFSET(BD!$I$1,1,0,COUNTA(BD!$A:$A)-1,1)</definedName>
    <definedName name="CONTACT_4">OFFSET(BD!$L$1,1,0,COUNTA(BD!$A:$A)-1,1)</definedName>
    <definedName name="CONTACT_5">OFFSET(BD!$O$1,1,0,COUNTA(BD!$A:$A)-1,1)</definedName>
    <definedName name="CONTACT_6">OFFSET(BD!$R$1,1,0,COUNTA(BD!$A:$A)-1,1)</definedName>
    <definedName name="INFO_SUP">OFFSET(BD!$U$1,1,0,COUNTA(BD!$A:$A)-1,1)</definedName>
    <definedName name="LETTRES">#REF!</definedName>
    <definedName name="liste_alpha">PARAM!$B$8</definedName>
    <definedName name="MAIL_1">OFFSET(BD!$E$1,1,0,COUNTA(BD!$A:$A)-1,1)</definedName>
    <definedName name="MAIL_2">OFFSET(BD!$H$1,1,0,COUNTA(BD!$A:$A)-1,1)</definedName>
    <definedName name="MAIL_3">OFFSET(BD!$K$1,1,0,COUNTA(BD!$A:$A)-1,1)</definedName>
    <definedName name="MAIL_4">OFFSET(BD!$N$1,1,0,COUNTA(BD!$A:$A)-1,1)</definedName>
    <definedName name="MAIL_5">OFFSET(BD!$Q$1,1,0,COUNTA(BD!$A:$A)-1,1)</definedName>
    <definedName name="MAIL_6">OFFSET(BD!$T$1,1,0,COUNTA(BD!$A:$A)-1,1)</definedName>
    <definedName name="modif_type">'Modifier le client'!$D$10</definedName>
    <definedName name="nb_enreg_bd">PARAM!$B$5</definedName>
    <definedName name="NOM_CLIENT_CONSULT">'Fiche Client'!$E$7</definedName>
    <definedName name="NOM_RECHERCHE">PARAM!$B$4</definedName>
    <definedName name="NOMS">[1]BDD!$B$2:$B$7</definedName>
    <definedName name="nouv_type">'Nouveau Client'!$C$7</definedName>
    <definedName name="PARAM_NO_LIGNE">PARAM!$B$3</definedName>
    <definedName name="pos_enreg_rech">PARAM!$B$9</definedName>
    <definedName name="TABLEAU_BD">BD!$A:$X</definedName>
    <definedName name="TEL_1">OFFSET(BD!$D$1,1,0,COUNTA(BD!$A:$A)-1,1)</definedName>
    <definedName name="TEL_2">OFFSET(BD!$G$1,1,0,COUNTA(BD!$A:$A)-1,1)</definedName>
    <definedName name="TEL_3">OFFSET(BD!$J$1,1,0,COUNTA(BD!$A:$A)-1,1)</definedName>
    <definedName name="TEL_4">OFFSET(BD!$M$1,1,0,COUNTA(BD!$A:$A)-1,1)</definedName>
    <definedName name="TEL_5">OFFSET(BD!$P$1,1,0,COUNTA(BD!$A:$A)-1,1)</definedName>
    <definedName name="TEL_6">OFFSET(BD!$S$1,1,0,COUNTA(BD!$A:$A)-1,1)</definedName>
    <definedName name="TYPE">OFFSET(BD!$C$1,1,0,COUNTA(BD!$A:$A)-1,1)</definedName>
    <definedName name="Types">OFFSET(Types!$A$1,1,,COUNTA(Types!$A:$A)-1)</definedName>
    <definedName name="VILLE">OFFSET(BD!$X$1,1,0,COUNTA(BD!$A:$A)-1,1)</definedName>
    <definedName name="_xlnm.Print_Area" localSheetId="4">'pour imprimer'!$B$2:$G$30</definedName>
  </definedNames>
  <calcPr calcId="145621" fullCalcOnLoad="1" concurrentCalc="0"/>
</workbook>
</file>

<file path=xl/calcChain.xml><?xml version="1.0" encoding="utf-8"?>
<calcChain xmlns="http://schemas.openxmlformats.org/spreadsheetml/2006/main">
  <c r="D7" i="5" l="1"/>
  <c r="B5" i="4"/>
  <c r="C23" i="6"/>
  <c r="A2" i="2"/>
  <c r="B2" i="2"/>
  <c r="C2" i="2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D3" i="2"/>
  <c r="A2" i="5"/>
  <c r="B2" i="5"/>
  <c r="D9" i="5"/>
  <c r="C2" i="5"/>
  <c r="D11" i="5"/>
  <c r="D2" i="5"/>
  <c r="D13" i="5"/>
  <c r="E2" i="5"/>
  <c r="C23" i="5"/>
  <c r="F2" i="5"/>
  <c r="D23" i="5"/>
  <c r="G2" i="5"/>
  <c r="E23" i="5"/>
  <c r="H2" i="5"/>
  <c r="C25" i="5"/>
  <c r="I2" i="5"/>
  <c r="D25" i="5"/>
  <c r="J2" i="5"/>
  <c r="E25" i="5"/>
  <c r="K2" i="5"/>
  <c r="C27" i="5"/>
  <c r="L2" i="5"/>
  <c r="D27" i="5"/>
  <c r="M2" i="5"/>
  <c r="E27" i="5"/>
  <c r="N2" i="5"/>
  <c r="C29" i="5"/>
  <c r="O2" i="5"/>
  <c r="D29" i="5"/>
  <c r="P2" i="5"/>
  <c r="E29" i="5"/>
  <c r="Q2" i="5"/>
  <c r="C31" i="5"/>
  <c r="R2" i="5"/>
  <c r="D31" i="5"/>
  <c r="S2" i="5"/>
  <c r="E31" i="5"/>
  <c r="T2" i="5"/>
  <c r="C35" i="5"/>
  <c r="U2" i="5"/>
  <c r="D15" i="5"/>
  <c r="V2" i="5"/>
  <c r="D17" i="5"/>
  <c r="W2" i="5"/>
  <c r="D19" i="5"/>
  <c r="X2" i="5"/>
  <c r="D3" i="5"/>
  <c r="F1" i="3"/>
  <c r="E7" i="3"/>
  <c r="E8" i="3"/>
  <c r="E9" i="3"/>
  <c r="E10" i="3"/>
  <c r="E11" i="3"/>
  <c r="E12" i="3"/>
  <c r="E13" i="3"/>
  <c r="D16" i="3"/>
  <c r="E16" i="3"/>
  <c r="F16" i="3"/>
  <c r="D17" i="3"/>
  <c r="E17" i="3"/>
  <c r="F17" i="3"/>
  <c r="D18" i="3"/>
  <c r="E18" i="3"/>
  <c r="F18" i="3"/>
  <c r="D19" i="3"/>
  <c r="E19" i="3"/>
  <c r="F19" i="3"/>
  <c r="D20" i="3"/>
  <c r="E20" i="3"/>
  <c r="F20" i="3"/>
  <c r="D23" i="3"/>
  <c r="E7" i="8"/>
  <c r="D3" i="8"/>
  <c r="E8" i="8"/>
  <c r="E9" i="8"/>
  <c r="E10" i="8"/>
  <c r="E11" i="8"/>
  <c r="E12" i="8"/>
  <c r="E13" i="8"/>
  <c r="D16" i="8"/>
  <c r="E16" i="8"/>
  <c r="F16" i="8"/>
  <c r="D17" i="8"/>
  <c r="E17" i="8"/>
  <c r="F17" i="8"/>
  <c r="D18" i="8"/>
  <c r="E18" i="8"/>
  <c r="F18" i="8"/>
  <c r="D19" i="8"/>
  <c r="E19" i="8"/>
  <c r="F19" i="8"/>
  <c r="D20" i="8"/>
  <c r="E20" i="8"/>
  <c r="F20" i="8"/>
  <c r="D23" i="8"/>
  <c r="B9" i="4"/>
</calcChain>
</file>

<file path=xl/sharedStrings.xml><?xml version="1.0" encoding="utf-8"?>
<sst xmlns="http://schemas.openxmlformats.org/spreadsheetml/2006/main" count="255" uniqueCount="132">
  <si>
    <t>MAIL 4</t>
  </si>
  <si>
    <t>CONTACT 5</t>
  </si>
  <si>
    <t>TEL 5</t>
  </si>
  <si>
    <t>MAIL 5</t>
  </si>
  <si>
    <t>result recherche client</t>
  </si>
  <si>
    <t>position de le recherche dans sa zone</t>
  </si>
  <si>
    <t>TYPE1</t>
  </si>
  <si>
    <t>TYPE2</t>
  </si>
  <si>
    <t>TYPE3</t>
  </si>
  <si>
    <t>CONTACT 6</t>
  </si>
  <si>
    <t>TEL 6</t>
  </si>
  <si>
    <t>MAIL 6</t>
  </si>
  <si>
    <t>INFOS SUP</t>
  </si>
  <si>
    <t>TELEPHONE 3</t>
  </si>
  <si>
    <t>TELEPHONE 4</t>
  </si>
  <si>
    <t>Information</t>
  </si>
  <si>
    <t>TYPE</t>
  </si>
  <si>
    <t>Types</t>
  </si>
  <si>
    <t>information:</t>
  </si>
  <si>
    <t>No</t>
  </si>
  <si>
    <t>Mail 1</t>
  </si>
  <si>
    <t>TELEPHONE 1</t>
  </si>
  <si>
    <t>CLIENT / PHOTOGRAPHE 1</t>
  </si>
  <si>
    <t>CONTACT 2</t>
  </si>
  <si>
    <t>ADRESSE</t>
  </si>
  <si>
    <t>VILLE</t>
  </si>
  <si>
    <t>CODE</t>
  </si>
  <si>
    <t/>
  </si>
  <si>
    <t>No de la ligne de l'enregirtrement courant</t>
  </si>
  <si>
    <t>CONTACT</t>
  </si>
  <si>
    <t>TEL</t>
  </si>
  <si>
    <t>MAIL</t>
  </si>
  <si>
    <t>Modifications de Client</t>
  </si>
  <si>
    <t>nombre d'enregistrements dans la BD</t>
  </si>
  <si>
    <t>Fiche Client</t>
  </si>
  <si>
    <t>CODE POSTAL</t>
  </si>
  <si>
    <t>NOUVEAU CLIENT</t>
  </si>
  <si>
    <t>Mail1</t>
  </si>
  <si>
    <t>TEL 2</t>
  </si>
  <si>
    <t>MAIL 2</t>
  </si>
  <si>
    <t>CONTACT 3</t>
  </si>
  <si>
    <t>TEL 4</t>
  </si>
  <si>
    <t>MAIL 3</t>
  </si>
  <si>
    <t>TEL 3</t>
  </si>
  <si>
    <t>CONTACT 4</t>
  </si>
  <si>
    <t>Ficher Client DIGIPRO</t>
  </si>
  <si>
    <t>total de clients enregistré:</t>
  </si>
  <si>
    <t>FORMATIONS</t>
  </si>
  <si>
    <t>SST / INCENDIE</t>
  </si>
  <si>
    <t>Rapport sur la compatibilité concernant Fichier clients bis.xls</t>
  </si>
  <si>
    <t>Exécuté le 19/05/2013 09:47</t>
  </si>
  <si>
    <t>Les fonctionnalités suivantes de ce classeur ne sont pas prises en charge dans les versions antérieures d’Excel. Ces fonctionnalités seront peut-être perdues ou dégradées si vous ouvrez le classeur dans une version antérieure du programme ou si vous l’enregistrez dans un format de fichier antérieur.</t>
  </si>
  <si>
    <t>Perte mineure de fidélité</t>
  </si>
  <si>
    <t>Nb d'occurrences</t>
  </si>
  <si>
    <t>Version</t>
  </si>
  <si>
    <t>Certaines formules de ce classeur sont liées à d'autres classeurs qui sont fermés. Si ces formules sont recalculées dans une version antérieure d'Excel sans ouvrir les classeurs liées, les caractères au-delà de la limite de 255 caractères ne seront pas renvoyés.</t>
  </si>
  <si>
    <t>Excel 97-2003</t>
  </si>
  <si>
    <t>1
Noms définis</t>
  </si>
  <si>
    <t>http://forum.excel-pratique.com/excel/message-d-erreur-d-execution-1004-t33242.html</t>
  </si>
  <si>
    <t>toto</t>
  </si>
  <si>
    <t>rtrtrtr</t>
  </si>
  <si>
    <t>docteur</t>
  </si>
  <si>
    <t>=DECALER(BD!$V$1;1;0;NBVAL(BD!$A:$A)-1;1)</t>
  </si>
  <si>
    <t>choix_alpha</t>
  </si>
  <si>
    <t>=PARAM!#REF!</t>
  </si>
  <si>
    <t>CLIENT___PHOTOGRAPHE_1</t>
  </si>
  <si>
    <t>=DECALER(BD!$B$1;1;0;NBVAL(BD!$A:$A)-1;1)</t>
  </si>
  <si>
    <t>CODE_POSTE</t>
  </si>
  <si>
    <t>=DECALER(BD!$W$1;1;0;NBVAL(BD!$A:$A)-1;1)</t>
  </si>
  <si>
    <t>CONTACT_2</t>
  </si>
  <si>
    <t>=DECALER(BD!$F$1;1;0;NBVAL(BD!$A:$A)-1;1)</t>
  </si>
  <si>
    <t>CONTACT_3</t>
  </si>
  <si>
    <t>=DECALER(BD!$I$1;1;0;NBVAL(BD!$A:$A)-1;1)</t>
  </si>
  <si>
    <t>CONTACT_4</t>
  </si>
  <si>
    <t>=DECALER(BD!$L$1;1;0;NBVAL(BD!$A:$A)-1;1)</t>
  </si>
  <si>
    <t>CONTACT_5</t>
  </si>
  <si>
    <t>=DECALER(BD!$O$1;1;0;NBVAL(BD!$A:$A)-1;1)</t>
  </si>
  <si>
    <t>CONTACT_6</t>
  </si>
  <si>
    <t>=DECALER(BD!$R$1;1;0;NBVAL(BD!$A:$A)-1;1)</t>
  </si>
  <si>
    <t>INFO_SUP</t>
  </si>
  <si>
    <t>=DECALER(BD!$U$1;1;0;NBVAL(BD!$A:$A)-1;1)</t>
  </si>
  <si>
    <t>LETTRES</t>
  </si>
  <si>
    <t>=#REF!$A$2:$A$37</t>
  </si>
  <si>
    <t>liste_alpha</t>
  </si>
  <si>
    <t>=PARAM!$B$8</t>
  </si>
  <si>
    <t>MAIL_1</t>
  </si>
  <si>
    <t>=DECALER(BD!$E$1;1;0;NBVAL(BD!$A:$A)-1;1)</t>
  </si>
  <si>
    <t>MAIL_2</t>
  </si>
  <si>
    <t>=DECALER(BD!$H$1;1;0;NBVAL(BD!$A:$A)-1;1)</t>
  </si>
  <si>
    <t>MAIL_3</t>
  </si>
  <si>
    <t>=DECALER(BD!$K$1;1;0;NBVAL(BD!$A:$A)-1;1)</t>
  </si>
  <si>
    <t>MAIL_4</t>
  </si>
  <si>
    <t>=DECALER(BD!$N$1;1;0;NBVAL(BD!$A:$A)-1;1)</t>
  </si>
  <si>
    <t>MAIL_5</t>
  </si>
  <si>
    <t>=DECALER(BD!$Q$1;1;0;NBVAL(BD!$A:$A)-1;1)</t>
  </si>
  <si>
    <t>MAIL_6</t>
  </si>
  <si>
    <t>=DECALER(BD!$T$1;1;0;NBVAL(BD!$A:$A)-1;1)</t>
  </si>
  <si>
    <t>modif_type</t>
  </si>
  <si>
    <t>='Modifier le client'!$D$10</t>
  </si>
  <si>
    <t>nb_enreg_bd</t>
  </si>
  <si>
    <t>=PARAM!$B$5</t>
  </si>
  <si>
    <t>NOM_CLIENT_CONSULT</t>
  </si>
  <si>
    <t>='Fiche Client'!$E$7</t>
  </si>
  <si>
    <t>NOM_RECHERCHE</t>
  </si>
  <si>
    <t>=PARAM!$B$4</t>
  </si>
  <si>
    <t>NOMS</t>
  </si>
  <si>
    <t>='G:\Users\Pix13\Secourisme\Devis\[DEMO_PROBLEME_LAUVIZH(1).xls]BDD'!$B$2:$B$7</t>
  </si>
  <si>
    <t>nouv_type</t>
  </si>
  <si>
    <t>='Nouveau Client'!$C$7</t>
  </si>
  <si>
    <t>PARAM_NO_LIGNE</t>
  </si>
  <si>
    <t>=PARAM!$B$3</t>
  </si>
  <si>
    <t>pos_enreg_rech</t>
  </si>
  <si>
    <t>=PARAM!$B$9</t>
  </si>
  <si>
    <t>TABLEAU_BD</t>
  </si>
  <si>
    <t>=BD!$A:$X</t>
  </si>
  <si>
    <t>TEL_1</t>
  </si>
  <si>
    <t>=DECALER(BD!$D$1;1;0;NBVAL(BD!$A:$A)-1;1)</t>
  </si>
  <si>
    <t>TEL_2</t>
  </si>
  <si>
    <t>=DECALER(BD!$G$1;1;0;NBVAL(BD!$A:$A)-1;1)</t>
  </si>
  <si>
    <t>TEL_3</t>
  </si>
  <si>
    <t>=DECALER(BD!$J$1;1;0;NBVAL(BD!$A:$A)-1;1)</t>
  </si>
  <si>
    <t>TEL_4</t>
  </si>
  <si>
    <t>=DECALER(BD!$M$1;1;0;NBVAL(BD!$A:$A)-1;1)</t>
  </si>
  <si>
    <t>TEL_5</t>
  </si>
  <si>
    <t>=DECALER(BD!$P$1;1;0;NBVAL(BD!$A:$A)-1;1)</t>
  </si>
  <si>
    <t>TEL_6</t>
  </si>
  <si>
    <t>=DECALER(BD!$S$1;1;0;NBVAL(BD!$A:$A)-1;1)</t>
  </si>
  <si>
    <t>=DECALER(BD!$C$1;1;0;NBVAL(BD!$A:$A)-1;1)</t>
  </si>
  <si>
    <t>=DECALER(Types!$A$1;1;;NBVAL(Types!$A:$A)-1)</t>
  </si>
  <si>
    <t>=DECALER(BD!$X$1;1;0;NBVAL(BD!$A:$A)-1;1)</t>
  </si>
  <si>
    <t>fgfg</t>
  </si>
  <si>
    <t>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</si>
</sst>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3" formatCode="0#&quot; &quot;##&quot; &quot;##&quot; &quot;##&quot; &quot;##"/>
  </numFmts>
  <fonts count="24">
    <font>
      <sz val="10"/>
      <name val="Verdana"/>
    </font>
    <font>
      <b/>
      <sz val="10"/>
      <name val="Verdana"/>
    </font>
    <font>
      <sz val="10"/>
      <name val="Verdana"/>
      <family val="2"/>
    </font>
    <font>
      <sz val="8"/>
      <name val="Verdana"/>
      <family val="2"/>
    </font>
    <font>
      <u/>
      <sz val="10"/>
      <color indexed="12"/>
      <name val="Verdana"/>
      <family val="2"/>
    </font>
    <font>
      <b/>
      <sz val="9"/>
      <name val="Verdana"/>
      <family val="2"/>
    </font>
    <font>
      <b/>
      <sz val="10"/>
      <color indexed="9"/>
      <name val="Verdana"/>
      <family val="2"/>
    </font>
    <font>
      <sz val="10"/>
      <color indexed="9"/>
      <name val="Verdana"/>
      <family val="2"/>
    </font>
    <font>
      <b/>
      <sz val="12"/>
      <name val="Verdana"/>
      <family val="2"/>
    </font>
    <font>
      <b/>
      <sz val="14"/>
      <name val="Verdana"/>
      <family val="2"/>
    </font>
    <font>
      <b/>
      <sz val="12"/>
      <color indexed="10"/>
      <name val="Lucida Grande"/>
    </font>
    <font>
      <b/>
      <sz val="12"/>
      <color indexed="57"/>
      <name val="Lucida Grande"/>
    </font>
    <font>
      <b/>
      <sz val="12"/>
      <color indexed="48"/>
      <name val="Lucida Grande"/>
    </font>
    <font>
      <b/>
      <sz val="18"/>
      <color indexed="72"/>
      <name val="Lucida Grande"/>
    </font>
    <font>
      <b/>
      <sz val="18"/>
      <name val="Lucida Grande"/>
    </font>
    <font>
      <b/>
      <sz val="18"/>
      <color indexed="9"/>
      <name val="Verdana"/>
      <family val="2"/>
    </font>
    <font>
      <b/>
      <sz val="18"/>
      <color indexed="48"/>
      <name val="Lucida Grande"/>
    </font>
    <font>
      <sz val="12"/>
      <color indexed="72"/>
      <name val="Lucida Grande"/>
    </font>
    <font>
      <b/>
      <sz val="24"/>
      <name val="Verdana"/>
      <family val="2"/>
    </font>
    <font>
      <sz val="14"/>
      <name val="Verdana"/>
      <family val="2"/>
    </font>
    <font>
      <u/>
      <sz val="14"/>
      <color indexed="12"/>
      <name val="Verdana"/>
      <family val="2"/>
    </font>
    <font>
      <sz val="24"/>
      <name val="Verdana"/>
      <family val="2"/>
    </font>
    <font>
      <b/>
      <sz val="10"/>
      <name val="Verdana"/>
      <family val="2"/>
    </font>
    <font>
      <sz val="8"/>
      <name val="Verdana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06">
    <xf numFmtId="0" fontId="0" fillId="0" borderId="0" xfId="0"/>
    <xf numFmtId="0" fontId="0" fillId="0" borderId="0" xfId="0" applyFill="1" applyBorder="1"/>
    <xf numFmtId="0" fontId="2" fillId="0" borderId="0" xfId="0" applyNumberFormat="1" applyFont="1" applyFill="1" applyBorder="1" applyAlignment="1">
      <alignment vertic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5" fillId="2" borderId="0" xfId="0" applyFont="1" applyFill="1" applyBorder="1" applyAlignment="1">
      <alignment horizontal="left" vertical="center"/>
    </xf>
    <xf numFmtId="0" fontId="0" fillId="2" borderId="6" xfId="0" applyFill="1" applyBorder="1"/>
    <xf numFmtId="0" fontId="0" fillId="2" borderId="7" xfId="0" applyFill="1" applyBorder="1"/>
    <xf numFmtId="0" fontId="0" fillId="2" borderId="7" xfId="0" applyFill="1" applyBorder="1" applyAlignment="1">
      <alignment horizontal="center" vertical="top"/>
    </xf>
    <xf numFmtId="0" fontId="0" fillId="2" borderId="8" xfId="0" applyFill="1" applyBorder="1"/>
    <xf numFmtId="0" fontId="0" fillId="2" borderId="0" xfId="0" applyFill="1" applyBorder="1" applyAlignment="1">
      <alignment horizontal="center" vertical="top"/>
    </xf>
    <xf numFmtId="0" fontId="1" fillId="2" borderId="0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left" vertical="center"/>
    </xf>
    <xf numFmtId="0" fontId="5" fillId="2" borderId="10" xfId="0" applyFont="1" applyFill="1" applyBorder="1" applyAlignment="1">
      <alignment horizontal="left" vertical="center"/>
    </xf>
    <xf numFmtId="0" fontId="5" fillId="2" borderId="11" xfId="0" applyFont="1" applyFill="1" applyBorder="1" applyAlignment="1">
      <alignment horizontal="left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 wrapText="1"/>
    </xf>
    <xf numFmtId="173" fontId="0" fillId="2" borderId="16" xfId="0" applyNumberFormat="1" applyFill="1" applyBorder="1" applyAlignment="1">
      <alignment horizontal="center" vertical="center" wrapText="1"/>
    </xf>
    <xf numFmtId="173" fontId="0" fillId="2" borderId="17" xfId="0" applyNumberForma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0" fillId="0" borderId="16" xfId="0" applyBorder="1"/>
    <xf numFmtId="0" fontId="0" fillId="3" borderId="0" xfId="0" applyFill="1" applyAlignment="1">
      <alignment horizontal="right" vertical="center"/>
    </xf>
    <xf numFmtId="0" fontId="21" fillId="3" borderId="0" xfId="0" applyFont="1" applyFill="1" applyAlignment="1">
      <alignment horizontal="center" vertical="center"/>
    </xf>
    <xf numFmtId="0" fontId="6" fillId="0" borderId="18" xfId="0" applyFont="1" applyFill="1" applyBorder="1" applyAlignment="1" applyProtection="1">
      <alignment horizontal="center" vertical="center"/>
      <protection locked="0"/>
    </xf>
    <xf numFmtId="0" fontId="5" fillId="0" borderId="18" xfId="0" applyFont="1" applyFill="1" applyBorder="1" applyAlignment="1" applyProtection="1">
      <alignment horizontal="left" vertical="center"/>
      <protection locked="0"/>
    </xf>
    <xf numFmtId="0" fontId="0" fillId="0" borderId="0" xfId="0" applyFill="1" applyProtection="1">
      <protection locked="0"/>
    </xf>
    <xf numFmtId="173" fontId="0" fillId="0" borderId="0" xfId="0" applyNumberFormat="1" applyFill="1" applyProtection="1">
      <protection locked="0"/>
    </xf>
    <xf numFmtId="0" fontId="4" fillId="0" borderId="0" xfId="1" applyFill="1" applyAlignment="1" applyProtection="1">
      <protection locked="0"/>
    </xf>
    <xf numFmtId="0" fontId="0" fillId="0" borderId="0" xfId="0" applyFill="1" applyProtection="1"/>
    <xf numFmtId="0" fontId="0" fillId="0" borderId="0" xfId="0" applyFill="1" applyAlignment="1">
      <alignment horizontal="right" vertical="center"/>
    </xf>
    <xf numFmtId="0" fontId="19" fillId="0" borderId="0" xfId="0" applyFont="1" applyFill="1" applyAlignment="1">
      <alignment horizontal="left" vertical="center"/>
    </xf>
    <xf numFmtId="0" fontId="4" fillId="0" borderId="0" xfId="1" applyFill="1" applyAlignment="1" applyProtection="1"/>
    <xf numFmtId="0" fontId="0" fillId="0" borderId="4" xfId="0" applyFill="1" applyBorder="1" applyProtection="1"/>
    <xf numFmtId="0" fontId="0" fillId="0" borderId="0" xfId="0" applyFill="1" applyBorder="1" applyProtection="1"/>
    <xf numFmtId="0" fontId="0" fillId="0" borderId="5" xfId="0" applyFill="1" applyBorder="1" applyProtection="1"/>
    <xf numFmtId="0" fontId="0" fillId="0" borderId="0" xfId="0" applyFill="1" applyBorder="1" applyAlignment="1" applyProtection="1">
      <alignment horizontal="center"/>
    </xf>
    <xf numFmtId="0" fontId="5" fillId="0" borderId="19" xfId="0" applyFont="1" applyFill="1" applyBorder="1" applyAlignment="1" applyProtection="1">
      <alignment horizontal="center" vertical="center"/>
    </xf>
    <xf numFmtId="0" fontId="5" fillId="0" borderId="20" xfId="0" applyFont="1" applyFill="1" applyBorder="1" applyAlignment="1" applyProtection="1">
      <alignment horizontal="center" vertical="center"/>
    </xf>
    <xf numFmtId="0" fontId="5" fillId="0" borderId="21" xfId="0" applyFont="1" applyFill="1" applyBorder="1" applyAlignment="1" applyProtection="1">
      <alignment horizontal="center" vertical="center"/>
    </xf>
    <xf numFmtId="173" fontId="0" fillId="0" borderId="22" xfId="0" applyNumberFormat="1" applyFill="1" applyBorder="1" applyAlignment="1" applyProtection="1">
      <alignment horizontal="center"/>
      <protection locked="0"/>
    </xf>
    <xf numFmtId="0" fontId="5" fillId="0" borderId="23" xfId="0" applyFont="1" applyFill="1" applyBorder="1" applyAlignment="1" applyProtection="1">
      <alignment horizontal="center" vertical="center"/>
    </xf>
    <xf numFmtId="0" fontId="4" fillId="0" borderId="24" xfId="1" applyFill="1" applyBorder="1" applyAlignment="1" applyProtection="1">
      <alignment horizontal="center"/>
      <protection locked="0"/>
    </xf>
    <xf numFmtId="0" fontId="5" fillId="0" borderId="25" xfId="0" applyFont="1" applyFill="1" applyBorder="1" applyAlignment="1" applyProtection="1">
      <alignment horizontal="center" vertical="center"/>
    </xf>
    <xf numFmtId="0" fontId="0" fillId="0" borderId="26" xfId="0" applyFill="1" applyBorder="1" applyAlignment="1" applyProtection="1">
      <alignment horizontal="center"/>
      <protection locked="0"/>
    </xf>
    <xf numFmtId="0" fontId="0" fillId="0" borderId="27" xfId="0" applyFill="1" applyBorder="1" applyAlignment="1" applyProtection="1">
      <alignment horizontal="center"/>
      <protection locked="0"/>
    </xf>
    <xf numFmtId="0" fontId="0" fillId="0" borderId="28" xfId="0" applyFill="1" applyBorder="1" applyAlignment="1" applyProtection="1">
      <alignment horizontal="center"/>
      <protection locked="0"/>
    </xf>
    <xf numFmtId="173" fontId="0" fillId="0" borderId="27" xfId="0" applyNumberFormat="1" applyFill="1" applyBorder="1" applyAlignment="1" applyProtection="1">
      <alignment horizontal="center"/>
      <protection locked="0"/>
    </xf>
    <xf numFmtId="0" fontId="4" fillId="0" borderId="28" xfId="1" applyFill="1" applyBorder="1" applyAlignment="1" applyProtection="1">
      <alignment horizontal="center"/>
      <protection locked="0"/>
    </xf>
    <xf numFmtId="0" fontId="0" fillId="0" borderId="24" xfId="0" applyFill="1" applyBorder="1" applyAlignment="1" applyProtection="1">
      <alignment horizontal="center"/>
      <protection locked="0"/>
    </xf>
    <xf numFmtId="0" fontId="5" fillId="0" borderId="29" xfId="0" applyFont="1" applyFill="1" applyBorder="1" applyAlignment="1" applyProtection="1">
      <alignment horizontal="left" vertical="center"/>
    </xf>
    <xf numFmtId="0" fontId="0" fillId="0" borderId="2" xfId="0" applyFill="1" applyBorder="1" applyProtection="1"/>
    <xf numFmtId="0" fontId="5" fillId="0" borderId="30" xfId="0" applyFont="1" applyFill="1" applyBorder="1" applyAlignment="1" applyProtection="1">
      <alignment horizontal="left" vertical="center"/>
    </xf>
    <xf numFmtId="0" fontId="1" fillId="0" borderId="16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5" fillId="0" borderId="16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left" vertical="center"/>
    </xf>
    <xf numFmtId="0" fontId="5" fillId="0" borderId="31" xfId="0" applyFont="1" applyFill="1" applyBorder="1" applyAlignment="1" applyProtection="1">
      <alignment horizontal="left" vertical="center"/>
    </xf>
    <xf numFmtId="0" fontId="0" fillId="0" borderId="16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173" fontId="0" fillId="0" borderId="16" xfId="0" applyNumberFormat="1" applyFill="1" applyBorder="1" applyAlignment="1" applyProtection="1">
      <alignment horizontal="center" vertical="center"/>
    </xf>
    <xf numFmtId="173" fontId="0" fillId="0" borderId="0" xfId="0" applyNumberFormat="1" applyFill="1" applyBorder="1" applyAlignment="1" applyProtection="1">
      <alignment horizontal="center" vertical="center"/>
    </xf>
    <xf numFmtId="0" fontId="4" fillId="0" borderId="16" xfId="1" applyFill="1" applyBorder="1" applyAlignment="1" applyProtection="1">
      <alignment horizontal="center" vertical="center"/>
    </xf>
    <xf numFmtId="0" fontId="4" fillId="0" borderId="0" xfId="1" applyFill="1" applyBorder="1" applyAlignment="1" applyProtection="1">
      <alignment horizontal="center" vertical="center"/>
    </xf>
    <xf numFmtId="49" fontId="0" fillId="0" borderId="16" xfId="0" applyNumberFormat="1" applyFill="1" applyBorder="1" applyAlignment="1" applyProtection="1">
      <alignment horizontal="center" vertical="center"/>
    </xf>
    <xf numFmtId="0" fontId="5" fillId="0" borderId="32" xfId="0" applyFont="1" applyFill="1" applyBorder="1" applyAlignment="1" applyProtection="1">
      <alignment horizontal="center" vertical="center"/>
    </xf>
    <xf numFmtId="0" fontId="5" fillId="0" borderId="16" xfId="0" applyFont="1" applyFill="1" applyBorder="1" applyAlignment="1" applyProtection="1">
      <alignment horizontal="center" vertical="center"/>
    </xf>
    <xf numFmtId="0" fontId="1" fillId="0" borderId="30" xfId="0" applyFont="1" applyFill="1" applyBorder="1" applyAlignment="1" applyProtection="1">
      <alignment horizontal="center" vertical="center"/>
    </xf>
    <xf numFmtId="0" fontId="0" fillId="0" borderId="16" xfId="0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1" fillId="0" borderId="31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top" wrapText="1"/>
    </xf>
    <xf numFmtId="0" fontId="0" fillId="0" borderId="0" xfId="0" applyFill="1" applyBorder="1" applyAlignment="1" applyProtection="1">
      <alignment horizontal="center" vertical="top"/>
    </xf>
    <xf numFmtId="0" fontId="1" fillId="4" borderId="16" xfId="0" applyFont="1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173" fontId="0" fillId="4" borderId="16" xfId="0" applyNumberFormat="1" applyFill="1" applyBorder="1" applyAlignment="1" applyProtection="1">
      <alignment horizontal="center" vertical="center"/>
      <protection locked="0"/>
    </xf>
    <xf numFmtId="0" fontId="4" fillId="4" borderId="16" xfId="1" applyFont="1" applyFill="1" applyBorder="1" applyAlignment="1" applyProtection="1">
      <alignment horizontal="center" vertical="center"/>
      <protection locked="0"/>
    </xf>
    <xf numFmtId="0" fontId="4" fillId="4" borderId="16" xfId="1" applyFill="1" applyBorder="1" applyAlignment="1" applyProtection="1">
      <alignment horizontal="center" vertical="center" wrapText="1"/>
      <protection locked="0"/>
    </xf>
    <xf numFmtId="0" fontId="0" fillId="4" borderId="16" xfId="0" applyFill="1" applyBorder="1" applyAlignment="1" applyProtection="1">
      <alignment horizontal="center" vertical="center" wrapText="1"/>
      <protection locked="0"/>
    </xf>
    <xf numFmtId="0" fontId="0" fillId="0" borderId="0" xfId="0" applyFill="1"/>
    <xf numFmtId="0" fontId="0" fillId="0" borderId="1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5" xfId="0" applyFill="1" applyBorder="1"/>
    <xf numFmtId="0" fontId="5" fillId="0" borderId="16" xfId="0" applyFont="1" applyFill="1" applyBorder="1" applyAlignment="1">
      <alignment horizontal="left" vertical="center"/>
    </xf>
    <xf numFmtId="0" fontId="1" fillId="0" borderId="16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16" xfId="0" applyFill="1" applyBorder="1" applyAlignment="1">
      <alignment horizontal="center" vertical="center"/>
    </xf>
    <xf numFmtId="173" fontId="0" fillId="0" borderId="16" xfId="0" applyNumberFormat="1" applyFill="1" applyBorder="1" applyAlignment="1">
      <alignment horizontal="center" vertical="center"/>
    </xf>
    <xf numFmtId="0" fontId="5" fillId="0" borderId="32" xfId="0" applyFont="1" applyFill="1" applyBorder="1" applyAlignment="1">
      <alignment horizontal="left" vertical="center"/>
    </xf>
    <xf numFmtId="0" fontId="0" fillId="0" borderId="16" xfId="0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left" vertical="center"/>
    </xf>
    <xf numFmtId="0" fontId="0" fillId="0" borderId="6" xfId="0" applyFill="1" applyBorder="1"/>
    <xf numFmtId="0" fontId="0" fillId="0" borderId="7" xfId="0" applyFill="1" applyBorder="1"/>
    <xf numFmtId="0" fontId="0" fillId="0" borderId="7" xfId="0" applyFill="1" applyBorder="1" applyAlignment="1">
      <alignment horizontal="center" vertical="top"/>
    </xf>
    <xf numFmtId="0" fontId="0" fillId="0" borderId="8" xfId="0" applyFill="1" applyBorder="1"/>
    <xf numFmtId="0" fontId="0" fillId="0" borderId="0" xfId="0" applyFill="1" applyBorder="1" applyAlignment="1">
      <alignment horizontal="center" vertical="top"/>
    </xf>
    <xf numFmtId="0" fontId="7" fillId="0" borderId="18" xfId="0" applyNumberFormat="1" applyFont="1" applyFill="1" applyBorder="1" applyAlignment="1">
      <alignment vertical="center"/>
    </xf>
    <xf numFmtId="0" fontId="2" fillId="0" borderId="18" xfId="0" applyNumberFormat="1" applyFont="1" applyFill="1" applyBorder="1" applyAlignment="1">
      <alignment vertical="center"/>
    </xf>
    <xf numFmtId="173" fontId="2" fillId="0" borderId="18" xfId="0" applyNumberFormat="1" applyFont="1" applyFill="1" applyBorder="1" applyAlignment="1">
      <alignment vertical="center"/>
    </xf>
    <xf numFmtId="0" fontId="7" fillId="0" borderId="33" xfId="0" applyNumberFormat="1" applyFont="1" applyFill="1" applyBorder="1" applyAlignment="1">
      <alignment vertical="center"/>
    </xf>
    <xf numFmtId="0" fontId="2" fillId="0" borderId="33" xfId="0" applyNumberFormat="1" applyFont="1" applyFill="1" applyBorder="1" applyAlignment="1">
      <alignment vertical="center"/>
    </xf>
    <xf numFmtId="173" fontId="2" fillId="0" borderId="33" xfId="0" applyNumberFormat="1" applyFont="1" applyFill="1" applyBorder="1" applyAlignment="1">
      <alignment vertical="center"/>
    </xf>
    <xf numFmtId="0" fontId="2" fillId="0" borderId="34" xfId="0" applyFont="1" applyFill="1" applyBorder="1" applyAlignment="1" applyProtection="1">
      <alignment horizontal="center"/>
      <protection locked="0"/>
    </xf>
    <xf numFmtId="0" fontId="2" fillId="0" borderId="35" xfId="0" applyFont="1" applyFill="1" applyBorder="1" applyAlignment="1" applyProtection="1">
      <alignment horizontal="center"/>
      <protection locked="0"/>
    </xf>
    <xf numFmtId="173" fontId="2" fillId="0" borderId="22" xfId="0" applyNumberFormat="1" applyFont="1" applyFill="1" applyBorder="1" applyAlignment="1" applyProtection="1">
      <alignment horizontal="center"/>
      <protection locked="0"/>
    </xf>
    <xf numFmtId="0" fontId="2" fillId="0" borderId="26" xfId="0" applyFont="1" applyFill="1" applyBorder="1" applyAlignment="1" applyProtection="1">
      <alignment horizontal="center"/>
      <protection locked="0"/>
    </xf>
    <xf numFmtId="0" fontId="2" fillId="0" borderId="28" xfId="0" applyFont="1" applyFill="1" applyBorder="1" applyAlignment="1" applyProtection="1">
      <alignment horizontal="center"/>
      <protection locked="0"/>
    </xf>
    <xf numFmtId="0" fontId="22" fillId="0" borderId="0" xfId="0" applyNumberFormat="1" applyFont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0" borderId="36" xfId="0" applyNumberFormat="1" applyBorder="1" applyAlignment="1">
      <alignment vertical="top" wrapText="1"/>
    </xf>
    <xf numFmtId="0" fontId="0" fillId="0" borderId="37" xfId="0" applyNumberFormat="1" applyBorder="1" applyAlignment="1">
      <alignment vertical="top" wrapText="1"/>
    </xf>
    <xf numFmtId="0" fontId="22" fillId="0" borderId="0" xfId="0" applyNumberFormat="1" applyFont="1" applyAlignment="1">
      <alignment horizontal="center" vertical="top" wrapText="1"/>
    </xf>
    <xf numFmtId="0" fontId="0" fillId="0" borderId="0" xfId="0" applyNumberFormat="1" applyAlignment="1">
      <alignment horizontal="center" vertical="top" wrapText="1"/>
    </xf>
    <xf numFmtId="0" fontId="0" fillId="0" borderId="37" xfId="0" applyNumberFormat="1" applyBorder="1" applyAlignment="1">
      <alignment horizontal="center" vertical="top" wrapText="1"/>
    </xf>
    <xf numFmtId="0" fontId="0" fillId="0" borderId="38" xfId="0" applyNumberFormat="1" applyBorder="1" applyAlignment="1">
      <alignment horizontal="center" vertical="top" wrapText="1"/>
    </xf>
    <xf numFmtId="0" fontId="4" fillId="0" borderId="0" xfId="1" applyAlignment="1" applyProtection="1"/>
    <xf numFmtId="0" fontId="9" fillId="0" borderId="0" xfId="0" applyFont="1" applyAlignment="1">
      <alignment horizontal="center"/>
    </xf>
    <xf numFmtId="0" fontId="0" fillId="0" borderId="1" xfId="0" applyFill="1" applyBorder="1" applyAlignment="1" applyProtection="1">
      <alignment horizontal="left" vertical="top" wrapText="1"/>
      <protection locked="0"/>
    </xf>
    <xf numFmtId="0" fontId="0" fillId="0" borderId="2" xfId="0" applyFill="1" applyBorder="1" applyAlignment="1" applyProtection="1">
      <alignment horizontal="left" vertical="top"/>
      <protection locked="0"/>
    </xf>
    <xf numFmtId="0" fontId="0" fillId="0" borderId="3" xfId="0" applyFill="1" applyBorder="1" applyAlignment="1" applyProtection="1">
      <alignment horizontal="left" vertical="top"/>
      <protection locked="0"/>
    </xf>
    <xf numFmtId="0" fontId="0" fillId="0" borderId="4" xfId="0" applyFill="1" applyBorder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 vertical="top"/>
      <protection locked="0"/>
    </xf>
    <xf numFmtId="0" fontId="0" fillId="0" borderId="5" xfId="0" applyFill="1" applyBorder="1" applyAlignment="1" applyProtection="1">
      <alignment horizontal="left" vertical="top"/>
      <protection locked="0"/>
    </xf>
    <xf numFmtId="0" fontId="0" fillId="0" borderId="6" xfId="0" applyFill="1" applyBorder="1" applyAlignment="1" applyProtection="1">
      <alignment horizontal="left" vertical="top"/>
      <protection locked="0"/>
    </xf>
    <xf numFmtId="0" fontId="0" fillId="0" borderId="7" xfId="0" applyFill="1" applyBorder="1" applyAlignment="1" applyProtection="1">
      <alignment horizontal="left" vertical="top"/>
      <protection locked="0"/>
    </xf>
    <xf numFmtId="0" fontId="0" fillId="0" borderId="8" xfId="0" applyFill="1" applyBorder="1" applyAlignment="1" applyProtection="1">
      <alignment horizontal="left" vertical="top"/>
      <protection locked="0"/>
    </xf>
    <xf numFmtId="0" fontId="15" fillId="0" borderId="39" xfId="0" applyFont="1" applyFill="1" applyBorder="1" applyAlignment="1" applyProtection="1">
      <alignment horizontal="center" vertical="center"/>
    </xf>
    <xf numFmtId="0" fontId="15" fillId="0" borderId="40" xfId="0" applyFont="1" applyFill="1" applyBorder="1" applyAlignment="1" applyProtection="1">
      <alignment horizontal="center" vertical="center"/>
    </xf>
    <xf numFmtId="0" fontId="15" fillId="0" borderId="41" xfId="0" applyFont="1" applyFill="1" applyBorder="1" applyAlignment="1" applyProtection="1">
      <alignment horizontal="center" vertical="center"/>
    </xf>
    <xf numFmtId="0" fontId="15" fillId="0" borderId="1" xfId="0" applyFont="1" applyFill="1" applyBorder="1" applyAlignment="1" applyProtection="1">
      <alignment horizontal="center" vertical="center"/>
    </xf>
    <xf numFmtId="0" fontId="15" fillId="0" borderId="2" xfId="0" applyFont="1" applyFill="1" applyBorder="1" applyAlignment="1" applyProtection="1">
      <alignment horizontal="center" vertical="center"/>
    </xf>
    <xf numFmtId="0" fontId="15" fillId="0" borderId="3" xfId="0" applyFont="1" applyFill="1" applyBorder="1" applyAlignment="1" applyProtection="1">
      <alignment horizontal="center" vertical="center"/>
    </xf>
    <xf numFmtId="0" fontId="15" fillId="0" borderId="6" xfId="0" applyFont="1" applyFill="1" applyBorder="1" applyAlignment="1" applyProtection="1">
      <alignment horizontal="center" vertical="center"/>
    </xf>
    <xf numFmtId="0" fontId="15" fillId="0" borderId="7" xfId="0" applyFont="1" applyFill="1" applyBorder="1" applyAlignment="1" applyProtection="1">
      <alignment horizontal="center" vertical="center"/>
    </xf>
    <xf numFmtId="0" fontId="15" fillId="0" borderId="8" xfId="0" applyFont="1" applyFill="1" applyBorder="1" applyAlignment="1" applyProtection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</xf>
    <xf numFmtId="0" fontId="8" fillId="0" borderId="2" xfId="0" applyFont="1" applyFill="1" applyBorder="1" applyAlignment="1" applyProtection="1">
      <alignment horizontal="center" vertical="center"/>
    </xf>
    <xf numFmtId="0" fontId="8" fillId="0" borderId="3" xfId="0" applyFont="1" applyFill="1" applyBorder="1" applyAlignment="1" applyProtection="1">
      <alignment horizontal="center" vertical="center"/>
    </xf>
    <xf numFmtId="0" fontId="0" fillId="4" borderId="4" xfId="0" applyFill="1" applyBorder="1" applyAlignment="1" applyProtection="1">
      <alignment horizontal="left" vertical="top" wrapText="1"/>
      <protection locked="0"/>
    </xf>
    <xf numFmtId="0" fontId="0" fillId="4" borderId="0" xfId="0" applyFill="1" applyBorder="1" applyAlignment="1" applyProtection="1">
      <alignment horizontal="left" vertical="top" wrapText="1"/>
      <protection locked="0"/>
    </xf>
    <xf numFmtId="0" fontId="0" fillId="4" borderId="5" xfId="0" applyFill="1" applyBorder="1" applyAlignment="1" applyProtection="1">
      <alignment horizontal="left" vertical="top" wrapText="1"/>
      <protection locked="0"/>
    </xf>
    <xf numFmtId="0" fontId="0" fillId="4" borderId="6" xfId="0" applyFill="1" applyBorder="1" applyAlignment="1" applyProtection="1">
      <alignment horizontal="left" vertical="top" wrapText="1"/>
      <protection locked="0"/>
    </xf>
    <xf numFmtId="0" fontId="0" fillId="4" borderId="7" xfId="0" applyFill="1" applyBorder="1" applyAlignment="1" applyProtection="1">
      <alignment horizontal="left" vertical="top" wrapText="1"/>
      <protection locked="0"/>
    </xf>
    <xf numFmtId="0" fontId="0" fillId="4" borderId="8" xfId="0" applyFill="1" applyBorder="1" applyAlignment="1" applyProtection="1">
      <alignment horizontal="left" vertical="top" wrapText="1"/>
      <protection locked="0"/>
    </xf>
    <xf numFmtId="0" fontId="0" fillId="0" borderId="4" xfId="0" applyFill="1" applyBorder="1" applyAlignment="1" applyProtection="1">
      <alignment horizontal="left" vertical="top" wrapText="1"/>
    </xf>
    <xf numFmtId="0" fontId="0" fillId="0" borderId="0" xfId="0" applyFill="1" applyBorder="1" applyAlignment="1" applyProtection="1">
      <alignment horizontal="left" vertical="top" wrapText="1"/>
    </xf>
    <xf numFmtId="0" fontId="0" fillId="0" borderId="5" xfId="0" applyFill="1" applyBorder="1" applyAlignment="1" applyProtection="1">
      <alignment horizontal="left" vertical="top" wrapText="1"/>
    </xf>
    <xf numFmtId="0" fontId="0" fillId="0" borderId="6" xfId="0" applyFill="1" applyBorder="1" applyAlignment="1" applyProtection="1">
      <alignment horizontal="left" vertical="top" wrapText="1"/>
    </xf>
    <xf numFmtId="0" fontId="0" fillId="0" borderId="7" xfId="0" applyFill="1" applyBorder="1" applyAlignment="1" applyProtection="1">
      <alignment horizontal="left" vertical="top" wrapText="1"/>
    </xf>
    <xf numFmtId="0" fontId="0" fillId="0" borderId="8" xfId="0" applyFill="1" applyBorder="1" applyAlignment="1" applyProtection="1">
      <alignment horizontal="left" vertical="top" wrapText="1"/>
    </xf>
    <xf numFmtId="0" fontId="0" fillId="0" borderId="4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top" wrapText="1"/>
    </xf>
    <xf numFmtId="0" fontId="0" fillId="0" borderId="5" xfId="0" applyFill="1" applyBorder="1" applyAlignment="1">
      <alignment horizontal="left" vertical="top" wrapText="1"/>
    </xf>
    <xf numFmtId="0" fontId="0" fillId="0" borderId="6" xfId="0" applyFill="1" applyBorder="1" applyAlignment="1">
      <alignment horizontal="left" vertical="top" wrapText="1"/>
    </xf>
    <xf numFmtId="0" fontId="0" fillId="0" borderId="7" xfId="0" applyFill="1" applyBorder="1" applyAlignment="1">
      <alignment horizontal="left" vertical="top" wrapText="1"/>
    </xf>
    <xf numFmtId="0" fontId="0" fillId="0" borderId="8" xfId="0" applyFill="1" applyBorder="1" applyAlignment="1">
      <alignment horizontal="left" vertical="top" wrapText="1"/>
    </xf>
    <xf numFmtId="0" fontId="8" fillId="0" borderId="1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center" vertical="center"/>
    </xf>
    <xf numFmtId="0" fontId="15" fillId="0" borderId="6" xfId="0" applyFont="1" applyFill="1" applyBorder="1" applyAlignment="1">
      <alignment horizontal="center" vertical="center"/>
    </xf>
    <xf numFmtId="0" fontId="15" fillId="0" borderId="7" xfId="0" applyFont="1" applyFill="1" applyBorder="1" applyAlignment="1">
      <alignment horizontal="center" vertical="center"/>
    </xf>
    <xf numFmtId="0" fontId="15" fillId="0" borderId="8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left" vertical="top" wrapText="1"/>
    </xf>
    <xf numFmtId="0" fontId="0" fillId="2" borderId="0" xfId="0" applyFill="1" applyBorder="1" applyAlignment="1">
      <alignment horizontal="left" vertical="top" wrapText="1"/>
    </xf>
    <xf numFmtId="0" fontId="0" fillId="2" borderId="5" xfId="0" applyFill="1" applyBorder="1" applyAlignment="1">
      <alignment horizontal="left" vertical="top" wrapText="1"/>
    </xf>
    <xf numFmtId="0" fontId="0" fillId="2" borderId="6" xfId="0" applyFill="1" applyBorder="1" applyAlignment="1">
      <alignment horizontal="left" vertical="top" wrapText="1"/>
    </xf>
    <xf numFmtId="0" fontId="0" fillId="2" borderId="7" xfId="0" applyFill="1" applyBorder="1" applyAlignment="1">
      <alignment horizontal="left" vertical="top" wrapText="1"/>
    </xf>
    <xf numFmtId="0" fontId="0" fillId="2" borderId="8" xfId="0" applyFill="1" applyBorder="1" applyAlignment="1">
      <alignment horizontal="left" vertical="top" wrapText="1"/>
    </xf>
    <xf numFmtId="0" fontId="8" fillId="2" borderId="1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0" fontId="18" fillId="0" borderId="2" xfId="0" applyFont="1" applyFill="1" applyBorder="1" applyAlignment="1">
      <alignment horizontal="center" vertical="center"/>
    </xf>
    <xf numFmtId="0" fontId="18" fillId="0" borderId="3" xfId="0" applyFont="1" applyFill="1" applyBorder="1" applyAlignment="1">
      <alignment horizontal="center" vertical="center"/>
    </xf>
    <xf numFmtId="0" fontId="18" fillId="0" borderId="4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8" fillId="0" borderId="5" xfId="0" applyFont="1" applyFill="1" applyBorder="1" applyAlignment="1">
      <alignment horizontal="center" vertical="center"/>
    </xf>
    <xf numFmtId="0" fontId="18" fillId="0" borderId="6" xfId="0" applyFont="1" applyFill="1" applyBorder="1" applyAlignment="1">
      <alignment horizontal="center" vertical="center"/>
    </xf>
    <xf numFmtId="0" fontId="18" fillId="0" borderId="7" xfId="0" applyFont="1" applyFill="1" applyBorder="1" applyAlignment="1">
      <alignment horizontal="center" vertical="center"/>
    </xf>
    <xf numFmtId="0" fontId="18" fillId="0" borderId="8" xfId="0" applyFont="1" applyFill="1" applyBorder="1" applyAlignment="1">
      <alignment horizontal="center" vertical="center"/>
    </xf>
    <xf numFmtId="0" fontId="9" fillId="2" borderId="10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19" fillId="2" borderId="16" xfId="0" applyFont="1" applyFill="1" applyBorder="1" applyAlignment="1">
      <alignment horizontal="center" vertical="center"/>
    </xf>
    <xf numFmtId="0" fontId="19" fillId="2" borderId="13" xfId="0" applyFont="1" applyFill="1" applyBorder="1" applyAlignment="1">
      <alignment horizontal="center" vertical="center"/>
    </xf>
    <xf numFmtId="173" fontId="19" fillId="2" borderId="16" xfId="0" applyNumberFormat="1" applyFont="1" applyFill="1" applyBorder="1" applyAlignment="1">
      <alignment horizontal="center" vertical="center"/>
    </xf>
    <xf numFmtId="173" fontId="19" fillId="2" borderId="13" xfId="0" applyNumberFormat="1" applyFont="1" applyFill="1" applyBorder="1" applyAlignment="1">
      <alignment horizontal="center" vertical="center"/>
    </xf>
    <xf numFmtId="0" fontId="20" fillId="2" borderId="16" xfId="1" applyFont="1" applyFill="1" applyBorder="1" applyAlignment="1" applyProtection="1">
      <alignment horizontal="center" vertical="center"/>
    </xf>
    <xf numFmtId="0" fontId="20" fillId="2" borderId="13" xfId="1" applyFont="1" applyFill="1" applyBorder="1" applyAlignment="1" applyProtection="1">
      <alignment horizontal="center" vertical="center"/>
    </xf>
    <xf numFmtId="0" fontId="19" fillId="2" borderId="17" xfId="0" applyFont="1" applyFill="1" applyBorder="1" applyAlignment="1">
      <alignment horizontal="center" vertical="center"/>
    </xf>
    <xf numFmtId="0" fontId="19" fillId="2" borderId="15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Drop" dropLines="95" dropStyle="combo" dx="16" fmlaLink="PARAM_NO_LIGNE" fmlaRange="CLIENT___PHOTOGRAPHE_1" val="0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Drop" dropLines="95" dropStyle="combo" dx="16" fmlaLink="PARAM_NO_LIGNE" fmlaRange="CLIENT___PHOTOGRAPHE_1" val="0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Drop" dropLines="95" dropStyle="combo" dx="16" fmlaLink="PARAM_NO_LIGNE" fmlaRange="CLIENT___PHOTOGRAPHE_1" val="0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</xdr:row>
          <xdr:rowOff>133350</xdr:rowOff>
        </xdr:from>
        <xdr:to>
          <xdr:col>3</xdr:col>
          <xdr:colOff>0</xdr:colOff>
          <xdr:row>7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66FF"/>
                  </a:solidFill>
                  <a:latin typeface="Lucida Grande"/>
                </a:rPr>
                <a:t>Nouveau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9</xdr:row>
          <xdr:rowOff>0</xdr:rowOff>
        </xdr:from>
        <xdr:to>
          <xdr:col>3</xdr:col>
          <xdr:colOff>0</xdr:colOff>
          <xdr:row>11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66FF"/>
                  </a:solidFill>
                  <a:latin typeface="Lucida Grande"/>
                </a:rPr>
                <a:t>Modifier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13</xdr:row>
          <xdr:rowOff>0</xdr:rowOff>
        </xdr:from>
        <xdr:to>
          <xdr:col>3</xdr:col>
          <xdr:colOff>0</xdr:colOff>
          <xdr:row>15</xdr:row>
          <xdr:rowOff>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66FF"/>
                  </a:solidFill>
                  <a:latin typeface="Lucida Grande"/>
                </a:rPr>
                <a:t>Consulter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17</xdr:row>
          <xdr:rowOff>0</xdr:rowOff>
        </xdr:from>
        <xdr:to>
          <xdr:col>3</xdr:col>
          <xdr:colOff>0</xdr:colOff>
          <xdr:row>19</xdr:row>
          <xdr:rowOff>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66FF"/>
                  </a:solidFill>
                  <a:latin typeface="Lucida Grande"/>
                </a:rPr>
                <a:t>Imprimer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381000</xdr:colOff>
          <xdr:row>5</xdr:row>
          <xdr:rowOff>0</xdr:rowOff>
        </xdr:from>
        <xdr:to>
          <xdr:col>3</xdr:col>
          <xdr:colOff>1857375</xdr:colOff>
          <xdr:row>27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Lucida Grande"/>
                </a:rPr>
                <a:t>AJOUTER CLIENT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200025</xdr:colOff>
          <xdr:row>3</xdr:row>
          <xdr:rowOff>152400</xdr:rowOff>
        </xdr:from>
        <xdr:to>
          <xdr:col>1</xdr:col>
          <xdr:colOff>952500</xdr:colOff>
          <xdr:row>3</xdr:row>
          <xdr:rowOff>466725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Lucida Grande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342900</xdr:colOff>
          <xdr:row>6</xdr:row>
          <xdr:rowOff>0</xdr:rowOff>
        </xdr:from>
        <xdr:to>
          <xdr:col>4</xdr:col>
          <xdr:colOff>2819400</xdr:colOff>
          <xdr:row>6</xdr:row>
          <xdr:rowOff>238125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971550</xdr:colOff>
          <xdr:row>15</xdr:row>
          <xdr:rowOff>190500</xdr:rowOff>
        </xdr:from>
        <xdr:to>
          <xdr:col>4</xdr:col>
          <xdr:colOff>2181225</xdr:colOff>
          <xdr:row>17</xdr:row>
          <xdr:rowOff>200025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Lucida Grande"/>
                </a:rPr>
                <a:t>!! Suprimer le Client !!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2076450</xdr:colOff>
      <xdr:row>9</xdr:row>
      <xdr:rowOff>142875</xdr:rowOff>
    </xdr:from>
    <xdr:to>
      <xdr:col>4</xdr:col>
      <xdr:colOff>2733675</xdr:colOff>
      <xdr:row>10</xdr:row>
      <xdr:rowOff>219075</xdr:rowOff>
    </xdr:to>
    <xdr:sp macro="[0]!aller_a_enreg_suiv" textlink="">
      <xdr:nvSpPr>
        <xdr:cNvPr id="4134" name="AutoShape 5"/>
        <xdr:cNvSpPr>
          <a:spLocks noChangeArrowheads="1"/>
        </xdr:cNvSpPr>
      </xdr:nvSpPr>
      <xdr:spPr bwMode="auto">
        <a:xfrm>
          <a:off x="9410700" y="2533650"/>
          <a:ext cx="657225" cy="342900"/>
        </a:xfrm>
        <a:prstGeom prst="rightArrow">
          <a:avLst>
            <a:gd name="adj1" fmla="val 50000"/>
            <a:gd name="adj2" fmla="val 47917"/>
          </a:avLst>
        </a:prstGeom>
        <a:solidFill>
          <a:srgbClr xmlns:mc="http://schemas.openxmlformats.org/markup-compatibility/2006" xmlns:a14="http://schemas.microsoft.com/office/drawing/2010/main" val="3366FF" mc:Ignorable="a14" a14:legacySpreadsheetColorIndex="4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285750</xdr:colOff>
      <xdr:row>9</xdr:row>
      <xdr:rowOff>152400</xdr:rowOff>
    </xdr:from>
    <xdr:to>
      <xdr:col>4</xdr:col>
      <xdr:colOff>942975</xdr:colOff>
      <xdr:row>10</xdr:row>
      <xdr:rowOff>219075</xdr:rowOff>
    </xdr:to>
    <xdr:sp macro="[0]!aller_a_enreg_prec" textlink="">
      <xdr:nvSpPr>
        <xdr:cNvPr id="4135" name="AutoShape 6"/>
        <xdr:cNvSpPr>
          <a:spLocks noChangeArrowheads="1"/>
        </xdr:cNvSpPr>
      </xdr:nvSpPr>
      <xdr:spPr bwMode="auto">
        <a:xfrm>
          <a:off x="7620000" y="2543175"/>
          <a:ext cx="657225" cy="333375"/>
        </a:xfrm>
        <a:prstGeom prst="leftArrow">
          <a:avLst>
            <a:gd name="adj1" fmla="val 50000"/>
            <a:gd name="adj2" fmla="val 49286"/>
          </a:avLst>
        </a:prstGeom>
        <a:solidFill>
          <a:srgbClr xmlns:mc="http://schemas.openxmlformats.org/markup-compatibility/2006" xmlns:a14="http://schemas.microsoft.com/office/drawing/2010/main" val="3366FF" mc:Ignorable="a14" a14:legacySpreadsheetColorIndex="4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609600</xdr:colOff>
          <xdr:row>12</xdr:row>
          <xdr:rowOff>28575</xdr:rowOff>
        </xdr:from>
        <xdr:to>
          <xdr:col>4</xdr:col>
          <xdr:colOff>2486025</xdr:colOff>
          <xdr:row>14</xdr:row>
          <xdr:rowOff>28575</xdr:rowOff>
        </xdr:to>
        <xdr:sp macro="" textlink="">
          <xdr:nvSpPr>
            <xdr:cNvPr id="4106" name="Button 10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9966"/>
                  </a:solidFill>
                  <a:latin typeface="Lucida Grande"/>
                </a:rPr>
                <a:t>Confirmation de Modificatin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3</xdr:row>
          <xdr:rowOff>85725</xdr:rowOff>
        </xdr:from>
        <xdr:to>
          <xdr:col>2</xdr:col>
          <xdr:colOff>857250</xdr:colOff>
          <xdr:row>4</xdr:row>
          <xdr:rowOff>238125</xdr:rowOff>
        </xdr:to>
        <xdr:sp macro="" textlink="">
          <xdr:nvSpPr>
            <xdr:cNvPr id="4107" name="Button 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Lucida Grande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638175</xdr:colOff>
          <xdr:row>7</xdr:row>
          <xdr:rowOff>142875</xdr:rowOff>
        </xdr:from>
        <xdr:to>
          <xdr:col>4</xdr:col>
          <xdr:colOff>2457450</xdr:colOff>
          <xdr:row>9</xdr:row>
          <xdr:rowOff>0</xdr:rowOff>
        </xdr:to>
        <xdr:sp macro="" textlink="">
          <xdr:nvSpPr>
            <xdr:cNvPr id="2" name="Button -1023" hidden="1">
              <a:extLst>
                <a:ext uri="{63B3BB69-23CF-44E3-9099-C40C66FF867C}">
                  <a14:compatExt spid="_x0000_s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Recherche Client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390525</xdr:colOff>
          <xdr:row>9</xdr:row>
          <xdr:rowOff>266700</xdr:rowOff>
        </xdr:from>
        <xdr:to>
          <xdr:col>5</xdr:col>
          <xdr:colOff>2695575</xdr:colOff>
          <xdr:row>10</xdr:row>
          <xdr:rowOff>180975</xdr:rowOff>
        </xdr:to>
        <xdr:sp macro="" textlink="">
          <xdr:nvSpPr>
            <xdr:cNvPr id="3078" name="Drop Dow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2143125</xdr:colOff>
      <xdr:row>6</xdr:row>
      <xdr:rowOff>152400</xdr:rowOff>
    </xdr:from>
    <xdr:to>
      <xdr:col>5</xdr:col>
      <xdr:colOff>2800350</xdr:colOff>
      <xdr:row>7</xdr:row>
      <xdr:rowOff>238125</xdr:rowOff>
    </xdr:to>
    <xdr:sp macro="[0]!aller_a_enreg_suiv" textlink="">
      <xdr:nvSpPr>
        <xdr:cNvPr id="3087" name="AutoShape 7"/>
        <xdr:cNvSpPr>
          <a:spLocks noChangeArrowheads="1"/>
        </xdr:cNvSpPr>
      </xdr:nvSpPr>
      <xdr:spPr bwMode="auto">
        <a:xfrm>
          <a:off x="8210550" y="2143125"/>
          <a:ext cx="657225" cy="361950"/>
        </a:xfrm>
        <a:prstGeom prst="rightArrow">
          <a:avLst>
            <a:gd name="adj1" fmla="val 50000"/>
            <a:gd name="adj2" fmla="val 45395"/>
          </a:avLst>
        </a:prstGeom>
        <a:solidFill>
          <a:srgbClr xmlns:mc="http://schemas.openxmlformats.org/markup-compatibility/2006" xmlns:a14="http://schemas.microsoft.com/office/drawing/2010/main" val="3366FF" mc:Ignorable="a14" a14:legacySpreadsheetColorIndex="4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409575</xdr:colOff>
      <xdr:row>6</xdr:row>
      <xdr:rowOff>161925</xdr:rowOff>
    </xdr:from>
    <xdr:to>
      <xdr:col>5</xdr:col>
      <xdr:colOff>1076325</xdr:colOff>
      <xdr:row>7</xdr:row>
      <xdr:rowOff>238125</xdr:rowOff>
    </xdr:to>
    <xdr:sp macro="[0]!aller_a_enreg_prec" textlink="">
      <xdr:nvSpPr>
        <xdr:cNvPr id="3088" name="AutoShape 8"/>
        <xdr:cNvSpPr>
          <a:spLocks noChangeArrowheads="1"/>
        </xdr:cNvSpPr>
      </xdr:nvSpPr>
      <xdr:spPr bwMode="auto">
        <a:xfrm>
          <a:off x="6477000" y="2152650"/>
          <a:ext cx="666750" cy="352425"/>
        </a:xfrm>
        <a:prstGeom prst="leftArrow">
          <a:avLst>
            <a:gd name="adj1" fmla="val 50000"/>
            <a:gd name="adj2" fmla="val 47297"/>
          </a:avLst>
        </a:prstGeom>
        <a:solidFill>
          <a:srgbClr xmlns:mc="http://schemas.openxmlformats.org/markup-compatibility/2006" xmlns:a14="http://schemas.microsoft.com/office/drawing/2010/main" val="3366FF" mc:Ignorable="a14" a14:legacySpreadsheetColorIndex="4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152400</xdr:colOff>
          <xdr:row>3</xdr:row>
          <xdr:rowOff>9525</xdr:rowOff>
        </xdr:from>
        <xdr:to>
          <xdr:col>3</xdr:col>
          <xdr:colOff>904875</xdr:colOff>
          <xdr:row>4</xdr:row>
          <xdr:rowOff>161925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Lucida Grande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666750</xdr:colOff>
          <xdr:row>8</xdr:row>
          <xdr:rowOff>104775</xdr:rowOff>
        </xdr:from>
        <xdr:to>
          <xdr:col>5</xdr:col>
          <xdr:colOff>2409825</xdr:colOff>
          <xdr:row>9</xdr:row>
          <xdr:rowOff>161925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Recherche Client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447675</xdr:colOff>
          <xdr:row>0</xdr:row>
          <xdr:rowOff>295275</xdr:rowOff>
        </xdr:from>
        <xdr:to>
          <xdr:col>4</xdr:col>
          <xdr:colOff>1381125</xdr:colOff>
          <xdr:row>0</xdr:row>
          <xdr:rowOff>533400</xdr:rowOff>
        </xdr:to>
        <xdr:sp macro="" textlink="">
          <xdr:nvSpPr>
            <xdr:cNvPr id="6145" name="Drop Dow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1476375</xdr:colOff>
      <xdr:row>0</xdr:row>
      <xdr:rowOff>247650</xdr:rowOff>
    </xdr:from>
    <xdr:to>
      <xdr:col>4</xdr:col>
      <xdr:colOff>2105025</xdr:colOff>
      <xdr:row>0</xdr:row>
      <xdr:rowOff>628650</xdr:rowOff>
    </xdr:to>
    <xdr:sp macro="[0]!aller_a_enreg_suiv" textlink="">
      <xdr:nvSpPr>
        <xdr:cNvPr id="6154" name="AutoShape 2"/>
        <xdr:cNvSpPr>
          <a:spLocks noChangeArrowheads="1"/>
        </xdr:cNvSpPr>
      </xdr:nvSpPr>
      <xdr:spPr bwMode="auto">
        <a:xfrm>
          <a:off x="5429250" y="247650"/>
          <a:ext cx="628650" cy="381000"/>
        </a:xfrm>
        <a:prstGeom prst="rightArrow">
          <a:avLst>
            <a:gd name="adj1" fmla="val 50000"/>
            <a:gd name="adj2" fmla="val 41250"/>
          </a:avLst>
        </a:prstGeom>
        <a:solidFill>
          <a:srgbClr xmlns:mc="http://schemas.openxmlformats.org/markup-compatibility/2006" xmlns:a14="http://schemas.microsoft.com/office/drawing/2010/main" val="3366FF" mc:Ignorable="a14" a14:legacySpreadsheetColorIndex="4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9525</xdr:colOff>
      <xdr:row>0</xdr:row>
      <xdr:rowOff>266700</xdr:rowOff>
    </xdr:from>
    <xdr:to>
      <xdr:col>3</xdr:col>
      <xdr:colOff>295275</xdr:colOff>
      <xdr:row>0</xdr:row>
      <xdr:rowOff>638175</xdr:rowOff>
    </xdr:to>
    <xdr:sp macro="[0]!aller_a_enreg_prec" textlink="">
      <xdr:nvSpPr>
        <xdr:cNvPr id="6155" name="AutoShape 3"/>
        <xdr:cNvSpPr>
          <a:spLocks noChangeArrowheads="1"/>
        </xdr:cNvSpPr>
      </xdr:nvSpPr>
      <xdr:spPr bwMode="auto">
        <a:xfrm>
          <a:off x="1181100" y="266700"/>
          <a:ext cx="542925" cy="371475"/>
        </a:xfrm>
        <a:prstGeom prst="leftArrow">
          <a:avLst>
            <a:gd name="adj1" fmla="val 50000"/>
            <a:gd name="adj2" fmla="val 36538"/>
          </a:avLst>
        </a:prstGeom>
        <a:solidFill>
          <a:srgbClr xmlns:mc="http://schemas.openxmlformats.org/markup-compatibility/2006" xmlns:a14="http://schemas.microsoft.com/office/drawing/2010/main" val="3366FF" mc:Ignorable="a14" a14:legacySpreadsheetColorIndex="4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152400</xdr:colOff>
          <xdr:row>3</xdr:row>
          <xdr:rowOff>9525</xdr:rowOff>
        </xdr:from>
        <xdr:to>
          <xdr:col>3</xdr:col>
          <xdr:colOff>904875</xdr:colOff>
          <xdr:row>4</xdr:row>
          <xdr:rowOff>161925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Lucida Grande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1838325</xdr:colOff>
          <xdr:row>0</xdr:row>
          <xdr:rowOff>171450</xdr:rowOff>
        </xdr:from>
        <xdr:to>
          <xdr:col>7</xdr:col>
          <xdr:colOff>9525</xdr:colOff>
          <xdr:row>0</xdr:row>
          <xdr:rowOff>609600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Imprimer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171450</xdr:rowOff>
        </xdr:from>
        <xdr:to>
          <xdr:col>5</xdr:col>
          <xdr:colOff>1781175</xdr:colOff>
          <xdr:row>0</xdr:row>
          <xdr:rowOff>600075</xdr:rowOff>
        </xdr:to>
        <xdr:sp macro="" textlink="">
          <xdr:nvSpPr>
            <xdr:cNvPr id="2" name="Button -1023" hidden="1">
              <a:extLst>
                <a:ext uri="{63B3BB69-23CF-44E3-9099-C40C66FF867C}">
                  <a14:compatExt spid="_x0000_s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Recherche Client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ix13\Secourisme\Devis\DEMO_PROBLEME_LAUVIZH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ultation"/>
      <sheetName val="BDD"/>
    </sheetNames>
    <sheetDataSet>
      <sheetData sheetId="0" refreshError="1"/>
      <sheetData sheetId="1">
        <row r="2">
          <cell r="B2" t="str">
            <v>pierre</v>
          </cell>
        </row>
        <row r="3">
          <cell r="B3" t="str">
            <v>paul</v>
          </cell>
        </row>
        <row r="4">
          <cell r="B4" t="str">
            <v>michel</v>
          </cell>
        </row>
        <row r="5">
          <cell r="B5" t="str">
            <v>arthure</v>
          </cell>
        </row>
        <row r="6">
          <cell r="B6" t="str">
            <v>claude</v>
          </cell>
        </row>
        <row r="7">
          <cell r="B7" t="str">
            <v>jean-louis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message-d-erreur-d-execution-1004-t33242.html" TargetMode="Externa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hyperlink" Target="mailto:lauvizh@gmail.com" TargetMode="Externa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7" Type="http://schemas.openxmlformats.org/officeDocument/2006/relationships/ctrlProp" Target="../ctrlProps/ctrlProp1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18.xml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F23"/>
  <sheetViews>
    <sheetView showGridLines="0" tabSelected="1" workbookViewId="0">
      <selection activeCell="F1" sqref="F1"/>
    </sheetView>
  </sheetViews>
  <sheetFormatPr baseColWidth="10" defaultRowHeight="12.75"/>
  <cols>
    <col min="1" max="4" width="25.375" customWidth="1"/>
  </cols>
  <sheetData>
    <row r="1" spans="1:6" ht="78" customHeight="1">
      <c r="F1" s="125" t="s">
        <v>58</v>
      </c>
    </row>
    <row r="2" spans="1:6" ht="24" customHeight="1"/>
    <row r="3" spans="1:6" ht="18">
      <c r="A3" s="126" t="s">
        <v>45</v>
      </c>
      <c r="B3" s="126"/>
      <c r="C3" s="126"/>
      <c r="D3" s="126"/>
    </row>
    <row r="23" spans="2:3" ht="29.25">
      <c r="B23" s="29" t="s">
        <v>46</v>
      </c>
      <c r="C23" s="30">
        <f>nb_enreg_bd</f>
        <v>1</v>
      </c>
    </row>
  </sheetData>
  <mergeCells count="1">
    <mergeCell ref="A3:D3"/>
  </mergeCells>
  <phoneticPr fontId="23" type="noConversion"/>
  <hyperlinks>
    <hyperlink ref="F1" r:id="rId1"/>
  </hyperlinks>
  <pageMargins left="0.78740157499999996" right="0.78740157499999996" top="0.984251969" bottom="0.984251969" header="0.4921259845" footer="0.4921259845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ller_a_nouveau">
                <anchor moveWithCells="1" sizeWithCells="1">
                  <from>
                    <xdr:col>1</xdr:col>
                    <xdr:colOff>0</xdr:colOff>
                    <xdr:row>4</xdr:row>
                    <xdr:rowOff>133350</xdr:rowOff>
                  </from>
                  <to>
                    <xdr:col>3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aller_a_Modification">
                <anchor moveWithCells="1" sizeWithCells="1">
                  <from>
                    <xdr:col>1</xdr:col>
                    <xdr:colOff>0</xdr:colOff>
                    <xdr:row>9</xdr:row>
                    <xdr:rowOff>0</xdr:rowOff>
                  </from>
                  <to>
                    <xdr:col>3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aller_a_consultaion">
                <anchor moveWithCells="1" sizeWithCells="1">
                  <from>
                    <xdr:col>1</xdr:col>
                    <xdr:colOff>0</xdr:colOff>
                    <xdr:row>13</xdr:row>
                    <xdr:rowOff>0</xdr:rowOff>
                  </from>
                  <to>
                    <xdr:col>3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aller_a_imprimer">
                <anchor moveWithCells="1" sizeWithCells="1">
                  <from>
                    <xdr:col>1</xdr:col>
                    <xdr:colOff>0</xdr:colOff>
                    <xdr:row>17</xdr:row>
                    <xdr:rowOff>0</xdr:rowOff>
                  </from>
                  <to>
                    <xdr:col>3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43"/>
  <sheetViews>
    <sheetView showGridLines="0" topLeftCell="A3" workbookViewId="0">
      <selection activeCell="C6" sqref="C6"/>
    </sheetView>
  </sheetViews>
  <sheetFormatPr baseColWidth="10" defaultColWidth="10.75" defaultRowHeight="12.75"/>
  <cols>
    <col min="1" max="1" width="24.25" style="36" customWidth="1"/>
    <col min="2" max="2" width="28.625" style="36" customWidth="1"/>
    <col min="3" max="3" width="39.625" style="36" customWidth="1"/>
    <col min="4" max="4" width="28.25" style="36" customWidth="1"/>
    <col min="5" max="5" width="5.125" style="36" bestFit="1" customWidth="1"/>
    <col min="6" max="6" width="9" style="36" bestFit="1" customWidth="1"/>
    <col min="7" max="7" width="4.875" style="36" bestFit="1" customWidth="1"/>
    <col min="8" max="8" width="6.125" style="36" bestFit="1" customWidth="1"/>
    <col min="9" max="9" width="9" style="36" bestFit="1" customWidth="1"/>
    <col min="10" max="10" width="4.875" style="36" bestFit="1" customWidth="1"/>
    <col min="11" max="11" width="6.125" style="36" bestFit="1" customWidth="1"/>
    <col min="12" max="12" width="9" style="36" bestFit="1" customWidth="1"/>
    <col min="13" max="13" width="4.875" style="36" bestFit="1" customWidth="1"/>
    <col min="14" max="14" width="6.125" style="36" bestFit="1" customWidth="1"/>
    <col min="15" max="15" width="9" style="36" bestFit="1" customWidth="1"/>
    <col min="16" max="16" width="4.875" style="36" bestFit="1" customWidth="1"/>
    <col min="17" max="17" width="6.125" style="36" bestFit="1" customWidth="1"/>
    <col min="18" max="18" width="9" style="36" bestFit="1" customWidth="1"/>
    <col min="19" max="19" width="4.875" style="36" bestFit="1" customWidth="1"/>
    <col min="20" max="20" width="6.125" style="36" bestFit="1" customWidth="1"/>
    <col min="21" max="21" width="8.875" style="36" bestFit="1" customWidth="1"/>
    <col min="22" max="22" width="7.625" style="36" bestFit="1" customWidth="1"/>
    <col min="23" max="23" width="4.875" style="36" bestFit="1" customWidth="1"/>
    <col min="24" max="24" width="5.25" style="36" bestFit="1" customWidth="1"/>
    <col min="25" max="16384" width="10.75" style="36"/>
  </cols>
  <sheetData>
    <row r="1" spans="1:24" s="33" customFormat="1" hidden="1">
      <c r="A1" s="31" t="s">
        <v>19</v>
      </c>
      <c r="B1" s="32" t="s">
        <v>22</v>
      </c>
      <c r="C1" s="32" t="s">
        <v>16</v>
      </c>
      <c r="D1" s="32" t="s">
        <v>21</v>
      </c>
      <c r="E1" s="32" t="s">
        <v>20</v>
      </c>
      <c r="F1" s="32" t="s">
        <v>23</v>
      </c>
      <c r="G1" s="32" t="s">
        <v>38</v>
      </c>
      <c r="H1" s="32" t="s">
        <v>39</v>
      </c>
      <c r="I1" s="32" t="s">
        <v>40</v>
      </c>
      <c r="J1" s="32" t="s">
        <v>43</v>
      </c>
      <c r="K1" s="32" t="s">
        <v>42</v>
      </c>
      <c r="L1" s="32" t="s">
        <v>44</v>
      </c>
      <c r="M1" s="32" t="s">
        <v>41</v>
      </c>
      <c r="N1" s="32" t="s">
        <v>0</v>
      </c>
      <c r="O1" s="32" t="s">
        <v>1</v>
      </c>
      <c r="P1" s="32" t="s">
        <v>2</v>
      </c>
      <c r="Q1" s="32" t="s">
        <v>3</v>
      </c>
      <c r="R1" s="32" t="s">
        <v>9</v>
      </c>
      <c r="S1" s="32" t="s">
        <v>10</v>
      </c>
      <c r="T1" s="32" t="s">
        <v>11</v>
      </c>
      <c r="U1" s="32" t="s">
        <v>12</v>
      </c>
      <c r="V1" s="32" t="s">
        <v>24</v>
      </c>
      <c r="W1" s="32" t="s">
        <v>26</v>
      </c>
      <c r="X1" s="32" t="s">
        <v>25</v>
      </c>
    </row>
    <row r="2" spans="1:24" s="33" customFormat="1" hidden="1">
      <c r="A2" s="33">
        <f>MAX(BD!A:A)+1</f>
        <v>2</v>
      </c>
      <c r="B2" s="33" t="str">
        <f>C6&amp;""</f>
        <v/>
      </c>
      <c r="C2" s="33" t="str">
        <f>C7&amp;""</f>
        <v/>
      </c>
      <c r="D2" s="34" t="str">
        <f>C8&amp;""</f>
        <v/>
      </c>
      <c r="E2" s="35" t="str">
        <f>C9&amp;""</f>
        <v/>
      </c>
      <c r="F2" s="33" t="str">
        <f>C13&amp;""</f>
        <v/>
      </c>
      <c r="G2" s="34" t="str">
        <f>C14&amp;""</f>
        <v/>
      </c>
      <c r="H2" s="33" t="str">
        <f>C15&amp;""</f>
        <v/>
      </c>
      <c r="I2" s="33" t="str">
        <f>C16&amp;""</f>
        <v/>
      </c>
      <c r="J2" s="34" t="str">
        <f>C17&amp;""</f>
        <v/>
      </c>
      <c r="K2" s="33" t="str">
        <f>C18&amp;""</f>
        <v/>
      </c>
      <c r="L2" s="33" t="str">
        <f>C19&amp;""</f>
        <v/>
      </c>
      <c r="M2" s="34" t="str">
        <f>C20&amp;""</f>
        <v/>
      </c>
      <c r="N2" s="33" t="str">
        <f>C21&amp;""</f>
        <v/>
      </c>
      <c r="O2" s="33" t="str">
        <f>C22&amp;""</f>
        <v/>
      </c>
      <c r="P2" s="34" t="str">
        <f>C23&amp;""</f>
        <v/>
      </c>
      <c r="Q2" s="33" t="str">
        <f>C24&amp;""</f>
        <v/>
      </c>
      <c r="R2" s="33" t="str">
        <f>C25&amp;""</f>
        <v/>
      </c>
      <c r="S2" s="34" t="str">
        <f>C26&amp;""</f>
        <v/>
      </c>
      <c r="T2" s="33" t="str">
        <f>C27&amp;""</f>
        <v/>
      </c>
      <c r="U2" s="33" t="str">
        <f>B31&amp;""</f>
        <v/>
      </c>
      <c r="V2" s="33" t="str">
        <f>C10&amp;""</f>
        <v/>
      </c>
      <c r="W2" s="33" t="str">
        <f>C11&amp;""</f>
        <v/>
      </c>
      <c r="X2" s="33" t="str">
        <f>C12&amp;""</f>
        <v/>
      </c>
    </row>
    <row r="3" spans="1:24" ht="72" customHeight="1" thickBot="1">
      <c r="C3" s="37" t="s">
        <v>46</v>
      </c>
      <c r="D3" s="38">
        <f>nb_enreg_bd</f>
        <v>1</v>
      </c>
      <c r="E3" s="39"/>
    </row>
    <row r="4" spans="1:24" ht="48" customHeight="1" thickBot="1">
      <c r="B4" s="136" t="s">
        <v>36</v>
      </c>
      <c r="C4" s="137"/>
      <c r="D4" s="138"/>
    </row>
    <row r="5" spans="1:24" ht="30" customHeight="1" thickBot="1">
      <c r="B5" s="40"/>
      <c r="C5" s="41"/>
      <c r="D5" s="42"/>
      <c r="I5" s="43"/>
      <c r="J5" s="43"/>
      <c r="K5" s="43"/>
      <c r="L5" s="43"/>
      <c r="M5" s="43"/>
      <c r="N5" s="43"/>
    </row>
    <row r="6" spans="1:24" ht="23.1" customHeight="1">
      <c r="B6" s="44" t="s">
        <v>22</v>
      </c>
      <c r="C6" s="112"/>
      <c r="D6" s="42"/>
      <c r="I6" s="43"/>
      <c r="J6" s="43"/>
      <c r="K6" s="43"/>
      <c r="L6" s="43"/>
      <c r="M6" s="43"/>
      <c r="N6" s="43"/>
    </row>
    <row r="7" spans="1:24" ht="23.1" customHeight="1">
      <c r="B7" s="45" t="s">
        <v>47</v>
      </c>
      <c r="C7" s="113"/>
      <c r="D7" s="42"/>
      <c r="I7" s="43"/>
      <c r="J7" s="43"/>
      <c r="K7" s="43"/>
      <c r="L7" s="43"/>
      <c r="M7" s="43"/>
      <c r="N7" s="43"/>
    </row>
    <row r="8" spans="1:24" ht="23.1" customHeight="1">
      <c r="B8" s="46" t="s">
        <v>21</v>
      </c>
      <c r="C8" s="114"/>
      <c r="D8" s="42"/>
      <c r="I8" s="43"/>
      <c r="J8" s="43"/>
      <c r="K8" s="43"/>
      <c r="L8" s="43"/>
      <c r="M8" s="43"/>
      <c r="N8" s="43"/>
    </row>
    <row r="9" spans="1:24" ht="23.1" customHeight="1" thickBot="1">
      <c r="B9" s="48" t="s">
        <v>20</v>
      </c>
      <c r="C9" s="49"/>
      <c r="D9" s="42"/>
      <c r="I9" s="43"/>
      <c r="J9" s="43"/>
      <c r="K9" s="43"/>
      <c r="L9" s="43"/>
      <c r="M9" s="43"/>
      <c r="N9" s="43"/>
    </row>
    <row r="10" spans="1:24" ht="23.1" customHeight="1">
      <c r="B10" s="50" t="s">
        <v>24</v>
      </c>
      <c r="C10" s="115"/>
      <c r="D10" s="42"/>
      <c r="I10" s="43"/>
      <c r="J10" s="43"/>
      <c r="K10" s="43"/>
      <c r="L10" s="43"/>
      <c r="M10" s="43"/>
      <c r="N10" s="43"/>
    </row>
    <row r="11" spans="1:24" ht="23.1" customHeight="1">
      <c r="B11" s="46" t="s">
        <v>35</v>
      </c>
      <c r="C11" s="52"/>
      <c r="D11" s="42"/>
      <c r="I11" s="43"/>
      <c r="J11" s="43"/>
      <c r="K11" s="43"/>
      <c r="L11" s="43"/>
      <c r="M11" s="43"/>
      <c r="N11" s="43"/>
    </row>
    <row r="12" spans="1:24" ht="23.1" customHeight="1" thickBot="1">
      <c r="B12" s="48" t="s">
        <v>25</v>
      </c>
      <c r="C12" s="116"/>
      <c r="D12" s="42"/>
      <c r="I12" s="43"/>
      <c r="J12" s="43"/>
      <c r="K12" s="43"/>
      <c r="L12" s="43"/>
      <c r="M12" s="43"/>
      <c r="N12" s="43"/>
    </row>
    <row r="13" spans="1:24" ht="23.1" customHeight="1">
      <c r="A13" s="41"/>
      <c r="B13" s="50" t="s">
        <v>23</v>
      </c>
      <c r="C13" s="51"/>
      <c r="D13" s="42"/>
      <c r="I13" s="43"/>
      <c r="J13" s="43"/>
      <c r="K13" s="43"/>
      <c r="L13" s="43"/>
      <c r="M13" s="43"/>
      <c r="N13" s="43"/>
    </row>
    <row r="14" spans="1:24" ht="23.1" customHeight="1">
      <c r="A14" s="41"/>
      <c r="B14" s="46" t="s">
        <v>38</v>
      </c>
      <c r="C14" s="54"/>
      <c r="D14" s="42"/>
      <c r="I14" s="43"/>
      <c r="J14" s="43"/>
      <c r="K14" s="43"/>
      <c r="L14" s="43"/>
      <c r="M14" s="43"/>
      <c r="N14" s="43"/>
    </row>
    <row r="15" spans="1:24" ht="23.1" customHeight="1" thickBot="1">
      <c r="B15" s="48" t="s">
        <v>39</v>
      </c>
      <c r="C15" s="55"/>
      <c r="D15" s="42"/>
      <c r="I15" s="43"/>
      <c r="J15" s="43"/>
      <c r="K15" s="43"/>
      <c r="L15" s="43"/>
      <c r="M15" s="43"/>
      <c r="N15" s="43"/>
    </row>
    <row r="16" spans="1:24" ht="23.1" customHeight="1">
      <c r="B16" s="50" t="s">
        <v>40</v>
      </c>
      <c r="C16" s="51"/>
      <c r="D16" s="42"/>
      <c r="I16" s="43"/>
      <c r="J16" s="43"/>
      <c r="K16" s="43"/>
      <c r="L16" s="43"/>
      <c r="M16" s="43"/>
      <c r="N16" s="43"/>
    </row>
    <row r="17" spans="2:14" ht="23.1" customHeight="1">
      <c r="B17" s="46" t="s">
        <v>13</v>
      </c>
      <c r="C17" s="54"/>
      <c r="D17" s="42"/>
      <c r="I17" s="43"/>
      <c r="J17" s="43"/>
      <c r="K17" s="43"/>
      <c r="L17" s="43"/>
      <c r="M17" s="43"/>
      <c r="N17" s="43"/>
    </row>
    <row r="18" spans="2:14" ht="23.1" customHeight="1" thickBot="1">
      <c r="B18" s="48" t="s">
        <v>42</v>
      </c>
      <c r="C18" s="53"/>
      <c r="D18" s="42"/>
      <c r="I18" s="43"/>
      <c r="J18" s="43"/>
      <c r="K18" s="43"/>
      <c r="L18" s="43"/>
      <c r="M18" s="43"/>
      <c r="N18" s="43"/>
    </row>
    <row r="19" spans="2:14" ht="23.1" customHeight="1">
      <c r="B19" s="50" t="s">
        <v>44</v>
      </c>
      <c r="C19" s="51"/>
      <c r="D19" s="42"/>
      <c r="I19" s="43"/>
      <c r="J19" s="43"/>
      <c r="K19" s="43"/>
      <c r="L19" s="43"/>
      <c r="M19" s="43"/>
      <c r="N19" s="43"/>
    </row>
    <row r="20" spans="2:14" ht="23.1" customHeight="1">
      <c r="B20" s="46" t="s">
        <v>14</v>
      </c>
      <c r="C20" s="47"/>
      <c r="D20" s="42"/>
      <c r="I20" s="43"/>
      <c r="J20" s="43"/>
      <c r="K20" s="43"/>
      <c r="L20" s="43"/>
      <c r="M20" s="43"/>
      <c r="N20" s="43"/>
    </row>
    <row r="21" spans="2:14" ht="23.1" customHeight="1" thickBot="1">
      <c r="B21" s="48" t="s">
        <v>0</v>
      </c>
      <c r="C21" s="56"/>
      <c r="D21" s="42"/>
      <c r="I21" s="43"/>
      <c r="J21" s="43"/>
      <c r="K21" s="43"/>
      <c r="L21" s="43"/>
      <c r="M21" s="43"/>
      <c r="N21" s="43"/>
    </row>
    <row r="22" spans="2:14" ht="23.1" customHeight="1">
      <c r="B22" s="50" t="s">
        <v>1</v>
      </c>
      <c r="C22" s="51"/>
      <c r="D22" s="42"/>
      <c r="I22" s="43"/>
      <c r="J22" s="43"/>
      <c r="K22" s="43"/>
      <c r="L22" s="43"/>
      <c r="M22" s="43"/>
      <c r="N22" s="43"/>
    </row>
    <row r="23" spans="2:14" ht="23.1" customHeight="1">
      <c r="B23" s="46" t="s">
        <v>2</v>
      </c>
      <c r="C23" s="54"/>
      <c r="D23" s="42"/>
      <c r="I23" s="43"/>
      <c r="J23" s="43"/>
      <c r="K23" s="43"/>
      <c r="L23" s="43"/>
      <c r="M23" s="43"/>
      <c r="N23" s="43"/>
    </row>
    <row r="24" spans="2:14" ht="23.1" customHeight="1" thickBot="1">
      <c r="B24" s="48" t="s">
        <v>3</v>
      </c>
      <c r="C24" s="53"/>
      <c r="D24" s="42"/>
      <c r="I24" s="43"/>
      <c r="J24" s="43"/>
      <c r="K24" s="43"/>
      <c r="L24" s="43"/>
      <c r="M24" s="43"/>
      <c r="N24" s="43"/>
    </row>
    <row r="25" spans="2:14" ht="23.1" customHeight="1">
      <c r="B25" s="50" t="s">
        <v>9</v>
      </c>
      <c r="C25" s="51"/>
      <c r="D25" s="42"/>
      <c r="I25" s="43"/>
      <c r="J25" s="43"/>
      <c r="K25" s="43"/>
      <c r="L25" s="43"/>
      <c r="M25" s="43"/>
      <c r="N25" s="43"/>
    </row>
    <row r="26" spans="2:14" ht="23.1" customHeight="1">
      <c r="B26" s="46" t="s">
        <v>10</v>
      </c>
      <c r="C26" s="54"/>
      <c r="D26" s="42"/>
      <c r="I26" s="43"/>
      <c r="J26" s="43"/>
      <c r="K26" s="43"/>
      <c r="L26" s="43"/>
      <c r="M26" s="43"/>
      <c r="N26" s="43"/>
    </row>
    <row r="27" spans="2:14" ht="23.1" customHeight="1" thickBot="1">
      <c r="B27" s="48" t="s">
        <v>11</v>
      </c>
      <c r="C27" s="53"/>
      <c r="D27" s="42"/>
      <c r="I27" s="43"/>
      <c r="J27" s="43"/>
      <c r="K27" s="43"/>
      <c r="L27" s="43"/>
      <c r="M27" s="43"/>
      <c r="N27" s="43"/>
    </row>
    <row r="28" spans="2:14" ht="23.1" customHeight="1">
      <c r="B28" s="40"/>
      <c r="C28" s="41"/>
      <c r="D28" s="42"/>
      <c r="I28" s="43"/>
      <c r="J28" s="43"/>
      <c r="K28" s="43"/>
      <c r="L28" s="43"/>
      <c r="M28" s="43"/>
      <c r="N28" s="43"/>
    </row>
    <row r="29" spans="2:14" ht="23.1" customHeight="1" thickBot="1">
      <c r="B29" s="40"/>
      <c r="C29" s="41"/>
      <c r="D29" s="42"/>
      <c r="I29" s="43"/>
      <c r="J29" s="43"/>
      <c r="K29" s="43"/>
      <c r="L29" s="43"/>
      <c r="M29" s="43"/>
      <c r="N29" s="43"/>
    </row>
    <row r="30" spans="2:14" ht="23.1" customHeight="1" thickBot="1">
      <c r="B30" s="57" t="s">
        <v>18</v>
      </c>
      <c r="C30" s="41"/>
      <c r="D30" s="42"/>
      <c r="I30" s="43"/>
      <c r="J30" s="43"/>
      <c r="K30" s="43"/>
      <c r="L30" s="43"/>
      <c r="M30" s="43"/>
      <c r="N30" s="43"/>
    </row>
    <row r="31" spans="2:14">
      <c r="B31" s="127"/>
      <c r="C31" s="128"/>
      <c r="D31" s="129"/>
      <c r="I31" s="43"/>
      <c r="J31" s="43"/>
      <c r="K31" s="43"/>
      <c r="L31" s="43"/>
      <c r="M31" s="43"/>
      <c r="N31" s="43"/>
    </row>
    <row r="32" spans="2:14">
      <c r="B32" s="130"/>
      <c r="C32" s="131"/>
      <c r="D32" s="132"/>
      <c r="I32" s="43"/>
      <c r="J32" s="43"/>
      <c r="K32" s="43"/>
      <c r="L32" s="43"/>
      <c r="M32" s="43"/>
      <c r="N32" s="43"/>
    </row>
    <row r="33" spans="2:14">
      <c r="B33" s="130"/>
      <c r="C33" s="131"/>
      <c r="D33" s="132"/>
      <c r="I33" s="43"/>
      <c r="J33" s="43"/>
      <c r="K33" s="43"/>
      <c r="L33" s="43"/>
      <c r="M33" s="43"/>
      <c r="N33" s="43"/>
    </row>
    <row r="34" spans="2:14">
      <c r="B34" s="130"/>
      <c r="C34" s="131"/>
      <c r="D34" s="132"/>
      <c r="I34" s="43"/>
      <c r="J34" s="43"/>
      <c r="K34" s="43"/>
      <c r="L34" s="43"/>
      <c r="M34" s="43"/>
      <c r="N34" s="43"/>
    </row>
    <row r="35" spans="2:14">
      <c r="B35" s="130"/>
      <c r="C35" s="131"/>
      <c r="D35" s="132"/>
      <c r="I35" s="43"/>
      <c r="J35" s="43"/>
      <c r="K35" s="43"/>
      <c r="L35" s="43"/>
      <c r="M35" s="43"/>
      <c r="N35" s="43"/>
    </row>
    <row r="36" spans="2:14">
      <c r="B36" s="130"/>
      <c r="C36" s="131"/>
      <c r="D36" s="132"/>
      <c r="I36" s="43"/>
      <c r="J36" s="43"/>
      <c r="K36" s="43"/>
      <c r="L36" s="43"/>
      <c r="M36" s="43"/>
      <c r="N36" s="43"/>
    </row>
    <row r="37" spans="2:14">
      <c r="B37" s="130"/>
      <c r="C37" s="131"/>
      <c r="D37" s="132"/>
      <c r="I37" s="43"/>
      <c r="J37" s="43"/>
      <c r="K37" s="43"/>
      <c r="L37" s="43"/>
      <c r="M37" s="43"/>
      <c r="N37" s="43"/>
    </row>
    <row r="38" spans="2:14">
      <c r="B38" s="130"/>
      <c r="C38" s="131"/>
      <c r="D38" s="132"/>
      <c r="I38" s="43"/>
      <c r="J38" s="43"/>
      <c r="K38" s="43"/>
      <c r="L38" s="43"/>
      <c r="M38" s="43"/>
      <c r="N38" s="43"/>
    </row>
    <row r="39" spans="2:14" ht="13.5" thickBot="1">
      <c r="B39" s="133"/>
      <c r="C39" s="134"/>
      <c r="D39" s="135"/>
      <c r="I39" s="43"/>
      <c r="J39" s="43"/>
      <c r="K39" s="43"/>
      <c r="L39" s="43"/>
      <c r="M39" s="43"/>
      <c r="N39" s="43"/>
    </row>
    <row r="40" spans="2:14">
      <c r="I40" s="43"/>
      <c r="J40" s="43"/>
      <c r="K40" s="43"/>
      <c r="L40" s="43"/>
      <c r="M40" s="43"/>
      <c r="N40" s="43"/>
    </row>
    <row r="41" spans="2:14">
      <c r="I41" s="43"/>
      <c r="J41" s="43"/>
      <c r="K41" s="43"/>
      <c r="L41" s="43"/>
      <c r="M41" s="43"/>
      <c r="N41" s="43"/>
    </row>
    <row r="42" spans="2:14">
      <c r="I42" s="43"/>
      <c r="J42" s="43"/>
      <c r="K42" s="43"/>
      <c r="L42" s="43"/>
      <c r="M42" s="43"/>
      <c r="N42" s="43"/>
    </row>
    <row r="43" spans="2:14">
      <c r="I43" s="43"/>
      <c r="J43" s="43"/>
      <c r="K43" s="43"/>
      <c r="L43" s="43"/>
      <c r="M43" s="43"/>
      <c r="N43" s="43"/>
    </row>
  </sheetData>
  <sheetCalcPr fullCalcOnLoad="1"/>
  <mergeCells count="2">
    <mergeCell ref="B31:D39"/>
    <mergeCell ref="B4:D4"/>
  </mergeCells>
  <phoneticPr fontId="3" type="noConversion"/>
  <dataValidations xWindow="676" yWindow="397" count="1">
    <dataValidation type="list" errorStyle="warning" allowBlank="1" showInputMessage="1" showErrorMessage="1" errorTitle="Attention!" error="Ce type de client n'est pas encore connu" promptTitle="Saisir le type de client" prompt="Veuillez selectionner ou taper le nouveau type de client" sqref="C7">
      <formula1>Types</formula1>
    </dataValidation>
  </dataValidations>
  <hyperlinks>
    <hyperlink ref="E2" r:id="rId1" display="lauvizh@gmail.com"/>
  </hyperlinks>
  <pageMargins left="0.78740157499999996" right="0.78740157499999996" top="0.984251969" bottom="0.984251969" header="0.4921259845" footer="0.4921259845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Nouveau_client">
                <anchor moveWithCells="1" sizeWithCells="1">
                  <from>
                    <xdr:col>3</xdr:col>
                    <xdr:colOff>381000</xdr:colOff>
                    <xdr:row>5</xdr:row>
                    <xdr:rowOff>0</xdr:rowOff>
                  </from>
                  <to>
                    <xdr:col>3</xdr:col>
                    <xdr:colOff>1857375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aller_a_menu">
                <anchor moveWithCells="1" sizeWithCells="1">
                  <from>
                    <xdr:col>1</xdr:col>
                    <xdr:colOff>200025</xdr:colOff>
                    <xdr:row>3</xdr:row>
                    <xdr:rowOff>152400</xdr:rowOff>
                  </from>
                  <to>
                    <xdr:col>1</xdr:col>
                    <xdr:colOff>952500</xdr:colOff>
                    <xdr:row>3</xdr:row>
                    <xdr:rowOff>466725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X59"/>
  <sheetViews>
    <sheetView showGridLines="0" topLeftCell="A3" workbookViewId="0">
      <selection activeCell="B18" sqref="B18"/>
    </sheetView>
  </sheetViews>
  <sheetFormatPr baseColWidth="10" defaultColWidth="10.75" defaultRowHeight="12.75"/>
  <cols>
    <col min="1" max="1" width="15" style="36" customWidth="1"/>
    <col min="2" max="2" width="12.375" style="36" customWidth="1"/>
    <col min="3" max="3" width="29.625" style="36" customWidth="1"/>
    <col min="4" max="4" width="39.25" style="36" customWidth="1"/>
    <col min="5" max="5" width="37.875" style="36" customWidth="1"/>
    <col min="6" max="6" width="4.125" style="36" customWidth="1"/>
    <col min="7" max="7" width="20.25" style="36" bestFit="1" customWidth="1"/>
    <col min="8" max="8" width="29.25" style="36" customWidth="1"/>
    <col min="9" max="9" width="26.25" style="36" customWidth="1"/>
    <col min="10" max="16384" width="10.75" style="36"/>
  </cols>
  <sheetData>
    <row r="1" spans="1:24" s="33" customFormat="1" hidden="1">
      <c r="A1" s="31" t="s">
        <v>19</v>
      </c>
      <c r="B1" s="32" t="s">
        <v>22</v>
      </c>
      <c r="C1" s="32" t="s">
        <v>16</v>
      </c>
      <c r="D1" s="32" t="s">
        <v>21</v>
      </c>
      <c r="E1" s="32" t="s">
        <v>20</v>
      </c>
      <c r="F1" s="32" t="s">
        <v>23</v>
      </c>
      <c r="G1" s="32" t="s">
        <v>38</v>
      </c>
      <c r="H1" s="32" t="s">
        <v>39</v>
      </c>
      <c r="I1" s="32" t="s">
        <v>40</v>
      </c>
      <c r="J1" s="32" t="s">
        <v>43</v>
      </c>
      <c r="K1" s="32" t="s">
        <v>42</v>
      </c>
      <c r="L1" s="32" t="s">
        <v>44</v>
      </c>
      <c r="M1" s="32" t="s">
        <v>41</v>
      </c>
      <c r="N1" s="32" t="s">
        <v>0</v>
      </c>
      <c r="O1" s="32" t="s">
        <v>1</v>
      </c>
      <c r="P1" s="32" t="s">
        <v>2</v>
      </c>
      <c r="Q1" s="32" t="s">
        <v>3</v>
      </c>
      <c r="R1" s="32" t="s">
        <v>9</v>
      </c>
      <c r="S1" s="32" t="s">
        <v>10</v>
      </c>
      <c r="T1" s="32" t="s">
        <v>11</v>
      </c>
      <c r="U1" s="32" t="s">
        <v>12</v>
      </c>
      <c r="V1" s="32" t="s">
        <v>24</v>
      </c>
      <c r="W1" s="32" t="s">
        <v>26</v>
      </c>
      <c r="X1" s="32" t="s">
        <v>25</v>
      </c>
    </row>
    <row r="2" spans="1:24" s="33" customFormat="1" ht="13.5" hidden="1" thickBot="1">
      <c r="A2" s="33">
        <f>INDEX(BD!A:A,PARAM_NO_LIGNE+1)</f>
        <v>1</v>
      </c>
      <c r="B2" s="33" t="str">
        <f ca="1">IF(D7="",D7&amp;"",D7&amp;"")</f>
        <v>toto</v>
      </c>
      <c r="C2" s="33" t="str">
        <f>IF(D10="",D9&amp;"",D10&amp;"")</f>
        <v>SST / INCENDIE</v>
      </c>
      <c r="D2" s="33" t="str">
        <f>IF(D12="",D11&amp;"",D12&amp;"")</f>
        <v>123</v>
      </c>
      <c r="E2" s="33" t="str">
        <f ca="1">IF(D14="",D13&amp;"",D14&amp;"")</f>
        <v/>
      </c>
      <c r="F2" s="33" t="str">
        <f ca="1">IF(C24="",C23&amp;"",C24&amp;"")</f>
        <v/>
      </c>
      <c r="G2" s="34" t="str">
        <f ca="1">IF(D24="",D23&amp;"",D24&amp;"")</f>
        <v/>
      </c>
      <c r="H2" s="33" t="str">
        <f ca="1">IF(E24="",E23&amp;"",E24&amp;"")</f>
        <v/>
      </c>
      <c r="I2" s="33" t="str">
        <f ca="1">IF(C26="",C25&amp;"",C26&amp;"")</f>
        <v/>
      </c>
      <c r="J2" s="33" t="str">
        <f ca="1">IF(D26="",D25&amp;"",D26&amp;"")</f>
        <v/>
      </c>
      <c r="K2" s="33" t="str">
        <f ca="1">IF(E26="",E25&amp;"",E26&amp;"")</f>
        <v/>
      </c>
      <c r="L2" s="33" t="str">
        <f ca="1">IF(C28="",C27&amp;"",C28&amp;"")</f>
        <v/>
      </c>
      <c r="M2" s="33" t="str">
        <f ca="1">IF(D28="",D27&amp;"",D28&amp;"")</f>
        <v/>
      </c>
      <c r="N2" s="33" t="str">
        <f ca="1">IF(E28="",E27&amp;"",E28&amp;"")</f>
        <v/>
      </c>
      <c r="O2" s="33" t="str">
        <f ca="1">IF(C30="",C29&amp;"",C30&amp;"")</f>
        <v/>
      </c>
      <c r="P2" s="33" t="str">
        <f ca="1">IF(D30="",D29&amp;"",D30&amp;"")</f>
        <v/>
      </c>
      <c r="Q2" s="33" t="str">
        <f ca="1">IF(E30="",E29&amp;"",E30&amp;"")</f>
        <v/>
      </c>
      <c r="R2" s="33" t="str">
        <f ca="1">IF(C32="",C31&amp;"",C32&amp;"")</f>
        <v/>
      </c>
      <c r="S2" s="33" t="str">
        <f ca="1">IF(D32="",D31&amp;"",D32&amp;"")</f>
        <v/>
      </c>
      <c r="T2" s="33" t="str">
        <f ca="1">IF(E32="",E31&amp;"",E32&amp;"")</f>
        <v/>
      </c>
      <c r="U2" s="33" t="str">
        <f ca="1">IF(C44="",C35&amp;"",C44&amp;"")</f>
        <v/>
      </c>
      <c r="V2" s="33" t="str">
        <f ca="1">IF(D16="",D15&amp;"",D16&amp;"")</f>
        <v/>
      </c>
      <c r="W2" s="33" t="str">
        <f ca="1">IF(D18="",D17&amp;"",D18&amp;"")</f>
        <v/>
      </c>
      <c r="X2" s="33" t="str">
        <f ca="1">IF(D20="",D19&amp;"",D20&amp;"")</f>
        <v/>
      </c>
    </row>
    <row r="3" spans="1:24" ht="62.1" customHeight="1" thickBot="1">
      <c r="B3" s="58"/>
      <c r="C3" s="37" t="s">
        <v>46</v>
      </c>
      <c r="D3" s="38">
        <f>nb_enreg_bd</f>
        <v>1</v>
      </c>
      <c r="E3" s="58"/>
      <c r="F3" s="58"/>
      <c r="G3" s="41"/>
    </row>
    <row r="4" spans="1:24">
      <c r="B4" s="41"/>
      <c r="C4" s="139" t="s">
        <v>32</v>
      </c>
      <c r="D4" s="140"/>
      <c r="E4" s="141"/>
      <c r="F4" s="41"/>
      <c r="G4" s="41"/>
    </row>
    <row r="5" spans="1:24" ht="26.1" customHeight="1" thickBot="1">
      <c r="B5" s="41"/>
      <c r="C5" s="142"/>
      <c r="D5" s="143"/>
      <c r="E5" s="144"/>
      <c r="F5" s="41"/>
    </row>
    <row r="6" spans="1:24" ht="26.1" customHeight="1">
      <c r="B6" s="41"/>
      <c r="C6" s="41"/>
      <c r="D6" s="41"/>
      <c r="E6" s="41"/>
      <c r="F6" s="41"/>
      <c r="G6" s="41"/>
      <c r="H6" s="41"/>
      <c r="I6" s="41"/>
    </row>
    <row r="7" spans="1:24" ht="21" customHeight="1">
      <c r="B7" s="41"/>
      <c r="C7" s="59"/>
      <c r="D7" s="60" t="str">
        <f ca="1">INDEX(CLIENT___PHOTOGRAPHE_1,PARAM_NO_LIGNE)</f>
        <v>toto</v>
      </c>
      <c r="E7" s="41"/>
      <c r="F7" s="41"/>
      <c r="G7" s="41"/>
      <c r="H7" s="61"/>
      <c r="I7" s="41"/>
    </row>
    <row r="8" spans="1:24" ht="21" customHeight="1">
      <c r="B8" s="41"/>
      <c r="C8" s="62" t="s">
        <v>22</v>
      </c>
      <c r="D8" s="81" t="s">
        <v>130</v>
      </c>
      <c r="E8" s="41"/>
      <c r="F8" s="41"/>
      <c r="G8" s="63"/>
      <c r="H8" s="61"/>
      <c r="I8" s="41"/>
    </row>
    <row r="9" spans="1:24" ht="21" customHeight="1">
      <c r="B9" s="41"/>
      <c r="C9" s="64"/>
      <c r="D9" s="65" t="str">
        <f ca="1">INDEX(TYPE,PARAM_NO_LIGNE)</f>
        <v>SST / INCENDIE</v>
      </c>
      <c r="E9" s="41"/>
      <c r="F9" s="41"/>
      <c r="G9" s="41"/>
      <c r="H9" s="66"/>
      <c r="I9" s="41"/>
    </row>
    <row r="10" spans="1:24" ht="21" customHeight="1">
      <c r="B10" s="41"/>
      <c r="C10" s="62" t="s">
        <v>16</v>
      </c>
      <c r="D10" s="82" t="s">
        <v>48</v>
      </c>
      <c r="E10" s="41"/>
      <c r="F10" s="41"/>
      <c r="G10" s="63"/>
      <c r="H10" s="66"/>
      <c r="I10" s="41"/>
    </row>
    <row r="11" spans="1:24" ht="21" customHeight="1">
      <c r="B11" s="41"/>
      <c r="C11" s="64"/>
      <c r="D11" s="67" t="str">
        <f ca="1">INDEX(TEL_1,PARAM_NO_LIGNE)</f>
        <v>45</v>
      </c>
      <c r="E11" s="41"/>
      <c r="F11" s="41"/>
      <c r="G11" s="41"/>
      <c r="H11" s="68"/>
      <c r="I11" s="41"/>
    </row>
    <row r="12" spans="1:24" ht="21" customHeight="1">
      <c r="B12" s="41"/>
      <c r="C12" s="62" t="s">
        <v>21</v>
      </c>
      <c r="D12" s="83">
        <v>123</v>
      </c>
      <c r="E12" s="41"/>
      <c r="F12" s="41"/>
      <c r="G12" s="63"/>
      <c r="H12" s="68"/>
      <c r="I12" s="41"/>
    </row>
    <row r="13" spans="1:24" ht="21" customHeight="1">
      <c r="B13" s="41"/>
      <c r="C13" s="64"/>
      <c r="D13" s="69" t="str">
        <f ca="1">INDEX(MAIL_1,PARAM_NO_LIGNE)</f>
        <v/>
      </c>
      <c r="E13" s="41"/>
      <c r="F13" s="41"/>
      <c r="G13" s="63"/>
      <c r="H13" s="70"/>
      <c r="I13" s="41"/>
    </row>
    <row r="14" spans="1:24" ht="21" customHeight="1">
      <c r="B14" s="41"/>
      <c r="C14" s="62" t="s">
        <v>37</v>
      </c>
      <c r="D14" s="84"/>
      <c r="E14" s="41"/>
      <c r="F14" s="41"/>
      <c r="G14" s="63"/>
      <c r="H14" s="70"/>
      <c r="I14" s="41"/>
    </row>
    <row r="15" spans="1:24" ht="21" customHeight="1">
      <c r="B15" s="41"/>
      <c r="C15" s="64"/>
      <c r="D15" s="65" t="str">
        <f ca="1">INDEX(ADRESSE,PARAM_NO_LIGNE)</f>
        <v/>
      </c>
      <c r="E15" s="41"/>
      <c r="F15" s="41"/>
      <c r="G15" s="41"/>
      <c r="H15" s="66"/>
      <c r="I15" s="41"/>
    </row>
    <row r="16" spans="1:24" ht="21" customHeight="1">
      <c r="B16" s="41"/>
      <c r="C16" s="62" t="s">
        <v>24</v>
      </c>
      <c r="D16" s="82"/>
      <c r="E16" s="41"/>
      <c r="F16" s="41"/>
      <c r="G16" s="63"/>
      <c r="H16" s="66"/>
      <c r="I16" s="41"/>
    </row>
    <row r="17" spans="2:9" ht="21" customHeight="1">
      <c r="B17" s="41"/>
      <c r="C17" s="64"/>
      <c r="D17" s="71" t="str">
        <f ca="1">INDEX(CODE_POSTE,PARAM_NO_LIGNE)</f>
        <v/>
      </c>
      <c r="E17" s="41"/>
      <c r="F17" s="41"/>
      <c r="G17" s="41"/>
      <c r="H17" s="66"/>
      <c r="I17" s="41"/>
    </row>
    <row r="18" spans="2:9" ht="21" customHeight="1">
      <c r="B18" s="41"/>
      <c r="C18" s="62" t="s">
        <v>26</v>
      </c>
      <c r="D18" s="82"/>
      <c r="E18" s="41"/>
      <c r="F18" s="41"/>
      <c r="G18" s="63"/>
      <c r="H18" s="66"/>
      <c r="I18" s="41"/>
    </row>
    <row r="19" spans="2:9" ht="21" customHeight="1">
      <c r="B19" s="41"/>
      <c r="C19" s="64"/>
      <c r="D19" s="65" t="str">
        <f ca="1">INDEX(VILLE,PARAM_NO_LIGNE)</f>
        <v/>
      </c>
      <c r="E19" s="41"/>
      <c r="F19" s="41"/>
      <c r="G19" s="41"/>
      <c r="H19" s="66"/>
      <c r="I19" s="41"/>
    </row>
    <row r="20" spans="2:9" ht="21" customHeight="1">
      <c r="B20" s="41"/>
      <c r="C20" s="62" t="s">
        <v>25</v>
      </c>
      <c r="D20" s="82"/>
      <c r="E20" s="41"/>
      <c r="F20" s="41"/>
      <c r="G20" s="63"/>
      <c r="H20" s="66"/>
      <c r="I20" s="41"/>
    </row>
    <row r="21" spans="2:9" ht="18" customHeight="1">
      <c r="B21" s="41"/>
      <c r="C21" s="41"/>
      <c r="D21" s="41"/>
      <c r="E21" s="41"/>
      <c r="F21" s="41"/>
      <c r="G21" s="41"/>
      <c r="H21" s="41"/>
      <c r="I21" s="41"/>
    </row>
    <row r="22" spans="2:9" ht="21" customHeight="1">
      <c r="B22" s="41"/>
      <c r="C22" s="72" t="s">
        <v>29</v>
      </c>
      <c r="D22" s="73" t="s">
        <v>30</v>
      </c>
      <c r="E22" s="73" t="s">
        <v>31</v>
      </c>
      <c r="F22" s="41"/>
      <c r="G22" s="63"/>
      <c r="H22" s="63"/>
      <c r="I22" s="63"/>
    </row>
    <row r="23" spans="2:9" ht="24" customHeight="1">
      <c r="B23" s="74"/>
      <c r="C23" s="65" t="str">
        <f ca="1">INDEX(CONTACT_2,PARAM_NO_LIGNE)</f>
        <v/>
      </c>
      <c r="D23" s="67" t="str">
        <f ca="1">INDEX(TEL_2,PARAM_NO_LIGNE)</f>
        <v/>
      </c>
      <c r="E23" s="75" t="str">
        <f ca="1">INDEX(MAIL_2,PARAM_NO_LIGNE)</f>
        <v/>
      </c>
      <c r="F23" s="41"/>
      <c r="G23" s="66"/>
      <c r="H23" s="68"/>
      <c r="I23" s="76"/>
    </row>
    <row r="24" spans="2:9" ht="24" customHeight="1">
      <c r="B24" s="60">
        <v>2</v>
      </c>
      <c r="C24" s="82"/>
      <c r="D24" s="83"/>
      <c r="E24" s="85"/>
      <c r="F24" s="41"/>
      <c r="G24" s="66"/>
      <c r="H24" s="68"/>
      <c r="I24" s="76"/>
    </row>
    <row r="25" spans="2:9" ht="24" customHeight="1">
      <c r="B25" s="77"/>
      <c r="C25" s="65" t="str">
        <f ca="1">INDEX(CONTACT_3,PARAM_NO_LIGNE)</f>
        <v/>
      </c>
      <c r="D25" s="67" t="str">
        <f ca="1">INDEX(TEL_3,PARAM_NO_LIGNE)</f>
        <v/>
      </c>
      <c r="E25" s="75" t="str">
        <f ca="1">INDEX(MAIL_3,PARAM_NO_LIGNE)</f>
        <v/>
      </c>
      <c r="F25" s="41"/>
      <c r="G25" s="66"/>
      <c r="H25" s="68"/>
      <c r="I25" s="76"/>
    </row>
    <row r="26" spans="2:9" ht="24" customHeight="1">
      <c r="B26" s="60">
        <v>3</v>
      </c>
      <c r="C26" s="82"/>
      <c r="D26" s="83"/>
      <c r="E26" s="85"/>
      <c r="F26" s="41"/>
      <c r="G26" s="66"/>
      <c r="H26" s="68"/>
      <c r="I26" s="76"/>
    </row>
    <row r="27" spans="2:9" ht="24" customHeight="1">
      <c r="B27" s="77"/>
      <c r="C27" s="65" t="str">
        <f ca="1">INDEX(CONTACT_4,PARAM_NO_LIGNE)</f>
        <v/>
      </c>
      <c r="D27" s="67" t="str">
        <f ca="1">INDEX(TEL_4,PARAM_NO_LIGNE)</f>
        <v/>
      </c>
      <c r="E27" s="75" t="str">
        <f ca="1">INDEX(MAIL_4,PARAM_NO_LIGNE)</f>
        <v/>
      </c>
      <c r="F27" s="41"/>
      <c r="G27" s="66"/>
      <c r="H27" s="68"/>
      <c r="I27" s="76"/>
    </row>
    <row r="28" spans="2:9" ht="24" customHeight="1">
      <c r="B28" s="60">
        <v>4</v>
      </c>
      <c r="C28" s="82"/>
      <c r="D28" s="83"/>
      <c r="E28" s="85"/>
      <c r="F28" s="41"/>
      <c r="G28" s="66"/>
      <c r="H28" s="68"/>
      <c r="I28" s="76"/>
    </row>
    <row r="29" spans="2:9" ht="24" customHeight="1">
      <c r="B29" s="77"/>
      <c r="C29" s="65" t="str">
        <f ca="1">INDEX(CONTACT_5,PARAM_NO_LIGNE)</f>
        <v/>
      </c>
      <c r="D29" s="67" t="str">
        <f ca="1">INDEX(TEL_5,PARAM_NO_LIGNE)</f>
        <v/>
      </c>
      <c r="E29" s="75" t="str">
        <f ca="1">INDEX(MAIL_5,PARAM_NO_LIGNE)</f>
        <v/>
      </c>
      <c r="F29" s="41"/>
      <c r="G29" s="66"/>
      <c r="H29" s="68"/>
      <c r="I29" s="76"/>
    </row>
    <row r="30" spans="2:9" ht="24" customHeight="1">
      <c r="B30" s="60">
        <v>5</v>
      </c>
      <c r="C30" s="82"/>
      <c r="D30" s="83"/>
      <c r="E30" s="86"/>
      <c r="F30" s="41"/>
      <c r="G30" s="66"/>
      <c r="H30" s="68"/>
      <c r="I30" s="76"/>
    </row>
    <row r="31" spans="2:9" ht="24" customHeight="1">
      <c r="B31" s="77"/>
      <c r="C31" s="65" t="str">
        <f ca="1">INDEX(CONTACT_6,PARAM_NO_LIGNE)</f>
        <v/>
      </c>
      <c r="D31" s="67" t="str">
        <f ca="1">INDEX(TEL_6,PARAM_NO_LIGNE)</f>
        <v/>
      </c>
      <c r="E31" s="75" t="str">
        <f ca="1">INDEX(MAIL_6,PARAM_NO_LIGNE)</f>
        <v/>
      </c>
      <c r="F31" s="41"/>
      <c r="G31" s="66"/>
      <c r="H31" s="68"/>
      <c r="I31" s="76"/>
    </row>
    <row r="32" spans="2:9" ht="24" customHeight="1">
      <c r="B32" s="60">
        <v>6</v>
      </c>
      <c r="C32" s="82"/>
      <c r="D32" s="83"/>
      <c r="E32" s="86"/>
      <c r="F32" s="41"/>
      <c r="G32" s="66"/>
      <c r="H32" s="68"/>
      <c r="I32" s="76"/>
    </row>
    <row r="33" spans="1:12" ht="15" customHeight="1" thickBot="1">
      <c r="B33" s="41"/>
      <c r="C33" s="41"/>
      <c r="D33" s="41"/>
      <c r="E33" s="41"/>
      <c r="F33" s="41"/>
      <c r="G33" s="41"/>
      <c r="H33" s="41"/>
      <c r="I33" s="41"/>
    </row>
    <row r="34" spans="1:12" ht="20.100000000000001" customHeight="1">
      <c r="B34" s="41"/>
      <c r="C34" s="145" t="s">
        <v>15</v>
      </c>
      <c r="D34" s="146"/>
      <c r="E34" s="147"/>
      <c r="F34" s="41"/>
      <c r="G34" s="78"/>
      <c r="H34" s="78"/>
      <c r="I34" s="78"/>
      <c r="K34" s="41"/>
      <c r="L34" s="41"/>
    </row>
    <row r="35" spans="1:12" ht="9" customHeight="1">
      <c r="A35" s="41"/>
      <c r="B35" s="41"/>
      <c r="C35" s="154" t="str">
        <f ca="1">INDEX(INFO_SUP,PARAM!B3)</f>
        <v/>
      </c>
      <c r="D35" s="155"/>
      <c r="E35" s="156"/>
      <c r="F35" s="41"/>
      <c r="G35" s="79"/>
      <c r="H35" s="79"/>
      <c r="I35" s="79"/>
      <c r="K35" s="63"/>
      <c r="L35" s="41"/>
    </row>
    <row r="36" spans="1:12" ht="9" customHeight="1">
      <c r="A36" s="41"/>
      <c r="B36" s="41"/>
      <c r="C36" s="154"/>
      <c r="D36" s="155"/>
      <c r="E36" s="156"/>
      <c r="F36" s="41"/>
      <c r="G36" s="79"/>
      <c r="H36" s="79"/>
      <c r="I36" s="79"/>
      <c r="K36" s="63"/>
      <c r="L36" s="41"/>
    </row>
    <row r="37" spans="1:12" ht="9" customHeight="1">
      <c r="A37" s="41"/>
      <c r="B37" s="41"/>
      <c r="C37" s="154"/>
      <c r="D37" s="155"/>
      <c r="E37" s="156"/>
      <c r="F37" s="41"/>
      <c r="G37" s="79"/>
      <c r="H37" s="79"/>
      <c r="I37" s="79"/>
      <c r="K37" s="63"/>
      <c r="L37" s="41"/>
    </row>
    <row r="38" spans="1:12" ht="9" customHeight="1">
      <c r="A38" s="41"/>
      <c r="B38" s="41"/>
      <c r="C38" s="154"/>
      <c r="D38" s="155"/>
      <c r="E38" s="156"/>
      <c r="F38" s="41"/>
      <c r="G38" s="79"/>
      <c r="H38" s="79"/>
      <c r="I38" s="79"/>
      <c r="K38" s="41"/>
      <c r="L38" s="41"/>
    </row>
    <row r="39" spans="1:12" ht="9" customHeight="1">
      <c r="A39" s="41"/>
      <c r="B39" s="41"/>
      <c r="C39" s="154"/>
      <c r="D39" s="155"/>
      <c r="E39" s="156"/>
      <c r="F39" s="41"/>
      <c r="G39" s="79"/>
      <c r="H39" s="79"/>
      <c r="I39" s="79"/>
      <c r="K39" s="41"/>
      <c r="L39" s="41"/>
    </row>
    <row r="40" spans="1:12" ht="9" customHeight="1">
      <c r="A40" s="41"/>
      <c r="B40" s="41"/>
      <c r="C40" s="154"/>
      <c r="D40" s="155"/>
      <c r="E40" s="156"/>
      <c r="F40" s="41"/>
      <c r="G40" s="79"/>
      <c r="H40" s="79"/>
      <c r="I40" s="79"/>
    </row>
    <row r="41" spans="1:12" ht="9" customHeight="1" thickBot="1">
      <c r="B41" s="41"/>
      <c r="C41" s="157"/>
      <c r="D41" s="158"/>
      <c r="E41" s="159"/>
      <c r="F41" s="41"/>
      <c r="G41" s="79"/>
      <c r="H41" s="79"/>
      <c r="I41" s="79"/>
    </row>
    <row r="42" spans="1:12" ht="15" customHeight="1" thickBot="1">
      <c r="B42" s="41"/>
      <c r="C42" s="80"/>
      <c r="D42" s="80"/>
      <c r="E42" s="80"/>
      <c r="F42" s="41"/>
    </row>
    <row r="43" spans="1:12" ht="15" customHeight="1">
      <c r="B43" s="41"/>
      <c r="C43" s="145" t="s">
        <v>15</v>
      </c>
      <c r="D43" s="146"/>
      <c r="E43" s="147"/>
      <c r="F43" s="41"/>
      <c r="G43" s="78"/>
      <c r="H43" s="78"/>
      <c r="I43" s="78"/>
      <c r="K43" s="41"/>
      <c r="L43" s="41"/>
    </row>
    <row r="44" spans="1:12" ht="12" customHeight="1">
      <c r="B44" s="41"/>
      <c r="C44" s="148"/>
      <c r="D44" s="149"/>
      <c r="E44" s="150"/>
      <c r="F44" s="41"/>
      <c r="G44" s="79"/>
      <c r="H44" s="79"/>
      <c r="I44" s="79"/>
      <c r="K44" s="63"/>
      <c r="L44" s="41"/>
    </row>
    <row r="45" spans="1:12" ht="12" customHeight="1">
      <c r="B45" s="41"/>
      <c r="C45" s="148"/>
      <c r="D45" s="149"/>
      <c r="E45" s="150"/>
      <c r="F45" s="41"/>
      <c r="G45" s="79"/>
      <c r="H45" s="79"/>
      <c r="I45" s="79"/>
      <c r="K45" s="63"/>
      <c r="L45" s="41"/>
    </row>
    <row r="46" spans="1:12" ht="12" customHeight="1">
      <c r="B46" s="41"/>
      <c r="C46" s="148"/>
      <c r="D46" s="149"/>
      <c r="E46" s="150"/>
      <c r="F46" s="41"/>
      <c r="G46" s="79"/>
      <c r="H46" s="79"/>
      <c r="I46" s="79"/>
      <c r="K46" s="63"/>
      <c r="L46" s="41"/>
    </row>
    <row r="47" spans="1:12" ht="12" customHeight="1">
      <c r="B47" s="41"/>
      <c r="C47" s="148"/>
      <c r="D47" s="149"/>
      <c r="E47" s="150"/>
      <c r="F47" s="41"/>
      <c r="G47" s="79"/>
      <c r="H47" s="79"/>
      <c r="I47" s="79"/>
      <c r="K47" s="41"/>
      <c r="L47" s="41"/>
    </row>
    <row r="48" spans="1:12" ht="12" customHeight="1">
      <c r="B48" s="41"/>
      <c r="C48" s="148"/>
      <c r="D48" s="149"/>
      <c r="E48" s="150"/>
      <c r="F48" s="41"/>
      <c r="G48" s="79"/>
      <c r="H48" s="79"/>
      <c r="I48" s="79"/>
      <c r="K48" s="41"/>
      <c r="L48" s="41"/>
    </row>
    <row r="49" spans="2:9" ht="12" customHeight="1">
      <c r="B49" s="41"/>
      <c r="C49" s="148"/>
      <c r="D49" s="149"/>
      <c r="E49" s="150"/>
      <c r="F49" s="41"/>
      <c r="G49" s="79"/>
      <c r="H49" s="79"/>
      <c r="I49" s="79"/>
    </row>
    <row r="50" spans="2:9" ht="12" customHeight="1" thickBot="1">
      <c r="B50" s="41"/>
      <c r="C50" s="151"/>
      <c r="D50" s="152"/>
      <c r="E50" s="153"/>
      <c r="F50" s="41"/>
      <c r="G50" s="79"/>
      <c r="H50" s="79"/>
      <c r="I50" s="79"/>
    </row>
    <row r="51" spans="2:9" ht="12" customHeight="1">
      <c r="B51" s="41"/>
      <c r="C51" s="80"/>
      <c r="D51" s="80"/>
      <c r="E51" s="80"/>
      <c r="F51" s="41"/>
    </row>
    <row r="52" spans="2:9" ht="26.1" customHeight="1">
      <c r="B52" s="41"/>
      <c r="C52" s="41"/>
      <c r="D52" s="41"/>
      <c r="E52" s="41"/>
      <c r="F52" s="41"/>
    </row>
    <row r="53" spans="2:9" ht="26.1" customHeight="1">
      <c r="C53" s="41"/>
      <c r="D53" s="41"/>
      <c r="E53" s="41"/>
    </row>
    <row r="54" spans="2:9" ht="26.1" customHeight="1"/>
    <row r="55" spans="2:9" ht="26.1" customHeight="1"/>
    <row r="56" spans="2:9" ht="26.1" customHeight="1"/>
    <row r="57" spans="2:9" ht="26.1" customHeight="1"/>
    <row r="58" spans="2:9" ht="26.1" customHeight="1"/>
    <row r="59" spans="2:9" ht="26.1" customHeight="1"/>
  </sheetData>
  <sheetCalcPr fullCalcOnLoad="1"/>
  <mergeCells count="5">
    <mergeCell ref="C4:E5"/>
    <mergeCell ref="C43:E43"/>
    <mergeCell ref="C44:E50"/>
    <mergeCell ref="C35:E41"/>
    <mergeCell ref="C34:E34"/>
  </mergeCells>
  <phoneticPr fontId="3" type="noConversion"/>
  <dataValidations xWindow="617" yWindow="357" count="1">
    <dataValidation type="list" errorStyle="warning" allowBlank="1" showInputMessage="1" showErrorMessage="1" errorTitle="Attention!" error="le type saisi n'est pas encore connu" promptTitle="Saisir le type de Client" prompt="veuillez saisir le type de client à modifier" sqref="D10">
      <formula1>Types</formula1>
    </dataValidation>
  </dataValidations>
  <pageMargins left="0.78740157499999996" right="0.78740157499999996" top="0.984251969" bottom="0.984251969" header="0.4921259845" footer="0.4921259845"/>
  <pageSetup paperSize="0" orientation="portrait" horizontalDpi="4294967292" verticalDpi="4294967292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Drop Down 1">
              <controlPr defaultSize="0" autoLine="0" autoPict="0">
                <anchor moveWithCells="1">
                  <from>
                    <xdr:col>4</xdr:col>
                    <xdr:colOff>342900</xdr:colOff>
                    <xdr:row>6</xdr:row>
                    <xdr:rowOff>0</xdr:rowOff>
                  </from>
                  <to>
                    <xdr:col>4</xdr:col>
                    <xdr:colOff>2819400</xdr:colOff>
                    <xdr:row>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Supprimer_un_client">
                <anchor moveWithCells="1" sizeWithCells="1">
                  <from>
                    <xdr:col>4</xdr:col>
                    <xdr:colOff>971550</xdr:colOff>
                    <xdr:row>15</xdr:row>
                    <xdr:rowOff>190500</xdr:rowOff>
                  </from>
                  <to>
                    <xdr:col>4</xdr:col>
                    <xdr:colOff>2181225</xdr:colOff>
                    <xdr:row>17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5" name="Button 10">
              <controlPr defaultSize="0" print="0" autoFill="0" autoPict="0" macro="[0]!Modification">
                <anchor moveWithCells="1" sizeWithCells="1">
                  <from>
                    <xdr:col>4</xdr:col>
                    <xdr:colOff>609600</xdr:colOff>
                    <xdr:row>12</xdr:row>
                    <xdr:rowOff>28575</xdr:rowOff>
                  </from>
                  <to>
                    <xdr:col>4</xdr:col>
                    <xdr:colOff>2486025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6" name="Button 11">
              <controlPr defaultSize="0" print="0" autoFill="0" autoPict="0" macro="[0]!aller_a_menu">
                <anchor moveWithCells="1" sizeWithCells="1">
                  <from>
                    <xdr:col>2</xdr:col>
                    <xdr:colOff>104775</xdr:colOff>
                    <xdr:row>3</xdr:row>
                    <xdr:rowOff>85725</xdr:rowOff>
                  </from>
                  <to>
                    <xdr:col>2</xdr:col>
                    <xdr:colOff>857250</xdr:colOff>
                    <xdr:row>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" r:id="rId7" name="Button -1023">
              <controlPr defaultSize="0" print="0" autoFill="0" autoPict="0" macro="[0]!recherche_client_QuandClic">
                <anchor moveWithCells="1" sizeWithCells="1">
                  <from>
                    <xdr:col>4</xdr:col>
                    <xdr:colOff>638175</xdr:colOff>
                    <xdr:row>7</xdr:row>
                    <xdr:rowOff>142875</xdr:rowOff>
                  </from>
                  <to>
                    <xdr:col>4</xdr:col>
                    <xdr:colOff>2457450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M39"/>
  <sheetViews>
    <sheetView showGridLines="0" workbookViewId="0">
      <selection activeCell="E7" sqref="E7"/>
    </sheetView>
  </sheetViews>
  <sheetFormatPr baseColWidth="10" defaultColWidth="10.75" defaultRowHeight="12.75"/>
  <cols>
    <col min="1" max="1" width="15.375" style="87" customWidth="1"/>
    <col min="2" max="2" width="2.375" style="87" customWidth="1"/>
    <col min="3" max="3" width="2.625" style="87" customWidth="1"/>
    <col min="4" max="4" width="20" style="87" customWidth="1"/>
    <col min="5" max="5" width="39.25" style="87" customWidth="1"/>
    <col min="6" max="6" width="37.875" style="87" customWidth="1"/>
    <col min="7" max="7" width="2.625" style="87" customWidth="1"/>
    <col min="8" max="16384" width="10.75" style="87"/>
  </cols>
  <sheetData>
    <row r="1" spans="2:9" ht="66.95" customHeight="1" thickBot="1">
      <c r="E1" s="37" t="s">
        <v>46</v>
      </c>
      <c r="F1" s="38">
        <f>nb_enreg_bd</f>
        <v>1</v>
      </c>
    </row>
    <row r="2" spans="2:9" ht="13.5" thickBot="1">
      <c r="B2" s="88"/>
      <c r="C2" s="89"/>
      <c r="D2" s="89"/>
      <c r="E2" s="89"/>
      <c r="F2" s="89"/>
      <c r="G2" s="90"/>
    </row>
    <row r="3" spans="2:9">
      <c r="B3" s="91"/>
      <c r="C3" s="1"/>
      <c r="D3" s="169" t="s">
        <v>34</v>
      </c>
      <c r="E3" s="170"/>
      <c r="F3" s="171"/>
      <c r="G3" s="92"/>
    </row>
    <row r="4" spans="2:9">
      <c r="B4" s="91"/>
      <c r="C4" s="1"/>
      <c r="D4" s="172"/>
      <c r="E4" s="173"/>
      <c r="F4" s="174"/>
      <c r="G4" s="92"/>
    </row>
    <row r="5" spans="2:9" ht="26.1" customHeight="1" thickBot="1">
      <c r="B5" s="91"/>
      <c r="C5" s="1"/>
      <c r="D5" s="175"/>
      <c r="E5" s="176"/>
      <c r="F5" s="177"/>
      <c r="G5" s="92"/>
    </row>
    <row r="6" spans="2:9" ht="26.1" customHeight="1">
      <c r="B6" s="91"/>
      <c r="C6" s="1"/>
      <c r="D6" s="1"/>
      <c r="E6" s="1"/>
      <c r="F6" s="1"/>
      <c r="G6" s="92"/>
    </row>
    <row r="7" spans="2:9" ht="21.95" customHeight="1">
      <c r="B7" s="91"/>
      <c r="C7" s="1"/>
      <c r="D7" s="93" t="s">
        <v>22</v>
      </c>
      <c r="E7" s="94" t="str">
        <f ca="1">INDEX(CLIENT___PHOTOGRAPHE_1,PARAM_NO_LIGNE)</f>
        <v>toto</v>
      </c>
      <c r="F7" s="1"/>
      <c r="G7" s="92"/>
      <c r="I7" s="95"/>
    </row>
    <row r="8" spans="2:9" ht="26.1" customHeight="1">
      <c r="B8" s="91"/>
      <c r="C8" s="1"/>
      <c r="D8" s="93" t="s">
        <v>16</v>
      </c>
      <c r="E8" s="96" t="str">
        <f ca="1">INDEX(TYPE,PARAM_NO_LIGNE)</f>
        <v>SST / INCENDIE</v>
      </c>
      <c r="F8" s="1"/>
      <c r="G8" s="92"/>
    </row>
    <row r="9" spans="2:9" ht="26.1" customHeight="1">
      <c r="B9" s="91"/>
      <c r="C9" s="1"/>
      <c r="D9" s="93" t="s">
        <v>21</v>
      </c>
      <c r="E9" s="97" t="str">
        <f ca="1">INDEX(TEL_1,PARAM_NO_LIGNE)</f>
        <v>45</v>
      </c>
      <c r="F9" s="1"/>
      <c r="G9" s="92"/>
    </row>
    <row r="10" spans="2:9" ht="26.1" customHeight="1">
      <c r="B10" s="91"/>
      <c r="C10" s="1"/>
      <c r="D10" s="93" t="s">
        <v>20</v>
      </c>
      <c r="E10" s="69" t="str">
        <f ca="1">INDEX(MAIL_1,PARAM_NO_LIGNE)</f>
        <v/>
      </c>
      <c r="F10" s="1"/>
      <c r="G10" s="92"/>
    </row>
    <row r="11" spans="2:9" ht="26.1" customHeight="1">
      <c r="B11" s="91"/>
      <c r="C11" s="1"/>
      <c r="D11" s="93" t="s">
        <v>24</v>
      </c>
      <c r="E11" s="96" t="str">
        <f ca="1">INDEX(ADRESSE,PARAM_NO_LIGNE)</f>
        <v/>
      </c>
      <c r="F11" s="1"/>
      <c r="G11" s="92"/>
    </row>
    <row r="12" spans="2:9" ht="26.1" customHeight="1">
      <c r="B12" s="91"/>
      <c r="C12" s="1"/>
      <c r="D12" s="93" t="s">
        <v>26</v>
      </c>
      <c r="E12" s="96" t="str">
        <f ca="1">INDEX(CODE_POSTE,PARAM_NO_LIGNE)</f>
        <v/>
      </c>
      <c r="F12" s="1"/>
      <c r="G12" s="92"/>
    </row>
    <row r="13" spans="2:9" ht="26.1" customHeight="1">
      <c r="B13" s="91"/>
      <c r="C13" s="1"/>
      <c r="D13" s="93" t="s">
        <v>25</v>
      </c>
      <c r="E13" s="96" t="str">
        <f ca="1">INDEX(VILLE,PARAM_NO_LIGNE)</f>
        <v/>
      </c>
      <c r="F13" s="1"/>
      <c r="G13" s="92"/>
    </row>
    <row r="14" spans="2:9" ht="26.1" customHeight="1">
      <c r="B14" s="91"/>
      <c r="C14" s="1"/>
      <c r="D14" s="1"/>
      <c r="E14" s="1"/>
      <c r="F14" s="1"/>
      <c r="G14" s="92"/>
    </row>
    <row r="15" spans="2:9" ht="26.1" customHeight="1">
      <c r="B15" s="91"/>
      <c r="C15" s="1"/>
      <c r="D15" s="98" t="s">
        <v>29</v>
      </c>
      <c r="E15" s="93" t="s">
        <v>30</v>
      </c>
      <c r="F15" s="93" t="s">
        <v>31</v>
      </c>
      <c r="G15" s="92"/>
    </row>
    <row r="16" spans="2:9" ht="26.1" customHeight="1">
      <c r="B16" s="91"/>
      <c r="C16" s="94">
        <v>2</v>
      </c>
      <c r="D16" s="96" t="str">
        <f ca="1">INDEX(CONTACT_2,PARAM_NO_LIGNE)</f>
        <v/>
      </c>
      <c r="E16" s="97" t="str">
        <f ca="1">INDEX(TEL_2,PARAM_NO_LIGNE)</f>
        <v/>
      </c>
      <c r="F16" s="99" t="str">
        <f ca="1">INDEX(MAIL_2,PARAM_NO_LIGNE)</f>
        <v/>
      </c>
      <c r="G16" s="92"/>
    </row>
    <row r="17" spans="2:13" ht="26.1" customHeight="1">
      <c r="B17" s="91"/>
      <c r="C17" s="94">
        <v>3</v>
      </c>
      <c r="D17" s="96" t="str">
        <f ca="1">INDEX(CONTACT_3,PARAM_NO_LIGNE)</f>
        <v/>
      </c>
      <c r="E17" s="97" t="str">
        <f ca="1">INDEX(TEL_3,PARAM_NO_LIGNE)</f>
        <v/>
      </c>
      <c r="F17" s="99" t="str">
        <f ca="1">INDEX(MAIL_3,PARAM_NO_LIGNE)</f>
        <v/>
      </c>
      <c r="G17" s="92"/>
    </row>
    <row r="18" spans="2:13" ht="26.1" customHeight="1">
      <c r="B18" s="91"/>
      <c r="C18" s="94">
        <v>4</v>
      </c>
      <c r="D18" s="96" t="str">
        <f ca="1">INDEX(CONTACT_4,PARAM_NO_LIGNE)</f>
        <v/>
      </c>
      <c r="E18" s="97" t="str">
        <f ca="1">INDEX(TEL_4,PARAM_NO_LIGNE)</f>
        <v/>
      </c>
      <c r="F18" s="99" t="str">
        <f ca="1">INDEX(MAIL_4,PARAM_NO_LIGNE)</f>
        <v/>
      </c>
      <c r="G18" s="92"/>
    </row>
    <row r="19" spans="2:13" ht="26.1" customHeight="1">
      <c r="B19" s="91"/>
      <c r="C19" s="94">
        <v>5</v>
      </c>
      <c r="D19" s="96" t="str">
        <f ca="1">INDEX(CONTACT_5,PARAM_NO_LIGNE)</f>
        <v/>
      </c>
      <c r="E19" s="97" t="str">
        <f ca="1">INDEX(TEL_5,PARAM_NO_LIGNE)</f>
        <v/>
      </c>
      <c r="F19" s="99" t="str">
        <f ca="1">INDEX(MAIL_5,PARAM_NO_LIGNE)</f>
        <v/>
      </c>
      <c r="G19" s="92"/>
    </row>
    <row r="20" spans="2:13" ht="26.1" customHeight="1">
      <c r="B20" s="91"/>
      <c r="C20" s="94">
        <v>6</v>
      </c>
      <c r="D20" s="96" t="str">
        <f ca="1">INDEX(CONTACT_6,PARAM_NO_LIGNE)</f>
        <v/>
      </c>
      <c r="E20" s="97" t="str">
        <f ca="1">INDEX(TEL_6,PARAM_NO_LIGNE)</f>
        <v/>
      </c>
      <c r="F20" s="99" t="str">
        <f ca="1">INDEX(MAIL_6,PARAM_NO_LIGNE)</f>
        <v/>
      </c>
      <c r="G20" s="92"/>
    </row>
    <row r="21" spans="2:13" ht="26.1" customHeight="1" thickBot="1">
      <c r="B21" s="91"/>
      <c r="C21" s="1"/>
      <c r="D21" s="1"/>
      <c r="E21" s="1"/>
      <c r="F21" s="1"/>
      <c r="G21" s="92"/>
    </row>
    <row r="22" spans="2:13" ht="26.1" customHeight="1">
      <c r="B22" s="91"/>
      <c r="C22" s="1"/>
      <c r="D22" s="166" t="s">
        <v>15</v>
      </c>
      <c r="E22" s="167"/>
      <c r="F22" s="168"/>
      <c r="G22" s="92"/>
      <c r="L22" s="1"/>
      <c r="M22" s="1"/>
    </row>
    <row r="23" spans="2:13" ht="26.1" customHeight="1">
      <c r="B23" s="91"/>
      <c r="C23" s="1"/>
      <c r="D23" s="160" t="str">
        <f ca="1">INDEX(INFO_SUP,PARAM!B3)</f>
        <v/>
      </c>
      <c r="E23" s="161"/>
      <c r="F23" s="162"/>
      <c r="G23" s="92"/>
      <c r="L23" s="100"/>
      <c r="M23" s="1"/>
    </row>
    <row r="24" spans="2:13" ht="26.1" customHeight="1">
      <c r="B24" s="91"/>
      <c r="C24" s="1"/>
      <c r="D24" s="160"/>
      <c r="E24" s="161"/>
      <c r="F24" s="162"/>
      <c r="G24" s="92"/>
      <c r="L24" s="100"/>
      <c r="M24" s="1"/>
    </row>
    <row r="25" spans="2:13" ht="26.1" customHeight="1">
      <c r="B25" s="91"/>
      <c r="C25" s="1"/>
      <c r="D25" s="160"/>
      <c r="E25" s="161"/>
      <c r="F25" s="162"/>
      <c r="G25" s="92"/>
      <c r="L25" s="100"/>
      <c r="M25" s="1"/>
    </row>
    <row r="26" spans="2:13" ht="26.1" customHeight="1">
      <c r="B26" s="91"/>
      <c r="C26" s="1"/>
      <c r="D26" s="160"/>
      <c r="E26" s="161"/>
      <c r="F26" s="162"/>
      <c r="G26" s="92"/>
      <c r="L26" s="1"/>
      <c r="M26" s="1"/>
    </row>
    <row r="27" spans="2:13" ht="26.1" customHeight="1">
      <c r="B27" s="91"/>
      <c r="C27" s="1"/>
      <c r="D27" s="160"/>
      <c r="E27" s="161"/>
      <c r="F27" s="162"/>
      <c r="G27" s="92"/>
      <c r="L27" s="1"/>
      <c r="M27" s="1"/>
    </row>
    <row r="28" spans="2:13" ht="26.1" customHeight="1">
      <c r="B28" s="91"/>
      <c r="C28" s="1"/>
      <c r="D28" s="160"/>
      <c r="E28" s="161"/>
      <c r="F28" s="162"/>
      <c r="G28" s="92"/>
    </row>
    <row r="29" spans="2:13" ht="26.1" customHeight="1" thickBot="1">
      <c r="B29" s="91"/>
      <c r="C29" s="1"/>
      <c r="D29" s="163"/>
      <c r="E29" s="164"/>
      <c r="F29" s="165"/>
      <c r="G29" s="92"/>
    </row>
    <row r="30" spans="2:13" ht="26.1" customHeight="1" thickBot="1">
      <c r="B30" s="101"/>
      <c r="C30" s="102"/>
      <c r="D30" s="103"/>
      <c r="E30" s="103"/>
      <c r="F30" s="103"/>
      <c r="G30" s="104"/>
    </row>
    <row r="31" spans="2:13" ht="26.1" customHeight="1">
      <c r="D31" s="105"/>
      <c r="E31" s="105"/>
      <c r="F31" s="105"/>
    </row>
    <row r="32" spans="2:13" ht="26.1" customHeight="1">
      <c r="D32" s="1"/>
      <c r="E32" s="1"/>
      <c r="F32" s="1"/>
    </row>
    <row r="33" spans="4:6" ht="26.1" customHeight="1">
      <c r="D33" s="1"/>
      <c r="E33" s="1"/>
      <c r="F33" s="1"/>
    </row>
    <row r="34" spans="4:6" ht="26.1" customHeight="1"/>
    <row r="35" spans="4:6" ht="26.1" customHeight="1"/>
    <row r="36" spans="4:6" ht="26.1" customHeight="1"/>
    <row r="37" spans="4:6" ht="26.1" customHeight="1"/>
    <row r="38" spans="4:6" ht="26.1" customHeight="1"/>
    <row r="39" spans="4:6" ht="26.1" customHeight="1"/>
  </sheetData>
  <mergeCells count="3">
    <mergeCell ref="D23:F29"/>
    <mergeCell ref="D22:F22"/>
    <mergeCell ref="D3:F5"/>
  </mergeCells>
  <phoneticPr fontId="3" type="noConversion"/>
  <pageMargins left="0.78740157499999996" right="0.78740157499999996" top="0.984251969" bottom="0.984251969" header="0.4921259845" footer="0.4921259845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8" r:id="rId3" name="Drop Down 6">
              <controlPr defaultSize="0" autoLine="0" autoPict="0">
                <anchor moveWithCells="1">
                  <from>
                    <xdr:col>5</xdr:col>
                    <xdr:colOff>390525</xdr:colOff>
                    <xdr:row>9</xdr:row>
                    <xdr:rowOff>266700</xdr:rowOff>
                  </from>
                  <to>
                    <xdr:col>5</xdr:col>
                    <xdr:colOff>2695575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4" name="Button 9">
              <controlPr defaultSize="0" print="0" autoFill="0" autoPict="0" macro="[0]!aller_a_menu">
                <anchor moveWithCells="1" sizeWithCells="1">
                  <from>
                    <xdr:col>3</xdr:col>
                    <xdr:colOff>152400</xdr:colOff>
                    <xdr:row>3</xdr:row>
                    <xdr:rowOff>9525</xdr:rowOff>
                  </from>
                  <to>
                    <xdr:col>3</xdr:col>
                    <xdr:colOff>904875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5" name="Button 10">
              <controlPr defaultSize="0" print="0" autoFill="0" autoPict="0" macro="[0]!recherche_client_QuandClic">
                <anchor moveWithCells="1" sizeWithCells="1">
                  <from>
                    <xdr:col>5</xdr:col>
                    <xdr:colOff>666750</xdr:colOff>
                    <xdr:row>8</xdr:row>
                    <xdr:rowOff>104775</xdr:rowOff>
                  </from>
                  <to>
                    <xdr:col>5</xdr:col>
                    <xdr:colOff>2409825</xdr:colOff>
                    <xdr:row>9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pageSetUpPr fitToPage="1"/>
  </sheetPr>
  <dimension ref="A1:L39"/>
  <sheetViews>
    <sheetView showGridLines="0" workbookViewId="0">
      <selection activeCell="F19" sqref="F19"/>
    </sheetView>
  </sheetViews>
  <sheetFormatPr baseColWidth="10" defaultColWidth="10.75" defaultRowHeight="12.75"/>
  <cols>
    <col min="1" max="1" width="15.375" style="6" customWidth="1"/>
    <col min="2" max="2" width="1.75" style="7" customWidth="1"/>
    <col min="3" max="3" width="1.625" style="7" customWidth="1"/>
    <col min="4" max="4" width="33.125" style="7" customWidth="1"/>
    <col min="5" max="5" width="28.875" style="7" customWidth="1"/>
    <col min="6" max="6" width="37.875" style="7" customWidth="1"/>
    <col min="7" max="7" width="2.625" style="7" customWidth="1"/>
    <col min="8" max="16384" width="10.75" style="7"/>
  </cols>
  <sheetData>
    <row r="1" spans="1:7" s="4" customFormat="1" ht="66.95" customHeight="1" thickBot="1">
      <c r="A1" s="3"/>
    </row>
    <row r="2" spans="1:7" ht="13.5" thickBot="1">
      <c r="B2" s="3"/>
      <c r="C2" s="4"/>
      <c r="D2" s="4"/>
      <c r="E2" s="4"/>
      <c r="F2" s="4"/>
      <c r="G2" s="5"/>
    </row>
    <row r="3" spans="1:7">
      <c r="B3" s="6"/>
      <c r="D3" s="187" t="str">
        <f ca="1">E7</f>
        <v>toto</v>
      </c>
      <c r="E3" s="188"/>
      <c r="F3" s="189"/>
      <c r="G3" s="8"/>
    </row>
    <row r="4" spans="1:7">
      <c r="B4" s="6"/>
      <c r="D4" s="190"/>
      <c r="E4" s="191"/>
      <c r="F4" s="192"/>
      <c r="G4" s="8"/>
    </row>
    <row r="5" spans="1:7" ht="26.1" customHeight="1" thickBot="1">
      <c r="B5" s="6"/>
      <c r="D5" s="193"/>
      <c r="E5" s="194"/>
      <c r="F5" s="195"/>
      <c r="G5" s="8"/>
    </row>
    <row r="6" spans="1:7" ht="54.95" customHeight="1" thickBot="1">
      <c r="B6" s="6"/>
      <c r="G6" s="8"/>
    </row>
    <row r="7" spans="1:7" ht="21.95" customHeight="1">
      <c r="B7" s="6"/>
      <c r="D7" s="25" t="s">
        <v>22</v>
      </c>
      <c r="E7" s="196" t="str">
        <f ca="1">INDEX(CLIENT___PHOTOGRAPHE_1,PARAM_NO_LIGNE)</f>
        <v>toto</v>
      </c>
      <c r="F7" s="197"/>
      <c r="G7" s="8"/>
    </row>
    <row r="8" spans="1:7" ht="26.1" customHeight="1">
      <c r="B8" s="6"/>
      <c r="D8" s="26" t="s">
        <v>16</v>
      </c>
      <c r="E8" s="198" t="str">
        <f ca="1">INDEX(TYPE,PARAM_NO_LIGNE)</f>
        <v>SST / INCENDIE</v>
      </c>
      <c r="F8" s="199"/>
      <c r="G8" s="8"/>
    </row>
    <row r="9" spans="1:7" ht="26.1" customHeight="1">
      <c r="B9" s="6"/>
      <c r="D9" s="26" t="s">
        <v>21</v>
      </c>
      <c r="E9" s="200" t="str">
        <f ca="1">INDEX(TEL_1,PARAM_NO_LIGNE)</f>
        <v>45</v>
      </c>
      <c r="F9" s="201"/>
      <c r="G9" s="8"/>
    </row>
    <row r="10" spans="1:7" ht="26.1" customHeight="1">
      <c r="B10" s="6"/>
      <c r="D10" s="26" t="s">
        <v>20</v>
      </c>
      <c r="E10" s="202" t="str">
        <f ca="1">INDEX(MAIL_1,PARAM_NO_LIGNE)</f>
        <v/>
      </c>
      <c r="F10" s="203"/>
      <c r="G10" s="8"/>
    </row>
    <row r="11" spans="1:7" ht="26.1" customHeight="1">
      <c r="B11" s="6"/>
      <c r="D11" s="26" t="s">
        <v>24</v>
      </c>
      <c r="E11" s="198" t="str">
        <f ca="1">INDEX(ADRESSE,PARAM_NO_LIGNE)</f>
        <v/>
      </c>
      <c r="F11" s="199"/>
      <c r="G11" s="8"/>
    </row>
    <row r="12" spans="1:7" ht="26.1" customHeight="1">
      <c r="B12" s="6"/>
      <c r="D12" s="26" t="s">
        <v>26</v>
      </c>
      <c r="E12" s="198" t="str">
        <f ca="1">INDEX(CODE_POSTE,PARAM_NO_LIGNE)</f>
        <v/>
      </c>
      <c r="F12" s="199"/>
      <c r="G12" s="8"/>
    </row>
    <row r="13" spans="1:7" ht="26.1" customHeight="1" thickBot="1">
      <c r="B13" s="6"/>
      <c r="D13" s="27" t="s">
        <v>25</v>
      </c>
      <c r="E13" s="204" t="str">
        <f ca="1">INDEX(VILLE,PARAM_NO_LIGNE)</f>
        <v/>
      </c>
      <c r="F13" s="205"/>
      <c r="G13" s="8"/>
    </row>
    <row r="14" spans="1:7" ht="62.1" customHeight="1" thickBot="1">
      <c r="B14" s="6"/>
      <c r="G14" s="8"/>
    </row>
    <row r="15" spans="1:7" ht="26.1" customHeight="1">
      <c r="B15" s="6"/>
      <c r="D15" s="16" t="s">
        <v>29</v>
      </c>
      <c r="E15" s="17" t="s">
        <v>30</v>
      </c>
      <c r="F15" s="18" t="s">
        <v>31</v>
      </c>
      <c r="G15" s="8"/>
    </row>
    <row r="16" spans="1:7" ht="26.1" customHeight="1">
      <c r="B16" s="6"/>
      <c r="C16" s="15"/>
      <c r="D16" s="19" t="str">
        <f ca="1">INDEX(CONTACT_2,PARAM_NO_LIGNE)</f>
        <v/>
      </c>
      <c r="E16" s="23" t="str">
        <f ca="1">INDEX(TEL_2,PARAM_NO_LIGNE)</f>
        <v/>
      </c>
      <c r="F16" s="20" t="str">
        <f ca="1">INDEX(MAIL_2,PARAM_NO_LIGNE)</f>
        <v/>
      </c>
      <c r="G16" s="8"/>
    </row>
    <row r="17" spans="2:12" ht="26.1" customHeight="1">
      <c r="B17" s="6"/>
      <c r="C17" s="15"/>
      <c r="D17" s="19" t="str">
        <f ca="1">INDEX(CONTACT_3,PARAM_NO_LIGNE)</f>
        <v/>
      </c>
      <c r="E17" s="23" t="str">
        <f ca="1">INDEX(TEL_3,PARAM_NO_LIGNE)</f>
        <v/>
      </c>
      <c r="F17" s="20" t="str">
        <f ca="1">INDEX(MAIL_3,PARAM_NO_LIGNE)</f>
        <v/>
      </c>
      <c r="G17" s="8"/>
    </row>
    <row r="18" spans="2:12" ht="26.1" customHeight="1">
      <c r="B18" s="6"/>
      <c r="C18" s="15"/>
      <c r="D18" s="19" t="str">
        <f ca="1">INDEX(CONTACT_4,PARAM_NO_LIGNE)</f>
        <v/>
      </c>
      <c r="E18" s="23" t="str">
        <f ca="1">INDEX(TEL_4,PARAM_NO_LIGNE)</f>
        <v/>
      </c>
      <c r="F18" s="20" t="str">
        <f ca="1">INDEX(MAIL_4,PARAM_NO_LIGNE)</f>
        <v/>
      </c>
      <c r="G18" s="8"/>
    </row>
    <row r="19" spans="2:12" ht="26.1" customHeight="1">
      <c r="B19" s="6"/>
      <c r="C19" s="15"/>
      <c r="D19" s="19" t="str">
        <f ca="1">INDEX(CONTACT_5,PARAM_NO_LIGNE)</f>
        <v/>
      </c>
      <c r="E19" s="23" t="str">
        <f ca="1">INDEX(TEL_5,PARAM_NO_LIGNE)</f>
        <v/>
      </c>
      <c r="F19" s="20" t="str">
        <f ca="1">INDEX(MAIL_5,PARAM_NO_LIGNE)</f>
        <v/>
      </c>
      <c r="G19" s="8"/>
    </row>
    <row r="20" spans="2:12" ht="26.1" customHeight="1" thickBot="1">
      <c r="B20" s="6"/>
      <c r="C20" s="15"/>
      <c r="D20" s="21" t="str">
        <f ca="1">INDEX(CONTACT_6,PARAM_NO_LIGNE)</f>
        <v/>
      </c>
      <c r="E20" s="24" t="str">
        <f ca="1">INDEX(TEL_6,PARAM_NO_LIGNE)</f>
        <v/>
      </c>
      <c r="F20" s="22" t="str">
        <f ca="1">INDEX(MAIL_6,PARAM_NO_LIGNE)</f>
        <v/>
      </c>
      <c r="G20" s="8"/>
    </row>
    <row r="21" spans="2:12" ht="75.95" customHeight="1" thickBot="1">
      <c r="B21" s="6"/>
      <c r="G21" s="8"/>
    </row>
    <row r="22" spans="2:12" ht="26.1" customHeight="1">
      <c r="B22" s="6"/>
      <c r="D22" s="184" t="s">
        <v>15</v>
      </c>
      <c r="E22" s="185"/>
      <c r="F22" s="186"/>
      <c r="G22" s="8"/>
    </row>
    <row r="23" spans="2:12" ht="26.1" customHeight="1">
      <c r="B23" s="6"/>
      <c r="D23" s="178" t="str">
        <f ca="1">INDEX(INFO_SUP,PARAM!B3)</f>
        <v/>
      </c>
      <c r="E23" s="179"/>
      <c r="F23" s="180"/>
      <c r="G23" s="8"/>
      <c r="L23" s="9"/>
    </row>
    <row r="24" spans="2:12" ht="26.1" customHeight="1">
      <c r="B24" s="6"/>
      <c r="D24" s="178"/>
      <c r="E24" s="179"/>
      <c r="F24" s="180"/>
      <c r="G24" s="8"/>
      <c r="L24" s="9"/>
    </row>
    <row r="25" spans="2:12" ht="140.1" customHeight="1">
      <c r="B25" s="6"/>
      <c r="D25" s="178"/>
      <c r="E25" s="179"/>
      <c r="F25" s="180"/>
      <c r="G25" s="8"/>
      <c r="L25" s="9"/>
    </row>
    <row r="26" spans="2:12" ht="26.1" customHeight="1">
      <c r="B26" s="6"/>
      <c r="D26" s="178"/>
      <c r="E26" s="179"/>
      <c r="F26" s="180"/>
      <c r="G26" s="8"/>
    </row>
    <row r="27" spans="2:12" ht="26.1" customHeight="1">
      <c r="B27" s="6"/>
      <c r="D27" s="178"/>
      <c r="E27" s="179"/>
      <c r="F27" s="180"/>
      <c r="G27" s="8"/>
    </row>
    <row r="28" spans="2:12" ht="26.1" customHeight="1">
      <c r="B28" s="6"/>
      <c r="D28" s="178"/>
      <c r="E28" s="179"/>
      <c r="F28" s="180"/>
      <c r="G28" s="8"/>
    </row>
    <row r="29" spans="2:12" ht="26.1" customHeight="1" thickBot="1">
      <c r="B29" s="6"/>
      <c r="D29" s="181"/>
      <c r="E29" s="182"/>
      <c r="F29" s="183"/>
      <c r="G29" s="8"/>
    </row>
    <row r="30" spans="2:12" ht="26.1" customHeight="1" thickBot="1">
      <c r="B30" s="10"/>
      <c r="C30" s="11"/>
      <c r="D30" s="12"/>
      <c r="E30" s="12"/>
      <c r="F30" s="12"/>
      <c r="G30" s="13"/>
    </row>
    <row r="31" spans="2:12" ht="26.1" customHeight="1">
      <c r="D31" s="14"/>
      <c r="E31" s="14"/>
      <c r="F31" s="14"/>
    </row>
    <row r="32" spans="2:12" ht="26.1" customHeight="1"/>
    <row r="33" ht="26.1" customHeight="1"/>
    <row r="34" ht="26.1" customHeight="1"/>
    <row r="35" ht="26.1" customHeight="1"/>
    <row r="36" ht="26.1" customHeight="1"/>
    <row r="37" ht="26.1" customHeight="1"/>
    <row r="38" ht="26.1" customHeight="1"/>
    <row r="39" ht="26.1" customHeight="1"/>
  </sheetData>
  <mergeCells count="10">
    <mergeCell ref="D23:F29"/>
    <mergeCell ref="D22:F22"/>
    <mergeCell ref="D3:F5"/>
    <mergeCell ref="E7:F7"/>
    <mergeCell ref="E8:F8"/>
    <mergeCell ref="E9:F9"/>
    <mergeCell ref="E10:F10"/>
    <mergeCell ref="E11:F11"/>
    <mergeCell ref="E12:F12"/>
    <mergeCell ref="E13:F13"/>
  </mergeCells>
  <phoneticPr fontId="3" type="noConversion"/>
  <printOptions horizontalCentered="1"/>
  <pageMargins left="0.78740157480314965" right="0.78740157480314965" top="0.98425196850393704" bottom="0.98425196850393704" header="0.51181102362204722" footer="0.51181102362204722"/>
  <pageSetup paperSize="0" scale="65" orientation="portrait" horizontalDpi="4294967292" verticalDpi="4294967292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Drop Down 1">
              <controlPr defaultSize="0" autoLine="0" autoPict="0">
                <anchor moveWithCells="1">
                  <from>
                    <xdr:col>3</xdr:col>
                    <xdr:colOff>447675</xdr:colOff>
                    <xdr:row>0</xdr:row>
                    <xdr:rowOff>295275</xdr:rowOff>
                  </from>
                  <to>
                    <xdr:col>4</xdr:col>
                    <xdr:colOff>1381125</xdr:colOff>
                    <xdr:row>0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4" name="Button 4">
              <controlPr defaultSize="0" print="0" autoFill="0" autoPict="0" macro="[0]!aller_a_menu">
                <anchor moveWithCells="1" sizeWithCells="1">
                  <from>
                    <xdr:col>3</xdr:col>
                    <xdr:colOff>152400</xdr:colOff>
                    <xdr:row>3</xdr:row>
                    <xdr:rowOff>9525</xdr:rowOff>
                  </from>
                  <to>
                    <xdr:col>3</xdr:col>
                    <xdr:colOff>904875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5" name="Button 5">
              <controlPr defaultSize="0" print="0" autoFill="0" autoPict="0" macro="[0]!Imprimer">
                <anchor moveWithCells="1" sizeWithCells="1">
                  <from>
                    <xdr:col>5</xdr:col>
                    <xdr:colOff>1838325</xdr:colOff>
                    <xdr:row>0</xdr:row>
                    <xdr:rowOff>171450</xdr:rowOff>
                  </from>
                  <to>
                    <xdr:col>7</xdr:col>
                    <xdr:colOff>9525</xdr:colOff>
                    <xdr:row>0</xdr:row>
                    <xdr:rowOff>609600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" r:id="rId6" name="Button -1023">
              <controlPr defaultSize="0" print="0" autoFill="0" autoPict="0" macro="[0]!recherche_client_QuandClic">
                <anchor moveWithCells="1" sizeWithCells="1">
                  <from>
                    <xdr:col>5</xdr:col>
                    <xdr:colOff>38100</xdr:colOff>
                    <xdr:row>0</xdr:row>
                    <xdr:rowOff>171450</xdr:rowOff>
                  </from>
                  <to>
                    <xdr:col>5</xdr:col>
                    <xdr:colOff>1781175</xdr:colOff>
                    <xdr:row>0</xdr:row>
                    <xdr:rowOff>600075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2"/>
  <sheetViews>
    <sheetView workbookViewId="0">
      <pane ySplit="1" topLeftCell="A2" activePane="bottomLeft" state="frozenSplit"/>
      <selection activeCell="D37" sqref="D37"/>
      <selection pane="bottomLeft" activeCell="A2" sqref="A2:IV2"/>
    </sheetView>
  </sheetViews>
  <sheetFormatPr baseColWidth="10" defaultColWidth="10.75" defaultRowHeight="17.25" customHeight="1"/>
  <cols>
    <col min="1" max="1" width="5.25" style="109" customWidth="1"/>
    <col min="2" max="2" width="27.625" style="110" customWidth="1"/>
    <col min="3" max="3" width="25" style="110" customWidth="1"/>
    <col min="4" max="4" width="16.25" style="111" customWidth="1"/>
    <col min="5" max="5" width="22.25" style="110" customWidth="1"/>
    <col min="6" max="6" width="24.875" style="110" customWidth="1"/>
    <col min="7" max="7" width="13.125" style="111" customWidth="1"/>
    <col min="8" max="8" width="13.125" style="110" customWidth="1"/>
    <col min="9" max="9" width="24.875" style="110" customWidth="1"/>
    <col min="10" max="10" width="13.125" style="111" customWidth="1"/>
    <col min="11" max="11" width="13.125" style="110" customWidth="1"/>
    <col min="12" max="12" width="30.75" style="110" customWidth="1"/>
    <col min="13" max="13" width="13.125" style="111" customWidth="1"/>
    <col min="14" max="14" width="13.125" style="110" customWidth="1"/>
    <col min="15" max="15" width="24.875" style="110" customWidth="1"/>
    <col min="16" max="16" width="13.125" style="111" customWidth="1"/>
    <col min="17" max="17" width="13.125" style="110" customWidth="1"/>
    <col min="18" max="18" width="24.875" style="110" customWidth="1"/>
    <col min="19" max="19" width="13.125" style="111" customWidth="1"/>
    <col min="20" max="20" width="13.125" style="110" customWidth="1"/>
    <col min="21" max="21" width="34.125" style="110" customWidth="1"/>
    <col min="22" max="22" width="32.75" style="110" customWidth="1"/>
    <col min="23" max="23" width="9.375" style="110" customWidth="1"/>
    <col min="24" max="24" width="21.875" style="110" customWidth="1"/>
    <col min="25" max="16384" width="10.75" style="110"/>
  </cols>
  <sheetData>
    <row r="1" spans="1:24" s="107" customFormat="1" ht="17.25" customHeight="1">
      <c r="A1" s="106" t="s">
        <v>19</v>
      </c>
      <c r="B1" s="107" t="s">
        <v>22</v>
      </c>
      <c r="C1" s="107" t="s">
        <v>16</v>
      </c>
      <c r="D1" s="108" t="s">
        <v>21</v>
      </c>
      <c r="E1" s="107" t="s">
        <v>20</v>
      </c>
      <c r="F1" s="107" t="s">
        <v>23</v>
      </c>
      <c r="G1" s="108" t="s">
        <v>38</v>
      </c>
      <c r="H1" s="107" t="s">
        <v>39</v>
      </c>
      <c r="I1" s="107" t="s">
        <v>40</v>
      </c>
      <c r="J1" s="108" t="s">
        <v>43</v>
      </c>
      <c r="K1" s="107" t="s">
        <v>42</v>
      </c>
      <c r="L1" s="107" t="s">
        <v>44</v>
      </c>
      <c r="M1" s="108" t="s">
        <v>41</v>
      </c>
      <c r="N1" s="107" t="s">
        <v>0</v>
      </c>
      <c r="O1" s="107" t="s">
        <v>1</v>
      </c>
      <c r="P1" s="108" t="s">
        <v>2</v>
      </c>
      <c r="Q1" s="107" t="s">
        <v>3</v>
      </c>
      <c r="R1" s="107" t="s">
        <v>9</v>
      </c>
      <c r="S1" s="108" t="s">
        <v>10</v>
      </c>
      <c r="T1" s="107" t="s">
        <v>11</v>
      </c>
      <c r="U1" s="107" t="s">
        <v>12</v>
      </c>
      <c r="V1" s="107" t="s">
        <v>24</v>
      </c>
      <c r="W1" s="107" t="s">
        <v>26</v>
      </c>
      <c r="X1" s="107" t="s">
        <v>25</v>
      </c>
    </row>
    <row r="2" spans="1:24" s="107" customFormat="1" ht="17.25" customHeight="1">
      <c r="A2" s="106">
        <v>1</v>
      </c>
      <c r="B2" s="107" t="s">
        <v>59</v>
      </c>
      <c r="C2" s="107" t="s">
        <v>48</v>
      </c>
      <c r="D2" s="108" t="s">
        <v>131</v>
      </c>
      <c r="E2" s="107" t="s">
        <v>27</v>
      </c>
      <c r="F2" s="107" t="s">
        <v>27</v>
      </c>
      <c r="G2" s="108" t="s">
        <v>27</v>
      </c>
      <c r="H2" s="107" t="s">
        <v>27</v>
      </c>
      <c r="I2" s="107" t="s">
        <v>27</v>
      </c>
      <c r="J2" s="108" t="s">
        <v>27</v>
      </c>
      <c r="K2" s="107" t="s">
        <v>27</v>
      </c>
      <c r="L2" s="107" t="s">
        <v>27</v>
      </c>
      <c r="M2" s="108" t="s">
        <v>27</v>
      </c>
      <c r="N2" s="107" t="s">
        <v>27</v>
      </c>
      <c r="O2" s="107" t="s">
        <v>27</v>
      </c>
      <c r="P2" s="108" t="s">
        <v>27</v>
      </c>
      <c r="Q2" s="107" t="s">
        <v>27</v>
      </c>
      <c r="R2" s="107" t="s">
        <v>27</v>
      </c>
      <c r="S2" s="108" t="s">
        <v>27</v>
      </c>
      <c r="T2" s="107" t="s">
        <v>27</v>
      </c>
      <c r="U2" s="107" t="s">
        <v>27</v>
      </c>
      <c r="V2" s="107" t="s">
        <v>27</v>
      </c>
      <c r="W2" s="107" t="s">
        <v>27</v>
      </c>
      <c r="X2" s="107" t="s">
        <v>27</v>
      </c>
    </row>
  </sheetData>
  <autoFilter ref="A1:X1"/>
  <sortState ref="A1:X5">
    <sortCondition ref="B2"/>
  </sortState>
  <phoneticPr fontId="3"/>
  <pageMargins left="0" right="0" top="0" bottom="0" header="0" footer="0"/>
  <pageSetup paperSize="9" orientation="landscape" horizontalDpi="4294967292" verticalDpi="4294967292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62"/>
  <sheetViews>
    <sheetView workbookViewId="0">
      <selection activeCell="A2" sqref="A2:IV2"/>
    </sheetView>
  </sheetViews>
  <sheetFormatPr baseColWidth="10" defaultRowHeight="12.75"/>
  <cols>
    <col min="1" max="1" width="29.25" customWidth="1"/>
  </cols>
  <sheetData>
    <row r="1" spans="1:1">
      <c r="A1" t="s">
        <v>17</v>
      </c>
    </row>
    <row r="2" spans="1:1">
      <c r="A2" t="s">
        <v>61</v>
      </c>
    </row>
    <row r="3" spans="1:1">
      <c r="A3" t="s">
        <v>48</v>
      </c>
    </row>
    <row r="4" spans="1:1">
      <c r="A4" s="2" t="s">
        <v>6</v>
      </c>
    </row>
    <row r="5" spans="1:1">
      <c r="A5" s="2" t="s">
        <v>7</v>
      </c>
    </row>
    <row r="6" spans="1:1">
      <c r="A6" s="2" t="s">
        <v>8</v>
      </c>
    </row>
    <row r="9" spans="1:1">
      <c r="A9" s="2"/>
    </row>
    <row r="10" spans="1:1">
      <c r="A10" s="2"/>
    </row>
    <row r="11" spans="1:1">
      <c r="A11" s="2"/>
    </row>
    <row r="12" spans="1:1">
      <c r="A12" s="2"/>
    </row>
    <row r="13" spans="1:1">
      <c r="A13" s="2"/>
    </row>
    <row r="14" spans="1:1">
      <c r="A14" s="2"/>
    </row>
    <row r="15" spans="1:1">
      <c r="A15" s="2"/>
    </row>
    <row r="16" spans="1:1">
      <c r="A16" s="2"/>
    </row>
    <row r="17" spans="1:1">
      <c r="A17" s="2"/>
    </row>
    <row r="18" spans="1:1">
      <c r="A18" s="2"/>
    </row>
    <row r="34" spans="1:1">
      <c r="A34" s="2"/>
    </row>
    <row r="35" spans="1:1">
      <c r="A35" s="2"/>
    </row>
    <row r="36" spans="1:1">
      <c r="A36" s="2"/>
    </row>
    <row r="37" spans="1:1">
      <c r="A37" s="2"/>
    </row>
    <row r="38" spans="1:1">
      <c r="A38" s="2"/>
    </row>
    <row r="39" spans="1:1">
      <c r="A39" s="2"/>
    </row>
    <row r="40" spans="1:1">
      <c r="A40" s="2"/>
    </row>
    <row r="41" spans="1:1">
      <c r="A41" s="2"/>
    </row>
    <row r="42" spans="1:1">
      <c r="A42" s="2"/>
    </row>
    <row r="43" spans="1:1">
      <c r="A43" s="2"/>
    </row>
    <row r="44" spans="1:1">
      <c r="A44" s="2"/>
    </row>
    <row r="45" spans="1:1">
      <c r="A45" s="2"/>
    </row>
    <row r="46" spans="1:1">
      <c r="A46" s="2"/>
    </row>
    <row r="47" spans="1:1">
      <c r="A47" s="2"/>
    </row>
    <row r="48" spans="1:1">
      <c r="A48" s="2"/>
    </row>
    <row r="49" spans="1:1">
      <c r="A49" s="2"/>
    </row>
    <row r="50" spans="1:1">
      <c r="A50" s="2"/>
    </row>
    <row r="51" spans="1:1">
      <c r="A51" s="2"/>
    </row>
    <row r="52" spans="1:1">
      <c r="A52" s="2"/>
    </row>
    <row r="53" spans="1:1">
      <c r="A53" s="2"/>
    </row>
    <row r="54" spans="1:1">
      <c r="A54" s="2"/>
    </row>
    <row r="55" spans="1:1">
      <c r="A55" s="2"/>
    </row>
    <row r="56" spans="1:1">
      <c r="A56" s="2"/>
    </row>
    <row r="57" spans="1:1">
      <c r="A57" s="1"/>
    </row>
    <row r="58" spans="1:1">
      <c r="A58" s="2"/>
    </row>
    <row r="59" spans="1:1">
      <c r="A59" s="2"/>
    </row>
    <row r="60" spans="1:1">
      <c r="A60" s="2"/>
    </row>
    <row r="61" spans="1:1">
      <c r="A61" s="2"/>
    </row>
    <row r="62" spans="1:1">
      <c r="A62" s="2"/>
    </row>
  </sheetData>
  <phoneticPr fontId="23" type="noConversion"/>
  <pageMargins left="0.78740157499999996" right="0.78740157499999996" top="0.984251969" bottom="0.984251969" header="0.4921259845" footer="0.4921259845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I56"/>
  <sheetViews>
    <sheetView workbookViewId="0">
      <selection activeCell="A17" sqref="A17"/>
    </sheetView>
  </sheetViews>
  <sheetFormatPr baseColWidth="10" defaultRowHeight="12.75"/>
  <cols>
    <col min="1" max="1" width="34.25" bestFit="1" customWidth="1"/>
    <col min="2" max="2" width="29.375" customWidth="1"/>
    <col min="8" max="8" width="24.125" bestFit="1" customWidth="1"/>
    <col min="9" max="9" width="74.125" bestFit="1" customWidth="1"/>
  </cols>
  <sheetData>
    <row r="3" spans="1:2">
      <c r="A3" t="s">
        <v>28</v>
      </c>
      <c r="B3">
        <v>1</v>
      </c>
    </row>
    <row r="5" spans="1:2">
      <c r="A5" t="s">
        <v>33</v>
      </c>
      <c r="B5">
        <f>COUNTA(BD!A:A)-1</f>
        <v>1</v>
      </c>
    </row>
    <row r="8" spans="1:2">
      <c r="A8" s="28" t="s">
        <v>4</v>
      </c>
      <c r="B8" s="28" t="s">
        <v>60</v>
      </c>
    </row>
    <row r="9" spans="1:2">
      <c r="A9" s="28" t="s">
        <v>5</v>
      </c>
      <c r="B9" s="28" t="e">
        <f ca="1">MATCH(liste_alpha,CLIENT___PHOTOGRAPHE_1,0)</f>
        <v>#N/A</v>
      </c>
    </row>
    <row r="21" spans="8:9">
      <c r="H21" t="s">
        <v>24</v>
      </c>
      <c r="I21" t="s">
        <v>62</v>
      </c>
    </row>
    <row r="22" spans="8:9">
      <c r="H22" t="s">
        <v>63</v>
      </c>
      <c r="I22" t="s">
        <v>64</v>
      </c>
    </row>
    <row r="23" spans="8:9">
      <c r="H23" t="s">
        <v>65</v>
      </c>
      <c r="I23" t="s">
        <v>66</v>
      </c>
    </row>
    <row r="24" spans="8:9">
      <c r="H24" t="s">
        <v>67</v>
      </c>
      <c r="I24" t="s">
        <v>68</v>
      </c>
    </row>
    <row r="25" spans="8:9">
      <c r="H25" t="s">
        <v>69</v>
      </c>
      <c r="I25" t="s">
        <v>70</v>
      </c>
    </row>
    <row r="26" spans="8:9">
      <c r="H26" t="s">
        <v>71</v>
      </c>
      <c r="I26" t="s">
        <v>72</v>
      </c>
    </row>
    <row r="27" spans="8:9">
      <c r="H27" t="s">
        <v>73</v>
      </c>
      <c r="I27" t="s">
        <v>74</v>
      </c>
    </row>
    <row r="28" spans="8:9">
      <c r="H28" t="s">
        <v>75</v>
      </c>
      <c r="I28" t="s">
        <v>76</v>
      </c>
    </row>
    <row r="29" spans="8:9">
      <c r="H29" t="s">
        <v>77</v>
      </c>
      <c r="I29" t="s">
        <v>78</v>
      </c>
    </row>
    <row r="30" spans="8:9">
      <c r="H30" t="s">
        <v>79</v>
      </c>
      <c r="I30" t="s">
        <v>80</v>
      </c>
    </row>
    <row r="31" spans="8:9">
      <c r="H31" t="s">
        <v>81</v>
      </c>
      <c r="I31" t="s">
        <v>82</v>
      </c>
    </row>
    <row r="32" spans="8:9">
      <c r="H32" t="s">
        <v>83</v>
      </c>
      <c r="I32" t="s">
        <v>84</v>
      </c>
    </row>
    <row r="33" spans="8:9">
      <c r="H33" t="s">
        <v>85</v>
      </c>
      <c r="I33" t="s">
        <v>86</v>
      </c>
    </row>
    <row r="34" spans="8:9">
      <c r="H34" t="s">
        <v>87</v>
      </c>
      <c r="I34" t="s">
        <v>88</v>
      </c>
    </row>
    <row r="35" spans="8:9">
      <c r="H35" t="s">
        <v>89</v>
      </c>
      <c r="I35" t="s">
        <v>90</v>
      </c>
    </row>
    <row r="36" spans="8:9">
      <c r="H36" t="s">
        <v>91</v>
      </c>
      <c r="I36" t="s">
        <v>92</v>
      </c>
    </row>
    <row r="37" spans="8:9">
      <c r="H37" t="s">
        <v>93</v>
      </c>
      <c r="I37" t="s">
        <v>94</v>
      </c>
    </row>
    <row r="38" spans="8:9">
      <c r="H38" t="s">
        <v>95</v>
      </c>
      <c r="I38" t="s">
        <v>96</v>
      </c>
    </row>
    <row r="39" spans="8:9">
      <c r="H39" t="s">
        <v>97</v>
      </c>
      <c r="I39" t="s">
        <v>98</v>
      </c>
    </row>
    <row r="40" spans="8:9">
      <c r="H40" t="s">
        <v>99</v>
      </c>
      <c r="I40" t="s">
        <v>100</v>
      </c>
    </row>
    <row r="41" spans="8:9">
      <c r="H41" t="s">
        <v>101</v>
      </c>
      <c r="I41" t="s">
        <v>102</v>
      </c>
    </row>
    <row r="42" spans="8:9">
      <c r="H42" t="s">
        <v>103</v>
      </c>
      <c r="I42" t="s">
        <v>104</v>
      </c>
    </row>
    <row r="43" spans="8:9">
      <c r="H43" t="s">
        <v>105</v>
      </c>
      <c r="I43" t="s">
        <v>106</v>
      </c>
    </row>
    <row r="44" spans="8:9">
      <c r="H44" t="s">
        <v>107</v>
      </c>
      <c r="I44" t="s">
        <v>108</v>
      </c>
    </row>
    <row r="45" spans="8:9">
      <c r="H45" t="s">
        <v>109</v>
      </c>
      <c r="I45" t="s">
        <v>110</v>
      </c>
    </row>
    <row r="46" spans="8:9">
      <c r="H46" t="s">
        <v>111</v>
      </c>
      <c r="I46" t="s">
        <v>112</v>
      </c>
    </row>
    <row r="47" spans="8:9">
      <c r="H47" t="s">
        <v>113</v>
      </c>
      <c r="I47" t="s">
        <v>114</v>
      </c>
    </row>
    <row r="48" spans="8:9">
      <c r="H48" t="s">
        <v>115</v>
      </c>
      <c r="I48" t="s">
        <v>116</v>
      </c>
    </row>
    <row r="49" spans="8:9">
      <c r="H49" t="s">
        <v>117</v>
      </c>
      <c r="I49" t="s">
        <v>118</v>
      </c>
    </row>
    <row r="50" spans="8:9">
      <c r="H50" t="s">
        <v>119</v>
      </c>
      <c r="I50" t="s">
        <v>120</v>
      </c>
    </row>
    <row r="51" spans="8:9">
      <c r="H51" t="s">
        <v>121</v>
      </c>
      <c r="I51" t="s">
        <v>122</v>
      </c>
    </row>
    <row r="52" spans="8:9">
      <c r="H52" t="s">
        <v>123</v>
      </c>
      <c r="I52" t="s">
        <v>124</v>
      </c>
    </row>
    <row r="53" spans="8:9">
      <c r="H53" t="s">
        <v>125</v>
      </c>
      <c r="I53" t="s">
        <v>126</v>
      </c>
    </row>
    <row r="54" spans="8:9">
      <c r="H54" t="s">
        <v>16</v>
      </c>
      <c r="I54" t="s">
        <v>127</v>
      </c>
    </row>
    <row r="55" spans="8:9">
      <c r="H55" t="s">
        <v>17</v>
      </c>
      <c r="I55" t="s">
        <v>128</v>
      </c>
    </row>
    <row r="56" spans="8:9">
      <c r="H56" t="s">
        <v>25</v>
      </c>
      <c r="I56" t="s">
        <v>129</v>
      </c>
    </row>
  </sheetData>
  <sheetCalcPr fullCalcOnLoad="1"/>
  <phoneticPr fontId="3"/>
  <pageMargins left="0.78740157499999996" right="0.78740157499999996" top="0.984251969" bottom="0.984251969" header="0.4921259845" footer="0.4921259845"/>
  <pageSetup paperSize="0" orientation="portrait" horizontalDpi="4294967292" verticalDpi="4294967292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F10"/>
  <sheetViews>
    <sheetView showGridLines="0" workbookViewId="0"/>
  </sheetViews>
  <sheetFormatPr baseColWidth="10" defaultRowHeight="12.75"/>
  <cols>
    <col min="1" max="1" width="1" customWidth="1"/>
    <col min="2" max="2" width="56.375" customWidth="1"/>
    <col min="3" max="3" width="1.375" customWidth="1"/>
    <col min="4" max="4" width="4.875" customWidth="1"/>
    <col min="5" max="6" width="14" customWidth="1"/>
  </cols>
  <sheetData>
    <row r="1" spans="2:6" ht="25.5">
      <c r="B1" s="117" t="s">
        <v>49</v>
      </c>
      <c r="C1" s="117"/>
      <c r="D1" s="121"/>
      <c r="E1" s="121"/>
      <c r="F1" s="121"/>
    </row>
    <row r="2" spans="2:6">
      <c r="B2" s="117" t="s">
        <v>50</v>
      </c>
      <c r="C2" s="117"/>
      <c r="D2" s="121"/>
      <c r="E2" s="121"/>
      <c r="F2" s="121"/>
    </row>
    <row r="3" spans="2:6">
      <c r="B3" s="118"/>
      <c r="C3" s="118"/>
      <c r="D3" s="122"/>
      <c r="E3" s="122"/>
      <c r="F3" s="122"/>
    </row>
    <row r="4" spans="2:6" ht="63.75">
      <c r="B4" s="118" t="s">
        <v>51</v>
      </c>
      <c r="C4" s="118"/>
      <c r="D4" s="122"/>
      <c r="E4" s="122"/>
      <c r="F4" s="122"/>
    </row>
    <row r="5" spans="2:6">
      <c r="B5" s="118"/>
      <c r="C5" s="118"/>
      <c r="D5" s="122"/>
      <c r="E5" s="122"/>
      <c r="F5" s="122"/>
    </row>
    <row r="6" spans="2:6" ht="25.5">
      <c r="B6" s="117" t="s">
        <v>52</v>
      </c>
      <c r="C6" s="117"/>
      <c r="D6" s="121"/>
      <c r="E6" s="121" t="s">
        <v>53</v>
      </c>
      <c r="F6" s="121" t="s">
        <v>54</v>
      </c>
    </row>
    <row r="7" spans="2:6" ht="13.5" thickBot="1">
      <c r="B7" s="118"/>
      <c r="C7" s="118"/>
      <c r="D7" s="122"/>
      <c r="E7" s="122"/>
      <c r="F7" s="122"/>
    </row>
    <row r="8" spans="2:6" ht="64.5" thickBot="1">
      <c r="B8" s="119" t="s">
        <v>55</v>
      </c>
      <c r="C8" s="120"/>
      <c r="D8" s="123"/>
      <c r="E8" s="123" t="s">
        <v>57</v>
      </c>
      <c r="F8" s="124" t="s">
        <v>56</v>
      </c>
    </row>
    <row r="9" spans="2:6">
      <c r="B9" s="118"/>
      <c r="C9" s="118"/>
      <c r="D9" s="122"/>
      <c r="E9" s="122"/>
      <c r="F9" s="122"/>
    </row>
    <row r="10" spans="2:6">
      <c r="B10" s="118"/>
      <c r="C10" s="118"/>
      <c r="D10" s="122"/>
      <c r="E10" s="122"/>
      <c r="F10" s="122"/>
    </row>
  </sheetData>
  <phoneticPr fontId="2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10</vt:i4>
      </vt:variant>
    </vt:vector>
  </HeadingPairs>
  <TitlesOfParts>
    <vt:vector size="19" baseType="lpstr">
      <vt:lpstr>Menu</vt:lpstr>
      <vt:lpstr>Nouveau Client</vt:lpstr>
      <vt:lpstr>Modifier le client</vt:lpstr>
      <vt:lpstr>Fiche Client</vt:lpstr>
      <vt:lpstr>pour imprimer</vt:lpstr>
      <vt:lpstr>BD</vt:lpstr>
      <vt:lpstr>Types</vt:lpstr>
      <vt:lpstr>PARAM</vt:lpstr>
      <vt:lpstr>Rapport sur la compatibilité</vt:lpstr>
      <vt:lpstr>liste_alpha</vt:lpstr>
      <vt:lpstr>modif_type</vt:lpstr>
      <vt:lpstr>nb_enreg_bd</vt:lpstr>
      <vt:lpstr>NOM_CLIENT_CONSULT</vt:lpstr>
      <vt:lpstr>NOM_RECHERCHE</vt:lpstr>
      <vt:lpstr>nouv_type</vt:lpstr>
      <vt:lpstr>PARAM_NO_LIGNE</vt:lpstr>
      <vt:lpstr>pos_enreg_rech</vt:lpstr>
      <vt:lpstr>TABLEAU_BD</vt:lpstr>
      <vt:lpstr>'pour imprimer'!Zone_d_impression</vt:lpstr>
    </vt:vector>
  </TitlesOfParts>
  <Company>MATPHOT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MATPHOT MATPHOT</dc:creator>
  <cp:lastModifiedBy>Michel</cp:lastModifiedBy>
  <cp:lastPrinted>2009-03-11T15:34:54Z</cp:lastPrinted>
  <dcterms:created xsi:type="dcterms:W3CDTF">2009-02-27T09:01:49Z</dcterms:created>
  <dcterms:modified xsi:type="dcterms:W3CDTF">2013-05-26T17:14:41Z</dcterms:modified>
</cp:coreProperties>
</file>