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7755" tabRatio="670" firstSheet="2" activeTab="5"/>
  </bookViews>
  <sheets>
    <sheet name="Acceuil" sheetId="1" r:id="rId1"/>
    <sheet name="Installation" sheetId="2" r:id="rId2"/>
    <sheet name="Téléphonie" sheetId="3" r:id="rId3"/>
    <sheet name="Services d'impression" sheetId="4" r:id="rId4"/>
    <sheet name="Prêt de matériel" sheetId="5" r:id="rId5"/>
    <sheet name="Déplacements" sheetId="6" r:id="rId6"/>
    <sheet name="Reporting" sheetId="7" r:id="rId7"/>
  </sheets>
  <definedNames>
    <definedName name="Datededepart">Tableau2[[#All],[Date de départ]]</definedName>
    <definedName name="Plaque">Tableau2[Plaque]</definedName>
    <definedName name="TabDéplacements" comment="Le tableau des déplacements" localSheetId="5">Déplacements!$B$20:$N$68958</definedName>
    <definedName name="TabRévision" comment="Tableau des révisions des véhicules" localSheetId="5">Tableau1[#All]</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K24" i="6" l="1"/>
  <c r="L11" i="6"/>
  <c r="L10" i="6"/>
  <c r="L9" i="6"/>
  <c r="C9" i="6"/>
  <c r="C11" i="6"/>
  <c r="C10" i="6"/>
  <c r="F9" i="6" l="1"/>
  <c r="E11" i="6" l="1"/>
  <c r="K23" i="6"/>
  <c r="K21" i="6"/>
  <c r="C12" i="6" s="1"/>
  <c r="F10" i="6" s="1"/>
  <c r="K22" i="6"/>
  <c r="L12" i="6" s="1"/>
  <c r="E12" i="6" l="1"/>
</calcChain>
</file>

<file path=xl/sharedStrings.xml><?xml version="1.0" encoding="utf-8"?>
<sst xmlns="http://schemas.openxmlformats.org/spreadsheetml/2006/main" count="50" uniqueCount="41">
  <si>
    <t>Projet</t>
  </si>
  <si>
    <t>Numéro de Badge</t>
  </si>
  <si>
    <t>Date de départ</t>
  </si>
  <si>
    <t>km départ</t>
  </si>
  <si>
    <t>km retour</t>
  </si>
  <si>
    <t>km parcourus</t>
  </si>
  <si>
    <t>Frais de carburant</t>
  </si>
  <si>
    <t>Frais péage</t>
  </si>
  <si>
    <t>Frais lavage</t>
  </si>
  <si>
    <t>Modèle</t>
  </si>
  <si>
    <t>Plaque</t>
  </si>
  <si>
    <t>Conducteur</t>
  </si>
  <si>
    <t>Plaque:</t>
  </si>
  <si>
    <t>Date de début</t>
  </si>
  <si>
    <t>Date de fin</t>
  </si>
  <si>
    <t>Coût location</t>
  </si>
  <si>
    <t>Maintenance</t>
  </si>
  <si>
    <t>Assurance</t>
  </si>
  <si>
    <t>Frais de péage</t>
  </si>
  <si>
    <t>Frais delavage</t>
  </si>
  <si>
    <t>Coût total</t>
  </si>
  <si>
    <t>http://forum.excel-pratique.com/excel/ajouter-les-informations-d-un-userform-sur-les-lignes-vides-t74433.html</t>
  </si>
  <si>
    <t>Temps d'utilisation (en jours)</t>
  </si>
  <si>
    <t>Prochaine révision</t>
  </si>
  <si>
    <t>Frais de carburant (en €)</t>
  </si>
  <si>
    <t>Fiat 500</t>
  </si>
  <si>
    <t>ML850JK</t>
  </si>
  <si>
    <t>Michel De Rancourt</t>
  </si>
  <si>
    <t>Renault Captur</t>
  </si>
  <si>
    <t>HT452FZ</t>
  </si>
  <si>
    <t>Christine Claudon</t>
  </si>
  <si>
    <t>Nombre total de km parcourus</t>
  </si>
  <si>
    <t>Michel Roux</t>
  </si>
  <si>
    <t>Prix de revient (€/km)</t>
  </si>
  <si>
    <t>ht452fz</t>
  </si>
  <si>
    <t>http://forum.excel-pratique.com/excel/help-formule-ou-code-de-calcul-prix-de-revient-t74903.html</t>
  </si>
  <si>
    <t>tru</t>
  </si>
  <si>
    <t>HT452Fz</t>
  </si>
  <si>
    <t>sss</t>
  </si>
  <si>
    <t>dd</t>
  </si>
  <si>
    <t>ddd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</si>
</sst>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1" x14ac:knownFonts="1">
    <font>
      <sz val="11"/>
      <color theme="1"/>
      <name val="Calibri"/>
      <family val="2"/>
      <scheme val="minor"/>
    </font>
    <font>
      <b/>
      <sz val="11"/>
      <color theme="0"/>
      <name val="Calibri"/>
      <family val="2"/>
      <scheme val="minor"/>
    </font>
    <font>
      <sz val="11"/>
      <name val="Calibri"/>
      <family val="2"/>
      <scheme val="minor"/>
    </font>
    <font>
      <u/>
      <sz val="11"/>
      <color theme="10"/>
      <name val="Calibri"/>
      <family val="2"/>
      <scheme val="minor"/>
    </font>
    <font>
      <sz val="11"/>
      <color theme="1"/>
      <name val="Calibri"/>
      <family val="2"/>
      <scheme val="minor"/>
    </font>
    <font>
      <sz val="11"/>
      <color theme="0"/>
      <name val="Calibri"/>
      <family val="2"/>
      <scheme val="minor"/>
    </font>
    <font>
      <b/>
      <sz val="14"/>
      <color theme="1"/>
      <name val="Calibri"/>
      <family val="2"/>
      <scheme val="minor"/>
    </font>
    <font>
      <sz val="11"/>
      <name val="Calibri"/>
      <scheme val="minor"/>
    </font>
    <font>
      <b/>
      <sz val="11"/>
      <color rgb="FFFF0000"/>
      <name val="Calibri"/>
      <family val="2"/>
      <scheme val="minor"/>
    </font>
    <font>
      <b/>
      <sz val="16"/>
      <color theme="0"/>
      <name val="Calibri"/>
      <family val="2"/>
      <scheme val="minor"/>
    </font>
    <font>
      <sz val="14"/>
      <name val="Calibri"/>
      <family val="2"/>
      <scheme val="minor"/>
    </font>
  </fonts>
  <fills count="7">
    <fill>
      <patternFill patternType="none"/>
    </fill>
    <fill>
      <patternFill patternType="gray125"/>
    </fill>
    <fill>
      <patternFill patternType="solid">
        <fgColor theme="4" tint="0.79998168889431442"/>
        <bgColor indexed="64"/>
      </patternFill>
    </fill>
    <fill>
      <patternFill patternType="solid">
        <fgColor theme="4"/>
        <bgColor indexed="64"/>
      </patternFill>
    </fill>
    <fill>
      <patternFill patternType="solid">
        <fgColor theme="5"/>
      </patternFill>
    </fill>
    <fill>
      <patternFill patternType="solid">
        <fgColor theme="5" tint="0.79998168889431442"/>
        <bgColor indexed="65"/>
      </patternFill>
    </fill>
    <fill>
      <patternFill patternType="solid">
        <fgColor rgb="FF00B050"/>
        <bgColor indexed="64"/>
      </patternFill>
    </fill>
  </fills>
  <borders count="11">
    <border>
      <left/>
      <right/>
      <top/>
      <bottom/>
      <diagonal/>
    </border>
    <border>
      <left/>
      <right style="thin">
        <color theme="0"/>
      </right>
      <top/>
      <bottom/>
      <diagonal/>
    </border>
    <border>
      <left/>
      <right/>
      <top/>
      <bottom style="thin">
        <color theme="0"/>
      </bottom>
      <diagonal/>
    </border>
    <border>
      <left/>
      <right style="thin">
        <color theme="0"/>
      </right>
      <top/>
      <bottom style="thin">
        <color theme="0"/>
      </bottom>
      <diagonal/>
    </border>
    <border>
      <left style="thin">
        <color theme="0"/>
      </left>
      <right style="thin">
        <color theme="0"/>
      </right>
      <top style="thin">
        <color theme="0"/>
      </top>
      <bottom style="thin">
        <color theme="0"/>
      </bottom>
      <diagonal/>
    </border>
    <border>
      <left/>
      <right style="thin">
        <color theme="0"/>
      </right>
      <top style="thin">
        <color theme="0"/>
      </top>
      <bottom style="thin">
        <color theme="0"/>
      </bottom>
      <diagonal/>
    </border>
    <border>
      <left style="thin">
        <color theme="0"/>
      </left>
      <right style="thin">
        <color theme="0"/>
      </right>
      <top style="thin">
        <color theme="0"/>
      </top>
      <bottom/>
      <diagonal/>
    </border>
    <border>
      <left style="thin">
        <color theme="0"/>
      </left>
      <right style="thin">
        <color theme="0"/>
      </right>
      <top/>
      <bottom style="thin">
        <color theme="0"/>
      </bottom>
      <diagonal/>
    </border>
    <border>
      <left style="thin">
        <color theme="0"/>
      </left>
      <right/>
      <top style="thin">
        <color theme="0"/>
      </top>
      <bottom style="thin">
        <color theme="0"/>
      </bottom>
      <diagonal/>
    </border>
    <border>
      <left style="thin">
        <color theme="0"/>
      </left>
      <right/>
      <top/>
      <bottom style="thin">
        <color theme="0"/>
      </bottom>
      <diagonal/>
    </border>
    <border>
      <left style="thin">
        <color theme="0"/>
      </left>
      <right/>
      <top/>
      <bottom/>
      <diagonal/>
    </border>
  </borders>
  <cellStyleXfs count="4">
    <xf numFmtId="0" fontId="0" fillId="0" borderId="0"/>
    <xf numFmtId="0" fontId="3" fillId="0" borderId="0" applyNumberFormat="0" applyFill="0" applyBorder="0" applyAlignment="0" applyProtection="0"/>
    <xf numFmtId="0" fontId="5" fillId="4" borderId="0" applyNumberFormat="0" applyBorder="0" applyAlignment="0" applyProtection="0"/>
    <xf numFmtId="0" fontId="4" fillId="5" borderId="0" applyNumberFormat="0" applyBorder="0" applyAlignment="0" applyProtection="0"/>
  </cellStyleXfs>
  <cellXfs count="34">
    <xf numFmtId="0" fontId="0" fillId="0" borderId="0" xfId="0"/>
    <xf numFmtId="0" fontId="1" fillId="3" borderId="0" xfId="0" applyFont="1" applyFill="1" applyAlignment="1">
      <alignment horizontal="center" vertical="center" wrapText="1"/>
    </xf>
    <xf numFmtId="0" fontId="2" fillId="0" borderId="0" xfId="0" applyFont="1" applyAlignment="1">
      <alignment horizontal="center" vertical="center" wrapText="1"/>
    </xf>
    <xf numFmtId="0" fontId="2" fillId="2" borderId="0" xfId="0" applyFont="1" applyFill="1" applyAlignment="1">
      <alignment horizontal="center" vertical="center" wrapText="1"/>
    </xf>
    <xf numFmtId="0" fontId="1" fillId="3" borderId="1"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3" borderId="4" xfId="0" applyFont="1" applyFill="1" applyBorder="1" applyAlignment="1">
      <alignment horizontal="center" vertical="center" wrapText="1"/>
    </xf>
    <xf numFmtId="0" fontId="2" fillId="2" borderId="5" xfId="0" applyFont="1" applyFill="1" applyBorder="1" applyAlignment="1">
      <alignment horizontal="center" vertical="center" wrapText="1"/>
    </xf>
    <xf numFmtId="0" fontId="2" fillId="2" borderId="6" xfId="0" applyFont="1" applyFill="1" applyBorder="1" applyAlignment="1">
      <alignment horizontal="center" vertical="center" wrapText="1"/>
    </xf>
    <xf numFmtId="0" fontId="1" fillId="3" borderId="8"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1" fillId="3" borderId="9" xfId="0" applyFont="1" applyFill="1" applyBorder="1" applyAlignment="1">
      <alignment horizontal="center" vertical="center" wrapText="1"/>
    </xf>
    <xf numFmtId="0" fontId="2" fillId="0" borderId="2" xfId="0" applyFont="1" applyBorder="1" applyAlignment="1">
      <alignment horizontal="center" vertical="center" wrapText="1"/>
    </xf>
    <xf numFmtId="0" fontId="3" fillId="0" borderId="0" xfId="1"/>
    <xf numFmtId="0" fontId="0" fillId="0" borderId="0" xfId="0" applyAlignment="1">
      <alignment horizontal="center" vertical="center" wrapText="1"/>
    </xf>
    <xf numFmtId="0" fontId="6" fillId="0" borderId="0" xfId="0" applyFont="1" applyAlignment="1">
      <alignment horizontal="center" vertical="center" wrapText="1"/>
    </xf>
    <xf numFmtId="14" fontId="2" fillId="2" borderId="2" xfId="0" applyNumberFormat="1" applyFont="1" applyFill="1" applyBorder="1" applyAlignment="1">
      <alignment horizontal="center" vertical="center" wrapText="1"/>
    </xf>
    <xf numFmtId="0" fontId="2" fillId="2" borderId="0" xfId="0" applyFont="1" applyFill="1" applyAlignment="1">
      <alignment horizontal="center" vertical="center" wrapText="1"/>
    </xf>
    <xf numFmtId="0" fontId="7" fillId="2" borderId="0" xfId="0" applyFont="1" applyFill="1" applyAlignment="1">
      <alignment horizontal="center" vertical="center" wrapText="1"/>
    </xf>
    <xf numFmtId="0" fontId="8" fillId="0" borderId="0" xfId="0" applyFont="1" applyAlignment="1">
      <alignment horizontal="center" vertical="center" wrapText="1"/>
    </xf>
    <xf numFmtId="0" fontId="2" fillId="2" borderId="0" xfId="0" applyNumberFormat="1" applyFont="1" applyFill="1" applyAlignment="1">
      <alignment horizontal="center" vertical="center" wrapText="1"/>
    </xf>
    <xf numFmtId="0" fontId="1" fillId="0" borderId="0" xfId="0" applyFont="1" applyAlignment="1">
      <alignment horizontal="center" vertical="center" wrapText="1"/>
    </xf>
    <xf numFmtId="0" fontId="2" fillId="0" borderId="0" xfId="0" applyFont="1" applyBorder="1" applyAlignment="1">
      <alignment horizontal="center" vertical="center" wrapText="1"/>
    </xf>
    <xf numFmtId="164" fontId="2" fillId="2" borderId="7" xfId="0" applyNumberFormat="1" applyFont="1" applyFill="1" applyBorder="1" applyAlignment="1">
      <alignment horizontal="center" vertical="center" wrapText="1"/>
    </xf>
    <xf numFmtId="0" fontId="9" fillId="3" borderId="1" xfId="0" applyFont="1" applyFill="1" applyBorder="1" applyAlignment="1">
      <alignment horizontal="center" vertical="center" wrapText="1"/>
    </xf>
    <xf numFmtId="0" fontId="1" fillId="0" borderId="0" xfId="2" applyFont="1" applyFill="1" applyBorder="1" applyAlignment="1">
      <alignment horizontal="center" vertical="center" wrapText="1"/>
    </xf>
    <xf numFmtId="0" fontId="0" fillId="0" borderId="0" xfId="3" applyFont="1" applyFill="1" applyBorder="1" applyAlignment="1">
      <alignment horizontal="center" vertical="center" wrapText="1"/>
    </xf>
    <xf numFmtId="0" fontId="4" fillId="0" borderId="0" xfId="3" applyFill="1" applyBorder="1" applyAlignment="1">
      <alignment horizontal="center" vertical="center" wrapText="1"/>
    </xf>
    <xf numFmtId="0" fontId="10" fillId="2" borderId="10" xfId="0" applyFont="1" applyFill="1" applyBorder="1" applyAlignment="1">
      <alignment horizontal="center" vertical="center" wrapText="1"/>
    </xf>
    <xf numFmtId="0" fontId="10" fillId="2" borderId="0" xfId="0" applyFont="1" applyFill="1" applyAlignment="1">
      <alignment horizontal="center" vertical="center" wrapText="1"/>
    </xf>
    <xf numFmtId="14" fontId="2" fillId="2" borderId="0" xfId="0" applyNumberFormat="1" applyFont="1" applyFill="1" applyAlignment="1">
      <alignment horizontal="center" vertical="center" wrapText="1"/>
    </xf>
    <xf numFmtId="14" fontId="7" fillId="2" borderId="0" xfId="0" applyNumberFormat="1" applyFont="1" applyFill="1" applyAlignment="1">
      <alignment horizontal="center" vertical="center" wrapText="1"/>
    </xf>
    <xf numFmtId="0" fontId="4" fillId="6" borderId="0" xfId="3" applyFill="1" applyBorder="1" applyAlignment="1">
      <alignment horizontal="center" vertical="center" wrapText="1"/>
    </xf>
    <xf numFmtId="0" fontId="3" fillId="0" borderId="0" xfId="1" applyFill="1" applyBorder="1" applyAlignment="1"/>
  </cellXfs>
  <cellStyles count="4">
    <cellStyle name="20 % - Accent2" xfId="3" builtinId="34"/>
    <cellStyle name="Accent2" xfId="2" builtinId="33"/>
    <cellStyle name="Lien hypertexte" xfId="1" builtinId="8"/>
    <cellStyle name="Normal" xfId="0" builtinId="0"/>
  </cellStyles>
  <dxfs count="20">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numFmt numFmtId="0" formatCode="General"/>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fill>
        <patternFill patternType="solid">
          <fgColor indexed="64"/>
          <bgColor theme="4" tint="0.79998168889431442"/>
        </patternFill>
      </fill>
      <alignment horizontal="center" vertical="center" textRotation="0" wrapText="1" indent="0" justifyLastLine="0" shrinkToFit="0" readingOrder="0"/>
    </dxf>
    <dxf>
      <font>
        <b/>
        <i val="0"/>
        <strike val="0"/>
        <condense val="0"/>
        <extend val="0"/>
        <outline val="0"/>
        <shadow val="0"/>
        <u val="none"/>
        <vertAlign val="baseline"/>
        <sz val="11"/>
        <color theme="0"/>
        <name val="Calibri"/>
        <scheme val="minor"/>
      </font>
      <fill>
        <patternFill patternType="solid">
          <fgColor indexed="64"/>
          <bgColor theme="4"/>
        </patternFill>
      </fill>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alignment horizontal="center" vertical="center" textRotation="0" wrapText="1" indent="0" justifyLastLine="0" shrinkToFit="0" readingOrder="0"/>
    </dxf>
    <dxf>
      <font>
        <b val="0"/>
        <i val="0"/>
        <strike val="0"/>
        <condense val="0"/>
        <extend val="0"/>
        <outline val="0"/>
        <shadow val="0"/>
        <u val="none"/>
        <vertAlign val="baseline"/>
        <sz val="11"/>
        <color auto="1"/>
        <name val="Calibri"/>
        <scheme val="minor"/>
      </font>
      <alignment horizontal="center" vertical="center" textRotation="0" wrapText="1" indent="0" justifyLastLine="0" shrinkToFit="0" readingOrder="0"/>
    </dxf>
    <dxf>
      <font>
        <b/>
        <i val="0"/>
        <strike val="0"/>
        <condense val="0"/>
        <extend val="0"/>
        <outline val="0"/>
        <shadow val="0"/>
        <u val="none"/>
        <vertAlign val="baseline"/>
        <sz val="11"/>
        <color theme="0"/>
        <name val="Calibri"/>
        <scheme val="minor"/>
      </font>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0</xdr:col>
      <xdr:colOff>304800</xdr:colOff>
      <xdr:row>14</xdr:row>
      <xdr:rowOff>0</xdr:rowOff>
    </xdr:from>
    <xdr:to>
      <xdr:col>1</xdr:col>
      <xdr:colOff>657225</xdr:colOff>
      <xdr:row>15</xdr:row>
      <xdr:rowOff>161925</xdr:rowOff>
    </xdr:to>
    <xdr:sp macro="[0]!Installation" textlink="">
      <xdr:nvSpPr>
        <xdr:cNvPr id="3" name="ZoneTexte 2"/>
        <xdr:cNvSpPr txBox="1"/>
      </xdr:nvSpPr>
      <xdr:spPr>
        <a:xfrm>
          <a:off x="304800" y="2667000"/>
          <a:ext cx="1114425" cy="3524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Installation</a:t>
          </a:r>
        </a:p>
        <a:p>
          <a:pPr algn="ctr"/>
          <a:endParaRPr lang="fr-FR" sz="1100"/>
        </a:p>
      </xdr:txBody>
    </xdr:sp>
    <xdr:clientData/>
  </xdr:twoCellAnchor>
  <xdr:twoCellAnchor>
    <xdr:from>
      <xdr:col>2</xdr:col>
      <xdr:colOff>76200</xdr:colOff>
      <xdr:row>14</xdr:row>
      <xdr:rowOff>19050</xdr:rowOff>
    </xdr:from>
    <xdr:to>
      <xdr:col>3</xdr:col>
      <xdr:colOff>333375</xdr:colOff>
      <xdr:row>16</xdr:row>
      <xdr:rowOff>0</xdr:rowOff>
    </xdr:to>
    <xdr:sp macro="[0]!Téléphonie" textlink="">
      <xdr:nvSpPr>
        <xdr:cNvPr id="4" name="ZoneTexte 3"/>
        <xdr:cNvSpPr txBox="1"/>
      </xdr:nvSpPr>
      <xdr:spPr>
        <a:xfrm>
          <a:off x="1600200" y="2686050"/>
          <a:ext cx="1019175" cy="361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Téléphonie</a:t>
          </a:r>
        </a:p>
      </xdr:txBody>
    </xdr:sp>
    <xdr:clientData/>
  </xdr:twoCellAnchor>
  <xdr:twoCellAnchor>
    <xdr:from>
      <xdr:col>3</xdr:col>
      <xdr:colOff>542925</xdr:colOff>
      <xdr:row>14</xdr:row>
      <xdr:rowOff>19050</xdr:rowOff>
    </xdr:from>
    <xdr:to>
      <xdr:col>5</xdr:col>
      <xdr:colOff>457200</xdr:colOff>
      <xdr:row>16</xdr:row>
      <xdr:rowOff>0</xdr:rowOff>
    </xdr:to>
    <xdr:sp macro="[0]!ServicesImpression" textlink="">
      <xdr:nvSpPr>
        <xdr:cNvPr id="5" name="ZoneTexte 4"/>
        <xdr:cNvSpPr txBox="1"/>
      </xdr:nvSpPr>
      <xdr:spPr>
        <a:xfrm>
          <a:off x="2828925" y="2686050"/>
          <a:ext cx="1438275" cy="361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Services</a:t>
          </a:r>
          <a:r>
            <a:rPr lang="fr-FR" sz="1100" baseline="0"/>
            <a:t> d'impression</a:t>
          </a:r>
          <a:endParaRPr lang="fr-FR" sz="1100"/>
        </a:p>
        <a:p>
          <a:endParaRPr lang="fr-FR" sz="1100"/>
        </a:p>
      </xdr:txBody>
    </xdr:sp>
    <xdr:clientData/>
  </xdr:twoCellAnchor>
  <xdr:twoCellAnchor>
    <xdr:from>
      <xdr:col>5</xdr:col>
      <xdr:colOff>657225</xdr:colOff>
      <xdr:row>14</xdr:row>
      <xdr:rowOff>0</xdr:rowOff>
    </xdr:from>
    <xdr:to>
      <xdr:col>7</xdr:col>
      <xdr:colOff>466725</xdr:colOff>
      <xdr:row>16</xdr:row>
      <xdr:rowOff>0</xdr:rowOff>
    </xdr:to>
    <xdr:sp macro="[0]!PrêtMatériel" textlink="">
      <xdr:nvSpPr>
        <xdr:cNvPr id="6" name="ZoneTexte 5"/>
        <xdr:cNvSpPr txBox="1"/>
      </xdr:nvSpPr>
      <xdr:spPr>
        <a:xfrm>
          <a:off x="4467225" y="2667000"/>
          <a:ext cx="1333500" cy="381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Prêt</a:t>
          </a:r>
          <a:r>
            <a:rPr lang="fr-FR" sz="1100" baseline="0"/>
            <a:t> de matériel</a:t>
          </a:r>
          <a:endParaRPr lang="fr-FR" sz="1100"/>
        </a:p>
        <a:p>
          <a:pPr algn="ctr"/>
          <a:endParaRPr lang="fr-FR" sz="1100"/>
        </a:p>
      </xdr:txBody>
    </xdr:sp>
    <xdr:clientData/>
  </xdr:twoCellAnchor>
  <xdr:twoCellAnchor>
    <xdr:from>
      <xdr:col>7</xdr:col>
      <xdr:colOff>657225</xdr:colOff>
      <xdr:row>14</xdr:row>
      <xdr:rowOff>1</xdr:rowOff>
    </xdr:from>
    <xdr:to>
      <xdr:col>9</xdr:col>
      <xdr:colOff>466724</xdr:colOff>
      <xdr:row>16</xdr:row>
      <xdr:rowOff>1</xdr:rowOff>
    </xdr:to>
    <xdr:sp macro="[0]!Déplacements" textlink="">
      <xdr:nvSpPr>
        <xdr:cNvPr id="7" name="ZoneTexte 6"/>
        <xdr:cNvSpPr txBox="1"/>
      </xdr:nvSpPr>
      <xdr:spPr>
        <a:xfrm>
          <a:off x="5991225" y="2667001"/>
          <a:ext cx="1333499" cy="381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Déplacements</a:t>
          </a:r>
        </a:p>
        <a:p>
          <a:pPr algn="ctr"/>
          <a:endParaRPr lang="fr-FR" sz="1100"/>
        </a:p>
      </xdr:txBody>
    </xdr:sp>
    <xdr:clientData/>
  </xdr:twoCellAnchor>
  <xdr:twoCellAnchor>
    <xdr:from>
      <xdr:col>2</xdr:col>
      <xdr:colOff>238125</xdr:colOff>
      <xdr:row>4</xdr:row>
      <xdr:rowOff>0</xdr:rowOff>
    </xdr:from>
    <xdr:to>
      <xdr:col>8</xdr:col>
      <xdr:colOff>333375</xdr:colOff>
      <xdr:row>11</xdr:row>
      <xdr:rowOff>171450</xdr:rowOff>
    </xdr:to>
    <xdr:sp macro="" textlink="">
      <xdr:nvSpPr>
        <xdr:cNvPr id="9" name="Ruban vers le haut 8"/>
        <xdr:cNvSpPr/>
      </xdr:nvSpPr>
      <xdr:spPr>
        <a:xfrm>
          <a:off x="1762125" y="762000"/>
          <a:ext cx="4667250" cy="1504950"/>
        </a:xfrm>
        <a:prstGeom prst="ribbon2">
          <a:avLst>
            <a:gd name="adj1" fmla="val 20016"/>
            <a:gd name="adj2" fmla="val 6632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fr-FR" sz="3200" b="1"/>
            <a:t>Service</a:t>
          </a:r>
          <a:r>
            <a:rPr lang="fr-FR" sz="3200" b="1" baseline="0"/>
            <a:t> au Personnel</a:t>
          </a:r>
          <a:endParaRPr lang="fr-FR" sz="3200" b="1"/>
        </a:p>
      </xdr:txBody>
    </xdr:sp>
    <xdr:clientData/>
  </xdr:twoCellAnchor>
  <xdr:twoCellAnchor>
    <xdr:from>
      <xdr:col>9</xdr:col>
      <xdr:colOff>733425</xdr:colOff>
      <xdr:row>14</xdr:row>
      <xdr:rowOff>1</xdr:rowOff>
    </xdr:from>
    <xdr:to>
      <xdr:col>11</xdr:col>
      <xdr:colOff>581025</xdr:colOff>
      <xdr:row>16</xdr:row>
      <xdr:rowOff>1</xdr:rowOff>
    </xdr:to>
    <xdr:sp macro="" textlink="">
      <xdr:nvSpPr>
        <xdr:cNvPr id="2" name="ZoneTexte 1"/>
        <xdr:cNvSpPr txBox="1"/>
      </xdr:nvSpPr>
      <xdr:spPr>
        <a:xfrm>
          <a:off x="7591425" y="2667001"/>
          <a:ext cx="1371600" cy="381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Reporting</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14288</xdr:colOff>
      <xdr:row>15</xdr:row>
      <xdr:rowOff>188119</xdr:rowOff>
    </xdr:from>
    <xdr:to>
      <xdr:col>2</xdr:col>
      <xdr:colOff>511969</xdr:colOff>
      <xdr:row>17</xdr:row>
      <xdr:rowOff>95250</xdr:rowOff>
    </xdr:to>
    <xdr:sp macro="[0]!AfficheUserFormDeplacements" textlink="">
      <xdr:nvSpPr>
        <xdr:cNvPr id="2" name="ZoneTexte 1"/>
        <xdr:cNvSpPr txBox="1"/>
      </xdr:nvSpPr>
      <xdr:spPr>
        <a:xfrm>
          <a:off x="776288" y="4986338"/>
          <a:ext cx="1640681" cy="288131"/>
        </a:xfrm>
        <a:prstGeom prst="rect">
          <a:avLst/>
        </a:prstGeom>
        <a:solidFill>
          <a:schemeClr val="lt1"/>
        </a:solidFill>
        <a:ln w="9525" cmpd="sng">
          <a:solidFill>
            <a:schemeClr val="tx1"/>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Enregistrer</a:t>
          </a:r>
          <a:r>
            <a:rPr lang="fr-FR" sz="1100" baseline="0"/>
            <a:t> des données</a:t>
          </a:r>
          <a:endParaRPr lang="fr-FR" sz="1100"/>
        </a:p>
      </xdr:txBody>
    </xdr:sp>
    <xdr:clientData/>
  </xdr:twoCellAnchor>
  <xdr:twoCellAnchor>
    <xdr:from>
      <xdr:col>1</xdr:col>
      <xdr:colOff>654844</xdr:colOff>
      <xdr:row>32</xdr:row>
      <xdr:rowOff>11907</xdr:rowOff>
    </xdr:from>
    <xdr:to>
      <xdr:col>12</xdr:col>
      <xdr:colOff>559594</xdr:colOff>
      <xdr:row>44</xdr:row>
      <xdr:rowOff>107157</xdr:rowOff>
    </xdr:to>
    <xdr:sp macro="" textlink="">
      <xdr:nvSpPr>
        <xdr:cNvPr id="3" name="ZoneTexte 2"/>
        <xdr:cNvSpPr txBox="1"/>
      </xdr:nvSpPr>
      <xdr:spPr>
        <a:xfrm>
          <a:off x="1416844" y="8632032"/>
          <a:ext cx="14108906" cy="23812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J'ai un petit soucis. Dans mon fichier, à la feuille déplacements, j'aimerai lorsque je rentre des dates (date de début et date de fin) que mon appli me calcule le prix de revient de chaque véhicule dans l'intervalle des dates choisies à partir de données de mon tableau du bas. Les données du tableau peuvent être ajoutées par l'utilisateur grâce à un userform. Enfin vous verrez tout ça ... </a:t>
          </a:r>
          <a:br>
            <a:rPr lang="fr-FR"/>
          </a:br>
          <a:r>
            <a:rPr lang="fr-FR"/>
            <a:t/>
          </a:r>
          <a:br>
            <a:rPr lang="fr-FR"/>
          </a:br>
          <a:r>
            <a:rPr lang="fr-FR"/>
            <a:t>Le prix de revient est le coût total divisé par le nombre de kilomètres du véhicule. Le coût total est l'addition de plusieurs critères spécifiées dans le document. </a:t>
          </a:r>
          <a:br>
            <a:rPr lang="fr-FR"/>
          </a:br>
          <a:r>
            <a:rPr lang="fr-FR"/>
            <a:t/>
          </a:r>
          <a:br>
            <a:rPr lang="fr-FR"/>
          </a:br>
          <a:r>
            <a:rPr lang="fr-FR"/>
            <a:t>Je ne trouve pas la formule pour calculer les frais (de carburant, péages et lavage) et le nombre de kilomètres parcourus par le véhicule dans l'intervalle de dates qui sera spécifié dans 2 cases prévues à cet effet : une case date de début et une autre date de fin.</a:t>
          </a:r>
          <a:br>
            <a:rPr lang="fr-FR"/>
          </a:br>
          <a:r>
            <a:rPr lang="fr-FR"/>
            <a:t/>
          </a:r>
          <a:br>
            <a:rPr lang="fr-FR"/>
          </a:br>
          <a:r>
            <a:rPr lang="fr-FR"/>
            <a:t>Merci à l'avance de votre aide, le fichier est en pièce jointe.</a:t>
          </a:r>
          <a:br>
            <a:rPr lang="fr-FR"/>
          </a:br>
          <a:r>
            <a:rPr lang="fr-FR"/>
            <a:t/>
          </a:r>
          <a:br>
            <a:rPr lang="fr-FR"/>
          </a:br>
          <a:r>
            <a:rPr lang="fr-FR"/>
            <a:t>PS : Pouvez-vous m'expliquer comment vous avez procédé et comment marche la formule ou le code utilisé.</a:t>
          </a:r>
          <a:endParaRPr lang="fr-FR" sz="1100"/>
        </a:p>
      </xdr:txBody>
    </xdr:sp>
    <xdr:clientData/>
  </xdr:twoCellAnchor>
</xdr:wsDr>
</file>

<file path=xl/tables/table1.xml><?xml version="1.0" encoding="utf-8"?>
<table xmlns="http://schemas.openxmlformats.org/spreadsheetml/2006/main" id="2" name="Tableau2" displayName="Tableau2" ref="B20:N24" totalsRowShown="0" headerRowDxfId="14" dataDxfId="13">
  <autoFilter ref="B20:N24"/>
  <tableColumns count="13">
    <tableColumn id="1" name="Modèle" dataDxfId="12"/>
    <tableColumn id="2" name="Plaque" dataDxfId="11"/>
    <tableColumn id="3" name="Projet" dataDxfId="10"/>
    <tableColumn id="4" name="Numéro de Badge" dataDxfId="9"/>
    <tableColumn id="5" name="Conducteur" dataDxfId="8"/>
    <tableColumn id="6" name="Date de départ" dataDxfId="7"/>
    <tableColumn id="7" name="Temps d'utilisation (en jours)" dataDxfId="6"/>
    <tableColumn id="8" name="km départ" dataDxfId="5"/>
    <tableColumn id="9" name="km retour" dataDxfId="4"/>
    <tableColumn id="10" name="km parcourus" dataDxfId="3">
      <calculatedColumnFormula>Tableau2[[#This Row],[km retour]]-Tableau2[[#This Row],[km départ]]</calculatedColumnFormula>
    </tableColumn>
    <tableColumn id="11" name="Frais de carburant (en €)" dataDxfId="2"/>
    <tableColumn id="12" name="Frais péage" dataDxfId="1"/>
    <tableColumn id="13" name="Frais lavage" dataDxfId="0"/>
  </tableColumns>
  <tableStyleInfo name="TableStyleLight9" showFirstColumn="0" showLastColumn="0" showRowStripes="1" showColumnStripes="0"/>
</table>
</file>

<file path=xl/tables/table2.xml><?xml version="1.0" encoding="utf-8"?>
<table xmlns="http://schemas.openxmlformats.org/spreadsheetml/2006/main" id="1" name="Tableau1" displayName="Tableau1" ref="H2:J13" totalsRowShown="0" headerRowDxfId="19" dataDxfId="18">
  <autoFilter ref="H2:J13"/>
  <tableColumns count="3">
    <tableColumn id="1" name="Plaque" dataDxfId="17"/>
    <tableColumn id="2" name="Modèle" dataDxfId="16"/>
    <tableColumn id="3" name="Prochaine révision" dataDxfId="15"/>
  </tableColumns>
  <tableStyleInfo name="TableStyleMedium10"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ajouter-les-informations-d-un-userform-sur-les-lignes-vides-t74433.html"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3.bin"/><Relationship Id="rId1" Type="http://schemas.openxmlformats.org/officeDocument/2006/relationships/hyperlink" Target="http://forum.excel-pratique.com/excel/help-formule-ou-code-de-calcul-prix-de-revient-t74903.html" TargetMode="External"/><Relationship Id="rId5" Type="http://schemas.openxmlformats.org/officeDocument/2006/relationships/table" Target="../tables/table2.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N1"/>
  <sheetViews>
    <sheetView workbookViewId="0">
      <selection activeCell="I20" sqref="I20"/>
    </sheetView>
  </sheetViews>
  <sheetFormatPr baseColWidth="10" defaultRowHeight="15" x14ac:dyDescent="0.25"/>
  <sheetData>
    <row r="1" spans="14:14" x14ac:dyDescent="0.25">
      <c r="N1" s="13" t="s">
        <v>21</v>
      </c>
    </row>
  </sheetData>
  <hyperlinks>
    <hyperlink ref="N1" r:id="rId1"/>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election activeCell="I8" sqref="I8"/>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
  <sheetViews>
    <sheetView workbookViewId="0"/>
  </sheetViews>
  <sheetFormatPr baseColWidth="10" defaultRowHeight="15" x14ac:dyDescent="0.25"/>
  <cols>
    <col min="1" max="1" width="27.140625" style="14" customWidth="1"/>
    <col min="2" max="2" width="16.85546875" style="14" customWidth="1"/>
    <col min="3" max="16384" width="11.42578125" style="14"/>
  </cols>
  <sheetData>
    <row r="1" spans="1:2" ht="45" customHeight="1" x14ac:dyDescent="0.25">
      <c r="A1" s="15"/>
      <c r="B1" s="15"/>
    </row>
  </sheetData>
  <pageMargins left="0.7" right="0.7" top="0.75" bottom="0.75" header="0.3" footer="0.3"/>
  <pageSetup paperSize="9" orientation="portrait" horizontalDpi="4294967293"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O24"/>
  <sheetViews>
    <sheetView tabSelected="1" zoomScale="80" zoomScaleNormal="80" workbookViewId="0">
      <selection activeCell="E23" sqref="E23"/>
    </sheetView>
  </sheetViews>
  <sheetFormatPr baseColWidth="10" defaultRowHeight="15" x14ac:dyDescent="0.25"/>
  <cols>
    <col min="1" max="1" width="11.42578125" style="2"/>
    <col min="2" max="2" width="17.140625" style="2" customWidth="1"/>
    <col min="3" max="3" width="14.140625" style="2" customWidth="1"/>
    <col min="4" max="4" width="16.42578125" style="2" customWidth="1"/>
    <col min="5" max="5" width="19" style="2" customWidth="1"/>
    <col min="6" max="6" width="29.42578125" style="2" customWidth="1"/>
    <col min="7" max="7" width="16.28515625" style="2" customWidth="1"/>
    <col min="8" max="8" width="14.85546875" style="2" customWidth="1"/>
    <col min="9" max="9" width="19.28515625" style="2" customWidth="1"/>
    <col min="10" max="10" width="24.28515625" style="2" customWidth="1"/>
    <col min="11" max="11" width="17.85546875" style="2" customWidth="1"/>
    <col min="12" max="12" width="24.42578125" style="2" customWidth="1"/>
    <col min="13" max="13" width="19.7109375" style="2" customWidth="1"/>
    <col min="14" max="14" width="19.85546875" style="2" customWidth="1"/>
    <col min="15" max="15" width="16.5703125" style="2" customWidth="1"/>
    <col min="16" max="16384" width="11.42578125" style="2"/>
  </cols>
  <sheetData>
    <row r="1" spans="2:15" x14ac:dyDescent="0.25">
      <c r="K1" s="22"/>
      <c r="L1" s="22"/>
      <c r="M1" s="22"/>
      <c r="N1" s="22"/>
      <c r="O1" s="22"/>
    </row>
    <row r="2" spans="2:15" ht="27.75" customHeight="1" x14ac:dyDescent="0.25">
      <c r="H2" s="21" t="s">
        <v>10</v>
      </c>
      <c r="I2" s="21" t="s">
        <v>9</v>
      </c>
      <c r="J2" s="21" t="s">
        <v>23</v>
      </c>
      <c r="K2" s="22"/>
      <c r="L2" s="33" t="s">
        <v>35</v>
      </c>
      <c r="M2" s="25"/>
      <c r="N2" s="25"/>
      <c r="O2" s="22"/>
    </row>
    <row r="3" spans="2:15" ht="37.5" customHeight="1" x14ac:dyDescent="0.25">
      <c r="C3" s="24" t="s">
        <v>12</v>
      </c>
      <c r="D3" s="28" t="s">
        <v>34</v>
      </c>
      <c r="E3" s="29"/>
      <c r="H3" s="2" t="s">
        <v>26</v>
      </c>
      <c r="I3" s="2" t="s">
        <v>25</v>
      </c>
      <c r="J3" s="2">
        <v>30000</v>
      </c>
      <c r="K3" s="22"/>
      <c r="L3" s="26"/>
      <c r="M3" s="26"/>
      <c r="N3" s="27"/>
      <c r="O3" s="22"/>
    </row>
    <row r="4" spans="2:15" ht="24.75" customHeight="1" x14ac:dyDescent="0.25">
      <c r="H4" s="2" t="s">
        <v>29</v>
      </c>
      <c r="I4" s="2" t="s">
        <v>28</v>
      </c>
      <c r="J4" s="2">
        <v>50000</v>
      </c>
      <c r="K4" s="22"/>
      <c r="L4" s="26"/>
      <c r="M4" s="26"/>
      <c r="N4" s="27"/>
      <c r="O4" s="22"/>
    </row>
    <row r="5" spans="2:15" ht="27" customHeight="1" x14ac:dyDescent="0.25">
      <c r="B5" s="5" t="s">
        <v>13</v>
      </c>
      <c r="C5" s="16">
        <v>42248</v>
      </c>
      <c r="E5" s="4" t="s">
        <v>15</v>
      </c>
      <c r="F5" s="3"/>
      <c r="K5" s="22"/>
      <c r="L5" s="27"/>
      <c r="M5" s="27"/>
      <c r="N5" s="27"/>
      <c r="O5" s="22"/>
    </row>
    <row r="6" spans="2:15" ht="29.25" customHeight="1" x14ac:dyDescent="0.25">
      <c r="B6" s="4" t="s">
        <v>14</v>
      </c>
      <c r="C6" s="30">
        <v>42433</v>
      </c>
      <c r="E6" s="6" t="s">
        <v>16</v>
      </c>
      <c r="F6" s="7"/>
      <c r="K6" s="22"/>
      <c r="L6" s="27"/>
      <c r="M6" s="27"/>
      <c r="N6" s="27"/>
      <c r="O6" s="22"/>
    </row>
    <row r="7" spans="2:15" ht="30" customHeight="1" x14ac:dyDescent="0.25">
      <c r="D7" s="12"/>
      <c r="E7" s="4" t="s">
        <v>17</v>
      </c>
      <c r="F7" s="3"/>
      <c r="K7" s="22"/>
      <c r="L7" s="27"/>
      <c r="M7" s="27"/>
      <c r="N7" s="27"/>
      <c r="O7" s="22"/>
    </row>
    <row r="8" spans="2:15" ht="33.75" customHeight="1" x14ac:dyDescent="0.25">
      <c r="K8" s="22"/>
      <c r="L8" s="27"/>
      <c r="M8" s="27"/>
      <c r="N8" s="27"/>
      <c r="O8" s="22"/>
    </row>
    <row r="9" spans="2:15" ht="32.25" customHeight="1" x14ac:dyDescent="0.25">
      <c r="B9" s="1" t="s">
        <v>6</v>
      </c>
      <c r="C9" s="8">
        <f>SUMPRODUCT((Tableau2[Date de départ]&gt;=$C$5)*(Tableau2[Date de départ]&lt;=$C$6)*(Tableau2[Plaque]=$D$3)*(Tableau2[Frais de carburant (en €)]))</f>
        <v>204</v>
      </c>
      <c r="E9" s="1" t="s">
        <v>23</v>
      </c>
      <c r="F9" s="3">
        <f>IF(ISBLANK(H3), " ",IF(ISNA(VLOOKUP(D3,TabRévision,3,FALSE)), "Code erroné", VLOOKUP(D3,TabRévision,3,FALSE)))</f>
        <v>50000</v>
      </c>
      <c r="K9" s="22"/>
      <c r="L9" s="32">
        <f>SUMIFS(Tableau2[Frais de carburant (en €)],Tableau2[Date de départ],"&gt;="&amp;$C$5,Tableau2[Date de départ],"&lt;="&amp;$C$6,Tableau2[Plaque],$D$3)</f>
        <v>204</v>
      </c>
      <c r="M9" s="27"/>
      <c r="N9" s="27"/>
      <c r="O9" s="22"/>
    </row>
    <row r="10" spans="2:15" ht="28.5" customHeight="1" x14ac:dyDescent="0.25">
      <c r="B10" s="9" t="s">
        <v>18</v>
      </c>
      <c r="C10" s="8">
        <f>SUMPRODUCT((Tableau2[Date de départ]&gt;=$C$5)*(Tableau2[Date de départ]&lt;=$C$6)*(Tableau2[Plaque]=$D$3)*(Tableau2[Frais péage]))</f>
        <v>160</v>
      </c>
      <c r="F10" s="19" t="str">
        <f>IF(F9-C12&lt;500, "Faire révision véhicule", " ")</f>
        <v xml:space="preserve"> </v>
      </c>
      <c r="K10" s="22"/>
      <c r="L10" s="32">
        <f>SUMIFS(Tableau2[Frais péage],Tableau2[Date de départ],"&gt;="&amp;$C$5,Tableau2[Date de départ],"&lt;="&amp;$C$6,Tableau2[Plaque],$D$3)</f>
        <v>160</v>
      </c>
      <c r="M10" s="27"/>
      <c r="N10" s="27"/>
      <c r="O10" s="22"/>
    </row>
    <row r="11" spans="2:15" ht="30" customHeight="1" x14ac:dyDescent="0.25">
      <c r="B11" s="11" t="s">
        <v>19</v>
      </c>
      <c r="C11" s="8">
        <f>SUMPRODUCT((Tableau2[Date de départ]&gt;=$C$5)*(Tableau2[Date de départ]&lt;=$C$6)*(Tableau2[Plaque]=$D$3)*(Tableau2[Frais lavage]))</f>
        <v>100</v>
      </c>
      <c r="D11" s="9" t="s">
        <v>20</v>
      </c>
      <c r="E11" s="10">
        <f>F5+F6+F7+C9+C10+C11</f>
        <v>464</v>
      </c>
      <c r="K11" s="22"/>
      <c r="L11" s="32">
        <f>SUMIFS(Tableau2[Frais lavage],Tableau2[Date de départ],"&gt;="&amp;$C$5,Tableau2[Date de départ],"&lt;="&amp;$C$6,Tableau2[Plaque],$D$3)</f>
        <v>100</v>
      </c>
      <c r="M11" s="22"/>
      <c r="N11" s="22"/>
      <c r="O11" s="22"/>
    </row>
    <row r="12" spans="2:15" ht="33" customHeight="1" x14ac:dyDescent="0.25">
      <c r="B12" s="9" t="s">
        <v>31</v>
      </c>
      <c r="C12" s="8">
        <f>SUMPRODUCT((Tableau2[Date de départ]&gt;=$C$5)*(Tableau2[Date de départ]&lt;=$C$6)*(Tableau2[Plaque]=$D$3)*(Tableau2[km parcourus]))</f>
        <v>866</v>
      </c>
      <c r="D12" s="11" t="s">
        <v>33</v>
      </c>
      <c r="E12" s="23">
        <f>IF(ISERROR(E11/C12)," ",E11/C12)</f>
        <v>0.53579676674364896</v>
      </c>
      <c r="L12" s="32">
        <f>SUMIFS(Tableau2[km parcourus],Tableau2[Date de départ],"&gt;="&amp;$C$5,Tableau2[Date de départ],"&lt;="&amp;$C$6,Tableau2[Plaque],$D$3)</f>
        <v>866</v>
      </c>
    </row>
    <row r="13" spans="2:15" ht="30.75" customHeight="1" x14ac:dyDescent="0.25"/>
    <row r="20" spans="2:14" ht="30" customHeight="1" x14ac:dyDescent="0.25">
      <c r="B20" s="1" t="s">
        <v>9</v>
      </c>
      <c r="C20" s="1" t="s">
        <v>10</v>
      </c>
      <c r="D20" s="1" t="s">
        <v>0</v>
      </c>
      <c r="E20" s="1" t="s">
        <v>1</v>
      </c>
      <c r="F20" s="1" t="s">
        <v>11</v>
      </c>
      <c r="G20" s="1" t="s">
        <v>2</v>
      </c>
      <c r="H20" s="1" t="s">
        <v>22</v>
      </c>
      <c r="I20" s="1" t="s">
        <v>3</v>
      </c>
      <c r="J20" s="1" t="s">
        <v>4</v>
      </c>
      <c r="K20" s="1" t="s">
        <v>5</v>
      </c>
      <c r="L20" s="1" t="s">
        <v>24</v>
      </c>
      <c r="M20" s="1" t="s">
        <v>7</v>
      </c>
      <c r="N20" s="1" t="s">
        <v>8</v>
      </c>
    </row>
    <row r="21" spans="2:14" x14ac:dyDescent="0.25">
      <c r="B21" s="18" t="s">
        <v>25</v>
      </c>
      <c r="C21" s="18" t="s">
        <v>26</v>
      </c>
      <c r="D21" s="18">
        <v>201</v>
      </c>
      <c r="E21" s="18">
        <v>3022</v>
      </c>
      <c r="F21" s="18" t="s">
        <v>27</v>
      </c>
      <c r="G21" s="31">
        <v>42415</v>
      </c>
      <c r="H21" s="18">
        <v>2</v>
      </c>
      <c r="I21" s="18">
        <v>24012</v>
      </c>
      <c r="J21" s="18">
        <v>24530</v>
      </c>
      <c r="K21" s="18">
        <f>Tableau2[[#This Row],[km retour]]-Tableau2[[#This Row],[km départ]]</f>
        <v>518</v>
      </c>
      <c r="L21" s="18">
        <v>50</v>
      </c>
      <c r="M21" s="18">
        <v>18</v>
      </c>
      <c r="N21" s="18">
        <v>2</v>
      </c>
    </row>
    <row r="22" spans="2:14" x14ac:dyDescent="0.25">
      <c r="B22" s="18" t="s">
        <v>28</v>
      </c>
      <c r="C22" s="18" t="s">
        <v>29</v>
      </c>
      <c r="D22" s="18">
        <v>423</v>
      </c>
      <c r="E22" s="18">
        <v>865</v>
      </c>
      <c r="F22" s="18" t="s">
        <v>30</v>
      </c>
      <c r="G22" s="31">
        <v>42333</v>
      </c>
      <c r="H22" s="18">
        <v>4</v>
      </c>
      <c r="I22" s="18">
        <v>30568</v>
      </c>
      <c r="J22" s="18">
        <v>31134</v>
      </c>
      <c r="K22" s="18">
        <f>Tableau2[[#This Row],[km retour]]-Tableau2[[#This Row],[km départ]]</f>
        <v>566</v>
      </c>
      <c r="L22" s="18">
        <v>54</v>
      </c>
      <c r="M22" s="18">
        <v>40</v>
      </c>
      <c r="N22" s="18">
        <v>0</v>
      </c>
    </row>
    <row r="23" spans="2:14" x14ac:dyDescent="0.25">
      <c r="B23" s="17" t="s">
        <v>25</v>
      </c>
      <c r="C23" s="17" t="s">
        <v>26</v>
      </c>
      <c r="D23" s="17">
        <v>754</v>
      </c>
      <c r="E23" s="17">
        <v>123</v>
      </c>
      <c r="F23" s="17" t="s">
        <v>32</v>
      </c>
      <c r="G23" s="30">
        <v>42260</v>
      </c>
      <c r="H23" s="17">
        <v>4.5</v>
      </c>
      <c r="I23" s="17">
        <v>23865</v>
      </c>
      <c r="J23" s="17">
        <v>24012</v>
      </c>
      <c r="K23" s="20">
        <f>Tableau2[[#This Row],[km retour]]-Tableau2[[#This Row],[km départ]]</f>
        <v>147</v>
      </c>
      <c r="L23" s="17">
        <v>25</v>
      </c>
      <c r="M23" s="17">
        <v>8.5</v>
      </c>
      <c r="N23" s="17">
        <v>2</v>
      </c>
    </row>
    <row r="24" spans="2:14" x14ac:dyDescent="0.25">
      <c r="B24" s="17" t="s">
        <v>36</v>
      </c>
      <c r="C24" s="17" t="s">
        <v>37</v>
      </c>
      <c r="D24" s="17" t="s">
        <v>38</v>
      </c>
      <c r="E24" s="17" t="s">
        <v>39</v>
      </c>
      <c r="F24" s="17" t="s">
        <v>40</v>
      </c>
      <c r="G24" s="30">
        <v>42432</v>
      </c>
      <c r="H24" s="17">
        <v>4</v>
      </c>
      <c r="I24" s="17">
        <v>1500</v>
      </c>
      <c r="J24" s="17">
        <v>1800</v>
      </c>
      <c r="K24" s="20">
        <f>Tableau2[[#This Row],[km retour]]-Tableau2[[#This Row],[km départ]]</f>
        <v>300</v>
      </c>
      <c r="L24" s="17">
        <v>150</v>
      </c>
      <c r="M24" s="17">
        <v>120</v>
      </c>
      <c r="N24" s="17">
        <v>100</v>
      </c>
    </row>
  </sheetData>
  <mergeCells count="1">
    <mergeCell ref="D3:E3"/>
  </mergeCells>
  <hyperlinks>
    <hyperlink ref="L2" r:id="rId1"/>
  </hyperlinks>
  <pageMargins left="0.7" right="0.7" top="0.75" bottom="0.75" header="0.3" footer="0.3"/>
  <pageSetup paperSize="9" orientation="portrait" horizontalDpi="4294967293" r:id="rId2"/>
  <drawing r:id="rId3"/>
  <tableParts count="2">
    <tablePart r:id="rId4"/>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4</vt:i4>
      </vt:variant>
    </vt:vector>
  </HeadingPairs>
  <TitlesOfParts>
    <vt:vector size="11" baseType="lpstr">
      <vt:lpstr>Acceuil</vt:lpstr>
      <vt:lpstr>Installation</vt:lpstr>
      <vt:lpstr>Téléphonie</vt:lpstr>
      <vt:lpstr>Services d'impression</vt:lpstr>
      <vt:lpstr>Prêt de matériel</vt:lpstr>
      <vt:lpstr>Déplacements</vt:lpstr>
      <vt:lpstr>Reporting</vt:lpstr>
      <vt:lpstr>Datededepart</vt:lpstr>
      <vt:lpstr>Plaque</vt:lpstr>
      <vt:lpstr>Déplacements!TabDéplacements</vt:lpstr>
      <vt:lpstr>Déplacements!TabRévision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Pollesel Mathias</dc:creator>
  <cp:lastModifiedBy>Michel Zombaï</cp:lastModifiedBy>
  <dcterms:created xsi:type="dcterms:W3CDTF">2016-02-13T18:08:31Z</dcterms:created>
  <dcterms:modified xsi:type="dcterms:W3CDTF">2016-03-03T16:57:53Z</dcterms:modified>
</cp:coreProperties>
</file>