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35" windowWidth="27315" windowHeight="12090"/>
  </bookViews>
  <sheets>
    <sheet name="DEMANDE" sheetId="6" r:id="rId1"/>
    <sheet name="LISTE" sheetId="5" r:id="rId2"/>
    <sheet name="tarif" sheetId="2" r:id="rId3"/>
    <sheet name="FOURNIS" sheetId="4" r:id="rId4"/>
    <sheet name="Feuil1" sheetId="7" r:id="rId5"/>
  </sheets>
  <externalReferences>
    <externalReference r:id="rId6"/>
  </externalReferences>
  <definedNames>
    <definedName name="_xlnm._FilterDatabase" localSheetId="0" hidden="1">DEMANDE!$A$11:$L$60</definedName>
    <definedName name="_xlnm._FilterDatabase" localSheetId="3" hidden="1">FOURNIS!$A$1:$P$15</definedName>
    <definedName name="articles">tarif!$B$5:$M$128</definedName>
    <definedName name="Civilité">OFFSET([1]LISTE!$C$1,1,,COUNTA([1]LISTE!$C:$C))</definedName>
    <definedName name="DEMANDE">OFFSET(LISTE!$G$1,1,,COUNTA(LISTE!$G:$G))</definedName>
    <definedName name="_xlnm.Print_Titles" localSheetId="0">DEMANDE!$1:$3</definedName>
    <definedName name="Liste">tarif!$B$4:$B$128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TARIFEXT">[0]!articles</definedName>
    <definedName name="uniteExt">[1]!UNITES</definedName>
    <definedName name="UNITES" localSheetId="0">OFFSET([1]LISTE!$A$1,1,,COUNTA([1]LISTE!$A:$A))</definedName>
    <definedName name="UNITES">OFFSET(LISTE!$A$1,1,,COUNTA(LISTE!$A:$A))</definedName>
    <definedName name="_xlnm.Print_Area" localSheetId="0">DEMANDE!$A$1:$L$60</definedName>
  </definedNames>
  <calcPr calcId="145621"/>
</workbook>
</file>

<file path=xl/calcChain.xml><?xml version="1.0" encoding="utf-8"?>
<calcChain xmlns="http://schemas.openxmlformats.org/spreadsheetml/2006/main">
  <c r="J5" i="6" l="1"/>
  <c r="J6" i="6"/>
  <c r="N54" i="6" l="1"/>
  <c r="L54" i="6"/>
  <c r="N53" i="6"/>
  <c r="L53" i="6"/>
  <c r="N52" i="6"/>
  <c r="L52" i="6"/>
  <c r="N51" i="6"/>
  <c r="L51" i="6"/>
  <c r="N50" i="6"/>
  <c r="L50" i="6"/>
  <c r="N49" i="6"/>
  <c r="L49" i="6"/>
  <c r="N48" i="6"/>
  <c r="L48" i="6"/>
  <c r="N47" i="6"/>
  <c r="L47" i="6"/>
  <c r="N46" i="6"/>
  <c r="L46" i="6"/>
  <c r="N45" i="6"/>
  <c r="L45" i="6"/>
  <c r="N44" i="6"/>
  <c r="L44" i="6"/>
  <c r="N43" i="6"/>
  <c r="L43" i="6"/>
  <c r="N42" i="6"/>
  <c r="L42" i="6"/>
  <c r="N41" i="6"/>
  <c r="L41" i="6"/>
  <c r="N40" i="6"/>
  <c r="L40" i="6"/>
  <c r="N39" i="6"/>
  <c r="L39" i="6"/>
  <c r="N38" i="6"/>
  <c r="L38" i="6"/>
  <c r="N37" i="6"/>
  <c r="L37" i="6"/>
  <c r="N36" i="6"/>
  <c r="L36" i="6"/>
  <c r="N35" i="6"/>
  <c r="L35" i="6"/>
  <c r="N34" i="6"/>
  <c r="L34" i="6"/>
  <c r="N33" i="6"/>
  <c r="L33" i="6"/>
  <c r="N32" i="6"/>
  <c r="L32" i="6"/>
  <c r="N31" i="6"/>
  <c r="L31" i="6"/>
  <c r="N30" i="6"/>
  <c r="L30" i="6"/>
  <c r="N29" i="6"/>
  <c r="L29" i="6"/>
  <c r="N28" i="6"/>
  <c r="L28" i="6"/>
  <c r="N27" i="6"/>
  <c r="L27" i="6"/>
  <c r="N26" i="6"/>
  <c r="L26" i="6"/>
  <c r="N25" i="6"/>
  <c r="L25" i="6"/>
  <c r="N24" i="6"/>
  <c r="L24" i="6"/>
  <c r="N23" i="6"/>
  <c r="L23" i="6"/>
  <c r="N22" i="6"/>
  <c r="L22" i="6"/>
  <c r="N21" i="6"/>
  <c r="L21" i="6"/>
  <c r="N20" i="6"/>
  <c r="L20" i="6"/>
  <c r="N19" i="6"/>
  <c r="L19" i="6"/>
  <c r="N18" i="6"/>
  <c r="L18" i="6"/>
  <c r="N17" i="6"/>
  <c r="L17" i="6"/>
  <c r="N16" i="6"/>
  <c r="L16" i="6"/>
  <c r="N15" i="6"/>
  <c r="L15" i="6"/>
  <c r="N14" i="6"/>
  <c r="L14" i="6"/>
  <c r="N13" i="6"/>
  <c r="L13" i="6"/>
  <c r="N12" i="6"/>
  <c r="L12" i="6"/>
  <c r="L55" i="6" s="1"/>
  <c r="J7" i="6"/>
  <c r="M20" i="2"/>
  <c r="M21" i="2"/>
  <c r="M22" i="2"/>
  <c r="M23" i="2"/>
  <c r="M24" i="2"/>
  <c r="M25" i="2"/>
  <c r="M26" i="2"/>
  <c r="M27" i="2"/>
  <c r="M28" i="2"/>
  <c r="M29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6" i="2"/>
  <c r="M47" i="2"/>
  <c r="M48" i="2"/>
  <c r="M50" i="2"/>
  <c r="M51" i="2"/>
  <c r="M53" i="2"/>
  <c r="M54" i="2"/>
  <c r="M55" i="2"/>
  <c r="M56" i="2"/>
  <c r="M57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7" i="2"/>
  <c r="M128" i="2"/>
  <c r="M6" i="2"/>
  <c r="M7" i="2"/>
  <c r="M8" i="2"/>
  <c r="M9" i="2"/>
  <c r="M10" i="2"/>
  <c r="M11" i="2"/>
  <c r="M12" i="2"/>
  <c r="M13" i="2"/>
  <c r="M14" i="2"/>
  <c r="M15" i="2"/>
  <c r="M16" i="2"/>
  <c r="M5" i="2"/>
  <c r="L57" i="6" l="1"/>
  <c r="L58" i="6" s="1"/>
  <c r="L59" i="6" s="1"/>
  <c r="L60" i="6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<sst xmlns="http://schemas.openxmlformats.org/spreadsheetml/2006/main" count="810" uniqueCount="369">
  <si>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</si>
  <si>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</si>
  <si>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</si>
  <si>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</si>
  <si>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</si>
  <si>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</si>
  <si>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</si>
  <si>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</si>
  <si>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</si>
  <si>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</si>
  <si>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</si>
  <si>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</si>
  <si>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</si>
  <si>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BOULONNERIE - FIXATION ACIER</t>
  </si>
  <si>
    <t>Chevillage - scellement chimique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</si>
  <si>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</si>
  <si>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</si>
  <si>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</si>
  <si>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</si>
  <si>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</si>
  <si>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</si>
  <si>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</si>
  <si>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</si>
  <si>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</si>
  <si>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</si>
  <si>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</si>
  <si>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</si>
  <si>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</si>
  <si>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</si>
  <si>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</si>
  <si>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</si>
  <si>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</si>
  <si>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</si>
  <si>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</si>
  <si>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</si>
  <si>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</si>
  <si>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</si>
  <si>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</si>
  <si>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</si>
  <si>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</si>
  <si>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</si>
  <si>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</si>
  <si>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</si>
  <si>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</si>
  <si>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</si>
  <si>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</si>
  <si>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</si>
  <si>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</si>
  <si>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</si>
  <si>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</si>
  <si>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</si>
  <si>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</si>
  <si>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</si>
  <si>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</si>
  <si>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</si>
  <si>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</si>
  <si>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</si>
  <si>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</si>
  <si>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</si>
  <si>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</si>
  <si>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</si>
  <si>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</si>
  <si>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</si>
  <si>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</si>
  <si>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</si>
  <si>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</si>
  <si>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</si>
  <si>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</si>
  <si>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</si>
  <si>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</si>
  <si>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</si>
  <si>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</si>
  <si>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</si>
  <si>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</si>
  <si>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</si>
  <si>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</si>
  <si>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</si>
  <si>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</si>
  <si>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</si>
  <si>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</si>
  <si>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</si>
  <si>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</si>
  <si>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</si>
  <si>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</si>
  <si>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</si>
  <si>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</si>
  <si>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</si>
  <si>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</si>
  <si>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</si>
  <si>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</si>
  <si>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</si>
  <si>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</si>
  <si>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</si>
  <si>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</si>
  <si>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</si>
  <si>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</si>
  <si>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</si>
  <si>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</si>
  <si>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</si>
  <si>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</si>
  <si>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</si>
  <si>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</si>
  <si>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</si>
  <si>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</si>
  <si>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</si>
  <si>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</si>
  <si>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</si>
  <si>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</si>
  <si>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</si>
  <si>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</si>
  <si>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</si>
  <si>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</si>
  <si>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</si>
  <si>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</si>
  <si>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</si>
  <si>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</si>
  <si>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</si>
  <si>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</si>
  <si>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</si>
  <si>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</si>
  <si>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</si>
  <si>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</si>
  <si>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</si>
  <si>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</si>
  <si>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</si>
  <si>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</si>
  <si>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</si>
  <si>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</si>
  <si>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</si>
  <si>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</si>
  <si>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</si>
  <si>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</si>
  <si>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</si>
  <si>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</si>
  <si>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</si>
  <si>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</si>
  <si>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</si>
  <si>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</si>
  <si>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</si>
  <si>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</si>
  <si>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</si>
  <si>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</si>
  <si>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</si>
  <si>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</si>
  <si>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</si>
  <si>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</si>
  <si>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</si>
  <si>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</si>
  <si>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</si>
  <si>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</si>
  <si>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</si>
  <si>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</si>
  <si>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</si>
  <si>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</si>
  <si>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</si>
  <si>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</si>
  <si>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</si>
  <si>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</si>
  <si>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</si>
  <si>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</si>
  <si>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</si>
  <si>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</si>
  <si>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</si>
  <si>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</si>
  <si>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</si>
  <si>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</si>
  <si>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</si>
  <si>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</si>
  <si>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</si>
  <si>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</si>
  <si>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</si>
  <si>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</si>
  <si>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</si>
  <si>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</si>
  <si>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</si>
  <si>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</si>
  <si>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</si>
  <si>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</si>
  <si>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</si>
  <si>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</si>
  <si>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</si>
  <si>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</si>
  <si>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</si>
  <si>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</si>
  <si>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</si>
  <si>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</si>
  <si>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</si>
  <si>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</si>
  <si>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</si>
  <si>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</si>
  <si>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</si>
  <si>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</si>
  <si>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</si>
  <si>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</si>
  <si>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</si>
  <si>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</si>
  <si>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</si>
  <si>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</si>
  <si>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</si>
  <si>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</si>
  <si>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</si>
  <si>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</si>
  <si>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</si>
  <si>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</si>
  <si>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</si>
  <si>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</si>
  <si>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</si>
  <si>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</si>
  <si>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</si>
  <si>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</si>
  <si>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</si>
  <si>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</si>
  <si>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</si>
  <si>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</si>
  <si>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</si>
  <si>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</si>
  <si>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</si>
  <si>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</si>
  <si>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</si>
  <si>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</si>
  <si>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</si>
  <si>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</si>
  <si>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</si>
  <si>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</si>
  <si>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</si>
  <si>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</si>
  <si>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</si>
  <si>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</si>
  <si>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>Nom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</si>
  <si>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</si>
  <si>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</si>
  <si>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</si>
  <si>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</si>
  <si>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</si>
  <si>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</si>
  <si>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</si>
  <si>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Règlt :</t>
  </si>
  <si>
    <t>Délais de livraison</t>
  </si>
  <si>
    <t>Urgent</t>
  </si>
  <si>
    <t>P.U</t>
  </si>
  <si>
    <t>SOUS-TOTAL</t>
  </si>
  <si>
    <t>Port - emb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</si>
  <si>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</si>
  <si>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</si>
  <si>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</si>
  <si>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</si>
  <si>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</si>
  <si>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</si>
  <si>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</si>
  <si>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</si>
  <si>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</si>
  <si>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</si>
  <si>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</si>
  <si>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</si>
  <si>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</si>
  <si>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</si>
  <si>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</si>
  <si>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</si>
  <si>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</si>
  <si>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</si>
  <si>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</si>
  <si>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</si>
  <si>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</si>
  <si>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</si>
  <si>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</si>
  <si>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</si>
  <si>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</si>
  <si>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</si>
  <si>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</si>
  <si>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</si>
  <si>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</si>
  <si>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</si>
  <si>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</si>
  <si>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</si>
  <si>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</si>
  <si>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</si>
  <si>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</si>
  <si>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</si>
  <si>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</si>
  <si>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</si>
  <si>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</si>
  <si>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</si>
  <si>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</si>
  <si>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</si>
  <si>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</si>
  <si>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</si>
  <si>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</si>
  <si>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</si>
  <si>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</si>
  <si>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</si>
  <si>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</si>
  <si>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</si>
  <si>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</si>
  <si>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</si>
  <si>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</si>
  <si>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</si>
  <si>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</si>
  <si>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</si>
  <si>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</si>
  <si>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</si>
  <si>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</si>
  <si>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</si>
  <si>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</si>
  <si>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</si>
  <si>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</si>
  <si>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</si>
  <si>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</si>
  <si>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</si>
  <si>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</si>
  <si>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</si>
  <si>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</si>
  <si>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</si>
  <si>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</si>
  <si>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</si>
  <si>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</si>
  <si>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</si>
  <si>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</si>
  <si>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</si>
  <si>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</si>
  <si>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</si>
  <si>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t xml:space="preserve">Demande de prix </t>
  </si>
  <si>
    <t>TVA 20%</t>
  </si>
  <si>
    <t xml:space="preserve">Affaire/N° : 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</si>
  <si>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</si>
  <si>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</si>
  <si>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</si>
  <si>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</si>
  <si>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</si>
  <si>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</si>
  <si>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</si>
  <si>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</si>
  <si>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</si>
  <si>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</si>
  <si>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CHEVILLE NYLON 10X51</t>
  </si>
  <si>
    <t xml:space="preserve">                                                            ZA du Maupas </t>
  </si>
  <si>
    <t xml:space="preserve">                                                35290 ST-MEEN LE GRAND</t>
  </si>
  <si>
    <r>
      <t xml:space="preserve">  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</si>
  <si>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>Franco de port et d'emballage et sans frais de facturation</t>
  </si>
  <si>
    <t>Réf</t>
  </si>
  <si>
    <t>Poids Unit/Kg</t>
  </si>
  <si>
    <t>Poids Tot/kg</t>
  </si>
  <si>
    <t xml:space="preserve">Commentaires :
</t>
  </si>
  <si>
    <t xml:space="preserve">N° d'affaire et nom de notre contact à reporter sur vos </t>
  </si>
  <si>
    <t>documents commerciaux</t>
  </si>
  <si>
    <t>Taux :</t>
  </si>
  <si>
    <t>CONTACT</t>
  </si>
  <si>
    <t>email01toto.fr</t>
  </si>
  <si>
    <t>email02toto.fr</t>
  </si>
  <si>
    <t>email03toto.fr</t>
  </si>
  <si>
    <t>email04toto.fr</t>
  </si>
  <si>
    <t>email05toto.fr</t>
  </si>
  <si>
    <t>email06toto.fr</t>
  </si>
  <si>
    <t>email07toto.fr</t>
  </si>
  <si>
    <t>email08toto.fr</t>
  </si>
  <si>
    <t>email09toto.fr</t>
  </si>
  <si>
    <t>email10toto.fr</t>
  </si>
  <si>
    <t>email11toto.fr</t>
  </si>
  <si>
    <t>email12toto.fr</t>
  </si>
  <si>
    <t>email13toto.fr</t>
  </si>
  <si>
    <t>De :</t>
  </si>
  <si>
    <t>60</t>
  </si>
  <si>
    <t>MMMM</t>
  </si>
  <si>
    <t>GGGGG</t>
  </si>
  <si>
    <t>Mob :</t>
  </si>
  <si>
    <t>Stock</t>
  </si>
  <si>
    <t>2106</t>
  </si>
  <si>
    <t xml:space="preserve">Carré noir </t>
  </si>
  <si>
    <t>8</t>
  </si>
  <si>
    <t>http://forum.excel-pratique.com/excel/formulaire-texbox-t67044.html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</si>
</sst>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1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1"/>
      <name val="Calisto MT"/>
      <family val="1"/>
    </font>
    <font>
      <b/>
      <sz val="12"/>
      <color rgb="FFFF0000"/>
      <name val="Calibri"/>
      <family val="2"/>
      <scheme val="minor"/>
    </font>
    <font>
      <sz val="11"/>
      <color theme="9" tint="0.59996337778862885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9"/>
      <color theme="10"/>
      <name val="Perpetua"/>
      <family val="2"/>
    </font>
    <font>
      <b/>
      <sz val="10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ashed">
        <color auto="1"/>
      </right>
      <top/>
      <bottom/>
      <diagonal/>
    </border>
  </borders>
  <cellStyleXfs count="18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36" fillId="0" borderId="0"/>
    <xf numFmtId="0" fontId="56" fillId="0" borderId="0"/>
  </cellStyleXfs>
  <cellXfs count="197">
    <xf numFmtId="0" fontId="0" fillId="0" borderId="0" xfId="0"/>
    <xf numFmtId="0" fontId="34" fillId="0" borderId="3" xfId="0" applyFont="1" applyBorder="1" applyAlignment="1" applyProtection="1">
      <alignment horizontal="center" vertical="center"/>
      <protection hidden="1"/>
    </xf>
    <xf numFmtId="0" fontId="34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2" fontId="46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168" fontId="16" fillId="7" borderId="7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168" fontId="18" fillId="8" borderId="7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168" fontId="22" fillId="3" borderId="7" xfId="0" applyNumberFormat="1" applyFont="1" applyFill="1" applyBorder="1" applyAlignment="1" applyProtection="1">
      <alignment vertical="center" wrapText="1"/>
      <protection locked="0"/>
    </xf>
    <xf numFmtId="49" fontId="24" fillId="0" borderId="3" xfId="0" applyNumberFormat="1" applyFont="1" applyFill="1" applyBorder="1" applyAlignment="1" applyProtection="1">
      <alignment horizontal="left" vertical="center"/>
      <protection locked="0"/>
    </xf>
    <xf numFmtId="2" fontId="23" fillId="0" borderId="4" xfId="3" applyNumberFormat="1" applyFill="1" applyBorder="1" applyAlignment="1" applyProtection="1">
      <alignment vertical="center"/>
      <protection locked="0"/>
    </xf>
    <xf numFmtId="2" fontId="23" fillId="0" borderId="5" xfId="3" applyNumberFormat="1" applyFill="1" applyBorder="1" applyAlignment="1" applyProtection="1">
      <alignment vertical="center"/>
      <protection locked="0"/>
    </xf>
    <xf numFmtId="2" fontId="23" fillId="6" borderId="4" xfId="3" applyNumberFormat="1" applyFill="1" applyBorder="1" applyAlignment="1" applyProtection="1">
      <alignment vertical="center"/>
      <protection locked="0"/>
    </xf>
    <xf numFmtId="4" fontId="23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5" fillId="9" borderId="7" xfId="0" applyNumberFormat="1" applyFont="1" applyFill="1" applyBorder="1" applyAlignment="1">
      <alignment vertical="center" wrapText="1"/>
    </xf>
    <xf numFmtId="2" fontId="23" fillId="0" borderId="4" xfId="4" applyNumberFormat="1" applyFill="1" applyBorder="1" applyAlignment="1" applyProtection="1">
      <alignment vertical="center"/>
      <protection locked="0"/>
    </xf>
    <xf numFmtId="2" fontId="23" fillId="0" borderId="5" xfId="4" applyNumberFormat="1" applyFill="1" applyBorder="1" applyAlignment="1" applyProtection="1">
      <alignment vertical="center"/>
      <protection locked="0"/>
    </xf>
    <xf numFmtId="2" fontId="23" fillId="6" borderId="4" xfId="4" applyNumberFormat="1" applyFill="1" applyBorder="1" applyAlignment="1" applyProtection="1">
      <alignment vertical="center"/>
      <protection locked="0"/>
    </xf>
    <xf numFmtId="4" fontId="23" fillId="0" borderId="3" xfId="4" applyNumberFormat="1" applyFill="1" applyBorder="1" applyAlignment="1" applyProtection="1">
      <alignment horizontal="right" vertical="center"/>
      <protection locked="0"/>
    </xf>
    <xf numFmtId="168" fontId="24" fillId="0" borderId="3" xfId="0" applyNumberFormat="1" applyFont="1" applyFill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29" fillId="0" borderId="0" xfId="0" applyFont="1"/>
    <xf numFmtId="0" fontId="0" fillId="0" borderId="10" xfId="0" applyFont="1" applyBorder="1" applyAlignment="1">
      <alignment vertical="center"/>
    </xf>
    <xf numFmtId="0" fontId="29" fillId="0" borderId="0" xfId="0" applyFont="1" applyAlignment="1" applyProtection="1">
      <alignment vertical="center"/>
    </xf>
    <xf numFmtId="0" fontId="29" fillId="0" borderId="0" xfId="0" applyFont="1" applyProtection="1"/>
    <xf numFmtId="0" fontId="7" fillId="10" borderId="4" xfId="0" applyFont="1" applyFill="1" applyBorder="1" applyAlignment="1" applyProtection="1">
      <alignment horizontal="center" vertical="center"/>
    </xf>
    <xf numFmtId="0" fontId="7" fillId="10" borderId="2" xfId="0" applyFont="1" applyFill="1" applyBorder="1" applyAlignment="1" applyProtection="1">
      <alignment horizontal="center" vertical="center"/>
    </xf>
    <xf numFmtId="0" fontId="7" fillId="10" borderId="10" xfId="0" applyFont="1" applyFill="1" applyBorder="1" applyAlignment="1" applyProtection="1">
      <alignment horizontal="left" vertical="center"/>
    </xf>
    <xf numFmtId="0" fontId="7" fillId="11" borderId="8" xfId="0" applyFont="1" applyFill="1" applyBorder="1" applyAlignment="1">
      <alignment horizontal="right" vertical="center"/>
    </xf>
    <xf numFmtId="2" fontId="6" fillId="11" borderId="11" xfId="0" applyNumberFormat="1" applyFont="1" applyFill="1" applyBorder="1" applyAlignment="1" applyProtection="1">
      <alignment vertical="center"/>
      <protection locked="0" hidden="1"/>
    </xf>
    <xf numFmtId="2" fontId="7" fillId="10" borderId="11" xfId="0" applyNumberFormat="1" applyFont="1" applyFill="1" applyBorder="1" applyAlignment="1" applyProtection="1">
      <alignment vertical="center"/>
    </xf>
    <xf numFmtId="0" fontId="34" fillId="0" borderId="0" xfId="0" applyFont="1"/>
    <xf numFmtId="0" fontId="0" fillId="12" borderId="0" xfId="0" applyFill="1"/>
    <xf numFmtId="9" fontId="0" fillId="12" borderId="0" xfId="0" applyNumberFormat="1" applyFill="1"/>
    <xf numFmtId="0" fontId="35" fillId="0" borderId="0" xfId="11" applyFont="1" applyAlignment="1" applyProtection="1"/>
    <xf numFmtId="0" fontId="32" fillId="0" borderId="0" xfId="0" applyFont="1"/>
    <xf numFmtId="168" fontId="37" fillId="13" borderId="17" xfId="16" applyNumberFormat="1" applyFont="1" applyFill="1" applyBorder="1" applyAlignment="1">
      <alignment horizontal="center" vertical="center"/>
    </xf>
    <xf numFmtId="168" fontId="37" fillId="13" borderId="17" xfId="16" applyNumberFormat="1" applyFont="1" applyFill="1" applyBorder="1" applyAlignment="1">
      <alignment horizontal="center" vertical="center" wrapText="1"/>
    </xf>
    <xf numFmtId="168" fontId="37" fillId="13" borderId="18" xfId="16" applyNumberFormat="1" applyFont="1" applyFill="1" applyBorder="1" applyAlignment="1">
      <alignment horizontal="center" vertical="center"/>
    </xf>
    <xf numFmtId="168" fontId="37" fillId="13" borderId="19" xfId="16" applyNumberFormat="1" applyFont="1" applyFill="1" applyBorder="1" applyAlignment="1">
      <alignment horizontal="center" vertical="center"/>
    </xf>
    <xf numFmtId="168" fontId="37" fillId="13" borderId="20" xfId="16" applyNumberFormat="1" applyFont="1" applyFill="1" applyBorder="1" applyAlignment="1">
      <alignment horizontal="center" vertical="center" wrapText="1"/>
    </xf>
    <xf numFmtId="168" fontId="38" fillId="14" borderId="17" xfId="16" applyNumberFormat="1" applyFont="1" applyFill="1" applyBorder="1" applyAlignment="1">
      <alignment vertical="center" wrapText="1"/>
    </xf>
    <xf numFmtId="168" fontId="37" fillId="14" borderId="17" xfId="16" applyNumberFormat="1" applyFont="1" applyFill="1" applyBorder="1" applyAlignment="1">
      <alignment vertical="center" wrapText="1"/>
    </xf>
    <xf numFmtId="170" fontId="38" fillId="14" borderId="17" xfId="16" applyNumberFormat="1" applyFont="1" applyFill="1" applyBorder="1" applyAlignment="1">
      <alignment horizontal="center" vertical="center" wrapText="1"/>
    </xf>
    <xf numFmtId="168" fontId="39" fillId="14" borderId="17" xfId="16" applyNumberFormat="1" applyFont="1" applyFill="1" applyBorder="1" applyAlignment="1">
      <alignment vertical="center" wrapText="1"/>
    </xf>
    <xf numFmtId="168" fontId="40" fillId="14" borderId="17" xfId="16" applyNumberFormat="1" applyFont="1" applyFill="1" applyBorder="1" applyAlignment="1">
      <alignment vertical="center" wrapText="1"/>
    </xf>
    <xf numFmtId="49" fontId="38" fillId="14" borderId="17" xfId="16" applyNumberFormat="1" applyFont="1" applyFill="1" applyBorder="1" applyAlignment="1">
      <alignment vertical="center" wrapText="1"/>
    </xf>
    <xf numFmtId="169" fontId="41" fillId="14" borderId="17" xfId="16" applyNumberFormat="1" applyFont="1" applyFill="1" applyBorder="1" applyAlignment="1">
      <alignment vertical="center" wrapText="1"/>
    </xf>
    <xf numFmtId="169" fontId="42" fillId="14" borderId="17" xfId="16" applyNumberFormat="1" applyFont="1" applyFill="1" applyBorder="1" applyAlignment="1">
      <alignment vertical="center" wrapText="1"/>
    </xf>
    <xf numFmtId="169" fontId="43" fillId="14" borderId="17" xfId="16" applyNumberFormat="1" applyFont="1" applyFill="1" applyBorder="1" applyAlignment="1">
      <alignment vertical="center" wrapText="1"/>
    </xf>
    <xf numFmtId="49" fontId="44" fillId="14" borderId="21" xfId="16" applyNumberFormat="1" applyFont="1" applyFill="1" applyBorder="1" applyAlignment="1">
      <alignment vertical="center" wrapText="1"/>
    </xf>
    <xf numFmtId="49" fontId="38" fillId="14" borderId="21" xfId="16" applyNumberFormat="1" applyFont="1" applyFill="1" applyBorder="1" applyAlignment="1">
      <alignment vertical="center" wrapText="1"/>
    </xf>
    <xf numFmtId="49" fontId="38" fillId="14" borderId="22" xfId="16" applyNumberFormat="1" applyFont="1" applyFill="1" applyBorder="1" applyAlignment="1">
      <alignment vertical="center" wrapText="1"/>
    </xf>
    <xf numFmtId="168" fontId="38" fillId="15" borderId="17" xfId="16" applyNumberFormat="1" applyFont="1" applyFill="1" applyBorder="1" applyAlignment="1">
      <alignment vertical="center" wrapText="1"/>
    </xf>
    <xf numFmtId="168" fontId="37" fillId="15" borderId="17" xfId="16" applyNumberFormat="1" applyFont="1" applyFill="1" applyBorder="1" applyAlignment="1">
      <alignment vertical="center"/>
    </xf>
    <xf numFmtId="170" fontId="38" fillId="15" borderId="17" xfId="16" applyNumberFormat="1" applyFont="1" applyFill="1" applyBorder="1" applyAlignment="1">
      <alignment horizontal="center" vertical="center" wrapText="1"/>
    </xf>
    <xf numFmtId="168" fontId="39" fillId="15" borderId="17" xfId="16" applyNumberFormat="1" applyFont="1" applyFill="1" applyBorder="1" applyAlignment="1">
      <alignment vertical="center"/>
    </xf>
    <xf numFmtId="168" fontId="40" fillId="15" borderId="17" xfId="16" applyNumberFormat="1" applyFont="1" applyFill="1" applyBorder="1" applyAlignment="1">
      <alignment vertical="center"/>
    </xf>
    <xf numFmtId="49" fontId="38" fillId="15" borderId="17" xfId="16" applyNumberFormat="1" applyFont="1" applyFill="1" applyBorder="1" applyAlignment="1">
      <alignment vertical="center" wrapText="1"/>
    </xf>
    <xf numFmtId="169" fontId="41" fillId="15" borderId="17" xfId="16" applyNumberFormat="1" applyFont="1" applyFill="1" applyBorder="1" applyAlignment="1">
      <alignment vertical="center"/>
    </xf>
    <xf numFmtId="169" fontId="42" fillId="15" borderId="17" xfId="16" applyNumberFormat="1" applyFont="1" applyFill="1" applyBorder="1" applyAlignment="1">
      <alignment vertical="center"/>
    </xf>
    <xf numFmtId="169" fontId="43" fillId="15" borderId="17" xfId="16" applyNumberFormat="1" applyFont="1" applyFill="1" applyBorder="1" applyAlignment="1">
      <alignment vertical="center"/>
    </xf>
    <xf numFmtId="49" fontId="44" fillId="15" borderId="21" xfId="16" applyNumberFormat="1" applyFont="1" applyFill="1" applyBorder="1" applyAlignment="1">
      <alignment vertical="center" wrapText="1"/>
    </xf>
    <xf numFmtId="49" fontId="38" fillId="15" borderId="21" xfId="16" applyNumberFormat="1" applyFont="1" applyFill="1" applyBorder="1" applyAlignment="1">
      <alignment vertical="center" wrapText="1"/>
    </xf>
    <xf numFmtId="49" fontId="38" fillId="15" borderId="22" xfId="16" applyNumberFormat="1" applyFont="1" applyFill="1" applyBorder="1" applyAlignment="1">
      <alignment vertical="center"/>
    </xf>
    <xf numFmtId="168" fontId="38" fillId="15" borderId="17" xfId="16" applyNumberFormat="1" applyFont="1" applyFill="1" applyBorder="1" applyAlignment="1">
      <alignment vertical="center"/>
    </xf>
    <xf numFmtId="168" fontId="38" fillId="14" borderId="17" xfId="16" applyNumberFormat="1" applyFont="1" applyFill="1" applyBorder="1" applyAlignment="1">
      <alignment vertical="center"/>
    </xf>
    <xf numFmtId="168" fontId="37" fillId="14" borderId="17" xfId="16" applyNumberFormat="1" applyFont="1" applyFill="1" applyBorder="1" applyAlignment="1">
      <alignment vertical="center"/>
    </xf>
    <xf numFmtId="168" fontId="39" fillId="14" borderId="17" xfId="16" applyNumberFormat="1" applyFont="1" applyFill="1" applyBorder="1" applyAlignment="1">
      <alignment vertical="center"/>
    </xf>
    <xf numFmtId="168" fontId="40" fillId="14" borderId="17" xfId="16" applyNumberFormat="1" applyFont="1" applyFill="1" applyBorder="1" applyAlignment="1">
      <alignment vertical="center"/>
    </xf>
    <xf numFmtId="169" fontId="41" fillId="14" borderId="17" xfId="16" applyNumberFormat="1" applyFont="1" applyFill="1" applyBorder="1" applyAlignment="1">
      <alignment vertical="center"/>
    </xf>
    <xf numFmtId="169" fontId="42" fillId="14" borderId="17" xfId="16" applyNumberFormat="1" applyFont="1" applyFill="1" applyBorder="1" applyAlignment="1">
      <alignment vertical="center"/>
    </xf>
    <xf numFmtId="169" fontId="43" fillId="14" borderId="17" xfId="16" applyNumberFormat="1" applyFont="1" applyFill="1" applyBorder="1" applyAlignment="1">
      <alignment vertical="center"/>
    </xf>
    <xf numFmtId="49" fontId="38" fillId="14" borderId="22" xfId="16" applyNumberFormat="1" applyFont="1" applyFill="1" applyBorder="1" applyAlignment="1">
      <alignment vertical="center"/>
    </xf>
    <xf numFmtId="168" fontId="37" fillId="15" borderId="17" xfId="16" applyNumberFormat="1" applyFont="1" applyFill="1" applyBorder="1" applyAlignment="1">
      <alignment vertical="center" wrapText="1"/>
    </xf>
    <xf numFmtId="168" fontId="39" fillId="15" borderId="17" xfId="16" applyNumberFormat="1" applyFont="1" applyFill="1" applyBorder="1" applyAlignment="1">
      <alignment vertical="center" wrapText="1"/>
    </xf>
    <xf numFmtId="168" fontId="40" fillId="15" borderId="17" xfId="16" applyNumberFormat="1" applyFont="1" applyFill="1" applyBorder="1" applyAlignment="1">
      <alignment vertical="center" wrapText="1"/>
    </xf>
    <xf numFmtId="169" fontId="41" fillId="15" borderId="17" xfId="16" applyNumberFormat="1" applyFont="1" applyFill="1" applyBorder="1" applyAlignment="1">
      <alignment vertical="center" wrapText="1"/>
    </xf>
    <xf numFmtId="169" fontId="42" fillId="15" borderId="17" xfId="16" applyNumberFormat="1" applyFont="1" applyFill="1" applyBorder="1" applyAlignment="1">
      <alignment vertical="center" wrapText="1"/>
    </xf>
    <xf numFmtId="169" fontId="43" fillId="15" borderId="17" xfId="16" applyNumberFormat="1" applyFont="1" applyFill="1" applyBorder="1" applyAlignment="1">
      <alignment vertical="center" wrapText="1"/>
    </xf>
    <xf numFmtId="49" fontId="38" fillId="15" borderId="22" xfId="16" applyNumberFormat="1" applyFont="1" applyFill="1" applyBorder="1" applyAlignment="1">
      <alignment vertical="center" wrapText="1"/>
    </xf>
    <xf numFmtId="170" fontId="38" fillId="15" borderId="17" xfId="16" applyNumberFormat="1" applyFont="1" applyFill="1" applyBorder="1" applyAlignment="1">
      <alignment horizontal="center" vertical="center"/>
    </xf>
    <xf numFmtId="169" fontId="41" fillId="15" borderId="17" xfId="16" applyNumberFormat="1" applyFont="1" applyFill="1" applyBorder="1" applyAlignment="1">
      <alignment horizontal="left" vertical="center"/>
    </xf>
    <xf numFmtId="169" fontId="42" fillId="15" borderId="17" xfId="16" applyNumberFormat="1" applyFont="1" applyFill="1" applyBorder="1" applyAlignment="1">
      <alignment horizontal="left" vertical="center"/>
    </xf>
    <xf numFmtId="170" fontId="38" fillId="14" borderId="23" xfId="16" applyNumberFormat="1" applyFont="1" applyFill="1" applyBorder="1" applyAlignment="1">
      <alignment horizontal="center" vertical="center" wrapText="1"/>
    </xf>
    <xf numFmtId="168" fontId="40" fillId="14" borderId="24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5" fillId="0" borderId="0" xfId="11" applyAlignment="1" applyProtection="1"/>
    <xf numFmtId="0" fontId="7" fillId="10" borderId="10" xfId="0" applyFont="1" applyFill="1" applyBorder="1" applyAlignment="1" applyProtection="1">
      <alignment horizontal="right" vertical="center"/>
    </xf>
    <xf numFmtId="0" fontId="33" fillId="0" borderId="0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center" vertical="center"/>
    </xf>
    <xf numFmtId="0" fontId="7" fillId="10" borderId="14" xfId="0" applyFont="1" applyFill="1" applyBorder="1" applyAlignment="1" applyProtection="1">
      <alignment horizontal="center" vertical="center"/>
    </xf>
    <xf numFmtId="0" fontId="7" fillId="16" borderId="4" xfId="0" applyFont="1" applyFill="1" applyBorder="1" applyAlignment="1">
      <alignment horizontal="center" vertical="center" wrapText="1"/>
    </xf>
    <xf numFmtId="1" fontId="51" fillId="0" borderId="4" xfId="0" applyNumberFormat="1" applyFont="1" applyBorder="1" applyAlignment="1" applyProtection="1">
      <alignment vertical="center"/>
      <protection locked="0" hidden="1"/>
    </xf>
    <xf numFmtId="2" fontId="31" fillId="0" borderId="4" xfId="0" applyNumberFormat="1" applyFont="1" applyBorder="1" applyAlignment="1" applyProtection="1">
      <alignment vertical="center"/>
      <protection locked="0"/>
    </xf>
    <xf numFmtId="0" fontId="46" fillId="0" borderId="5" xfId="0" applyFont="1" applyBorder="1" applyAlignment="1" applyProtection="1">
      <alignment vertical="center"/>
      <protection locked="0" hidden="1"/>
    </xf>
    <xf numFmtId="2" fontId="31" fillId="0" borderId="4" xfId="0" applyNumberFormat="1" applyFont="1" applyBorder="1" applyAlignment="1" applyProtection="1">
      <alignment vertical="center"/>
      <protection locked="0" hidden="1"/>
    </xf>
    <xf numFmtId="2" fontId="52" fillId="0" borderId="4" xfId="0" applyNumberFormat="1" applyFont="1" applyBorder="1" applyAlignment="1" applyProtection="1">
      <alignment vertical="center"/>
    </xf>
    <xf numFmtId="4" fontId="51" fillId="0" borderId="4" xfId="0" applyNumberFormat="1" applyFont="1" applyBorder="1" applyAlignment="1" applyProtection="1">
      <alignment horizontal="right" vertical="center"/>
      <protection locked="0" hidden="1"/>
    </xf>
    <xf numFmtId="2" fontId="51" fillId="0" borderId="4" xfId="0" applyNumberFormat="1" applyFont="1" applyBorder="1" applyAlignment="1" applyProtection="1">
      <alignment vertical="center"/>
      <protection hidden="1"/>
    </xf>
    <xf numFmtId="0" fontId="7" fillId="10" borderId="12" xfId="0" applyFont="1" applyFill="1" applyBorder="1" applyAlignment="1" applyProtection="1">
      <alignment horizontal="left" vertical="center"/>
    </xf>
    <xf numFmtId="2" fontId="7" fillId="10" borderId="28" xfId="0" applyNumberFormat="1" applyFont="1" applyFill="1" applyBorder="1" applyAlignment="1" applyProtection="1">
      <alignment vertical="center"/>
    </xf>
    <xf numFmtId="0" fontId="0" fillId="0" borderId="0" xfId="0" applyProtection="1"/>
    <xf numFmtId="2" fontId="53" fillId="10" borderId="4" xfId="0" applyNumberFormat="1" applyFont="1" applyFill="1" applyBorder="1" applyAlignment="1" applyProtection="1">
      <alignment vertical="center"/>
      <protection locked="0" hidden="1"/>
    </xf>
    <xf numFmtId="10" fontId="31" fillId="7" borderId="6" xfId="0" applyNumberFormat="1" applyFont="1" applyFill="1" applyBorder="1" applyAlignment="1" applyProtection="1">
      <alignment horizontal="center" vertical="center"/>
      <protection locked="0"/>
    </xf>
    <xf numFmtId="0" fontId="54" fillId="17" borderId="10" xfId="0" applyFont="1" applyFill="1" applyBorder="1" applyAlignment="1" applyProtection="1">
      <alignment vertical="top" wrapText="1"/>
      <protection hidden="1"/>
    </xf>
    <xf numFmtId="2" fontId="7" fillId="10" borderId="4" xfId="0" applyNumberFormat="1" applyFont="1" applyFill="1" applyBorder="1" applyAlignment="1" applyProtection="1">
      <alignment vertical="center"/>
    </xf>
    <xf numFmtId="0" fontId="54" fillId="17" borderId="15" xfId="0" applyFont="1" applyFill="1" applyBorder="1" applyAlignment="1" applyProtection="1">
      <alignment vertical="top" wrapText="1"/>
      <protection hidden="1"/>
    </xf>
    <xf numFmtId="0" fontId="7" fillId="10" borderId="15" xfId="0" applyFont="1" applyFill="1" applyBorder="1" applyAlignment="1" applyProtection="1">
      <alignment horizontal="left" vertical="center"/>
    </xf>
    <xf numFmtId="2" fontId="55" fillId="10" borderId="4" xfId="0" applyNumberFormat="1" applyFont="1" applyFill="1" applyBorder="1" applyAlignment="1" applyProtection="1">
      <alignment vertical="center"/>
    </xf>
    <xf numFmtId="49" fontId="57" fillId="14" borderId="17" xfId="11" applyNumberFormat="1" applyFont="1" applyFill="1" applyBorder="1" applyAlignment="1" applyProtection="1">
      <alignment vertical="center" wrapText="1"/>
    </xf>
    <xf numFmtId="0" fontId="0" fillId="0" borderId="5" xfId="0" applyBorder="1" applyAlignment="1" applyProtection="1">
      <alignment vertical="center"/>
    </xf>
    <xf numFmtId="0" fontId="29" fillId="0" borderId="0" xfId="0" applyFont="1" applyAlignment="1" applyProtection="1">
      <alignment horizontal="left" vertical="center"/>
    </xf>
    <xf numFmtId="169" fontId="58" fillId="0" borderId="3" xfId="0" applyNumberFormat="1" applyFont="1" applyBorder="1" applyAlignment="1" applyProtection="1">
      <alignment horizontal="center" vertical="center"/>
      <protection locked="0"/>
    </xf>
    <xf numFmtId="0" fontId="45" fillId="0" borderId="0" xfId="0" applyFont="1" applyBorder="1" applyAlignment="1" applyProtection="1">
      <alignment horizontal="center" vertical="center"/>
    </xf>
    <xf numFmtId="0" fontId="34" fillId="0" borderId="2" xfId="0" applyFont="1" applyBorder="1" applyAlignment="1" applyProtection="1">
      <alignment horizontal="center" vertical="center"/>
      <protection locked="0" hidden="1"/>
    </xf>
    <xf numFmtId="2" fontId="34" fillId="0" borderId="2" xfId="0" applyNumberFormat="1" applyFont="1" applyBorder="1" applyAlignment="1" applyProtection="1">
      <alignment horizontal="center" vertical="center"/>
      <protection locked="0"/>
    </xf>
    <xf numFmtId="0" fontId="34" fillId="0" borderId="3" xfId="0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9" xfId="0" applyFont="1" applyBorder="1" applyAlignment="1" applyProtection="1">
      <alignment horizontal="left" vertical="center"/>
      <protection hidden="1"/>
    </xf>
    <xf numFmtId="0" fontId="29" fillId="0" borderId="9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locked="0"/>
    </xf>
    <xf numFmtId="169" fontId="8" fillId="0" borderId="3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2" fontId="46" fillId="0" borderId="5" xfId="0" applyNumberFormat="1" applyFont="1" applyBorder="1" applyAlignment="1" applyProtection="1">
      <alignment vertical="center"/>
      <protection locked="0"/>
    </xf>
    <xf numFmtId="2" fontId="46" fillId="0" borderId="2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14" fontId="31" fillId="0" borderId="2" xfId="0" applyNumberFormat="1" applyFont="1" applyBorder="1" applyAlignment="1" applyProtection="1">
      <alignment horizontal="center" vertical="center"/>
      <protection hidden="1"/>
    </xf>
    <xf numFmtId="14" fontId="31" fillId="0" borderId="3" xfId="0" applyNumberFormat="1" applyFont="1" applyBorder="1" applyAlignment="1" applyProtection="1">
      <alignment horizontal="center" vertical="center"/>
      <protection hidden="1"/>
    </xf>
    <xf numFmtId="1" fontId="46" fillId="0" borderId="25" xfId="0" applyNumberFormat="1" applyFont="1" applyBorder="1" applyAlignment="1" applyProtection="1">
      <alignment horizontal="center" vertical="center" wrapText="1"/>
      <protection locked="0"/>
    </xf>
    <xf numFmtId="0" fontId="50" fillId="0" borderId="26" xfId="0" applyFont="1" applyBorder="1" applyAlignment="1" applyProtection="1">
      <alignment horizontal="center" vertical="center" wrapText="1"/>
      <protection locked="0"/>
    </xf>
    <xf numFmtId="0" fontId="7" fillId="10" borderId="5" xfId="0" applyFont="1" applyFill="1" applyBorder="1" applyAlignment="1" applyProtection="1">
      <alignment horizontal="center" vertical="center"/>
    </xf>
    <xf numFmtId="0" fontId="7" fillId="10" borderId="2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59" fillId="0" borderId="25" xfId="0" applyFont="1" applyBorder="1" applyAlignment="1" applyProtection="1">
      <alignment horizontal="center" vertical="center" wrapText="1"/>
      <protection locked="0" hidden="1"/>
    </xf>
    <xf numFmtId="0" fontId="60" fillId="0" borderId="27" xfId="0" applyFont="1" applyBorder="1" applyAlignment="1" applyProtection="1">
      <alignment horizontal="center" wrapText="1"/>
      <protection locked="0" hidden="1"/>
    </xf>
    <xf numFmtId="0" fontId="32" fillId="0" borderId="26" xfId="0" applyFont="1" applyBorder="1" applyAlignment="1">
      <alignment horizontal="center" wrapText="1"/>
    </xf>
    <xf numFmtId="169" fontId="58" fillId="0" borderId="2" xfId="0" applyNumberFormat="1" applyFont="1" applyBorder="1" applyAlignment="1" applyProtection="1">
      <alignment horizontal="center" vertical="center"/>
      <protection locked="0"/>
    </xf>
    <xf numFmtId="169" fontId="53" fillId="0" borderId="2" xfId="0" applyNumberFormat="1" applyFont="1" applyBorder="1" applyAlignment="1" applyProtection="1">
      <alignment horizontal="center" vertical="center"/>
      <protection locked="0"/>
    </xf>
    <xf numFmtId="0" fontId="29" fillId="0" borderId="2" xfId="0" applyFont="1" applyBorder="1" applyAlignment="1" applyProtection="1">
      <protection locked="0"/>
    </xf>
    <xf numFmtId="0" fontId="34" fillId="0" borderId="2" xfId="0" applyFont="1" applyBorder="1" applyAlignment="1" applyProtection="1">
      <protection locked="0"/>
    </xf>
    <xf numFmtId="0" fontId="34" fillId="0" borderId="3" xfId="0" applyFont="1" applyBorder="1" applyAlignment="1" applyProtection="1">
      <protection locked="0"/>
    </xf>
    <xf numFmtId="0" fontId="45" fillId="0" borderId="0" xfId="0" applyFont="1" applyBorder="1" applyAlignment="1" applyProtection="1">
      <alignment horizontal="right" vertical="center"/>
    </xf>
    <xf numFmtId="0" fontId="0" fillId="0" borderId="29" xfId="0" applyBorder="1" applyAlignment="1"/>
    <xf numFmtId="49" fontId="32" fillId="0" borderId="25" xfId="0" applyNumberFormat="1" applyFont="1" applyBorder="1" applyAlignment="1" applyProtection="1">
      <alignment horizontal="center" vertical="center" wrapText="1"/>
      <protection locked="0" hidden="1"/>
    </xf>
    <xf numFmtId="0" fontId="0" fillId="0" borderId="26" xfId="0" applyBorder="1" applyAlignment="1">
      <alignment vertical="center"/>
    </xf>
    <xf numFmtId="2" fontId="8" fillId="10" borderId="10" xfId="0" applyNumberFormat="1" applyFont="1" applyFill="1" applyBorder="1" applyAlignment="1" applyProtection="1">
      <alignment vertical="top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0" fillId="0" borderId="0" xfId="0" applyAlignment="1" applyProtection="1">
      <alignment vertical="center" wrapText="1"/>
      <protection locked="0" hidden="1"/>
    </xf>
    <xf numFmtId="0" fontId="0" fillId="0" borderId="0" xfId="0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7" fillId="10" borderId="0" xfId="0" applyFont="1" applyFill="1" applyBorder="1" applyAlignment="1" applyProtection="1">
      <alignment horizontal="right" vertical="center"/>
    </xf>
    <xf numFmtId="0" fontId="0" fillId="0" borderId="8" xfId="0" applyBorder="1" applyAlignment="1">
      <alignment horizontal="right"/>
    </xf>
    <xf numFmtId="0" fontId="7" fillId="10" borderId="9" xfId="0" applyFont="1" applyFill="1" applyBorder="1" applyAlignment="1" applyProtection="1">
      <alignment horizontal="right" vertical="center"/>
    </xf>
    <xf numFmtId="0" fontId="0" fillId="0" borderId="16" xfId="0" applyBorder="1" applyAlignment="1">
      <alignment horizontal="right"/>
    </xf>
    <xf numFmtId="2" fontId="8" fillId="10" borderId="12" xfId="0" applyNumberFormat="1" applyFont="1" applyFill="1" applyBorder="1" applyAlignment="1" applyProtection="1">
      <alignment vertical="top" wrapText="1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7" fillId="10" borderId="13" xfId="0" applyFont="1" applyFill="1" applyBorder="1" applyAlignment="1" applyProtection="1">
      <alignment horizontal="right" vertical="center"/>
    </xf>
    <xf numFmtId="0" fontId="0" fillId="0" borderId="14" xfId="0" applyBorder="1" applyAlignment="1">
      <alignment horizontal="right"/>
    </xf>
    <xf numFmtId="2" fontId="8" fillId="10" borderId="10" xfId="0" applyNumberFormat="1" applyFont="1" applyFill="1" applyBorder="1" applyAlignment="1" applyProtection="1">
      <alignment vertical="top" wrapText="1"/>
    </xf>
  </cellXfs>
  <cellStyles count="18">
    <cellStyle name="Date" xfId="5"/>
    <cellStyle name="En-tete1" xfId="6"/>
    <cellStyle name="En-tete2" xfId="7"/>
    <cellStyle name="Euro" xfId="8"/>
    <cellStyle name="Excel Built-in Normal" xfId="17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161925</xdr:colOff>
      <xdr:row>9</xdr:row>
      <xdr:rowOff>133350</xdr:rowOff>
    </xdr:from>
    <xdr:to>
      <xdr:col>27</xdr:col>
      <xdr:colOff>514350</xdr:colOff>
      <xdr:row>12</xdr:row>
      <xdr:rowOff>19050</xdr:rowOff>
    </xdr:to>
    <xdr:pic>
      <xdr:nvPicPr>
        <xdr:cNvPr id="410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39150" y="3152775"/>
          <a:ext cx="10258425" cy="1104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15</xdr:col>
      <xdr:colOff>238125</xdr:colOff>
      <xdr:row>15</xdr:row>
      <xdr:rowOff>200025</xdr:rowOff>
    </xdr:from>
    <xdr:to>
      <xdr:col>20</xdr:col>
      <xdr:colOff>400050</xdr:colOff>
      <xdr:row>21</xdr:row>
      <xdr:rowOff>142875</xdr:rowOff>
    </xdr:to>
    <xdr:sp macro="" textlink="">
      <xdr:nvSpPr>
        <xdr:cNvPr id="5" name="Rectangle 4"/>
        <xdr:cNvSpPr/>
      </xdr:nvSpPr>
      <xdr:spPr>
        <a:xfrm>
          <a:off x="9277350" y="5267325"/>
          <a:ext cx="3971925" cy="16002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 clique dans B4 pour ouvrir la liste fournisseur.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si  </a:t>
          </a:r>
          <a:r>
            <a:rPr lang="fr-FR" sz="1100" baseline="0">
              <a:solidFill>
                <a:sysClr val="windowText" lastClr="000000"/>
              </a:solidFill>
            </a:rPr>
            <a:t>je me déplace avec le curseur  dans la liste pour choisir le fournisseur et que je fais OK , c'est bien le nom choisit qui s'affiche dans B4.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par contre, si je saisie les 1ères  lettres du nom et que je fais Ok 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ce n'est plus le nom choisit qui s'affiche mais le 1er nom de la liste fournisseur, soit 2M distribution </a:t>
          </a:r>
          <a:endParaRPr lang="fr-FR" sz="1100"/>
        </a:p>
      </xdr:txBody>
    </xdr:sp>
    <xdr:clientData/>
  </xdr:twoCellAnchor>
  <xdr:twoCellAnchor editAs="oneCell">
    <xdr:from>
      <xdr:col>13</xdr:col>
      <xdr:colOff>133350</xdr:colOff>
      <xdr:row>0</xdr:row>
      <xdr:rowOff>180975</xdr:rowOff>
    </xdr:from>
    <xdr:to>
      <xdr:col>20</xdr:col>
      <xdr:colOff>200025</xdr:colOff>
      <xdr:row>8</xdr:row>
      <xdr:rowOff>400050</xdr:rowOff>
    </xdr:to>
    <xdr:pic>
      <xdr:nvPicPr>
        <xdr:cNvPr id="4103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48575" y="180975"/>
          <a:ext cx="5400675" cy="2781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15</xdr:col>
      <xdr:colOff>228600</xdr:colOff>
      <xdr:row>8</xdr:row>
      <xdr:rowOff>9525</xdr:rowOff>
    </xdr:from>
    <xdr:to>
      <xdr:col>17</xdr:col>
      <xdr:colOff>533400</xdr:colOff>
      <xdr:row>16</xdr:row>
      <xdr:rowOff>200025</xdr:rowOff>
    </xdr:to>
    <xdr:cxnSp macro="">
      <xdr:nvCxnSpPr>
        <xdr:cNvPr id="8" name="Connecteur droit avec flèche 7"/>
        <xdr:cNvCxnSpPr/>
      </xdr:nvCxnSpPr>
      <xdr:spPr>
        <a:xfrm>
          <a:off x="9267825" y="2571750"/>
          <a:ext cx="1828800" cy="2971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619125</xdr:colOff>
      <xdr:row>10</xdr:row>
      <xdr:rowOff>428625</xdr:rowOff>
    </xdr:from>
    <xdr:to>
      <xdr:col>17</xdr:col>
      <xdr:colOff>295275</xdr:colOff>
      <xdr:row>18</xdr:row>
      <xdr:rowOff>142875</xdr:rowOff>
    </xdr:to>
    <xdr:cxnSp macro="">
      <xdr:nvCxnSpPr>
        <xdr:cNvPr id="10" name="Connecteur droit 9"/>
        <xdr:cNvCxnSpPr/>
      </xdr:nvCxnSpPr>
      <xdr:spPr>
        <a:xfrm>
          <a:off x="8896350" y="3848100"/>
          <a:ext cx="1962150" cy="2190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200025</xdr:colOff>
      <xdr:row>3</xdr:row>
      <xdr:rowOff>171450</xdr:rowOff>
    </xdr:from>
    <xdr:to>
      <xdr:col>16</xdr:col>
      <xdr:colOff>685800</xdr:colOff>
      <xdr:row>19</xdr:row>
      <xdr:rowOff>247650</xdr:rowOff>
    </xdr:to>
    <xdr:cxnSp macro="">
      <xdr:nvCxnSpPr>
        <xdr:cNvPr id="12" name="Connecteur droit avec flèche 11"/>
        <xdr:cNvCxnSpPr/>
      </xdr:nvCxnSpPr>
      <xdr:spPr>
        <a:xfrm flipH="1" flipV="1">
          <a:off x="3086100" y="1304925"/>
          <a:ext cx="7400925" cy="5114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9</xdr:row>
          <xdr:rowOff>95250</xdr:rowOff>
        </xdr:from>
        <xdr:to>
          <xdr:col>1</xdr:col>
          <xdr:colOff>85725</xdr:colOff>
          <xdr:row>9</xdr:row>
          <xdr:rowOff>314325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9</xdr:row>
          <xdr:rowOff>104775</xdr:rowOff>
        </xdr:from>
        <xdr:to>
          <xdr:col>4</xdr:col>
          <xdr:colOff>95250</xdr:colOff>
          <xdr:row>9</xdr:row>
          <xdr:rowOff>323850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9</xdr:row>
          <xdr:rowOff>95250</xdr:rowOff>
        </xdr:from>
        <xdr:to>
          <xdr:col>6</xdr:col>
          <xdr:colOff>76200</xdr:colOff>
          <xdr:row>9</xdr:row>
          <xdr:rowOff>314325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8</xdr:row>
          <xdr:rowOff>123825</xdr:rowOff>
        </xdr:from>
        <xdr:to>
          <xdr:col>4</xdr:col>
          <xdr:colOff>333375</xdr:colOff>
          <xdr:row>8</xdr:row>
          <xdr:rowOff>342900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47625</xdr:colOff>
      <xdr:row>16</xdr:row>
      <xdr:rowOff>180975</xdr:rowOff>
    </xdr:from>
    <xdr:to>
      <xdr:col>13</xdr:col>
      <xdr:colOff>28575</xdr:colOff>
      <xdr:row>28</xdr:row>
      <xdr:rowOff>114300</xdr:rowOff>
    </xdr:to>
    <xdr:sp macro="" textlink="">
      <xdr:nvSpPr>
        <xdr:cNvPr id="2" name="ZoneTexte 1"/>
        <xdr:cNvSpPr txBox="1"/>
      </xdr:nvSpPr>
      <xdr:spPr>
        <a:xfrm>
          <a:off x="438150" y="5524500"/>
          <a:ext cx="7105650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réalisé un formulaire pour faire une demande de prix aux fournisseurs.</a:t>
          </a:r>
          <a:br>
            <a:rPr lang="fr-FR"/>
          </a:br>
          <a:r>
            <a:rPr lang="fr-FR"/>
            <a:t>J'ai un souci avec l'affichage du nom du fournisseur dans la cellule B4.</a:t>
          </a:r>
          <a:br>
            <a:rPr lang="fr-FR"/>
          </a:br>
          <a:r>
            <a:rPr lang="fr-FR"/>
            <a:t>Je clique donc dans B4 pour ouvrir la liste fournisseur.</a:t>
          </a:r>
          <a:br>
            <a:rPr lang="fr-FR"/>
          </a:br>
          <a:r>
            <a:rPr lang="fr-FR"/>
            <a:t>si je me déplace uniquement avec le curseur, dans la liste pour choisir le fournisseur et que je fais OK , c'est bien le nom choisit qui s'affiche dans B4.</a:t>
          </a:r>
          <a:br>
            <a:rPr lang="fr-FR"/>
          </a:br>
          <a:r>
            <a:rPr lang="fr-FR"/>
            <a:t>par contre, si je saisie les 1ères lettres du nom et que je fais Ok </a:t>
          </a:r>
          <a:br>
            <a:rPr lang="fr-FR"/>
          </a:br>
          <a:r>
            <a:rPr lang="fr-FR"/>
            <a:t>ce n'est plus le nom choisit dans la liste qui s'affiche mais le 1er nom de la liste fournisseur, soit 2M distribution dans mon exemple.</a:t>
          </a:r>
          <a:br>
            <a:rPr lang="fr-FR"/>
          </a:br>
          <a:r>
            <a:rPr lang="fr-FR"/>
            <a:t>Il doit y avoir une erreur quelque part mais je n'arrive pas à la trouver.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aide</a:t>
          </a:r>
          <a:br>
            <a:rPr lang="fr-FR"/>
          </a:br>
          <a:r>
            <a:rPr lang="fr-FR"/>
            <a:t>cdlt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RIF"/>
      <sheetName val="DEMANDE"/>
      <sheetName val="FOURNIS"/>
      <sheetName val="CLIENT"/>
      <sheetName val="LISTE"/>
      <sheetName val="PAGE GARDE"/>
      <sheetName val="OUTILS"/>
      <sheetName val="Feuil1"/>
      <sheetName val="Feuil2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/>
      <sheetData sheetId="3"/>
      <sheetData sheetId="4"/>
      <sheetData sheetId="5">
        <row r="1">
          <cell r="A1">
            <v>0</v>
          </cell>
          <cell r="C1">
            <v>0</v>
          </cell>
        </row>
        <row r="2">
          <cell r="A2" t="str">
            <v>Aérosol</v>
          </cell>
          <cell r="C2" t="str">
            <v>Coopérative</v>
          </cell>
        </row>
        <row r="3">
          <cell r="A3" t="str">
            <v>Barre</v>
          </cell>
          <cell r="C3" t="str">
            <v>E.A.R.L</v>
          </cell>
        </row>
        <row r="4">
          <cell r="A4" t="str">
            <v>Bâton</v>
          </cell>
          <cell r="C4" t="str">
            <v>E.T.A</v>
          </cell>
        </row>
        <row r="5">
          <cell r="A5" t="str">
            <v>Bidon</v>
          </cell>
          <cell r="C5" t="str">
            <v>E.U.R.L</v>
          </cell>
        </row>
        <row r="6">
          <cell r="A6" t="str">
            <v>Bobine</v>
          </cell>
          <cell r="C6" t="str">
            <v>Entreprise</v>
          </cell>
        </row>
        <row r="7">
          <cell r="A7" t="str">
            <v>Boîte</v>
          </cell>
          <cell r="C7" t="str">
            <v>ETS</v>
          </cell>
        </row>
        <row r="8">
          <cell r="A8" t="str">
            <v>Bouteille</v>
          </cell>
          <cell r="C8" t="str">
            <v>G.A.E.C</v>
          </cell>
        </row>
        <row r="9">
          <cell r="A9" t="str">
            <v>Carton</v>
          </cell>
          <cell r="C9" t="str">
            <v>Madame</v>
          </cell>
        </row>
        <row r="10">
          <cell r="A10" t="str">
            <v>Cartouche</v>
          </cell>
          <cell r="C10" t="str">
            <v>Mademoiselle</v>
          </cell>
        </row>
        <row r="11">
          <cell r="A11" t="str">
            <v>Cent</v>
          </cell>
          <cell r="C11" t="str">
            <v>Maître</v>
          </cell>
        </row>
        <row r="12">
          <cell r="A12" t="str">
            <v>Dizaine</v>
          </cell>
          <cell r="C12" t="str">
            <v>Monsieur</v>
          </cell>
        </row>
        <row r="13">
          <cell r="A13" t="str">
            <v>Feuille</v>
          </cell>
          <cell r="C13" t="str">
            <v>S.A</v>
          </cell>
        </row>
        <row r="14">
          <cell r="A14" t="str">
            <v>Flaçon</v>
          </cell>
          <cell r="C14" t="str">
            <v>S.A.R.L</v>
          </cell>
        </row>
        <row r="15">
          <cell r="A15" t="str">
            <v>Fût</v>
          </cell>
          <cell r="C15" t="str">
            <v>S.A.S</v>
          </cell>
        </row>
        <row r="16">
          <cell r="A16" t="str">
            <v>Jeu</v>
          </cell>
          <cell r="C16" t="str">
            <v>S.A.S.U</v>
          </cell>
        </row>
        <row r="17">
          <cell r="A17" t="str">
            <v>Jour</v>
          </cell>
          <cell r="C17" t="str">
            <v>S.C.A</v>
          </cell>
        </row>
        <row r="18">
          <cell r="A18" t="str">
            <v>1/2 jour</v>
          </cell>
          <cell r="C18" t="str">
            <v>S.C.E.A</v>
          </cell>
        </row>
        <row r="19">
          <cell r="A19" t="str">
            <v>Kilo</v>
          </cell>
          <cell r="C19" t="str">
            <v>S.C.I</v>
          </cell>
        </row>
        <row r="20">
          <cell r="A20" t="str">
            <v>Litre</v>
          </cell>
          <cell r="C20" t="str">
            <v>S.N.C</v>
          </cell>
        </row>
        <row r="21">
          <cell r="A21" t="str">
            <v>Longueur</v>
          </cell>
          <cell r="C21" t="str">
            <v>SICA SA</v>
          </cell>
        </row>
        <row r="22">
          <cell r="A22" t="str">
            <v>Lot</v>
          </cell>
          <cell r="C22" t="str">
            <v>Société</v>
          </cell>
        </row>
        <row r="23">
          <cell r="A23" t="str">
            <v>M²</v>
          </cell>
          <cell r="C23" t="str">
            <v>U.S.C.A</v>
          </cell>
        </row>
        <row r="24">
          <cell r="A24" t="str">
            <v>M³</v>
          </cell>
          <cell r="C24">
            <v>0</v>
          </cell>
        </row>
        <row r="25">
          <cell r="A25" t="str">
            <v>Mètre</v>
          </cell>
          <cell r="C25">
            <v>0</v>
          </cell>
        </row>
        <row r="26">
          <cell r="A26" t="str">
            <v>Mille</v>
          </cell>
          <cell r="C26">
            <v>0</v>
          </cell>
        </row>
        <row r="27">
          <cell r="A27" t="str">
            <v>Paire</v>
          </cell>
          <cell r="C27">
            <v>0</v>
          </cell>
        </row>
        <row r="28">
          <cell r="A28" t="str">
            <v>Paquet</v>
          </cell>
          <cell r="C28">
            <v>0</v>
          </cell>
        </row>
        <row r="29">
          <cell r="A29" t="str">
            <v>Pas</v>
          </cell>
          <cell r="C29">
            <v>0</v>
          </cell>
        </row>
        <row r="30">
          <cell r="A30" t="str">
            <v>Pièce</v>
          </cell>
          <cell r="C30">
            <v>0</v>
          </cell>
        </row>
        <row r="31">
          <cell r="A31" t="str">
            <v>Plaque</v>
          </cell>
          <cell r="C31">
            <v>0</v>
          </cell>
        </row>
        <row r="32">
          <cell r="A32" t="str">
            <v>Pochette</v>
          </cell>
          <cell r="C32">
            <v>0</v>
          </cell>
        </row>
        <row r="33">
          <cell r="A33" t="str">
            <v>Pot</v>
          </cell>
          <cell r="C33">
            <v>0</v>
          </cell>
        </row>
        <row r="34">
          <cell r="A34" t="str">
            <v>Rouleau</v>
          </cell>
          <cell r="C34">
            <v>0</v>
          </cell>
        </row>
        <row r="35">
          <cell r="A35" t="str">
            <v>Tôle</v>
          </cell>
          <cell r="C35">
            <v>0</v>
          </cell>
        </row>
        <row r="36">
          <cell r="A36" t="str">
            <v>Tonneau</v>
          </cell>
          <cell r="C36">
            <v>0</v>
          </cell>
        </row>
        <row r="37">
          <cell r="A37" t="str">
            <v>Total</v>
          </cell>
        </row>
        <row r="38">
          <cell r="A38" t="str">
            <v>Tube</v>
          </cell>
        </row>
        <row r="39">
          <cell r="A39" t="str">
            <v>Unité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texbox-t67044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email00@tot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</sheetPr>
  <dimension ref="A1:W110"/>
  <sheetViews>
    <sheetView showGridLines="0" showZeros="0" tabSelected="1" workbookViewId="0">
      <selection activeCell="B4" sqref="B4:H4"/>
    </sheetView>
  </sheetViews>
  <sheetFormatPr baseColWidth="10" defaultRowHeight="15"/>
  <cols>
    <col min="1" max="1" width="5.85546875" customWidth="1"/>
    <col min="2" max="2" width="7" customWidth="1"/>
    <col min="3" max="3" width="10.85546875" customWidth="1"/>
    <col min="4" max="4" width="5.5703125" customWidth="1"/>
    <col min="5" max="5" width="14" customWidth="1"/>
    <col min="6" max="6" width="5.7109375" customWidth="1"/>
    <col min="7" max="7" width="6.28515625" customWidth="1"/>
    <col min="8" max="8" width="12.85546875" customWidth="1"/>
    <col min="9" max="9" width="8" customWidth="1"/>
    <col min="10" max="10" width="8.7109375" customWidth="1"/>
    <col min="11" max="11" width="8.28515625" customWidth="1"/>
    <col min="12" max="12" width="10.7109375" customWidth="1"/>
    <col min="13" max="13" width="8.85546875" customWidth="1"/>
  </cols>
  <sheetData>
    <row r="1" spans="1:23" ht="31.5" customHeight="1">
      <c r="A1" s="147" t="s">
        <v>334</v>
      </c>
      <c r="B1" s="147"/>
      <c r="C1" s="147"/>
      <c r="D1" s="147"/>
      <c r="E1" s="148"/>
      <c r="F1" s="148"/>
      <c r="G1" s="148"/>
      <c r="H1" s="148"/>
      <c r="I1" s="148"/>
      <c r="J1" s="148"/>
      <c r="K1" s="148"/>
      <c r="L1" s="148"/>
      <c r="W1" s="116" t="s">
        <v>368</v>
      </c>
    </row>
    <row r="2" spans="1:23" ht="21.75" customHeight="1">
      <c r="A2" s="147" t="s">
        <v>335</v>
      </c>
      <c r="B2" s="147"/>
      <c r="C2" s="147"/>
      <c r="D2" s="147"/>
      <c r="E2" s="148"/>
      <c r="F2" s="148"/>
      <c r="G2" s="148"/>
      <c r="H2" s="148"/>
      <c r="I2" s="148"/>
      <c r="J2" s="148"/>
      <c r="K2" s="148"/>
      <c r="L2" s="148"/>
    </row>
    <row r="3" spans="1:23" ht="36" customHeight="1">
      <c r="A3" s="149" t="s">
        <v>336</v>
      </c>
      <c r="B3" s="149"/>
      <c r="C3" s="149"/>
      <c r="D3" s="149"/>
      <c r="E3" s="150"/>
      <c r="F3" s="150"/>
      <c r="G3" s="150"/>
      <c r="H3" s="150"/>
      <c r="I3" s="150"/>
      <c r="J3" s="150"/>
      <c r="K3" s="150"/>
      <c r="L3" s="150"/>
    </row>
    <row r="4" spans="1:23" ht="23.25" customHeight="1">
      <c r="A4" s="115" t="s">
        <v>228</v>
      </c>
      <c r="B4" s="151" t="s">
        <v>278</v>
      </c>
      <c r="C4" s="151"/>
      <c r="D4" s="151"/>
      <c r="E4" s="151"/>
      <c r="F4" s="151"/>
      <c r="G4" s="151"/>
      <c r="H4" s="152"/>
      <c r="I4" s="140" t="s">
        <v>359</v>
      </c>
      <c r="J4" s="153" t="s">
        <v>325</v>
      </c>
      <c r="K4" s="153"/>
      <c r="L4" s="154"/>
    </row>
    <row r="5" spans="1:23" ht="22.5" customHeight="1">
      <c r="A5" s="115" t="s">
        <v>229</v>
      </c>
      <c r="B5" s="144">
        <v>22130</v>
      </c>
      <c r="C5" s="145" t="s">
        <v>279</v>
      </c>
      <c r="D5" s="145"/>
      <c r="E5" s="146"/>
      <c r="F5" s="115" t="s">
        <v>231</v>
      </c>
      <c r="G5" s="4" t="s">
        <v>280</v>
      </c>
      <c r="H5" s="3"/>
      <c r="I5" s="49" t="s">
        <v>230</v>
      </c>
      <c r="J5" s="2" t="str">
        <f>IF(J4&lt;&gt;"",VLOOKUP($J4,Tabsal,2,FALSE),"")</f>
        <v>Bureau d'études</v>
      </c>
      <c r="K5" s="2"/>
      <c r="L5" s="1"/>
      <c r="M5" s="50"/>
      <c r="N5" t="s">
        <v>265</v>
      </c>
    </row>
    <row r="6" spans="1:23" ht="23.25" customHeight="1">
      <c r="A6" s="48" t="s">
        <v>232</v>
      </c>
      <c r="B6" s="171"/>
      <c r="C6" s="172"/>
      <c r="D6" s="115" t="s">
        <v>234</v>
      </c>
      <c r="E6" s="142" t="s">
        <v>281</v>
      </c>
      <c r="F6" s="115" t="s">
        <v>363</v>
      </c>
      <c r="G6" s="170"/>
      <c r="H6" s="170"/>
      <c r="I6" s="51" t="s">
        <v>233</v>
      </c>
      <c r="J6" s="2" t="str">
        <f>IF(J4&lt;&gt;"",VLOOKUP($J4,Tabsal,3,FALSE),"")</f>
        <v>dessin@aliceadsl.fr</v>
      </c>
      <c r="K6" s="2"/>
      <c r="L6" s="1"/>
      <c r="M6" s="50"/>
      <c r="V6" s="116"/>
    </row>
    <row r="7" spans="1:23" ht="25.5" customHeight="1">
      <c r="A7" s="115" t="s">
        <v>233</v>
      </c>
      <c r="B7" s="170" t="s">
        <v>348</v>
      </c>
      <c r="C7" s="170"/>
      <c r="D7" s="170"/>
      <c r="E7" s="170"/>
      <c r="F7" s="173"/>
      <c r="G7" s="173"/>
      <c r="H7" s="174"/>
      <c r="I7" s="49" t="s">
        <v>235</v>
      </c>
      <c r="J7" s="159">
        <f ca="1">TODAY()</f>
        <v>42218</v>
      </c>
      <c r="K7" s="159"/>
      <c r="L7" s="160"/>
      <c r="M7" s="50"/>
    </row>
    <row r="8" spans="1:23" ht="18" customHeight="1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0"/>
    </row>
    <row r="9" spans="1:23" ht="36" customHeight="1">
      <c r="A9" s="167" t="s">
        <v>320</v>
      </c>
      <c r="B9" s="168"/>
      <c r="C9" s="169"/>
      <c r="E9" s="143" t="s">
        <v>364</v>
      </c>
      <c r="F9" s="175" t="s">
        <v>322</v>
      </c>
      <c r="G9" s="176"/>
      <c r="H9" s="177"/>
      <c r="I9" s="178"/>
      <c r="J9" s="118" t="s">
        <v>236</v>
      </c>
      <c r="K9" s="161"/>
      <c r="L9" s="162"/>
      <c r="M9" s="50"/>
    </row>
    <row r="10" spans="1:23" ht="31.5" customHeight="1">
      <c r="A10" s="52"/>
      <c r="B10" s="52" t="s">
        <v>237</v>
      </c>
      <c r="C10" s="52"/>
      <c r="D10" s="52"/>
      <c r="E10" s="141" t="s">
        <v>238</v>
      </c>
      <c r="G10" s="52" t="s">
        <v>337</v>
      </c>
      <c r="I10" s="52"/>
      <c r="J10" s="53"/>
      <c r="K10" s="53"/>
      <c r="L10" s="119"/>
      <c r="M10" s="50"/>
    </row>
    <row r="11" spans="1:23" ht="39.75" customHeight="1">
      <c r="A11" s="54" t="s">
        <v>338</v>
      </c>
      <c r="B11" s="163" t="s">
        <v>3</v>
      </c>
      <c r="C11" s="164"/>
      <c r="D11" s="164"/>
      <c r="E11" s="165"/>
      <c r="F11" s="165"/>
      <c r="G11" s="165"/>
      <c r="H11" s="166"/>
      <c r="I11" s="54" t="s">
        <v>1</v>
      </c>
      <c r="J11" s="55" t="s">
        <v>0</v>
      </c>
      <c r="K11" s="54" t="s">
        <v>239</v>
      </c>
      <c r="L11" s="120" t="s">
        <v>243</v>
      </c>
      <c r="M11" s="121" t="s">
        <v>339</v>
      </c>
      <c r="N11" s="121" t="s">
        <v>340</v>
      </c>
    </row>
    <row r="12" spans="1:23" ht="24.75" customHeight="1">
      <c r="A12" s="122" t="s">
        <v>365</v>
      </c>
      <c r="B12" s="155" t="s">
        <v>366</v>
      </c>
      <c r="C12" s="156"/>
      <c r="D12" s="156"/>
      <c r="E12" s="157"/>
      <c r="F12" s="157"/>
      <c r="G12" s="157"/>
      <c r="H12" s="158"/>
      <c r="I12" s="123">
        <v>2</v>
      </c>
      <c r="J12" s="124" t="s">
        <v>39</v>
      </c>
      <c r="K12" s="125">
        <v>50</v>
      </c>
      <c r="L12" s="126">
        <f>IF( K12=0,0,I12*K12)</f>
        <v>100</v>
      </c>
      <c r="M12" s="127">
        <v>2.0099999999999998</v>
      </c>
      <c r="N12" s="128">
        <f>IF(I12=0,,I12*M12)</f>
        <v>4.0199999999999996</v>
      </c>
    </row>
    <row r="13" spans="1:23" ht="21.95" customHeight="1">
      <c r="A13" s="122" t="s">
        <v>367</v>
      </c>
      <c r="B13" s="155" t="s">
        <v>23</v>
      </c>
      <c r="C13" s="156"/>
      <c r="D13" s="156"/>
      <c r="E13" s="157"/>
      <c r="F13" s="157"/>
      <c r="G13" s="157"/>
      <c r="H13" s="158"/>
      <c r="I13" s="123"/>
      <c r="J13" s="124" t="s">
        <v>18</v>
      </c>
      <c r="K13" s="125"/>
      <c r="L13" s="126">
        <f t="shared" ref="L13:L54" si="0">IF( K13=0,0,I13*K13)</f>
        <v>0</v>
      </c>
      <c r="M13" s="127">
        <v>0</v>
      </c>
      <c r="N13" s="128">
        <f t="shared" ref="N13:N54" si="1">IF(I13=0,,I13*M13)</f>
        <v>0</v>
      </c>
    </row>
    <row r="14" spans="1:23" ht="21.95" customHeight="1">
      <c r="A14" s="122"/>
      <c r="B14" s="155"/>
      <c r="C14" s="156"/>
      <c r="D14" s="156"/>
      <c r="E14" s="157"/>
      <c r="F14" s="157"/>
      <c r="G14" s="157"/>
      <c r="H14" s="158"/>
      <c r="I14" s="123"/>
      <c r="J14" s="5"/>
      <c r="K14" s="125"/>
      <c r="L14" s="126">
        <f t="shared" si="0"/>
        <v>0</v>
      </c>
      <c r="M14" s="127"/>
      <c r="N14" s="128">
        <f t="shared" si="1"/>
        <v>0</v>
      </c>
    </row>
    <row r="15" spans="1:23" ht="21.95" customHeight="1">
      <c r="A15" s="122"/>
      <c r="B15" s="155"/>
      <c r="C15" s="156"/>
      <c r="D15" s="156"/>
      <c r="E15" s="157"/>
      <c r="F15" s="157"/>
      <c r="G15" s="157"/>
      <c r="H15" s="158"/>
      <c r="I15" s="123"/>
      <c r="J15" s="124"/>
      <c r="K15" s="125"/>
      <c r="L15" s="126">
        <f t="shared" si="0"/>
        <v>0</v>
      </c>
      <c r="M15" s="127"/>
      <c r="N15" s="128">
        <f t="shared" si="1"/>
        <v>0</v>
      </c>
    </row>
    <row r="16" spans="1:23" ht="21.95" customHeight="1">
      <c r="A16" s="122"/>
      <c r="B16" s="155"/>
      <c r="C16" s="156"/>
      <c r="D16" s="156"/>
      <c r="E16" s="157"/>
      <c r="F16" s="157"/>
      <c r="G16" s="157"/>
      <c r="H16" s="158"/>
      <c r="I16" s="123"/>
      <c r="J16" s="124"/>
      <c r="K16" s="125"/>
      <c r="L16" s="126">
        <f t="shared" si="0"/>
        <v>0</v>
      </c>
      <c r="M16" s="127"/>
      <c r="N16" s="128">
        <f t="shared" si="1"/>
        <v>0</v>
      </c>
    </row>
    <row r="17" spans="1:14" ht="21.75" customHeight="1">
      <c r="A17" s="122"/>
      <c r="B17" s="155"/>
      <c r="C17" s="156"/>
      <c r="D17" s="156"/>
      <c r="E17" s="157"/>
      <c r="F17" s="157"/>
      <c r="G17" s="157"/>
      <c r="H17" s="158"/>
      <c r="I17" s="123"/>
      <c r="J17" s="124"/>
      <c r="K17" s="125"/>
      <c r="L17" s="126">
        <f t="shared" si="0"/>
        <v>0</v>
      </c>
      <c r="M17" s="127"/>
      <c r="N17" s="128">
        <f t="shared" si="1"/>
        <v>0</v>
      </c>
    </row>
    <row r="18" spans="1:14" ht="21.95" customHeight="1">
      <c r="A18" s="122"/>
      <c r="B18" s="155"/>
      <c r="C18" s="156"/>
      <c r="D18" s="156"/>
      <c r="E18" s="157"/>
      <c r="F18" s="157"/>
      <c r="G18" s="157"/>
      <c r="H18" s="158"/>
      <c r="I18" s="123"/>
      <c r="J18" s="124"/>
      <c r="K18" s="125"/>
      <c r="L18" s="126">
        <f t="shared" si="0"/>
        <v>0</v>
      </c>
      <c r="M18" s="127"/>
      <c r="N18" s="128">
        <f t="shared" si="1"/>
        <v>0</v>
      </c>
    </row>
    <row r="19" spans="1:14" ht="21.95" customHeight="1">
      <c r="A19" s="122"/>
      <c r="B19" s="155"/>
      <c r="C19" s="156"/>
      <c r="D19" s="156"/>
      <c r="E19" s="157"/>
      <c r="F19" s="157"/>
      <c r="G19" s="157"/>
      <c r="H19" s="158"/>
      <c r="I19" s="123"/>
      <c r="J19" s="124"/>
      <c r="K19" s="125"/>
      <c r="L19" s="126">
        <f t="shared" si="0"/>
        <v>0</v>
      </c>
      <c r="M19" s="127"/>
      <c r="N19" s="128">
        <f t="shared" si="1"/>
        <v>0</v>
      </c>
    </row>
    <row r="20" spans="1:14" ht="21.95" customHeight="1">
      <c r="A20" s="122"/>
      <c r="B20" s="155"/>
      <c r="C20" s="156"/>
      <c r="D20" s="156"/>
      <c r="E20" s="157"/>
      <c r="F20" s="157"/>
      <c r="G20" s="157"/>
      <c r="H20" s="158"/>
      <c r="I20" s="123"/>
      <c r="J20" s="124"/>
      <c r="K20" s="125"/>
      <c r="L20" s="126">
        <f t="shared" si="0"/>
        <v>0</v>
      </c>
      <c r="M20" s="127"/>
      <c r="N20" s="128">
        <f t="shared" si="1"/>
        <v>0</v>
      </c>
    </row>
    <row r="21" spans="1:14" ht="21.75" customHeight="1">
      <c r="A21" s="122"/>
      <c r="B21" s="155"/>
      <c r="C21" s="156"/>
      <c r="D21" s="156"/>
      <c r="E21" s="157"/>
      <c r="F21" s="157"/>
      <c r="G21" s="157"/>
      <c r="H21" s="158"/>
      <c r="I21" s="123"/>
      <c r="J21" s="124"/>
      <c r="K21" s="125"/>
      <c r="L21" s="126">
        <f t="shared" si="0"/>
        <v>0</v>
      </c>
      <c r="M21" s="127"/>
      <c r="N21" s="128">
        <f t="shared" si="1"/>
        <v>0</v>
      </c>
    </row>
    <row r="22" spans="1:14" ht="21.95" customHeight="1">
      <c r="A22" s="122"/>
      <c r="B22" s="155"/>
      <c r="C22" s="156"/>
      <c r="D22" s="156"/>
      <c r="E22" s="157"/>
      <c r="F22" s="157"/>
      <c r="G22" s="157"/>
      <c r="H22" s="158"/>
      <c r="I22" s="123"/>
      <c r="J22" s="124"/>
      <c r="K22" s="125"/>
      <c r="L22" s="126">
        <f t="shared" si="0"/>
        <v>0</v>
      </c>
      <c r="M22" s="127"/>
      <c r="N22" s="128">
        <f t="shared" si="1"/>
        <v>0</v>
      </c>
    </row>
    <row r="23" spans="1:14" ht="21.95" customHeight="1">
      <c r="A23" s="122"/>
      <c r="B23" s="155"/>
      <c r="C23" s="156"/>
      <c r="D23" s="156"/>
      <c r="E23" s="157"/>
      <c r="F23" s="157"/>
      <c r="G23" s="157"/>
      <c r="H23" s="158"/>
      <c r="I23" s="123"/>
      <c r="J23" s="124"/>
      <c r="K23" s="125"/>
      <c r="L23" s="126">
        <f t="shared" si="0"/>
        <v>0</v>
      </c>
      <c r="M23" s="127"/>
      <c r="N23" s="128">
        <f t="shared" si="1"/>
        <v>0</v>
      </c>
    </row>
    <row r="24" spans="1:14" ht="21.95" customHeight="1">
      <c r="A24" s="122"/>
      <c r="B24" s="155"/>
      <c r="C24" s="156"/>
      <c r="D24" s="156"/>
      <c r="E24" s="157"/>
      <c r="F24" s="157"/>
      <c r="G24" s="157"/>
      <c r="H24" s="158"/>
      <c r="I24" s="123"/>
      <c r="J24" s="124"/>
      <c r="K24" s="125"/>
      <c r="L24" s="126">
        <f t="shared" si="0"/>
        <v>0</v>
      </c>
      <c r="M24" s="127"/>
      <c r="N24" s="128">
        <f t="shared" si="1"/>
        <v>0</v>
      </c>
    </row>
    <row r="25" spans="1:14" ht="21.95" customHeight="1">
      <c r="A25" s="122"/>
      <c r="B25" s="155"/>
      <c r="C25" s="156"/>
      <c r="D25" s="156"/>
      <c r="E25" s="157"/>
      <c r="F25" s="157"/>
      <c r="G25" s="157"/>
      <c r="H25" s="158"/>
      <c r="I25" s="123"/>
      <c r="J25" s="124"/>
      <c r="K25" s="125"/>
      <c r="L25" s="126">
        <f t="shared" si="0"/>
        <v>0</v>
      </c>
      <c r="M25" s="127"/>
      <c r="N25" s="128">
        <f t="shared" si="1"/>
        <v>0</v>
      </c>
    </row>
    <row r="26" spans="1:14" ht="21.95" customHeight="1">
      <c r="A26" s="122"/>
      <c r="B26" s="155"/>
      <c r="C26" s="156"/>
      <c r="D26" s="156"/>
      <c r="E26" s="157"/>
      <c r="F26" s="157"/>
      <c r="G26" s="157"/>
      <c r="H26" s="158"/>
      <c r="I26" s="123"/>
      <c r="J26" s="124"/>
      <c r="K26" s="125"/>
      <c r="L26" s="126">
        <f t="shared" si="0"/>
        <v>0</v>
      </c>
      <c r="M26" s="127"/>
      <c r="N26" s="128">
        <f t="shared" si="1"/>
        <v>0</v>
      </c>
    </row>
    <row r="27" spans="1:14" ht="21.95" customHeight="1">
      <c r="A27" s="122"/>
      <c r="B27" s="155"/>
      <c r="C27" s="156"/>
      <c r="D27" s="156"/>
      <c r="E27" s="157"/>
      <c r="F27" s="157"/>
      <c r="G27" s="157"/>
      <c r="H27" s="158"/>
      <c r="I27" s="123"/>
      <c r="J27" s="124"/>
      <c r="K27" s="125"/>
      <c r="L27" s="126">
        <f t="shared" si="0"/>
        <v>0</v>
      </c>
      <c r="M27" s="127"/>
      <c r="N27" s="128">
        <f t="shared" si="1"/>
        <v>0</v>
      </c>
    </row>
    <row r="28" spans="1:14" ht="21.75" customHeight="1">
      <c r="A28" s="122"/>
      <c r="B28" s="155"/>
      <c r="C28" s="156"/>
      <c r="D28" s="156"/>
      <c r="E28" s="157"/>
      <c r="F28" s="157"/>
      <c r="G28" s="157"/>
      <c r="H28" s="158"/>
      <c r="I28" s="123"/>
      <c r="J28" s="124"/>
      <c r="K28" s="125"/>
      <c r="L28" s="126">
        <f t="shared" si="0"/>
        <v>0</v>
      </c>
      <c r="M28" s="127"/>
      <c r="N28" s="128">
        <f t="shared" si="1"/>
        <v>0</v>
      </c>
    </row>
    <row r="29" spans="1:14" ht="21.95" customHeight="1">
      <c r="A29" s="122"/>
      <c r="B29" s="155"/>
      <c r="C29" s="156"/>
      <c r="D29" s="156"/>
      <c r="E29" s="157"/>
      <c r="F29" s="157"/>
      <c r="G29" s="157"/>
      <c r="H29" s="158"/>
      <c r="I29" s="123"/>
      <c r="J29" s="124"/>
      <c r="K29" s="125"/>
      <c r="L29" s="126">
        <f t="shared" si="0"/>
        <v>0</v>
      </c>
      <c r="M29" s="127"/>
      <c r="N29" s="128">
        <f t="shared" si="1"/>
        <v>0</v>
      </c>
    </row>
    <row r="30" spans="1:14" ht="21.95" customHeight="1">
      <c r="A30" s="122"/>
      <c r="B30" s="155"/>
      <c r="C30" s="156"/>
      <c r="D30" s="156"/>
      <c r="E30" s="157"/>
      <c r="F30" s="157"/>
      <c r="G30" s="157"/>
      <c r="H30" s="158"/>
      <c r="I30" s="123"/>
      <c r="J30" s="124"/>
      <c r="K30" s="125"/>
      <c r="L30" s="126">
        <f t="shared" si="0"/>
        <v>0</v>
      </c>
      <c r="M30" s="127"/>
      <c r="N30" s="128">
        <f t="shared" si="1"/>
        <v>0</v>
      </c>
    </row>
    <row r="31" spans="1:14" ht="21.95" customHeight="1">
      <c r="A31" s="122"/>
      <c r="B31" s="155"/>
      <c r="C31" s="156"/>
      <c r="D31" s="156"/>
      <c r="E31" s="157"/>
      <c r="F31" s="157"/>
      <c r="G31" s="157"/>
      <c r="H31" s="158"/>
      <c r="I31" s="123"/>
      <c r="J31" s="124"/>
      <c r="K31" s="125"/>
      <c r="L31" s="126">
        <f t="shared" si="0"/>
        <v>0</v>
      </c>
      <c r="M31" s="127"/>
      <c r="N31" s="128">
        <f t="shared" si="1"/>
        <v>0</v>
      </c>
    </row>
    <row r="32" spans="1:14" ht="21.75" customHeight="1">
      <c r="A32" s="122"/>
      <c r="B32" s="155"/>
      <c r="C32" s="156"/>
      <c r="D32" s="156"/>
      <c r="E32" s="157"/>
      <c r="F32" s="157"/>
      <c r="G32" s="157"/>
      <c r="H32" s="158"/>
      <c r="I32" s="123"/>
      <c r="J32" s="124"/>
      <c r="K32" s="125"/>
      <c r="L32" s="126">
        <f t="shared" si="0"/>
        <v>0</v>
      </c>
      <c r="M32" s="127"/>
      <c r="N32" s="128">
        <f t="shared" si="1"/>
        <v>0</v>
      </c>
    </row>
    <row r="33" spans="1:14" ht="21.95" customHeight="1">
      <c r="A33" s="122"/>
      <c r="B33" s="155"/>
      <c r="C33" s="156"/>
      <c r="D33" s="156"/>
      <c r="E33" s="157"/>
      <c r="F33" s="157"/>
      <c r="G33" s="157"/>
      <c r="H33" s="158"/>
      <c r="I33" s="123"/>
      <c r="J33" s="124"/>
      <c r="K33" s="125"/>
      <c r="L33" s="126">
        <f t="shared" si="0"/>
        <v>0</v>
      </c>
      <c r="M33" s="127"/>
      <c r="N33" s="128">
        <f t="shared" si="1"/>
        <v>0</v>
      </c>
    </row>
    <row r="34" spans="1:14" ht="21.95" customHeight="1">
      <c r="A34" s="122"/>
      <c r="B34" s="155"/>
      <c r="C34" s="156"/>
      <c r="D34" s="156"/>
      <c r="E34" s="157"/>
      <c r="F34" s="157"/>
      <c r="G34" s="157"/>
      <c r="H34" s="158"/>
      <c r="I34" s="123"/>
      <c r="J34" s="124"/>
      <c r="K34" s="125"/>
      <c r="L34" s="126">
        <f t="shared" si="0"/>
        <v>0</v>
      </c>
      <c r="M34" s="127">
        <v>0</v>
      </c>
      <c r="N34" s="128">
        <f t="shared" si="1"/>
        <v>0</v>
      </c>
    </row>
    <row r="35" spans="1:14" ht="21.95" customHeight="1">
      <c r="A35" s="122"/>
      <c r="B35" s="155"/>
      <c r="C35" s="156"/>
      <c r="D35" s="156"/>
      <c r="E35" s="157"/>
      <c r="F35" s="157"/>
      <c r="G35" s="157"/>
      <c r="H35" s="158"/>
      <c r="I35" s="123"/>
      <c r="J35" s="124"/>
      <c r="K35" s="125"/>
      <c r="L35" s="126">
        <f t="shared" si="0"/>
        <v>0</v>
      </c>
      <c r="M35" s="127"/>
      <c r="N35" s="128">
        <f t="shared" si="1"/>
        <v>0</v>
      </c>
    </row>
    <row r="36" spans="1:14" ht="21.95" customHeight="1">
      <c r="A36" s="122"/>
      <c r="B36" s="155"/>
      <c r="C36" s="156"/>
      <c r="D36" s="156"/>
      <c r="E36" s="157"/>
      <c r="F36" s="157"/>
      <c r="G36" s="157"/>
      <c r="H36" s="158"/>
      <c r="I36" s="123"/>
      <c r="J36" s="124"/>
      <c r="K36" s="125"/>
      <c r="L36" s="126">
        <f t="shared" si="0"/>
        <v>0</v>
      </c>
      <c r="M36" s="127"/>
      <c r="N36" s="128">
        <f t="shared" si="1"/>
        <v>0</v>
      </c>
    </row>
    <row r="37" spans="1:14" ht="21.75" customHeight="1">
      <c r="A37" s="122"/>
      <c r="B37" s="155"/>
      <c r="C37" s="156"/>
      <c r="D37" s="156"/>
      <c r="E37" s="157"/>
      <c r="F37" s="157"/>
      <c r="G37" s="157"/>
      <c r="H37" s="158"/>
      <c r="I37" s="123"/>
      <c r="J37" s="124"/>
      <c r="K37" s="125"/>
      <c r="L37" s="126">
        <f t="shared" si="0"/>
        <v>0</v>
      </c>
      <c r="M37" s="127"/>
      <c r="N37" s="128">
        <f t="shared" si="1"/>
        <v>0</v>
      </c>
    </row>
    <row r="38" spans="1:14" ht="21.95" customHeight="1">
      <c r="A38" s="122"/>
      <c r="B38" s="155"/>
      <c r="C38" s="156"/>
      <c r="D38" s="156"/>
      <c r="E38" s="157"/>
      <c r="F38" s="157"/>
      <c r="G38" s="157"/>
      <c r="H38" s="158"/>
      <c r="I38" s="123"/>
      <c r="J38" s="124"/>
      <c r="K38" s="125"/>
      <c r="L38" s="126">
        <f t="shared" si="0"/>
        <v>0</v>
      </c>
      <c r="M38" s="127"/>
      <c r="N38" s="128">
        <f t="shared" si="1"/>
        <v>0</v>
      </c>
    </row>
    <row r="39" spans="1:14" ht="21.95" customHeight="1">
      <c r="A39" s="122"/>
      <c r="B39" s="155"/>
      <c r="C39" s="156"/>
      <c r="D39" s="156"/>
      <c r="E39" s="157"/>
      <c r="F39" s="157"/>
      <c r="G39" s="157"/>
      <c r="H39" s="158"/>
      <c r="I39" s="123"/>
      <c r="J39" s="124"/>
      <c r="K39" s="125"/>
      <c r="L39" s="126">
        <f t="shared" si="0"/>
        <v>0</v>
      </c>
      <c r="M39" s="127"/>
      <c r="N39" s="128">
        <f t="shared" si="1"/>
        <v>0</v>
      </c>
    </row>
    <row r="40" spans="1:14" ht="21.75" customHeight="1">
      <c r="A40" s="122"/>
      <c r="B40" s="155"/>
      <c r="C40" s="156"/>
      <c r="D40" s="156"/>
      <c r="E40" s="157"/>
      <c r="F40" s="157"/>
      <c r="G40" s="157"/>
      <c r="H40" s="158"/>
      <c r="I40" s="123"/>
      <c r="J40" s="124"/>
      <c r="K40" s="125"/>
      <c r="L40" s="126">
        <f t="shared" si="0"/>
        <v>0</v>
      </c>
      <c r="M40" s="127"/>
      <c r="N40" s="128">
        <f t="shared" si="1"/>
        <v>0</v>
      </c>
    </row>
    <row r="41" spans="1:14" ht="21.95" customHeight="1">
      <c r="A41" s="122"/>
      <c r="B41" s="155"/>
      <c r="C41" s="156"/>
      <c r="D41" s="156"/>
      <c r="E41" s="157"/>
      <c r="F41" s="157"/>
      <c r="G41" s="157"/>
      <c r="H41" s="158"/>
      <c r="I41" s="123"/>
      <c r="J41" s="124"/>
      <c r="K41" s="125"/>
      <c r="L41" s="126">
        <f t="shared" si="0"/>
        <v>0</v>
      </c>
      <c r="M41" s="127"/>
      <c r="N41" s="128">
        <f t="shared" si="1"/>
        <v>0</v>
      </c>
    </row>
    <row r="42" spans="1:14" ht="21.95" customHeight="1">
      <c r="A42" s="122"/>
      <c r="B42" s="155"/>
      <c r="C42" s="156"/>
      <c r="D42" s="156"/>
      <c r="E42" s="157"/>
      <c r="F42" s="157"/>
      <c r="G42" s="157"/>
      <c r="H42" s="158"/>
      <c r="I42" s="123"/>
      <c r="J42" s="124"/>
      <c r="K42" s="125"/>
      <c r="L42" s="126">
        <f t="shared" si="0"/>
        <v>0</v>
      </c>
      <c r="M42" s="127"/>
      <c r="N42" s="128">
        <f t="shared" si="1"/>
        <v>0</v>
      </c>
    </row>
    <row r="43" spans="1:14" ht="21.95" customHeight="1">
      <c r="A43" s="122"/>
      <c r="B43" s="155"/>
      <c r="C43" s="156"/>
      <c r="D43" s="156"/>
      <c r="E43" s="157"/>
      <c r="F43" s="157"/>
      <c r="G43" s="157"/>
      <c r="H43" s="158"/>
      <c r="I43" s="123"/>
      <c r="J43" s="124"/>
      <c r="K43" s="125"/>
      <c r="L43" s="126">
        <f t="shared" si="0"/>
        <v>0</v>
      </c>
      <c r="M43" s="127"/>
      <c r="N43" s="128">
        <f t="shared" si="1"/>
        <v>0</v>
      </c>
    </row>
    <row r="44" spans="1:14" ht="21.75" customHeight="1">
      <c r="A44" s="122"/>
      <c r="B44" s="155"/>
      <c r="C44" s="156"/>
      <c r="D44" s="156"/>
      <c r="E44" s="157"/>
      <c r="F44" s="157"/>
      <c r="G44" s="157"/>
      <c r="H44" s="158"/>
      <c r="I44" s="123"/>
      <c r="J44" s="124"/>
      <c r="K44" s="125"/>
      <c r="L44" s="126">
        <f t="shared" si="0"/>
        <v>0</v>
      </c>
      <c r="M44" s="127"/>
      <c r="N44" s="128">
        <f t="shared" si="1"/>
        <v>0</v>
      </c>
    </row>
    <row r="45" spans="1:14" ht="21.95" customHeight="1">
      <c r="A45" s="122"/>
      <c r="B45" s="155"/>
      <c r="C45" s="156"/>
      <c r="D45" s="156"/>
      <c r="E45" s="157"/>
      <c r="F45" s="157"/>
      <c r="G45" s="157"/>
      <c r="H45" s="158"/>
      <c r="I45" s="123"/>
      <c r="J45" s="124"/>
      <c r="K45" s="125"/>
      <c r="L45" s="126">
        <f t="shared" si="0"/>
        <v>0</v>
      </c>
      <c r="M45" s="127"/>
      <c r="N45" s="128">
        <f t="shared" si="1"/>
        <v>0</v>
      </c>
    </row>
    <row r="46" spans="1:14" ht="21.95" customHeight="1">
      <c r="A46" s="122"/>
      <c r="B46" s="155"/>
      <c r="C46" s="156"/>
      <c r="D46" s="156"/>
      <c r="E46" s="157"/>
      <c r="F46" s="157"/>
      <c r="G46" s="157"/>
      <c r="H46" s="158"/>
      <c r="I46" s="123"/>
      <c r="J46" s="124"/>
      <c r="K46" s="125"/>
      <c r="L46" s="126">
        <f t="shared" si="0"/>
        <v>0</v>
      </c>
      <c r="M46" s="127"/>
      <c r="N46" s="128">
        <f t="shared" si="1"/>
        <v>0</v>
      </c>
    </row>
    <row r="47" spans="1:14" ht="21.95" customHeight="1">
      <c r="A47" s="122"/>
      <c r="B47" s="155"/>
      <c r="C47" s="156"/>
      <c r="D47" s="156"/>
      <c r="E47" s="157"/>
      <c r="F47" s="157"/>
      <c r="G47" s="157"/>
      <c r="H47" s="158"/>
      <c r="I47" s="123"/>
      <c r="J47" s="124"/>
      <c r="K47" s="125"/>
      <c r="L47" s="126">
        <f t="shared" si="0"/>
        <v>0</v>
      </c>
      <c r="M47" s="127"/>
      <c r="N47" s="128">
        <f t="shared" si="1"/>
        <v>0</v>
      </c>
    </row>
    <row r="48" spans="1:14" ht="21.95" customHeight="1">
      <c r="A48" s="122"/>
      <c r="B48" s="155"/>
      <c r="C48" s="156"/>
      <c r="D48" s="156"/>
      <c r="E48" s="157"/>
      <c r="F48" s="157"/>
      <c r="G48" s="157"/>
      <c r="H48" s="158"/>
      <c r="I48" s="123"/>
      <c r="J48" s="124"/>
      <c r="K48" s="125"/>
      <c r="L48" s="126">
        <f t="shared" si="0"/>
        <v>0</v>
      </c>
      <c r="M48" s="127"/>
      <c r="N48" s="128">
        <f t="shared" si="1"/>
        <v>0</v>
      </c>
    </row>
    <row r="49" spans="1:14" ht="21.95" customHeight="1">
      <c r="A49" s="122"/>
      <c r="B49" s="155"/>
      <c r="C49" s="156"/>
      <c r="D49" s="156"/>
      <c r="E49" s="157"/>
      <c r="F49" s="157"/>
      <c r="G49" s="157"/>
      <c r="H49" s="158"/>
      <c r="I49" s="123"/>
      <c r="J49" s="124"/>
      <c r="K49" s="125"/>
      <c r="L49" s="126">
        <f t="shared" si="0"/>
        <v>0</v>
      </c>
      <c r="M49" s="127"/>
      <c r="N49" s="128">
        <f t="shared" si="1"/>
        <v>0</v>
      </c>
    </row>
    <row r="50" spans="1:14" ht="21.95" customHeight="1">
      <c r="A50" s="122"/>
      <c r="B50" s="155"/>
      <c r="C50" s="156"/>
      <c r="D50" s="156"/>
      <c r="E50" s="157"/>
      <c r="F50" s="157"/>
      <c r="G50" s="157"/>
      <c r="H50" s="158"/>
      <c r="I50" s="123"/>
      <c r="J50" s="124"/>
      <c r="K50" s="125"/>
      <c r="L50" s="126">
        <f t="shared" si="0"/>
        <v>0</v>
      </c>
      <c r="M50" s="127"/>
      <c r="N50" s="128">
        <f t="shared" si="1"/>
        <v>0</v>
      </c>
    </row>
    <row r="51" spans="1:14" ht="21.95" customHeight="1">
      <c r="A51" s="122"/>
      <c r="B51" s="155"/>
      <c r="C51" s="156"/>
      <c r="D51" s="156"/>
      <c r="E51" s="157"/>
      <c r="F51" s="157"/>
      <c r="G51" s="157"/>
      <c r="H51" s="158"/>
      <c r="I51" s="123"/>
      <c r="J51" s="124"/>
      <c r="K51" s="125"/>
      <c r="L51" s="126">
        <f t="shared" si="0"/>
        <v>0</v>
      </c>
      <c r="M51" s="127"/>
      <c r="N51" s="128">
        <f t="shared" si="1"/>
        <v>0</v>
      </c>
    </row>
    <row r="52" spans="1:14" ht="21.95" customHeight="1">
      <c r="A52" s="122"/>
      <c r="B52" s="155"/>
      <c r="C52" s="156"/>
      <c r="D52" s="156"/>
      <c r="E52" s="157"/>
      <c r="F52" s="157"/>
      <c r="G52" s="157"/>
      <c r="H52" s="158"/>
      <c r="I52" s="123"/>
      <c r="J52" s="124"/>
      <c r="K52" s="125"/>
      <c r="L52" s="126">
        <f t="shared" si="0"/>
        <v>0</v>
      </c>
      <c r="M52" s="127"/>
      <c r="N52" s="128">
        <f t="shared" si="1"/>
        <v>0</v>
      </c>
    </row>
    <row r="53" spans="1:14" ht="21.75" customHeight="1">
      <c r="A53" s="122"/>
      <c r="B53" s="155"/>
      <c r="C53" s="156"/>
      <c r="D53" s="156"/>
      <c r="E53" s="157"/>
      <c r="F53" s="157"/>
      <c r="G53" s="157"/>
      <c r="H53" s="158"/>
      <c r="I53" s="123"/>
      <c r="J53" s="124"/>
      <c r="K53" s="125"/>
      <c r="L53" s="126">
        <f t="shared" si="0"/>
        <v>0</v>
      </c>
      <c r="M53" s="127">
        <v>0</v>
      </c>
      <c r="N53" s="128">
        <f t="shared" si="1"/>
        <v>0</v>
      </c>
    </row>
    <row r="54" spans="1:14" ht="21.95" customHeight="1">
      <c r="A54" s="122"/>
      <c r="B54" s="155"/>
      <c r="C54" s="156"/>
      <c r="D54" s="156"/>
      <c r="E54" s="157"/>
      <c r="F54" s="157"/>
      <c r="G54" s="157"/>
      <c r="H54" s="158"/>
      <c r="I54" s="123"/>
      <c r="J54" s="124"/>
      <c r="K54" s="125"/>
      <c r="L54" s="126">
        <f t="shared" si="0"/>
        <v>0</v>
      </c>
      <c r="M54" s="127"/>
      <c r="N54" s="128">
        <f t="shared" si="1"/>
        <v>0</v>
      </c>
    </row>
    <row r="55" spans="1:14" ht="21.95" customHeight="1">
      <c r="A55" s="191" t="s">
        <v>341</v>
      </c>
      <c r="B55" s="192"/>
      <c r="C55" s="192"/>
      <c r="D55" s="192"/>
      <c r="E55" s="192"/>
      <c r="F55" s="192"/>
      <c r="G55" s="192"/>
      <c r="H55" s="193"/>
      <c r="I55" s="129"/>
      <c r="J55" s="194" t="s">
        <v>240</v>
      </c>
      <c r="K55" s="195"/>
      <c r="L55" s="130">
        <f>SUBTOTAL(109,L12:L54)</f>
        <v>100</v>
      </c>
      <c r="M55" s="131"/>
    </row>
    <row r="56" spans="1:14" ht="23.25" customHeight="1" thickBot="1">
      <c r="A56" s="196" t="s">
        <v>342</v>
      </c>
      <c r="B56" s="180"/>
      <c r="C56" s="180"/>
      <c r="D56" s="180"/>
      <c r="E56" s="180"/>
      <c r="F56" s="180"/>
      <c r="G56" s="180"/>
      <c r="H56" s="181"/>
      <c r="I56" s="56"/>
      <c r="J56" s="187" t="s">
        <v>241</v>
      </c>
      <c r="K56" s="188"/>
      <c r="L56" s="132"/>
      <c r="M56" s="131"/>
    </row>
    <row r="57" spans="1:14" ht="21.95" customHeight="1" thickTop="1" thickBot="1">
      <c r="A57" s="179" t="s">
        <v>343</v>
      </c>
      <c r="B57" s="180"/>
      <c r="C57" s="180"/>
      <c r="D57" s="180"/>
      <c r="E57" s="180"/>
      <c r="F57" s="180"/>
      <c r="G57" s="180"/>
      <c r="H57" s="181"/>
      <c r="I57" s="117" t="s">
        <v>344</v>
      </c>
      <c r="J57" s="133">
        <v>0.02</v>
      </c>
      <c r="K57" s="57" t="s">
        <v>242</v>
      </c>
      <c r="L57" s="58">
        <f>IF(J57=0,,-J57*L55)</f>
        <v>-2</v>
      </c>
      <c r="M57" s="131"/>
    </row>
    <row r="58" spans="1:14" ht="21.95" customHeight="1" thickTop="1">
      <c r="A58" s="134">
        <v>1</v>
      </c>
      <c r="B58" s="182"/>
      <c r="C58" s="182"/>
      <c r="D58" s="182"/>
      <c r="E58" s="183"/>
      <c r="F58" s="183"/>
      <c r="G58" s="183"/>
      <c r="H58" s="184"/>
      <c r="I58" s="56"/>
      <c r="J58" s="187" t="s">
        <v>243</v>
      </c>
      <c r="K58" s="188"/>
      <c r="L58" s="59">
        <f>SUM(L55:L57)</f>
        <v>98</v>
      </c>
      <c r="M58" s="131"/>
    </row>
    <row r="59" spans="1:14" ht="21.75" customHeight="1">
      <c r="A59" s="134">
        <v>1</v>
      </c>
      <c r="B59" s="183"/>
      <c r="C59" s="183"/>
      <c r="D59" s="183"/>
      <c r="E59" s="183"/>
      <c r="F59" s="183"/>
      <c r="G59" s="183"/>
      <c r="H59" s="184"/>
      <c r="I59" s="56"/>
      <c r="J59" s="187" t="s">
        <v>321</v>
      </c>
      <c r="K59" s="188"/>
      <c r="L59" s="135">
        <f>L58*0.2</f>
        <v>19.600000000000001</v>
      </c>
      <c r="M59" s="131"/>
    </row>
    <row r="60" spans="1:14" ht="21.95" customHeight="1">
      <c r="A60" s="136">
        <v>1</v>
      </c>
      <c r="B60" s="185"/>
      <c r="C60" s="185"/>
      <c r="D60" s="185"/>
      <c r="E60" s="185"/>
      <c r="F60" s="185"/>
      <c r="G60" s="185"/>
      <c r="H60" s="186"/>
      <c r="I60" s="137"/>
      <c r="J60" s="189" t="s">
        <v>244</v>
      </c>
      <c r="K60" s="190" t="s">
        <v>244</v>
      </c>
      <c r="L60" s="138">
        <f>SUM(L58:L59)</f>
        <v>117.6</v>
      </c>
      <c r="M60" s="131"/>
    </row>
    <row r="61" spans="1:14" ht="21.95" customHeight="1"/>
    <row r="62" spans="1:14" ht="21.95" customHeight="1"/>
    <row r="63" spans="1:14" ht="21.95" customHeight="1"/>
    <row r="64" spans="1:14" ht="21.75" customHeight="1"/>
    <row r="65" spans="1:13" ht="21.95" customHeight="1"/>
    <row r="66" spans="1:13" ht="21.95" customHeight="1"/>
    <row r="67" spans="1:13" ht="21.95" customHeight="1"/>
    <row r="68" spans="1:13" ht="21.95" customHeight="1"/>
    <row r="69" spans="1:13" ht="19.5" customHeight="1"/>
    <row r="70" spans="1:13" s="60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s="60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s="60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s="60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s="60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s="60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s="60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s="60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ht="21.95" customHeight="1"/>
    <row r="79" spans="1:13" s="60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s="60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s="60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s="60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s="60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ht="21.75" customHeight="1"/>
    <row r="85" spans="1:13" ht="21.95" customHeight="1"/>
    <row r="86" spans="1:13" ht="21.95" customHeight="1"/>
    <row r="87" spans="1:13" s="60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ht="21.75" customHeight="1"/>
    <row r="89" spans="1:13" ht="21.95" customHeight="1"/>
    <row r="90" spans="1:13" ht="21.95" customHeight="1"/>
    <row r="91" spans="1:13" ht="21.95" customHeight="1"/>
    <row r="92" spans="1:13" ht="21.95" customHeight="1"/>
    <row r="93" spans="1:13" ht="21.95" customHeight="1"/>
    <row r="94" spans="1:13" ht="21.95" customHeight="1"/>
    <row r="95" spans="1:13" ht="21.95" customHeight="1"/>
    <row r="96" spans="1:13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Hyperlinks="0" autoFilter="0"/>
  <autoFilter ref="A11:L60">
    <filterColumn colId="1" showButton="0"/>
    <filterColumn colId="2" hiddenButton="1" showButton="0"/>
    <filterColumn colId="3" hiddenButton="1" showButton="0"/>
    <filterColumn colId="4" showButton="0"/>
    <filterColumn colId="5" showButton="0"/>
    <filterColumn colId="6" showButton="0"/>
  </autoFilter>
  <mergeCells count="70">
    <mergeCell ref="B58:H60"/>
    <mergeCell ref="J58:K58"/>
    <mergeCell ref="J59:K59"/>
    <mergeCell ref="J60:K60"/>
    <mergeCell ref="B53:H53"/>
    <mergeCell ref="B54:H54"/>
    <mergeCell ref="A55:H55"/>
    <mergeCell ref="J55:K55"/>
    <mergeCell ref="A56:H56"/>
    <mergeCell ref="J56:K56"/>
    <mergeCell ref="A57:H57"/>
    <mergeCell ref="B52:H52"/>
    <mergeCell ref="B49:H49"/>
    <mergeCell ref="B50:H50"/>
    <mergeCell ref="B51:H51"/>
    <mergeCell ref="B36:H36"/>
    <mergeCell ref="B37:H37"/>
    <mergeCell ref="B38:H38"/>
    <mergeCell ref="B39:H39"/>
    <mergeCell ref="B48:H48"/>
    <mergeCell ref="B41:H41"/>
    <mergeCell ref="B42:H42"/>
    <mergeCell ref="B43:H43"/>
    <mergeCell ref="B45:H45"/>
    <mergeCell ref="B46:H46"/>
    <mergeCell ref="B47:H47"/>
    <mergeCell ref="B31:H31"/>
    <mergeCell ref="B32:H32"/>
    <mergeCell ref="B33:H33"/>
    <mergeCell ref="B34:H34"/>
    <mergeCell ref="B35:H35"/>
    <mergeCell ref="B44:H44"/>
    <mergeCell ref="B28:H28"/>
    <mergeCell ref="B17:H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B27:H27"/>
    <mergeCell ref="B40:H40"/>
    <mergeCell ref="B29:H29"/>
    <mergeCell ref="B30:H30"/>
    <mergeCell ref="B16:H16"/>
    <mergeCell ref="J6:L6"/>
    <mergeCell ref="J7:L7"/>
    <mergeCell ref="K9:L9"/>
    <mergeCell ref="B11:H11"/>
    <mergeCell ref="B12:H12"/>
    <mergeCell ref="B13:H13"/>
    <mergeCell ref="B14:H14"/>
    <mergeCell ref="B15:H15"/>
    <mergeCell ref="A9:C9"/>
    <mergeCell ref="G6:H6"/>
    <mergeCell ref="B6:C6"/>
    <mergeCell ref="B7:H7"/>
    <mergeCell ref="F9:G9"/>
    <mergeCell ref="H9:I9"/>
    <mergeCell ref="G5:H5"/>
    <mergeCell ref="J5:L5"/>
    <mergeCell ref="C5:E5"/>
    <mergeCell ref="A1:L1"/>
    <mergeCell ref="A2:L2"/>
    <mergeCell ref="A3:L3"/>
    <mergeCell ref="B4:H4"/>
    <mergeCell ref="J4:L4"/>
  </mergeCells>
  <dataValidations count="6">
    <dataValidation allowBlank="1" showInputMessage="1" showErrorMessage="1" prompt="Si commande spécifique client, saisir N° devis ou 1ère syllable nom et  ville client _x000a_Ex:  pour triskalia la brohiniere : saisir Tris Broh_x000a_sinon cocher stock" sqref="H9"/>
    <dataValidation type="list" allowBlank="1" showInputMessage="1" sqref="J12:J54">
      <formula1>UNITES</formula1>
    </dataValidation>
    <dataValidation allowBlank="1" showInputMessage="1" sqref="J5:J7 C5:D5 B4:D4 E6 A6:B6 G5:H5"/>
    <dataValidation type="list" allowBlank="1" showInputMessage="1" showErrorMessage="1" sqref="A9">
      <formula1>DEMANDE</formula1>
    </dataValidation>
    <dataValidation type="decimal" allowBlank="1" showInputMessage="1" showErrorMessage="1" sqref="L56">
      <formula1>0</formula1>
      <formula2>10000</formula2>
    </dataValidation>
    <dataValidation type="list" allowBlank="1" showInputMessage="1" showErrorMessage="1" sqref="J4:L4">
      <formula1>SALARIES</formula1>
    </dataValidation>
  </dataValidations>
  <hyperlinks>
    <hyperlink ref="W1" r:id="rId1"/>
  </hyperlinks>
  <printOptions horizontalCentered="1"/>
  <pageMargins left="0" right="0" top="0.39370078740157483" bottom="0.59055118110236227" header="0" footer="0.19685039370078741"/>
  <pageSetup paperSize="9" orientation="portrait" r:id="rId2"/>
  <headerFooter>
    <oddFooter>&amp;R&amp;P/&amp;N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Check Box 1">
              <controlPr locked="0" defaultSize="0" autoFill="0" autoLine="0" autoPict="0">
                <anchor moveWithCells="1">
                  <from>
                    <xdr:col>0</xdr:col>
                    <xdr:colOff>171450</xdr:colOff>
                    <xdr:row>9</xdr:row>
                    <xdr:rowOff>95250</xdr:rowOff>
                  </from>
                  <to>
                    <xdr:col>1</xdr:col>
                    <xdr:colOff>85725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Check Box 2">
              <controlPr locked="0" defaultSize="0" autoFill="0" autoLine="0" autoPict="0">
                <anchor moveWithCells="1">
                  <from>
                    <xdr:col>3</xdr:col>
                    <xdr:colOff>161925</xdr:colOff>
                    <xdr:row>9</xdr:row>
                    <xdr:rowOff>104775</xdr:rowOff>
                  </from>
                  <to>
                    <xdr:col>4</xdr:col>
                    <xdr:colOff>95250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Check Box 3">
              <controlPr locked="0" defaultSize="0" autoFill="0" autoLine="0" autoPict="0">
                <anchor moveWithCells="1">
                  <from>
                    <xdr:col>5</xdr:col>
                    <xdr:colOff>152400</xdr:colOff>
                    <xdr:row>9</xdr:row>
                    <xdr:rowOff>95250</xdr:rowOff>
                  </from>
                  <to>
                    <xdr:col>6</xdr:col>
                    <xdr:colOff>76200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8" name="Check Box 4">
              <controlPr locked="0" defaultSize="0" autoFill="0" autoLine="0" autoPict="0">
                <anchor moveWithCells="1">
                  <from>
                    <xdr:col>4</xdr:col>
                    <xdr:colOff>28575</xdr:colOff>
                    <xdr:row>8</xdr:row>
                    <xdr:rowOff>123825</xdr:rowOff>
                  </from>
                  <to>
                    <xdr:col>4</xdr:col>
                    <xdr:colOff>333375</xdr:colOff>
                    <xdr:row>8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2:G30"/>
  <sheetViews>
    <sheetView workbookViewId="0">
      <selection activeCell="L14" sqref="L14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62"/>
      <c r="B2" s="64" t="s">
        <v>326</v>
      </c>
      <c r="C2" s="64" t="s">
        <v>248</v>
      </c>
      <c r="D2" s="116" t="s">
        <v>329</v>
      </c>
      <c r="F2" s="62"/>
      <c r="G2" t="s">
        <v>247</v>
      </c>
    </row>
    <row r="3" spans="1:7" ht="18.75">
      <c r="A3" s="62"/>
      <c r="B3" s="64" t="s">
        <v>327</v>
      </c>
      <c r="C3" s="64" t="s">
        <v>227</v>
      </c>
      <c r="D3" s="116" t="s">
        <v>330</v>
      </c>
      <c r="F3" s="62"/>
      <c r="G3" t="s">
        <v>320</v>
      </c>
    </row>
    <row r="4" spans="1:7" ht="18.75">
      <c r="A4" s="62"/>
      <c r="B4" s="64" t="s">
        <v>325</v>
      </c>
      <c r="C4" s="64" t="s">
        <v>246</v>
      </c>
      <c r="D4" s="116" t="s">
        <v>331</v>
      </c>
      <c r="F4" s="62"/>
    </row>
    <row r="5" spans="1:7" ht="18.75">
      <c r="A5" s="62"/>
      <c r="B5" s="64" t="s">
        <v>328</v>
      </c>
      <c r="C5" s="64" t="s">
        <v>245</v>
      </c>
      <c r="D5" s="116" t="s">
        <v>332</v>
      </c>
      <c r="F5" s="62"/>
    </row>
    <row r="6" spans="1:7">
      <c r="A6" s="62"/>
      <c r="F6" s="62"/>
    </row>
    <row r="7" spans="1:7">
      <c r="A7" s="62"/>
    </row>
    <row r="8" spans="1:7">
      <c r="A8" s="62"/>
    </row>
    <row r="9" spans="1:7">
      <c r="A9" s="62"/>
    </row>
    <row r="10" spans="1:7">
      <c r="A10" s="62"/>
    </row>
    <row r="11" spans="1:7">
      <c r="A11" s="62"/>
    </row>
    <row r="12" spans="1:7">
      <c r="A12" s="62"/>
    </row>
    <row r="13" spans="1:7">
      <c r="A13" s="62"/>
    </row>
    <row r="14" spans="1:7">
      <c r="A14" s="62"/>
    </row>
    <row r="15" spans="1:7">
      <c r="A15" s="62"/>
      <c r="E15" s="63"/>
    </row>
    <row r="16" spans="1:7">
      <c r="A16" s="62"/>
    </row>
    <row r="17" spans="1:1">
      <c r="A17" s="62"/>
    </row>
    <row r="18" spans="1:1">
      <c r="A18" s="62"/>
    </row>
    <row r="19" spans="1:1">
      <c r="A19" s="61"/>
    </row>
    <row r="20" spans="1:1">
      <c r="A20" s="61"/>
    </row>
    <row r="21" spans="1:1">
      <c r="A21" s="61"/>
    </row>
    <row r="22" spans="1:1">
      <c r="A22" s="61"/>
    </row>
    <row r="23" spans="1:1">
      <c r="A23" s="61"/>
    </row>
    <row r="24" spans="1:1">
      <c r="A24" s="61"/>
    </row>
    <row r="25" spans="1:1">
      <c r="A25" s="61"/>
    </row>
    <row r="26" spans="1:1">
      <c r="A26" s="61"/>
    </row>
    <row r="27" spans="1:1">
      <c r="A27" s="61"/>
    </row>
    <row r="28" spans="1:1">
      <c r="A28" s="61"/>
    </row>
    <row r="29" spans="1:1">
      <c r="A29" s="61"/>
    </row>
    <row r="30" spans="1:1">
      <c r="A30" s="61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28"/>
  <sheetViews>
    <sheetView workbookViewId="0"/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3" ht="24.75" thickBot="1">
      <c r="A1" s="6" t="s">
        <v>2</v>
      </c>
      <c r="B1" s="7" t="s">
        <v>3</v>
      </c>
      <c r="C1" s="7" t="s">
        <v>4</v>
      </c>
      <c r="D1" s="7" t="s">
        <v>5</v>
      </c>
      <c r="E1" s="8" t="s">
        <v>6</v>
      </c>
      <c r="F1" s="8" t="s">
        <v>7</v>
      </c>
      <c r="G1" s="8" t="s">
        <v>8</v>
      </c>
      <c r="H1" s="8" t="s">
        <v>9</v>
      </c>
      <c r="I1" s="9" t="s">
        <v>10</v>
      </c>
      <c r="J1" s="9" t="s">
        <v>11</v>
      </c>
      <c r="K1" s="9" t="s">
        <v>12</v>
      </c>
      <c r="L1" s="8" t="s">
        <v>324</v>
      </c>
      <c r="M1" s="8" t="s">
        <v>323</v>
      </c>
    </row>
    <row r="2" spans="1:13" ht="47.25" customHeight="1" thickTop="1" thickBot="1">
      <c r="A2" s="10">
        <v>1</v>
      </c>
      <c r="B2" s="11" t="s">
        <v>13</v>
      </c>
      <c r="C2" s="12"/>
      <c r="D2" s="13"/>
      <c r="E2" s="14"/>
      <c r="F2" s="15"/>
      <c r="G2" s="16"/>
      <c r="H2" s="17"/>
      <c r="I2" s="18"/>
      <c r="J2" s="19"/>
      <c r="K2" s="20"/>
      <c r="L2" s="17"/>
      <c r="M2" s="21"/>
    </row>
    <row r="3" spans="1:13" ht="42" customHeight="1" thickTop="1">
      <c r="A3" s="10">
        <v>2</v>
      </c>
      <c r="B3" s="22" t="s">
        <v>14</v>
      </c>
      <c r="C3" s="12"/>
      <c r="D3" s="12"/>
      <c r="E3" s="14"/>
      <c r="F3" s="23"/>
      <c r="G3" s="16"/>
      <c r="H3" s="24"/>
      <c r="I3" s="25"/>
      <c r="J3" s="26"/>
      <c r="K3" s="27"/>
      <c r="L3" s="24"/>
      <c r="M3" s="28"/>
    </row>
    <row r="4" spans="1:13" ht="15.75">
      <c r="A4" s="10">
        <v>5</v>
      </c>
      <c r="B4" s="29" t="s">
        <v>333</v>
      </c>
      <c r="C4" s="12" t="s">
        <v>17</v>
      </c>
      <c r="D4" s="13"/>
      <c r="E4" s="14"/>
      <c r="F4" s="23"/>
      <c r="G4" s="16"/>
      <c r="H4" s="16"/>
      <c r="I4" s="30"/>
      <c r="J4" s="31"/>
      <c r="K4" s="32"/>
      <c r="L4" s="33"/>
      <c r="M4" s="34"/>
    </row>
    <row r="5" spans="1:13" ht="15.75">
      <c r="A5" s="10">
        <v>6</v>
      </c>
      <c r="B5" s="35" t="s">
        <v>15</v>
      </c>
      <c r="C5" s="12"/>
      <c r="D5" s="12">
        <v>1266056</v>
      </c>
      <c r="E5" s="14" t="s">
        <v>16</v>
      </c>
      <c r="F5" s="23" t="s">
        <v>17</v>
      </c>
      <c r="G5" s="16" t="s">
        <v>18</v>
      </c>
      <c r="H5" s="16">
        <v>3.38</v>
      </c>
      <c r="I5" s="30">
        <v>0.38300000000000001</v>
      </c>
      <c r="J5" s="31"/>
      <c r="K5" s="32">
        <v>1</v>
      </c>
      <c r="L5" s="33" t="s">
        <v>18</v>
      </c>
      <c r="M5" s="34">
        <f>H5+I5+ROUND(,2)</f>
        <v>3.7629999999999999</v>
      </c>
    </row>
    <row r="6" spans="1:13" ht="15.75">
      <c r="A6" s="10">
        <v>7</v>
      </c>
      <c r="B6" s="35" t="s">
        <v>19</v>
      </c>
      <c r="C6" s="12"/>
      <c r="D6" s="12">
        <v>1539713</v>
      </c>
      <c r="E6" s="14" t="s">
        <v>16</v>
      </c>
      <c r="F6" s="23" t="s">
        <v>17</v>
      </c>
      <c r="G6" s="16" t="s">
        <v>18</v>
      </c>
      <c r="H6" s="16">
        <v>8.66</v>
      </c>
      <c r="I6" s="30">
        <v>0.98099999999999998</v>
      </c>
      <c r="J6" s="31"/>
      <c r="K6" s="32">
        <v>1</v>
      </c>
      <c r="L6" s="33" t="s">
        <v>18</v>
      </c>
      <c r="M6" s="34">
        <f t="shared" ref="M6:M69" si="0">H6+I6+ROUND(,2)</f>
        <v>9.641</v>
      </c>
    </row>
    <row r="7" spans="1:13" ht="15.75">
      <c r="A7" s="10">
        <v>8</v>
      </c>
      <c r="B7" s="35" t="s">
        <v>23</v>
      </c>
      <c r="C7" s="12"/>
      <c r="D7" s="12">
        <v>1570102</v>
      </c>
      <c r="E7" s="14" t="s">
        <v>20</v>
      </c>
      <c r="F7" s="23" t="s">
        <v>21</v>
      </c>
      <c r="G7" s="16" t="s">
        <v>22</v>
      </c>
      <c r="H7" s="16">
        <v>4.74</v>
      </c>
      <c r="I7" s="30">
        <v>0.1052</v>
      </c>
      <c r="J7" s="31"/>
      <c r="K7" s="32">
        <v>0.5</v>
      </c>
      <c r="L7" s="33" t="s">
        <v>18</v>
      </c>
      <c r="M7" s="34">
        <f t="shared" si="0"/>
        <v>4.8452000000000002</v>
      </c>
    </row>
    <row r="8" spans="1:13" ht="15.75">
      <c r="A8" s="10">
        <v>6</v>
      </c>
      <c r="B8" s="35" t="s">
        <v>24</v>
      </c>
      <c r="C8" s="12"/>
      <c r="D8" s="12">
        <v>1266056</v>
      </c>
      <c r="E8" s="14" t="s">
        <v>16</v>
      </c>
      <c r="F8" s="23" t="s">
        <v>17</v>
      </c>
      <c r="G8" s="16" t="s">
        <v>18</v>
      </c>
      <c r="H8" s="16">
        <v>3.38</v>
      </c>
      <c r="I8" s="30">
        <v>0.38300000000000001</v>
      </c>
      <c r="J8" s="31"/>
      <c r="K8" s="32">
        <v>1</v>
      </c>
      <c r="L8" s="33" t="s">
        <v>18</v>
      </c>
      <c r="M8" s="34">
        <f t="shared" si="0"/>
        <v>3.7629999999999999</v>
      </c>
    </row>
    <row r="9" spans="1:13" ht="15.75">
      <c r="A9" s="10">
        <v>7</v>
      </c>
      <c r="B9" s="35" t="s">
        <v>25</v>
      </c>
      <c r="C9" s="12"/>
      <c r="D9" s="12">
        <v>1539713</v>
      </c>
      <c r="E9" s="14" t="s">
        <v>16</v>
      </c>
      <c r="F9" s="23" t="s">
        <v>17</v>
      </c>
      <c r="G9" s="16" t="s">
        <v>18</v>
      </c>
      <c r="H9" s="16">
        <v>8.66</v>
      </c>
      <c r="I9" s="30">
        <v>0.98099999999999998</v>
      </c>
      <c r="J9" s="31"/>
      <c r="K9" s="32">
        <v>1</v>
      </c>
      <c r="L9" s="33" t="s">
        <v>18</v>
      </c>
      <c r="M9" s="34">
        <f t="shared" si="0"/>
        <v>9.641</v>
      </c>
    </row>
    <row r="10" spans="1:13" ht="15.75">
      <c r="A10" s="10">
        <v>8</v>
      </c>
      <c r="B10" s="35" t="s">
        <v>26</v>
      </c>
      <c r="C10" s="12"/>
      <c r="D10" s="12">
        <v>1570102</v>
      </c>
      <c r="E10" s="14" t="s">
        <v>20</v>
      </c>
      <c r="F10" s="23" t="s">
        <v>21</v>
      </c>
      <c r="G10" s="16" t="s">
        <v>22</v>
      </c>
      <c r="H10" s="16">
        <v>4.74</v>
      </c>
      <c r="I10" s="30">
        <v>0.1052</v>
      </c>
      <c r="J10" s="31"/>
      <c r="K10" s="32">
        <v>0.5</v>
      </c>
      <c r="L10" s="33" t="s">
        <v>18</v>
      </c>
      <c r="M10" s="34">
        <f t="shared" si="0"/>
        <v>4.8452000000000002</v>
      </c>
    </row>
    <row r="11" spans="1:13" ht="15.75">
      <c r="A11" s="10">
        <v>6</v>
      </c>
      <c r="B11" s="35" t="s">
        <v>27</v>
      </c>
      <c r="C11" s="12"/>
      <c r="D11" s="12">
        <v>1266056</v>
      </c>
      <c r="E11" s="14" t="s">
        <v>16</v>
      </c>
      <c r="F11" s="23" t="s">
        <v>17</v>
      </c>
      <c r="G11" s="16" t="s">
        <v>18</v>
      </c>
      <c r="H11" s="16">
        <v>3.38</v>
      </c>
      <c r="I11" s="30">
        <v>0.38300000000000001</v>
      </c>
      <c r="J11" s="31"/>
      <c r="K11" s="32">
        <v>1</v>
      </c>
      <c r="L11" s="33" t="s">
        <v>18</v>
      </c>
      <c r="M11" s="34">
        <f t="shared" si="0"/>
        <v>3.7629999999999999</v>
      </c>
    </row>
    <row r="12" spans="1:13" ht="15.75">
      <c r="A12" s="10">
        <v>7</v>
      </c>
      <c r="B12" s="35" t="s">
        <v>28</v>
      </c>
      <c r="C12" s="12"/>
      <c r="D12" s="12">
        <v>1539713</v>
      </c>
      <c r="E12" s="14" t="s">
        <v>16</v>
      </c>
      <c r="F12" s="23" t="s">
        <v>17</v>
      </c>
      <c r="G12" s="16" t="s">
        <v>18</v>
      </c>
      <c r="H12" s="16">
        <v>8.66</v>
      </c>
      <c r="I12" s="30">
        <v>0.98099999999999998</v>
      </c>
      <c r="J12" s="31"/>
      <c r="K12" s="32">
        <v>1</v>
      </c>
      <c r="L12" s="33" t="s">
        <v>18</v>
      </c>
      <c r="M12" s="34">
        <f t="shared" si="0"/>
        <v>9.641</v>
      </c>
    </row>
    <row r="13" spans="1:13" ht="15.75">
      <c r="A13" s="10">
        <v>8</v>
      </c>
      <c r="B13" s="35" t="s">
        <v>29</v>
      </c>
      <c r="C13" s="12"/>
      <c r="D13" s="12">
        <v>1570102</v>
      </c>
      <c r="E13" s="14" t="s">
        <v>20</v>
      </c>
      <c r="F13" s="23" t="s">
        <v>21</v>
      </c>
      <c r="G13" s="16" t="s">
        <v>22</v>
      </c>
      <c r="H13" s="16">
        <v>4.74</v>
      </c>
      <c r="I13" s="30">
        <v>0.1052</v>
      </c>
      <c r="J13" s="31"/>
      <c r="K13" s="32">
        <v>0.5</v>
      </c>
      <c r="L13" s="33" t="s">
        <v>18</v>
      </c>
      <c r="M13" s="34">
        <f t="shared" si="0"/>
        <v>4.8452000000000002</v>
      </c>
    </row>
    <row r="14" spans="1:13" ht="15.75">
      <c r="A14" s="10">
        <v>6</v>
      </c>
      <c r="B14" s="35" t="s">
        <v>30</v>
      </c>
      <c r="C14" s="12"/>
      <c r="D14" s="12">
        <v>1266056</v>
      </c>
      <c r="E14" s="14" t="s">
        <v>16</v>
      </c>
      <c r="F14" s="23" t="s">
        <v>17</v>
      </c>
      <c r="G14" s="16" t="s">
        <v>18</v>
      </c>
      <c r="H14" s="16">
        <v>3.38</v>
      </c>
      <c r="I14" s="30">
        <v>0.38300000000000001</v>
      </c>
      <c r="J14" s="31"/>
      <c r="K14" s="32">
        <v>1</v>
      </c>
      <c r="L14" s="33" t="s">
        <v>18</v>
      </c>
      <c r="M14" s="34">
        <f t="shared" si="0"/>
        <v>3.7629999999999999</v>
      </c>
    </row>
    <row r="15" spans="1:13" ht="15.75">
      <c r="A15" s="10">
        <v>7</v>
      </c>
      <c r="B15" s="35" t="s">
        <v>31</v>
      </c>
      <c r="C15" s="12"/>
      <c r="D15" s="12">
        <v>1539713</v>
      </c>
      <c r="E15" s="14" t="s">
        <v>16</v>
      </c>
      <c r="F15" s="23" t="s">
        <v>17</v>
      </c>
      <c r="G15" s="16" t="s">
        <v>18</v>
      </c>
      <c r="H15" s="16">
        <v>8.66</v>
      </c>
      <c r="I15" s="30">
        <v>0.98099999999999998</v>
      </c>
      <c r="J15" s="31"/>
      <c r="K15" s="32">
        <v>1</v>
      </c>
      <c r="L15" s="33" t="s">
        <v>18</v>
      </c>
      <c r="M15" s="34">
        <f t="shared" si="0"/>
        <v>9.641</v>
      </c>
    </row>
    <row r="16" spans="1:13" ht="16.5" thickBot="1">
      <c r="A16" s="10">
        <v>8</v>
      </c>
      <c r="B16" s="35" t="s">
        <v>32</v>
      </c>
      <c r="C16" s="12"/>
      <c r="D16" s="12">
        <v>1570102</v>
      </c>
      <c r="E16" s="14" t="s">
        <v>20</v>
      </c>
      <c r="F16" s="23" t="s">
        <v>21</v>
      </c>
      <c r="G16" s="16" t="s">
        <v>22</v>
      </c>
      <c r="H16" s="16">
        <v>4.74</v>
      </c>
      <c r="I16" s="30">
        <v>0.1052</v>
      </c>
      <c r="J16" s="31"/>
      <c r="K16" s="32">
        <v>0.5</v>
      </c>
      <c r="L16" s="33" t="s">
        <v>18</v>
      </c>
      <c r="M16" s="34">
        <f t="shared" si="0"/>
        <v>4.8452000000000002</v>
      </c>
    </row>
    <row r="17" spans="1:13" ht="50.25" customHeight="1" thickTop="1" thickBot="1">
      <c r="A17" s="10">
        <v>2098</v>
      </c>
      <c r="B17" s="11" t="s">
        <v>33</v>
      </c>
      <c r="C17" s="12"/>
      <c r="D17" s="12"/>
      <c r="E17" s="14"/>
      <c r="F17" s="15"/>
      <c r="G17" s="16"/>
      <c r="H17" s="17"/>
      <c r="I17" s="18"/>
      <c r="J17" s="19"/>
      <c r="K17" s="20"/>
      <c r="L17" s="17"/>
      <c r="M17" s="34"/>
    </row>
    <row r="18" spans="1:13" ht="20.25" thickTop="1">
      <c r="A18" s="10">
        <v>2099</v>
      </c>
      <c r="B18" s="22" t="s">
        <v>34</v>
      </c>
      <c r="C18" s="12"/>
      <c r="D18" s="12"/>
      <c r="E18" s="14"/>
      <c r="F18" s="15"/>
      <c r="G18" s="16"/>
      <c r="H18" s="24"/>
      <c r="I18" s="25"/>
      <c r="J18" s="26"/>
      <c r="K18" s="27"/>
      <c r="L18" s="24"/>
      <c r="M18" s="34"/>
    </row>
    <row r="19" spans="1:13" ht="15.75">
      <c r="A19" s="10">
        <v>2100</v>
      </c>
      <c r="B19" s="29" t="s">
        <v>35</v>
      </c>
      <c r="C19" s="12"/>
      <c r="D19" s="12"/>
      <c r="E19" s="36"/>
      <c r="F19" s="15"/>
      <c r="G19" s="16"/>
      <c r="H19" s="37"/>
      <c r="I19" s="38"/>
      <c r="J19" s="39"/>
      <c r="K19" s="40"/>
      <c r="L19" s="37"/>
      <c r="M19" s="34"/>
    </row>
    <row r="20" spans="1:13" ht="15.75">
      <c r="A20" s="10">
        <v>2101</v>
      </c>
      <c r="B20" s="35" t="s">
        <v>36</v>
      </c>
      <c r="C20" s="12"/>
      <c r="D20" s="12"/>
      <c r="E20" s="14" t="s">
        <v>37</v>
      </c>
      <c r="F20" s="15" t="s">
        <v>38</v>
      </c>
      <c r="G20" s="16" t="s">
        <v>39</v>
      </c>
      <c r="H20" s="16">
        <v>1</v>
      </c>
      <c r="I20" s="30">
        <v>0.75</v>
      </c>
      <c r="J20" s="31">
        <v>0.28299999999999997</v>
      </c>
      <c r="K20" s="32">
        <v>1</v>
      </c>
      <c r="L20" s="33" t="s">
        <v>39</v>
      </c>
      <c r="M20" s="34">
        <f t="shared" si="0"/>
        <v>1.75</v>
      </c>
    </row>
    <row r="21" spans="1:13" ht="15.75">
      <c r="A21" s="10">
        <v>2102</v>
      </c>
      <c r="B21" s="35" t="s">
        <v>40</v>
      </c>
      <c r="C21" s="12"/>
      <c r="D21" s="12"/>
      <c r="E21" s="14" t="s">
        <v>41</v>
      </c>
      <c r="F21" s="15" t="s">
        <v>42</v>
      </c>
      <c r="G21" s="16" t="s">
        <v>39</v>
      </c>
      <c r="H21" s="16">
        <v>0.33</v>
      </c>
      <c r="I21" s="30"/>
      <c r="J21" s="31">
        <v>0.5</v>
      </c>
      <c r="K21" s="32">
        <v>1</v>
      </c>
      <c r="L21" s="33" t="s">
        <v>39</v>
      </c>
      <c r="M21" s="34">
        <f t="shared" si="0"/>
        <v>0.33</v>
      </c>
    </row>
    <row r="22" spans="1:13" ht="15.75">
      <c r="A22" s="10">
        <v>2103</v>
      </c>
      <c r="B22" s="35" t="s">
        <v>43</v>
      </c>
      <c r="C22" s="12"/>
      <c r="D22" s="12"/>
      <c r="E22" s="14" t="s">
        <v>44</v>
      </c>
      <c r="F22" s="15" t="s">
        <v>42</v>
      </c>
      <c r="G22" s="16" t="s">
        <v>39</v>
      </c>
      <c r="H22" s="16">
        <v>0.53</v>
      </c>
      <c r="I22" s="30"/>
      <c r="J22" s="31">
        <v>0.78</v>
      </c>
      <c r="K22" s="32">
        <v>1</v>
      </c>
      <c r="L22" s="33" t="s">
        <v>39</v>
      </c>
      <c r="M22" s="34">
        <f t="shared" si="0"/>
        <v>0.53</v>
      </c>
    </row>
    <row r="23" spans="1:13" ht="15.75">
      <c r="A23" s="10">
        <v>2104</v>
      </c>
      <c r="B23" s="35" t="s">
        <v>45</v>
      </c>
      <c r="C23" s="12"/>
      <c r="D23" s="12"/>
      <c r="E23" s="14" t="s">
        <v>46</v>
      </c>
      <c r="F23" s="15" t="s">
        <v>42</v>
      </c>
      <c r="G23" s="16" t="s">
        <v>39</v>
      </c>
      <c r="H23" s="16">
        <v>0.72</v>
      </c>
      <c r="I23" s="30"/>
      <c r="J23" s="31">
        <v>1.1299999999999999</v>
      </c>
      <c r="K23" s="32">
        <v>1</v>
      </c>
      <c r="L23" s="33" t="s">
        <v>39</v>
      </c>
      <c r="M23" s="34">
        <f t="shared" si="0"/>
        <v>0.72</v>
      </c>
    </row>
    <row r="24" spans="1:13" ht="15.75">
      <c r="A24" s="10">
        <v>2105</v>
      </c>
      <c r="B24" s="35" t="s">
        <v>47</v>
      </c>
      <c r="C24" s="12"/>
      <c r="D24" s="12"/>
      <c r="E24" s="14" t="s">
        <v>48</v>
      </c>
      <c r="F24" s="15" t="s">
        <v>42</v>
      </c>
      <c r="G24" s="16" t="s">
        <v>39</v>
      </c>
      <c r="H24" s="16">
        <v>1.32</v>
      </c>
      <c r="I24" s="30"/>
      <c r="J24" s="31">
        <v>1.54</v>
      </c>
      <c r="K24" s="32">
        <v>1</v>
      </c>
      <c r="L24" s="33" t="s">
        <v>39</v>
      </c>
      <c r="M24" s="34">
        <f t="shared" si="0"/>
        <v>1.32</v>
      </c>
    </row>
    <row r="25" spans="1:13" ht="15.75">
      <c r="A25" s="10">
        <v>2106</v>
      </c>
      <c r="B25" s="35" t="s">
        <v>49</v>
      </c>
      <c r="C25" s="12"/>
      <c r="D25" s="12"/>
      <c r="E25" s="14" t="s">
        <v>50</v>
      </c>
      <c r="F25" s="15" t="s">
        <v>42</v>
      </c>
      <c r="G25" s="16" t="s">
        <v>39</v>
      </c>
      <c r="H25" s="16">
        <v>0.88</v>
      </c>
      <c r="I25" s="30"/>
      <c r="J25" s="31">
        <v>2.0099999999999998</v>
      </c>
      <c r="K25" s="32">
        <v>1</v>
      </c>
      <c r="L25" s="33" t="s">
        <v>39</v>
      </c>
      <c r="M25" s="34">
        <f t="shared" si="0"/>
        <v>0.88</v>
      </c>
    </row>
    <row r="26" spans="1:13" ht="15.75">
      <c r="A26" s="10">
        <v>2107</v>
      </c>
      <c r="B26" s="35" t="s">
        <v>51</v>
      </c>
      <c r="C26" s="12"/>
      <c r="D26" s="12">
        <v>1288105</v>
      </c>
      <c r="E26" s="14" t="s">
        <v>52</v>
      </c>
      <c r="F26" s="15" t="s">
        <v>21</v>
      </c>
      <c r="G26" s="16" t="s">
        <v>39</v>
      </c>
      <c r="H26" s="16">
        <v>1.9</v>
      </c>
      <c r="I26" s="30"/>
      <c r="J26" s="31">
        <v>3.14</v>
      </c>
      <c r="K26" s="32">
        <v>1</v>
      </c>
      <c r="L26" s="33" t="s">
        <v>39</v>
      </c>
      <c r="M26" s="34">
        <f t="shared" si="0"/>
        <v>1.9</v>
      </c>
    </row>
    <row r="27" spans="1:13" ht="15.75">
      <c r="A27" s="10">
        <v>2108</v>
      </c>
      <c r="B27" s="35" t="s">
        <v>53</v>
      </c>
      <c r="C27" s="12"/>
      <c r="D27" s="12"/>
      <c r="E27" s="14" t="s">
        <v>54</v>
      </c>
      <c r="F27" s="23" t="s">
        <v>55</v>
      </c>
      <c r="G27" s="16" t="s">
        <v>39</v>
      </c>
      <c r="H27" s="16">
        <v>5.05</v>
      </c>
      <c r="I27" s="30"/>
      <c r="J27" s="31">
        <v>7.09</v>
      </c>
      <c r="K27" s="32">
        <v>1</v>
      </c>
      <c r="L27" s="33" t="s">
        <v>39</v>
      </c>
      <c r="M27" s="34">
        <f t="shared" si="0"/>
        <v>5.05</v>
      </c>
    </row>
    <row r="28" spans="1:13" ht="15.75">
      <c r="A28" s="10">
        <v>5236</v>
      </c>
      <c r="B28" s="35" t="s">
        <v>56</v>
      </c>
      <c r="C28" s="12"/>
      <c r="D28" s="12"/>
      <c r="E28" s="14" t="s">
        <v>57</v>
      </c>
      <c r="F28" s="15" t="s">
        <v>42</v>
      </c>
      <c r="G28" s="16" t="s">
        <v>39</v>
      </c>
      <c r="H28" s="16">
        <v>8.1999999999999993</v>
      </c>
      <c r="I28" s="30"/>
      <c r="J28" s="31">
        <v>12.56</v>
      </c>
      <c r="K28" s="32">
        <v>1</v>
      </c>
      <c r="L28" s="33" t="s">
        <v>39</v>
      </c>
      <c r="M28" s="34">
        <f t="shared" si="0"/>
        <v>8.1999999999999993</v>
      </c>
    </row>
    <row r="29" spans="1:13" ht="15.75">
      <c r="A29" s="10">
        <v>5577</v>
      </c>
      <c r="B29" s="35" t="s">
        <v>58</v>
      </c>
      <c r="C29" s="12"/>
      <c r="D29" s="12"/>
      <c r="E29" s="14" t="s">
        <v>59</v>
      </c>
      <c r="F29" s="41" t="s">
        <v>42</v>
      </c>
      <c r="G29" s="16" t="s">
        <v>39</v>
      </c>
      <c r="H29" s="16">
        <v>12.8</v>
      </c>
      <c r="I29" s="30"/>
      <c r="J29" s="31">
        <v>19.600000000000001</v>
      </c>
      <c r="K29" s="32">
        <v>1</v>
      </c>
      <c r="L29" s="33" t="s">
        <v>39</v>
      </c>
      <c r="M29" s="34">
        <f t="shared" si="0"/>
        <v>12.8</v>
      </c>
    </row>
    <row r="30" spans="1:13" ht="15.75">
      <c r="A30" s="10">
        <v>2109</v>
      </c>
      <c r="B30" s="29" t="s">
        <v>60</v>
      </c>
      <c r="C30" s="12"/>
      <c r="D30" s="12"/>
      <c r="E30" s="14"/>
      <c r="F30" s="36"/>
      <c r="G30" s="16"/>
      <c r="H30" s="37"/>
      <c r="I30" s="38"/>
      <c r="J30" s="39"/>
      <c r="K30" s="40"/>
      <c r="L30" s="37"/>
      <c r="M30" s="34"/>
    </row>
    <row r="31" spans="1:13" ht="15.75">
      <c r="A31" s="10">
        <v>2110</v>
      </c>
      <c r="B31" s="42" t="s">
        <v>61</v>
      </c>
      <c r="C31" s="12"/>
      <c r="D31" s="12"/>
      <c r="E31" s="14"/>
      <c r="F31" s="23"/>
      <c r="G31" s="16"/>
      <c r="H31" s="43"/>
      <c r="I31" s="44"/>
      <c r="J31" s="45"/>
      <c r="K31" s="46"/>
      <c r="L31" s="43"/>
      <c r="M31" s="34"/>
    </row>
    <row r="32" spans="1:13" ht="15.75">
      <c r="A32" s="10">
        <v>2111</v>
      </c>
      <c r="B32" s="35" t="s">
        <v>62</v>
      </c>
      <c r="C32" s="12"/>
      <c r="D32" s="12"/>
      <c r="E32" s="14" t="s">
        <v>57</v>
      </c>
      <c r="F32" s="15" t="s">
        <v>42</v>
      </c>
      <c r="G32" s="16" t="s">
        <v>39</v>
      </c>
      <c r="H32" s="16">
        <v>0.62</v>
      </c>
      <c r="I32" s="30"/>
      <c r="J32" s="31">
        <v>0.88</v>
      </c>
      <c r="K32" s="32">
        <v>1</v>
      </c>
      <c r="L32" s="33" t="s">
        <v>39</v>
      </c>
      <c r="M32" s="34">
        <f t="shared" si="0"/>
        <v>0.62</v>
      </c>
    </row>
    <row r="33" spans="1:13" ht="15.75">
      <c r="A33" s="10">
        <v>2112</v>
      </c>
      <c r="B33" s="35" t="s">
        <v>63</v>
      </c>
      <c r="C33" s="12"/>
      <c r="D33" s="12">
        <v>1287249</v>
      </c>
      <c r="E33" s="14" t="s">
        <v>64</v>
      </c>
      <c r="F33" s="15" t="s">
        <v>21</v>
      </c>
      <c r="G33" s="16" t="s">
        <v>39</v>
      </c>
      <c r="H33" s="16">
        <v>0.86</v>
      </c>
      <c r="I33" s="30">
        <v>0.02</v>
      </c>
      <c r="J33" s="31">
        <v>1.1200000000000001</v>
      </c>
      <c r="K33" s="32">
        <v>1</v>
      </c>
      <c r="L33" s="33" t="s">
        <v>39</v>
      </c>
      <c r="M33" s="34">
        <f t="shared" si="0"/>
        <v>0.88</v>
      </c>
    </row>
    <row r="34" spans="1:13" ht="15.75">
      <c r="A34" s="10">
        <v>2113</v>
      </c>
      <c r="B34" s="35" t="s">
        <v>65</v>
      </c>
      <c r="C34" s="12"/>
      <c r="D34" s="12"/>
      <c r="E34" s="14" t="s">
        <v>66</v>
      </c>
      <c r="F34" s="15" t="s">
        <v>42</v>
      </c>
      <c r="G34" s="16" t="s">
        <v>39</v>
      </c>
      <c r="H34" s="16">
        <v>0.85</v>
      </c>
      <c r="I34" s="30"/>
      <c r="J34" s="31">
        <v>1.36</v>
      </c>
      <c r="K34" s="32">
        <v>1</v>
      </c>
      <c r="L34" s="33" t="s">
        <v>39</v>
      </c>
      <c r="M34" s="34">
        <f t="shared" si="0"/>
        <v>0.85</v>
      </c>
    </row>
    <row r="35" spans="1:13" ht="15.75">
      <c r="A35" s="10">
        <v>2114</v>
      </c>
      <c r="B35" s="35" t="s">
        <v>67</v>
      </c>
      <c r="C35" s="12"/>
      <c r="D35" s="12">
        <v>1287311</v>
      </c>
      <c r="E35" s="14" t="s">
        <v>68</v>
      </c>
      <c r="F35" s="15" t="s">
        <v>21</v>
      </c>
      <c r="G35" s="16" t="s">
        <v>39</v>
      </c>
      <c r="H35" s="16">
        <v>1.3</v>
      </c>
      <c r="I35" s="30"/>
      <c r="J35" s="31">
        <v>1.59</v>
      </c>
      <c r="K35" s="32">
        <v>1</v>
      </c>
      <c r="L35" s="33" t="s">
        <v>39</v>
      </c>
      <c r="M35" s="34">
        <f t="shared" si="0"/>
        <v>1.3</v>
      </c>
    </row>
    <row r="36" spans="1:13" ht="15.75">
      <c r="A36" s="10">
        <v>5152</v>
      </c>
      <c r="B36" s="35" t="s">
        <v>69</v>
      </c>
      <c r="C36" s="12"/>
      <c r="D36" s="12" t="s">
        <v>70</v>
      </c>
      <c r="E36" s="14" t="s">
        <v>71</v>
      </c>
      <c r="F36" s="15" t="s">
        <v>55</v>
      </c>
      <c r="G36" s="16" t="s">
        <v>39</v>
      </c>
      <c r="H36" s="16">
        <v>1.24</v>
      </c>
      <c r="I36" s="30"/>
      <c r="J36" s="31">
        <v>1.85</v>
      </c>
      <c r="K36" s="32">
        <v>1</v>
      </c>
      <c r="L36" s="33" t="s">
        <v>39</v>
      </c>
      <c r="M36" s="34">
        <f t="shared" si="0"/>
        <v>1.24</v>
      </c>
    </row>
    <row r="37" spans="1:13" ht="15.75">
      <c r="A37" s="10">
        <v>2115</v>
      </c>
      <c r="B37" s="35" t="s">
        <v>72</v>
      </c>
      <c r="C37" s="12"/>
      <c r="D37" s="12" t="s">
        <v>73</v>
      </c>
      <c r="E37" s="14" t="s">
        <v>74</v>
      </c>
      <c r="F37" s="15" t="s">
        <v>55</v>
      </c>
      <c r="G37" s="16" t="s">
        <v>39</v>
      </c>
      <c r="H37" s="16">
        <v>1.58</v>
      </c>
      <c r="I37" s="30"/>
      <c r="J37" s="31">
        <v>2.42</v>
      </c>
      <c r="K37" s="32">
        <v>1</v>
      </c>
      <c r="L37" s="33" t="s">
        <v>39</v>
      </c>
      <c r="M37" s="34">
        <f t="shared" si="0"/>
        <v>1.58</v>
      </c>
    </row>
    <row r="38" spans="1:13" ht="15.75">
      <c r="A38" s="10">
        <v>2116</v>
      </c>
      <c r="B38" s="35" t="s">
        <v>75</v>
      </c>
      <c r="C38" s="12"/>
      <c r="D38" s="12"/>
      <c r="E38" s="14" t="s">
        <v>68</v>
      </c>
      <c r="F38" s="23" t="s">
        <v>55</v>
      </c>
      <c r="G38" s="16" t="s">
        <v>39</v>
      </c>
      <c r="H38" s="16">
        <v>2.29</v>
      </c>
      <c r="I38" s="30"/>
      <c r="J38" s="31">
        <v>3.06</v>
      </c>
      <c r="K38" s="32">
        <v>1</v>
      </c>
      <c r="L38" s="33" t="s">
        <v>39</v>
      </c>
      <c r="M38" s="34">
        <f t="shared" si="0"/>
        <v>2.29</v>
      </c>
    </row>
    <row r="39" spans="1:13" ht="15.75">
      <c r="A39" s="10">
        <v>2117</v>
      </c>
      <c r="B39" s="35" t="s">
        <v>76</v>
      </c>
      <c r="C39" s="12"/>
      <c r="D39" s="12" t="s">
        <v>77</v>
      </c>
      <c r="E39" s="14" t="s">
        <v>78</v>
      </c>
      <c r="F39" s="15" t="s">
        <v>79</v>
      </c>
      <c r="G39" s="16" t="s">
        <v>39</v>
      </c>
      <c r="H39" s="16">
        <v>2.4129999999999998</v>
      </c>
      <c r="I39" s="30"/>
      <c r="J39" s="31">
        <v>3.77</v>
      </c>
      <c r="K39" s="32">
        <v>1</v>
      </c>
      <c r="L39" s="33" t="s">
        <v>39</v>
      </c>
      <c r="M39" s="34">
        <f t="shared" si="0"/>
        <v>2.4129999999999998</v>
      </c>
    </row>
    <row r="40" spans="1:13" ht="15.75">
      <c r="A40" s="10">
        <v>2118</v>
      </c>
      <c r="B40" s="35" t="s">
        <v>80</v>
      </c>
      <c r="C40" s="12"/>
      <c r="D40" s="12" t="s">
        <v>81</v>
      </c>
      <c r="E40" s="14" t="s">
        <v>82</v>
      </c>
      <c r="F40" s="15" t="s">
        <v>79</v>
      </c>
      <c r="G40" s="16" t="s">
        <v>39</v>
      </c>
      <c r="H40" s="16">
        <v>3.53</v>
      </c>
      <c r="I40" s="30"/>
      <c r="J40" s="31">
        <v>5.42</v>
      </c>
      <c r="K40" s="32">
        <v>1</v>
      </c>
      <c r="L40" s="33" t="s">
        <v>39</v>
      </c>
      <c r="M40" s="34">
        <f t="shared" si="0"/>
        <v>3.53</v>
      </c>
    </row>
    <row r="41" spans="1:13" ht="15.75">
      <c r="A41" s="10">
        <v>2119</v>
      </c>
      <c r="B41" s="35" t="s">
        <v>83</v>
      </c>
      <c r="C41" s="12"/>
      <c r="D41" s="12"/>
      <c r="E41" s="14" t="s">
        <v>84</v>
      </c>
      <c r="F41" s="15" t="s">
        <v>42</v>
      </c>
      <c r="G41" s="16" t="s">
        <v>39</v>
      </c>
      <c r="H41" s="16">
        <v>4.68</v>
      </c>
      <c r="I41" s="30"/>
      <c r="J41" s="31">
        <v>7.38</v>
      </c>
      <c r="K41" s="32">
        <v>1</v>
      </c>
      <c r="L41" s="33" t="s">
        <v>39</v>
      </c>
      <c r="M41" s="34">
        <f t="shared" si="0"/>
        <v>4.68</v>
      </c>
    </row>
    <row r="42" spans="1:13" ht="15.75">
      <c r="A42" s="10">
        <v>2120</v>
      </c>
      <c r="B42" s="35" t="s">
        <v>85</v>
      </c>
      <c r="C42" s="12"/>
      <c r="D42" s="12"/>
      <c r="E42" s="14" t="s">
        <v>86</v>
      </c>
      <c r="F42" s="15" t="s">
        <v>42</v>
      </c>
      <c r="G42" s="16" t="s">
        <v>39</v>
      </c>
      <c r="H42" s="16">
        <v>6.6</v>
      </c>
      <c r="I42" s="30">
        <v>0.35</v>
      </c>
      <c r="J42" s="31">
        <v>9.66</v>
      </c>
      <c r="K42" s="32">
        <v>1</v>
      </c>
      <c r="L42" s="33" t="s">
        <v>39</v>
      </c>
      <c r="M42" s="34">
        <f t="shared" si="0"/>
        <v>6.9499999999999993</v>
      </c>
    </row>
    <row r="43" spans="1:13" ht="15.75">
      <c r="A43" s="10">
        <v>2121</v>
      </c>
      <c r="B43" s="35" t="s">
        <v>87</v>
      </c>
      <c r="C43" s="12"/>
      <c r="D43" s="12" t="s">
        <v>88</v>
      </c>
      <c r="E43" s="14" t="s">
        <v>82</v>
      </c>
      <c r="F43" s="15" t="s">
        <v>79</v>
      </c>
      <c r="G43" s="16" t="s">
        <v>39</v>
      </c>
      <c r="H43" s="16">
        <v>10.106</v>
      </c>
      <c r="I43" s="30"/>
      <c r="J43" s="31">
        <v>15</v>
      </c>
      <c r="K43" s="32">
        <v>1</v>
      </c>
      <c r="L43" s="33" t="s">
        <v>39</v>
      </c>
      <c r="M43" s="34">
        <f t="shared" si="0"/>
        <v>10.106</v>
      </c>
    </row>
    <row r="44" spans="1:13" ht="15.75">
      <c r="A44" s="10">
        <v>2122</v>
      </c>
      <c r="B44" s="35" t="s">
        <v>89</v>
      </c>
      <c r="C44" s="12"/>
      <c r="D44" s="12">
        <v>1287648</v>
      </c>
      <c r="E44" s="14" t="s">
        <v>90</v>
      </c>
      <c r="F44" s="15" t="s">
        <v>21</v>
      </c>
      <c r="G44" s="16" t="s">
        <v>39</v>
      </c>
      <c r="H44" s="16">
        <v>19</v>
      </c>
      <c r="I44" s="30">
        <v>0.15447</v>
      </c>
      <c r="J44" s="31">
        <v>21.6</v>
      </c>
      <c r="K44" s="32">
        <v>1</v>
      </c>
      <c r="L44" s="33" t="s">
        <v>39</v>
      </c>
      <c r="M44" s="34">
        <f t="shared" si="0"/>
        <v>19.15447</v>
      </c>
    </row>
    <row r="45" spans="1:13" ht="15.75">
      <c r="A45" s="10">
        <v>2123</v>
      </c>
      <c r="B45" s="42" t="s">
        <v>91</v>
      </c>
      <c r="C45" s="12"/>
      <c r="D45" s="12"/>
      <c r="E45" s="14"/>
      <c r="F45" s="15"/>
      <c r="G45" s="16"/>
      <c r="H45" s="43"/>
      <c r="I45" s="44"/>
      <c r="J45" s="45"/>
      <c r="K45" s="46"/>
      <c r="L45" s="43"/>
      <c r="M45" s="34"/>
    </row>
    <row r="46" spans="1:13" ht="15.75">
      <c r="A46" s="10">
        <v>2124</v>
      </c>
      <c r="B46" s="35" t="s">
        <v>92</v>
      </c>
      <c r="C46" s="12"/>
      <c r="D46" s="12">
        <v>12877745</v>
      </c>
      <c r="E46" s="14" t="s">
        <v>93</v>
      </c>
      <c r="F46" s="15" t="s">
        <v>21</v>
      </c>
      <c r="G46" s="16" t="s">
        <v>39</v>
      </c>
      <c r="H46" s="16">
        <v>2.23</v>
      </c>
      <c r="I46" s="30">
        <v>2.3550000000000001E-2</v>
      </c>
      <c r="J46" s="31">
        <v>2.96</v>
      </c>
      <c r="K46" s="32">
        <v>1</v>
      </c>
      <c r="L46" s="33" t="s">
        <v>39</v>
      </c>
      <c r="M46" s="34">
        <f t="shared" si="0"/>
        <v>2.2535500000000002</v>
      </c>
    </row>
    <row r="47" spans="1:13" ht="15.75">
      <c r="A47" s="10">
        <v>2125</v>
      </c>
      <c r="B47" s="35" t="s">
        <v>94</v>
      </c>
      <c r="C47" s="12"/>
      <c r="D47" s="12"/>
      <c r="E47" s="14" t="s">
        <v>95</v>
      </c>
      <c r="F47" s="15" t="s">
        <v>21</v>
      </c>
      <c r="G47" s="16" t="s">
        <v>39</v>
      </c>
      <c r="H47" s="16">
        <v>3.23</v>
      </c>
      <c r="I47" s="30"/>
      <c r="J47" s="31">
        <v>3.76</v>
      </c>
      <c r="K47" s="32">
        <v>1</v>
      </c>
      <c r="L47" s="33" t="s">
        <v>39</v>
      </c>
      <c r="M47" s="34">
        <f t="shared" si="0"/>
        <v>3.23</v>
      </c>
    </row>
    <row r="48" spans="1:13" ht="15.75">
      <c r="A48" s="10">
        <v>2126</v>
      </c>
      <c r="B48" s="35" t="s">
        <v>96</v>
      </c>
      <c r="C48" s="12"/>
      <c r="D48" s="12"/>
      <c r="E48" s="14" t="s">
        <v>97</v>
      </c>
      <c r="F48" s="23" t="s">
        <v>55</v>
      </c>
      <c r="G48" s="16" t="s">
        <v>39</v>
      </c>
      <c r="H48" s="16">
        <v>4.29</v>
      </c>
      <c r="I48" s="30"/>
      <c r="J48" s="31">
        <v>5.42</v>
      </c>
      <c r="K48" s="32">
        <v>1</v>
      </c>
      <c r="L48" s="33" t="s">
        <v>39</v>
      </c>
      <c r="M48" s="34">
        <f t="shared" si="0"/>
        <v>4.29</v>
      </c>
    </row>
    <row r="49" spans="1:13" ht="15.75">
      <c r="A49" s="10">
        <v>2127</v>
      </c>
      <c r="B49" s="29" t="s">
        <v>98</v>
      </c>
      <c r="C49" s="12"/>
      <c r="D49" s="12"/>
      <c r="E49" s="14"/>
      <c r="F49" s="23"/>
      <c r="G49" s="16"/>
      <c r="H49" s="37"/>
      <c r="I49" s="38"/>
      <c r="J49" s="39"/>
      <c r="K49" s="40"/>
      <c r="L49" s="37"/>
      <c r="M49" s="34"/>
    </row>
    <row r="50" spans="1:13" ht="15.75">
      <c r="A50" s="10">
        <v>2128</v>
      </c>
      <c r="B50" s="35" t="s">
        <v>99</v>
      </c>
      <c r="C50" s="12"/>
      <c r="D50" s="12"/>
      <c r="E50" s="14" t="s">
        <v>82</v>
      </c>
      <c r="F50" s="15" t="s">
        <v>42</v>
      </c>
      <c r="G50" s="16" t="s">
        <v>39</v>
      </c>
      <c r="H50" s="16">
        <v>1.34</v>
      </c>
      <c r="I50" s="30"/>
      <c r="J50" s="31">
        <v>1.78</v>
      </c>
      <c r="K50" s="32">
        <v>1</v>
      </c>
      <c r="L50" s="33" t="s">
        <v>39</v>
      </c>
      <c r="M50" s="34">
        <f t="shared" si="0"/>
        <v>1.34</v>
      </c>
    </row>
    <row r="51" spans="1:13" ht="15.75">
      <c r="A51" s="10">
        <v>2129</v>
      </c>
      <c r="B51" s="35" t="s">
        <v>100</v>
      </c>
      <c r="C51" s="12"/>
      <c r="D51" s="12"/>
      <c r="E51" s="14" t="s">
        <v>101</v>
      </c>
      <c r="F51" s="15" t="s">
        <v>42</v>
      </c>
      <c r="G51" s="16" t="s">
        <v>39</v>
      </c>
      <c r="H51" s="16">
        <v>2.7</v>
      </c>
      <c r="I51" s="30"/>
      <c r="J51" s="31">
        <v>4.4400000000000004</v>
      </c>
      <c r="K51" s="32">
        <v>1</v>
      </c>
      <c r="L51" s="33" t="s">
        <v>39</v>
      </c>
      <c r="M51" s="34">
        <f t="shared" si="0"/>
        <v>2.7</v>
      </c>
    </row>
    <row r="52" spans="1:13" ht="15.75">
      <c r="A52" s="10">
        <v>2130</v>
      </c>
      <c r="B52" s="29" t="s">
        <v>102</v>
      </c>
      <c r="C52" s="12"/>
      <c r="D52" s="12"/>
      <c r="E52" s="14"/>
      <c r="F52" s="23"/>
      <c r="G52" s="16"/>
      <c r="H52" s="37"/>
      <c r="I52" s="38"/>
      <c r="J52" s="39"/>
      <c r="K52" s="40"/>
      <c r="L52" s="37"/>
      <c r="M52" s="34"/>
    </row>
    <row r="53" spans="1:13" ht="15.75">
      <c r="A53" s="10">
        <v>2131</v>
      </c>
      <c r="B53" s="35" t="s">
        <v>103</v>
      </c>
      <c r="C53" s="12"/>
      <c r="D53" s="12" t="s">
        <v>104</v>
      </c>
      <c r="E53" s="14" t="s">
        <v>105</v>
      </c>
      <c r="F53" s="15" t="s">
        <v>106</v>
      </c>
      <c r="G53" s="16" t="s">
        <v>34</v>
      </c>
      <c r="H53" s="16">
        <v>83</v>
      </c>
      <c r="I53" s="30">
        <v>2.79</v>
      </c>
      <c r="J53" s="31">
        <v>10</v>
      </c>
      <c r="K53" s="32">
        <v>3</v>
      </c>
      <c r="L53" s="33" t="s">
        <v>39</v>
      </c>
      <c r="M53" s="34">
        <f t="shared" si="0"/>
        <v>85.79</v>
      </c>
    </row>
    <row r="54" spans="1:13" ht="15.75">
      <c r="A54" s="10">
        <v>2132</v>
      </c>
      <c r="B54" s="35" t="s">
        <v>107</v>
      </c>
      <c r="C54" s="12"/>
      <c r="D54" s="12"/>
      <c r="E54" s="14" t="s">
        <v>108</v>
      </c>
      <c r="F54" s="15" t="s">
        <v>106</v>
      </c>
      <c r="G54" s="16" t="s">
        <v>39</v>
      </c>
      <c r="H54" s="16">
        <v>38.25</v>
      </c>
      <c r="I54" s="30"/>
      <c r="J54" s="31"/>
      <c r="K54" s="32">
        <v>1</v>
      </c>
      <c r="L54" s="33" t="s">
        <v>39</v>
      </c>
      <c r="M54" s="34">
        <f t="shared" si="0"/>
        <v>38.25</v>
      </c>
    </row>
    <row r="55" spans="1:13" ht="15.75">
      <c r="A55" s="10">
        <v>2133</v>
      </c>
      <c r="B55" s="35" t="s">
        <v>109</v>
      </c>
      <c r="C55" s="12"/>
      <c r="D55" s="12" t="s">
        <v>110</v>
      </c>
      <c r="E55" s="14" t="s">
        <v>111</v>
      </c>
      <c r="F55" s="15" t="s">
        <v>106</v>
      </c>
      <c r="G55" s="16" t="s">
        <v>39</v>
      </c>
      <c r="H55" s="16">
        <v>43</v>
      </c>
      <c r="I55" s="30">
        <v>0.93</v>
      </c>
      <c r="J55" s="31">
        <v>17.8</v>
      </c>
      <c r="K55" s="32">
        <v>1</v>
      </c>
      <c r="L55" s="33" t="s">
        <v>39</v>
      </c>
      <c r="M55" s="34">
        <f t="shared" si="0"/>
        <v>43.93</v>
      </c>
    </row>
    <row r="56" spans="1:13" ht="15.75">
      <c r="A56" s="10">
        <v>2134</v>
      </c>
      <c r="B56" s="35" t="s">
        <v>112</v>
      </c>
      <c r="C56" s="12"/>
      <c r="D56" s="12" t="s">
        <v>113</v>
      </c>
      <c r="E56" s="14" t="s">
        <v>114</v>
      </c>
      <c r="F56" s="15" t="s">
        <v>106</v>
      </c>
      <c r="G56" s="16" t="s">
        <v>39</v>
      </c>
      <c r="H56" s="16">
        <v>51</v>
      </c>
      <c r="I56" s="30">
        <v>0.31</v>
      </c>
      <c r="J56" s="31">
        <v>21.7</v>
      </c>
      <c r="K56" s="32">
        <v>1</v>
      </c>
      <c r="L56" s="33" t="s">
        <v>39</v>
      </c>
      <c r="M56" s="34">
        <f t="shared" si="0"/>
        <v>51.31</v>
      </c>
    </row>
    <row r="57" spans="1:13" ht="15.75">
      <c r="A57" s="10">
        <v>2135</v>
      </c>
      <c r="B57" s="35" t="s">
        <v>115</v>
      </c>
      <c r="C57" s="12"/>
      <c r="D57" s="12" t="s">
        <v>116</v>
      </c>
      <c r="E57" s="14" t="s">
        <v>117</v>
      </c>
      <c r="F57" s="15" t="s">
        <v>106</v>
      </c>
      <c r="G57" s="16" t="s">
        <v>39</v>
      </c>
      <c r="H57" s="16">
        <v>84.57</v>
      </c>
      <c r="I57" s="30">
        <v>1.1599999999999999</v>
      </c>
      <c r="J57" s="31">
        <v>36.700000000000003</v>
      </c>
      <c r="K57" s="32">
        <v>1</v>
      </c>
      <c r="L57" s="33" t="s">
        <v>39</v>
      </c>
      <c r="M57" s="34">
        <f t="shared" si="0"/>
        <v>85.72999999999999</v>
      </c>
    </row>
    <row r="58" spans="1:13" ht="15.75">
      <c r="A58" s="10">
        <v>2136</v>
      </c>
      <c r="B58" s="29" t="s">
        <v>118</v>
      </c>
      <c r="C58" s="12"/>
      <c r="D58" s="12"/>
      <c r="E58" s="14"/>
      <c r="F58" s="15"/>
      <c r="G58" s="36"/>
      <c r="H58" s="37"/>
      <c r="I58" s="47"/>
      <c r="J58" s="39"/>
      <c r="K58" s="40"/>
      <c r="L58" s="37"/>
      <c r="M58" s="34"/>
    </row>
    <row r="59" spans="1:13" ht="15.75">
      <c r="A59" s="10">
        <v>2137</v>
      </c>
      <c r="B59" s="35" t="s">
        <v>119</v>
      </c>
      <c r="C59" s="12"/>
      <c r="D59" s="12">
        <v>1284479</v>
      </c>
      <c r="E59" s="14" t="s">
        <v>120</v>
      </c>
      <c r="F59" s="15" t="s">
        <v>21</v>
      </c>
      <c r="G59" s="16" t="s">
        <v>39</v>
      </c>
      <c r="H59" s="16">
        <v>0.56999999999999995</v>
      </c>
      <c r="I59" s="30"/>
      <c r="J59" s="31">
        <v>0.63</v>
      </c>
      <c r="K59" s="32">
        <v>1</v>
      </c>
      <c r="L59" s="33" t="s">
        <v>39</v>
      </c>
      <c r="M59" s="34">
        <f t="shared" si="0"/>
        <v>0.56999999999999995</v>
      </c>
    </row>
    <row r="60" spans="1:13" ht="15.75">
      <c r="A60" s="10">
        <v>2138</v>
      </c>
      <c r="B60" s="35" t="s">
        <v>121</v>
      </c>
      <c r="C60" s="12"/>
      <c r="D60" s="12"/>
      <c r="E60" s="14" t="s">
        <v>44</v>
      </c>
      <c r="F60" s="15" t="s">
        <v>42</v>
      </c>
      <c r="G60" s="16" t="s">
        <v>39</v>
      </c>
      <c r="H60" s="16">
        <v>0.44</v>
      </c>
      <c r="I60" s="30"/>
      <c r="J60" s="31">
        <v>0.63</v>
      </c>
      <c r="K60" s="32">
        <v>1</v>
      </c>
      <c r="L60" s="33" t="s">
        <v>39</v>
      </c>
      <c r="M60" s="34">
        <f t="shared" si="0"/>
        <v>0.44</v>
      </c>
    </row>
    <row r="61" spans="1:13" ht="15.75">
      <c r="A61" s="10">
        <v>2139</v>
      </c>
      <c r="B61" s="35" t="s">
        <v>122</v>
      </c>
      <c r="C61" s="12"/>
      <c r="D61" s="12" t="s">
        <v>123</v>
      </c>
      <c r="E61" s="14" t="s">
        <v>71</v>
      </c>
      <c r="F61" s="23" t="s">
        <v>55</v>
      </c>
      <c r="G61" s="16" t="s">
        <v>39</v>
      </c>
      <c r="H61" s="16">
        <v>0.53</v>
      </c>
      <c r="I61" s="30"/>
      <c r="J61" s="31">
        <v>0.78500000000000003</v>
      </c>
      <c r="K61" s="32">
        <v>1</v>
      </c>
      <c r="L61" s="33" t="s">
        <v>39</v>
      </c>
      <c r="M61" s="34">
        <f t="shared" si="0"/>
        <v>0.53</v>
      </c>
    </row>
    <row r="62" spans="1:13" ht="15.75">
      <c r="A62" s="10">
        <v>2140</v>
      </c>
      <c r="B62" s="35" t="s">
        <v>124</v>
      </c>
      <c r="C62" s="12"/>
      <c r="D62" s="12" t="s">
        <v>125</v>
      </c>
      <c r="E62" s="14" t="s">
        <v>71</v>
      </c>
      <c r="F62" s="15" t="s">
        <v>55</v>
      </c>
      <c r="G62" s="16" t="s">
        <v>39</v>
      </c>
      <c r="H62" s="16">
        <v>0.84499999999999997</v>
      </c>
      <c r="I62" s="30"/>
      <c r="J62" s="31">
        <v>1.26</v>
      </c>
      <c r="K62" s="32">
        <v>1</v>
      </c>
      <c r="L62" s="33" t="s">
        <v>39</v>
      </c>
      <c r="M62" s="34">
        <f t="shared" si="0"/>
        <v>0.84499999999999997</v>
      </c>
    </row>
    <row r="63" spans="1:13" ht="15.75">
      <c r="A63" s="10">
        <v>2141</v>
      </c>
      <c r="B63" s="35" t="s">
        <v>126</v>
      </c>
      <c r="C63" s="12"/>
      <c r="D63" s="12"/>
      <c r="E63" s="14" t="s">
        <v>44</v>
      </c>
      <c r="F63" s="15" t="s">
        <v>42</v>
      </c>
      <c r="G63" s="16" t="s">
        <v>39</v>
      </c>
      <c r="H63" s="16">
        <v>1.04</v>
      </c>
      <c r="I63" s="30"/>
      <c r="J63" s="31">
        <v>1.57</v>
      </c>
      <c r="K63" s="32">
        <v>1</v>
      </c>
      <c r="L63" s="33" t="s">
        <v>39</v>
      </c>
      <c r="M63" s="34">
        <f t="shared" si="0"/>
        <v>1.04</v>
      </c>
    </row>
    <row r="64" spans="1:13" ht="15.75">
      <c r="A64" s="10">
        <v>2142</v>
      </c>
      <c r="B64" s="35" t="s">
        <v>127</v>
      </c>
      <c r="C64" s="12"/>
      <c r="D64" s="12">
        <v>1284711</v>
      </c>
      <c r="E64" s="14" t="s">
        <v>128</v>
      </c>
      <c r="F64" s="15" t="s">
        <v>21</v>
      </c>
      <c r="G64" s="16" t="s">
        <v>39</v>
      </c>
      <c r="H64" s="16">
        <v>0.68</v>
      </c>
      <c r="I64" s="30">
        <v>9.7920000000000004E-3</v>
      </c>
      <c r="J64" s="31">
        <v>0.98</v>
      </c>
      <c r="K64" s="32">
        <v>1</v>
      </c>
      <c r="L64" s="33" t="s">
        <v>39</v>
      </c>
      <c r="M64" s="34">
        <f t="shared" si="0"/>
        <v>0.68979200000000007</v>
      </c>
    </row>
    <row r="65" spans="1:13" ht="15.75">
      <c r="A65" s="10">
        <v>2143</v>
      </c>
      <c r="B65" s="35" t="s">
        <v>129</v>
      </c>
      <c r="C65" s="12"/>
      <c r="D65" s="12" t="s">
        <v>130</v>
      </c>
      <c r="E65" s="14" t="s">
        <v>78</v>
      </c>
      <c r="F65" s="23" t="s">
        <v>79</v>
      </c>
      <c r="G65" s="16" t="s">
        <v>39</v>
      </c>
      <c r="H65" s="16">
        <v>0.74099999999999999</v>
      </c>
      <c r="I65" s="30"/>
      <c r="J65" s="31">
        <v>1.18</v>
      </c>
      <c r="K65" s="32">
        <v>1</v>
      </c>
      <c r="L65" s="33" t="s">
        <v>39</v>
      </c>
      <c r="M65" s="34">
        <f t="shared" si="0"/>
        <v>0.74099999999999999</v>
      </c>
    </row>
    <row r="66" spans="1:13" ht="15.75">
      <c r="A66" s="10">
        <v>2144</v>
      </c>
      <c r="B66" s="35" t="s">
        <v>131</v>
      </c>
      <c r="C66" s="12"/>
      <c r="D66" s="12"/>
      <c r="E66" s="14" t="s">
        <v>64</v>
      </c>
      <c r="F66" s="15" t="s">
        <v>42</v>
      </c>
      <c r="G66" s="16" t="s">
        <v>39</v>
      </c>
      <c r="H66" s="16">
        <v>0.93</v>
      </c>
      <c r="I66" s="30"/>
      <c r="J66" s="31">
        <v>1.41</v>
      </c>
      <c r="K66" s="32">
        <v>1</v>
      </c>
      <c r="L66" s="33" t="s">
        <v>39</v>
      </c>
      <c r="M66" s="34">
        <f t="shared" si="0"/>
        <v>0.93</v>
      </c>
    </row>
    <row r="67" spans="1:13" ht="15.75">
      <c r="A67" s="10">
        <v>2145</v>
      </c>
      <c r="B67" s="35" t="s">
        <v>132</v>
      </c>
      <c r="C67" s="12"/>
      <c r="D67" s="12">
        <v>904101380</v>
      </c>
      <c r="E67" s="14" t="s">
        <v>133</v>
      </c>
      <c r="F67" s="23" t="s">
        <v>55</v>
      </c>
      <c r="G67" s="16" t="s">
        <v>39</v>
      </c>
      <c r="H67" s="16">
        <v>1.2050000000000001</v>
      </c>
      <c r="I67" s="30"/>
      <c r="J67" s="31">
        <v>1.88</v>
      </c>
      <c r="K67" s="32">
        <v>1</v>
      </c>
      <c r="L67" s="33" t="s">
        <v>39</v>
      </c>
      <c r="M67" s="34">
        <f t="shared" si="0"/>
        <v>1.2050000000000001</v>
      </c>
    </row>
    <row r="68" spans="1:13" ht="15.75">
      <c r="A68" s="10">
        <v>2146</v>
      </c>
      <c r="B68" s="35" t="s">
        <v>134</v>
      </c>
      <c r="C68" s="12"/>
      <c r="D68" s="12">
        <v>1284878</v>
      </c>
      <c r="E68" s="14" t="s">
        <v>68</v>
      </c>
      <c r="F68" s="15" t="s">
        <v>21</v>
      </c>
      <c r="G68" s="16" t="s">
        <v>39</v>
      </c>
      <c r="H68" s="16">
        <v>1.61</v>
      </c>
      <c r="I68" s="30"/>
      <c r="J68" s="31">
        <v>2.36</v>
      </c>
      <c r="K68" s="32">
        <v>1</v>
      </c>
      <c r="L68" s="33" t="s">
        <v>39</v>
      </c>
      <c r="M68" s="34">
        <f t="shared" si="0"/>
        <v>1.61</v>
      </c>
    </row>
    <row r="69" spans="1:13" ht="15.75">
      <c r="A69" s="10">
        <v>2147</v>
      </c>
      <c r="B69" s="35" t="s">
        <v>135</v>
      </c>
      <c r="C69" s="12"/>
      <c r="D69" s="12"/>
      <c r="E69" s="14" t="s">
        <v>136</v>
      </c>
      <c r="F69" s="15" t="s">
        <v>42</v>
      </c>
      <c r="G69" s="16" t="s">
        <v>39</v>
      </c>
      <c r="H69" s="16">
        <v>1.4</v>
      </c>
      <c r="I69" s="30"/>
      <c r="J69" s="31">
        <v>2.83</v>
      </c>
      <c r="K69" s="32">
        <v>1</v>
      </c>
      <c r="L69" s="33" t="s">
        <v>39</v>
      </c>
      <c r="M69" s="34">
        <f t="shared" si="0"/>
        <v>1.4</v>
      </c>
    </row>
    <row r="70" spans="1:13" ht="15.75">
      <c r="A70" s="10">
        <v>2148</v>
      </c>
      <c r="B70" s="35" t="s">
        <v>137</v>
      </c>
      <c r="C70" s="12"/>
      <c r="D70" s="12"/>
      <c r="E70" s="14" t="s">
        <v>138</v>
      </c>
      <c r="F70" s="15" t="s">
        <v>42</v>
      </c>
      <c r="G70" s="16" t="s">
        <v>39</v>
      </c>
      <c r="H70" s="16">
        <v>2.4</v>
      </c>
      <c r="I70" s="30"/>
      <c r="J70" s="31">
        <v>3.53</v>
      </c>
      <c r="K70" s="32">
        <v>1</v>
      </c>
      <c r="L70" s="33" t="s">
        <v>39</v>
      </c>
      <c r="M70" s="34">
        <f t="shared" ref="M70:M128" si="1">H70+I70+ROUND(,2)</f>
        <v>2.4</v>
      </c>
    </row>
    <row r="71" spans="1:13" ht="15.75">
      <c r="A71" s="10">
        <v>2149</v>
      </c>
      <c r="B71" s="35" t="s">
        <v>139</v>
      </c>
      <c r="C71" s="12"/>
      <c r="D71" s="12">
        <v>1284932</v>
      </c>
      <c r="E71" s="14" t="s">
        <v>133</v>
      </c>
      <c r="F71" s="15" t="s">
        <v>21</v>
      </c>
      <c r="G71" s="16" t="s">
        <v>39</v>
      </c>
      <c r="H71" s="16">
        <v>2.73</v>
      </c>
      <c r="I71" s="30"/>
      <c r="J71" s="31">
        <v>4.71</v>
      </c>
      <c r="K71" s="32">
        <v>1</v>
      </c>
      <c r="L71" s="33" t="s">
        <v>39</v>
      </c>
      <c r="M71" s="34">
        <f t="shared" si="1"/>
        <v>2.73</v>
      </c>
    </row>
    <row r="72" spans="1:13" ht="15.75">
      <c r="A72" s="10">
        <v>2150</v>
      </c>
      <c r="B72" s="35" t="s">
        <v>140</v>
      </c>
      <c r="C72" s="12"/>
      <c r="D72" s="12">
        <v>1284967</v>
      </c>
      <c r="E72" s="14" t="s">
        <v>64</v>
      </c>
      <c r="F72" s="15" t="s">
        <v>21</v>
      </c>
      <c r="G72" s="16" t="s">
        <v>39</v>
      </c>
      <c r="H72" s="16">
        <v>0.9</v>
      </c>
      <c r="I72" s="30">
        <v>1.6199999999999999E-2</v>
      </c>
      <c r="J72" s="31">
        <v>1.37</v>
      </c>
      <c r="K72" s="32">
        <v>1</v>
      </c>
      <c r="L72" s="33" t="s">
        <v>39</v>
      </c>
      <c r="M72" s="34">
        <f t="shared" si="1"/>
        <v>0.91620000000000001</v>
      </c>
    </row>
    <row r="73" spans="1:13" ht="15.75">
      <c r="A73" s="10">
        <v>2151</v>
      </c>
      <c r="B73" s="35" t="s">
        <v>141</v>
      </c>
      <c r="C73" s="12"/>
      <c r="D73" s="12">
        <v>1284975</v>
      </c>
      <c r="E73" s="14" t="s">
        <v>142</v>
      </c>
      <c r="F73" s="15" t="s">
        <v>21</v>
      </c>
      <c r="G73" s="16" t="s">
        <v>39</v>
      </c>
      <c r="H73" s="16">
        <v>0.79</v>
      </c>
      <c r="I73" s="30">
        <v>2.8830000000000001E-2</v>
      </c>
      <c r="J73" s="31">
        <v>1.65</v>
      </c>
      <c r="K73" s="32">
        <v>1</v>
      </c>
      <c r="L73" s="33" t="s">
        <v>39</v>
      </c>
      <c r="M73" s="34">
        <f t="shared" si="1"/>
        <v>0.81883000000000006</v>
      </c>
    </row>
    <row r="74" spans="1:13" ht="15.75">
      <c r="A74" s="10">
        <v>2152</v>
      </c>
      <c r="B74" s="35" t="s">
        <v>143</v>
      </c>
      <c r="C74" s="12"/>
      <c r="D74" s="12"/>
      <c r="E74" s="14" t="s">
        <v>144</v>
      </c>
      <c r="F74" s="23" t="s">
        <v>55</v>
      </c>
      <c r="G74" s="16" t="s">
        <v>39</v>
      </c>
      <c r="H74" s="16">
        <v>1.82</v>
      </c>
      <c r="I74" s="30"/>
      <c r="J74" s="31">
        <v>2.75</v>
      </c>
      <c r="K74" s="32">
        <v>1</v>
      </c>
      <c r="L74" s="33" t="s">
        <v>39</v>
      </c>
      <c r="M74" s="34">
        <f t="shared" si="1"/>
        <v>1.82</v>
      </c>
    </row>
    <row r="75" spans="1:13" ht="15.75">
      <c r="A75" s="10">
        <v>2153</v>
      </c>
      <c r="B75" s="35" t="s">
        <v>145</v>
      </c>
      <c r="C75" s="12"/>
      <c r="D75" s="12"/>
      <c r="E75" s="14" t="s">
        <v>146</v>
      </c>
      <c r="F75" s="15" t="s">
        <v>42</v>
      </c>
      <c r="G75" s="16" t="s">
        <v>39</v>
      </c>
      <c r="H75" s="16">
        <v>1.1499999999999999</v>
      </c>
      <c r="I75" s="30"/>
      <c r="J75" s="31">
        <v>1.57</v>
      </c>
      <c r="K75" s="32">
        <v>1</v>
      </c>
      <c r="L75" s="33" t="s">
        <v>39</v>
      </c>
      <c r="M75" s="34">
        <f t="shared" si="1"/>
        <v>1.1499999999999999</v>
      </c>
    </row>
    <row r="76" spans="1:13" ht="15.75">
      <c r="A76" s="10">
        <v>2154</v>
      </c>
      <c r="B76" s="35" t="s">
        <v>147</v>
      </c>
      <c r="C76" s="12"/>
      <c r="D76" s="12">
        <v>1285106</v>
      </c>
      <c r="E76" s="14" t="s">
        <v>64</v>
      </c>
      <c r="F76" s="15" t="s">
        <v>21</v>
      </c>
      <c r="G76" s="16" t="s">
        <v>39</v>
      </c>
      <c r="H76" s="16">
        <v>1.27</v>
      </c>
      <c r="I76" s="30">
        <v>2.2859999999999998E-2</v>
      </c>
      <c r="J76" s="31">
        <v>1.88</v>
      </c>
      <c r="K76" s="32">
        <v>1</v>
      </c>
      <c r="L76" s="33" t="s">
        <v>39</v>
      </c>
      <c r="M76" s="34">
        <f t="shared" si="1"/>
        <v>1.2928600000000001</v>
      </c>
    </row>
    <row r="77" spans="1:13" ht="15.75">
      <c r="A77" s="10">
        <v>2155</v>
      </c>
      <c r="B77" s="35" t="s">
        <v>148</v>
      </c>
      <c r="C77" s="12"/>
      <c r="D77" s="12"/>
      <c r="E77" s="14" t="s">
        <v>149</v>
      </c>
      <c r="F77" s="15" t="s">
        <v>42</v>
      </c>
      <c r="G77" s="16" t="s">
        <v>39</v>
      </c>
      <c r="H77" s="16">
        <v>1.77</v>
      </c>
      <c r="I77" s="30">
        <v>0.14199999999999999</v>
      </c>
      <c r="J77" s="31">
        <v>2.5099999999999998</v>
      </c>
      <c r="K77" s="32">
        <v>1</v>
      </c>
      <c r="L77" s="33" t="s">
        <v>39</v>
      </c>
      <c r="M77" s="34">
        <f t="shared" si="1"/>
        <v>1.9119999999999999</v>
      </c>
    </row>
    <row r="78" spans="1:13" ht="15.75">
      <c r="A78" s="10">
        <v>2156</v>
      </c>
      <c r="B78" s="35" t="s">
        <v>150</v>
      </c>
      <c r="C78" s="12"/>
      <c r="D78" s="12"/>
      <c r="E78" s="14" t="s">
        <v>151</v>
      </c>
      <c r="F78" s="15" t="s">
        <v>42</v>
      </c>
      <c r="G78" s="16" t="s">
        <v>39</v>
      </c>
      <c r="H78" s="16">
        <v>2</v>
      </c>
      <c r="I78" s="30"/>
      <c r="J78" s="31">
        <v>3.14</v>
      </c>
      <c r="K78" s="32">
        <v>1</v>
      </c>
      <c r="L78" s="33" t="s">
        <v>39</v>
      </c>
      <c r="M78" s="34">
        <f t="shared" si="1"/>
        <v>2</v>
      </c>
    </row>
    <row r="79" spans="1:13" ht="15.75">
      <c r="A79" s="10">
        <v>2157</v>
      </c>
      <c r="B79" s="35" t="s">
        <v>152</v>
      </c>
      <c r="C79" s="12"/>
      <c r="D79" s="12">
        <v>1285149</v>
      </c>
      <c r="E79" s="14" t="s">
        <v>64</v>
      </c>
      <c r="F79" s="15" t="s">
        <v>21</v>
      </c>
      <c r="G79" s="16" t="s">
        <v>39</v>
      </c>
      <c r="H79" s="16">
        <v>2.48</v>
      </c>
      <c r="I79" s="30">
        <v>4.4639999999999999E-2</v>
      </c>
      <c r="J79" s="31">
        <v>3.77</v>
      </c>
      <c r="K79" s="32">
        <v>1</v>
      </c>
      <c r="L79" s="33" t="s">
        <v>39</v>
      </c>
      <c r="M79" s="34">
        <f t="shared" si="1"/>
        <v>2.5246399999999998</v>
      </c>
    </row>
    <row r="80" spans="1:13" ht="15.75">
      <c r="A80" s="10">
        <v>2158</v>
      </c>
      <c r="B80" s="35" t="s">
        <v>153</v>
      </c>
      <c r="C80" s="12"/>
      <c r="D80" s="12"/>
      <c r="E80" s="14" t="s">
        <v>138</v>
      </c>
      <c r="F80" s="15" t="s">
        <v>42</v>
      </c>
      <c r="G80" s="16" t="s">
        <v>39</v>
      </c>
      <c r="H80" s="16">
        <v>3.2</v>
      </c>
      <c r="I80" s="30"/>
      <c r="J80" s="31">
        <v>4.71</v>
      </c>
      <c r="K80" s="32">
        <v>1</v>
      </c>
      <c r="L80" s="33" t="s">
        <v>39</v>
      </c>
      <c r="M80" s="34">
        <f t="shared" si="1"/>
        <v>3.2</v>
      </c>
    </row>
    <row r="81" spans="1:13" ht="15.75">
      <c r="A81" s="10">
        <v>2159</v>
      </c>
      <c r="B81" s="35" t="s">
        <v>154</v>
      </c>
      <c r="C81" s="12"/>
      <c r="D81" s="12" t="s">
        <v>155</v>
      </c>
      <c r="E81" s="14" t="s">
        <v>111</v>
      </c>
      <c r="F81" s="15" t="s">
        <v>55</v>
      </c>
      <c r="G81" s="16" t="s">
        <v>39</v>
      </c>
      <c r="H81" s="16">
        <v>4.13</v>
      </c>
      <c r="I81" s="30"/>
      <c r="J81" s="31">
        <v>6.28</v>
      </c>
      <c r="K81" s="32">
        <v>1</v>
      </c>
      <c r="L81" s="33" t="s">
        <v>39</v>
      </c>
      <c r="M81" s="34">
        <f t="shared" si="1"/>
        <v>4.13</v>
      </c>
    </row>
    <row r="82" spans="1:13" ht="15.75">
      <c r="A82" s="10">
        <v>2160</v>
      </c>
      <c r="B82" s="35" t="s">
        <v>156</v>
      </c>
      <c r="C82" s="12"/>
      <c r="D82" s="12"/>
      <c r="E82" s="14" t="s">
        <v>157</v>
      </c>
      <c r="F82" s="15" t="s">
        <v>42</v>
      </c>
      <c r="G82" s="16" t="s">
        <v>39</v>
      </c>
      <c r="H82" s="16">
        <v>1.1399999999999999</v>
      </c>
      <c r="I82" s="30">
        <v>0.13200000000000001</v>
      </c>
      <c r="J82" s="31">
        <v>1.77</v>
      </c>
      <c r="K82" s="32">
        <v>1</v>
      </c>
      <c r="L82" s="33" t="s">
        <v>39</v>
      </c>
      <c r="M82" s="34">
        <f t="shared" si="1"/>
        <v>1.2719999999999998</v>
      </c>
    </row>
    <row r="83" spans="1:13" ht="15.75">
      <c r="A83" s="10">
        <v>2161</v>
      </c>
      <c r="B83" s="35" t="s">
        <v>158</v>
      </c>
      <c r="C83" s="12"/>
      <c r="D83" s="12"/>
      <c r="E83" s="14" t="s">
        <v>146</v>
      </c>
      <c r="F83" s="15" t="s">
        <v>42</v>
      </c>
      <c r="G83" s="16" t="s">
        <v>39</v>
      </c>
      <c r="H83" s="16">
        <v>1.4</v>
      </c>
      <c r="I83" s="30"/>
      <c r="J83" s="31">
        <v>1.96</v>
      </c>
      <c r="K83" s="32">
        <v>1</v>
      </c>
      <c r="L83" s="33" t="s">
        <v>39</v>
      </c>
      <c r="M83" s="34">
        <f t="shared" si="1"/>
        <v>1.4</v>
      </c>
    </row>
    <row r="84" spans="1:13" ht="15.75">
      <c r="A84" s="10">
        <v>2162</v>
      </c>
      <c r="B84" s="35" t="s">
        <v>159</v>
      </c>
      <c r="C84" s="12"/>
      <c r="D84" s="12" t="s">
        <v>160</v>
      </c>
      <c r="E84" s="14" t="s">
        <v>146</v>
      </c>
      <c r="F84" s="23" t="s">
        <v>161</v>
      </c>
      <c r="G84" s="16" t="s">
        <v>39</v>
      </c>
      <c r="H84" s="16">
        <v>1.96</v>
      </c>
      <c r="I84" s="30"/>
      <c r="J84" s="31">
        <v>3.14</v>
      </c>
      <c r="K84" s="32">
        <v>1</v>
      </c>
      <c r="L84" s="33" t="s">
        <v>39</v>
      </c>
      <c r="M84" s="34">
        <f t="shared" si="1"/>
        <v>1.96</v>
      </c>
    </row>
    <row r="85" spans="1:13" ht="15.75">
      <c r="A85" s="10">
        <v>2163</v>
      </c>
      <c r="B85" s="35" t="s">
        <v>162</v>
      </c>
      <c r="C85" s="12"/>
      <c r="D85" s="12"/>
      <c r="E85" s="14" t="s">
        <v>163</v>
      </c>
      <c r="F85" s="15" t="s">
        <v>42</v>
      </c>
      <c r="G85" s="16" t="s">
        <v>39</v>
      </c>
      <c r="H85" s="16">
        <v>2.6</v>
      </c>
      <c r="I85" s="30"/>
      <c r="J85" s="31">
        <v>3.93</v>
      </c>
      <c r="K85" s="32">
        <v>1</v>
      </c>
      <c r="L85" s="33" t="s">
        <v>39</v>
      </c>
      <c r="M85" s="34">
        <f t="shared" si="1"/>
        <v>2.6</v>
      </c>
    </row>
    <row r="86" spans="1:13" ht="15.75">
      <c r="A86" s="10">
        <v>2164</v>
      </c>
      <c r="B86" s="35" t="s">
        <v>164</v>
      </c>
      <c r="C86" s="12"/>
      <c r="D86" s="12"/>
      <c r="E86" s="14" t="s">
        <v>157</v>
      </c>
      <c r="F86" s="15" t="s">
        <v>42</v>
      </c>
      <c r="G86" s="16" t="s">
        <v>39</v>
      </c>
      <c r="H86" s="16">
        <v>2.79</v>
      </c>
      <c r="I86" s="30">
        <v>0.26300000000000001</v>
      </c>
      <c r="J86" s="31">
        <v>4.71</v>
      </c>
      <c r="K86" s="32">
        <v>1</v>
      </c>
      <c r="L86" s="33" t="s">
        <v>39</v>
      </c>
      <c r="M86" s="34">
        <f t="shared" si="1"/>
        <v>3.0529999999999999</v>
      </c>
    </row>
    <row r="87" spans="1:13" ht="15.75">
      <c r="A87" s="10">
        <v>2165</v>
      </c>
      <c r="B87" s="35" t="s">
        <v>165</v>
      </c>
      <c r="C87" s="12"/>
      <c r="D87" s="12"/>
      <c r="E87" s="14" t="s">
        <v>138</v>
      </c>
      <c r="F87" s="15" t="s">
        <v>42</v>
      </c>
      <c r="G87" s="16" t="s">
        <v>39</v>
      </c>
      <c r="H87" s="16">
        <v>4.17</v>
      </c>
      <c r="I87" s="30"/>
      <c r="J87" s="31">
        <v>5.89</v>
      </c>
      <c r="K87" s="32">
        <v>1</v>
      </c>
      <c r="L87" s="33" t="s">
        <v>39</v>
      </c>
      <c r="M87" s="34">
        <f t="shared" si="1"/>
        <v>4.17</v>
      </c>
    </row>
    <row r="88" spans="1:13" ht="15.75">
      <c r="A88" s="10">
        <v>2166</v>
      </c>
      <c r="B88" s="35" t="s">
        <v>166</v>
      </c>
      <c r="C88" s="12"/>
      <c r="D88" s="12" t="s">
        <v>167</v>
      </c>
      <c r="E88" s="14" t="s">
        <v>111</v>
      </c>
      <c r="F88" s="15" t="s">
        <v>55</v>
      </c>
      <c r="G88" s="16" t="s">
        <v>39</v>
      </c>
      <c r="H88" s="16">
        <v>5.16</v>
      </c>
      <c r="I88" s="30"/>
      <c r="J88" s="31">
        <v>7.85</v>
      </c>
      <c r="K88" s="32">
        <v>1</v>
      </c>
      <c r="L88" s="33" t="s">
        <v>39</v>
      </c>
      <c r="M88" s="34">
        <f t="shared" si="1"/>
        <v>5.16</v>
      </c>
    </row>
    <row r="89" spans="1:13" ht="15.75">
      <c r="A89" s="10">
        <v>2167</v>
      </c>
      <c r="B89" s="35" t="s">
        <v>168</v>
      </c>
      <c r="C89" s="12"/>
      <c r="D89" s="12" t="s">
        <v>169</v>
      </c>
      <c r="E89" s="14" t="s">
        <v>74</v>
      </c>
      <c r="F89" s="23" t="s">
        <v>55</v>
      </c>
      <c r="G89" s="16" t="s">
        <v>39</v>
      </c>
      <c r="H89" s="16">
        <v>1.56</v>
      </c>
      <c r="I89" s="30"/>
      <c r="J89" s="31">
        <v>2.36</v>
      </c>
      <c r="K89" s="32">
        <v>1</v>
      </c>
      <c r="L89" s="33" t="s">
        <v>39</v>
      </c>
      <c r="M89" s="34">
        <f t="shared" si="1"/>
        <v>1.56</v>
      </c>
    </row>
    <row r="90" spans="1:13" ht="15.75">
      <c r="A90" s="10">
        <v>2168</v>
      </c>
      <c r="B90" s="35" t="s">
        <v>170</v>
      </c>
      <c r="C90" s="12"/>
      <c r="D90" s="12"/>
      <c r="E90" s="14" t="s">
        <v>171</v>
      </c>
      <c r="F90" s="15" t="s">
        <v>42</v>
      </c>
      <c r="G90" s="16" t="s">
        <v>39</v>
      </c>
      <c r="H90" s="16">
        <v>1.72</v>
      </c>
      <c r="I90" s="30"/>
      <c r="J90" s="31">
        <v>2.83</v>
      </c>
      <c r="K90" s="32">
        <v>1</v>
      </c>
      <c r="L90" s="33" t="s">
        <v>39</v>
      </c>
      <c r="M90" s="34">
        <f t="shared" si="1"/>
        <v>1.72</v>
      </c>
    </row>
    <row r="91" spans="1:13" ht="15.75">
      <c r="A91" s="10">
        <v>2169</v>
      </c>
      <c r="B91" s="35" t="s">
        <v>172</v>
      </c>
      <c r="C91" s="12"/>
      <c r="D91" s="12"/>
      <c r="E91" s="14" t="s">
        <v>157</v>
      </c>
      <c r="F91" s="15" t="s">
        <v>42</v>
      </c>
      <c r="G91" s="16" t="s">
        <v>39</v>
      </c>
      <c r="H91" s="16">
        <v>2.23</v>
      </c>
      <c r="I91" s="30">
        <v>0.21</v>
      </c>
      <c r="J91" s="31">
        <v>3.77</v>
      </c>
      <c r="K91" s="32">
        <v>1</v>
      </c>
      <c r="L91" s="33" t="s">
        <v>39</v>
      </c>
      <c r="M91" s="34">
        <f t="shared" si="1"/>
        <v>2.44</v>
      </c>
    </row>
    <row r="92" spans="1:13" ht="15.75">
      <c r="A92" s="10">
        <v>2170</v>
      </c>
      <c r="B92" s="35" t="s">
        <v>173</v>
      </c>
      <c r="C92" s="12"/>
      <c r="D92" s="12"/>
      <c r="E92" s="14" t="s">
        <v>59</v>
      </c>
      <c r="F92" s="15" t="s">
        <v>42</v>
      </c>
      <c r="G92" s="16" t="s">
        <v>39</v>
      </c>
      <c r="H92" s="16">
        <v>3</v>
      </c>
      <c r="I92" s="30"/>
      <c r="J92" s="31">
        <v>4.71</v>
      </c>
      <c r="K92" s="32">
        <v>1</v>
      </c>
      <c r="L92" s="33" t="s">
        <v>39</v>
      </c>
      <c r="M92" s="34">
        <f t="shared" si="1"/>
        <v>3</v>
      </c>
    </row>
    <row r="93" spans="1:13" ht="15.75">
      <c r="A93" s="10">
        <v>2171</v>
      </c>
      <c r="B93" s="35" t="s">
        <v>174</v>
      </c>
      <c r="C93" s="12"/>
      <c r="D93" s="12"/>
      <c r="E93" s="14" t="s">
        <v>136</v>
      </c>
      <c r="F93" s="15" t="s">
        <v>42</v>
      </c>
      <c r="G93" s="16" t="s">
        <v>39</v>
      </c>
      <c r="H93" s="16">
        <v>2.98</v>
      </c>
      <c r="I93" s="30"/>
      <c r="J93" s="31">
        <v>5.65</v>
      </c>
      <c r="K93" s="32">
        <v>1</v>
      </c>
      <c r="L93" s="33" t="s">
        <v>39</v>
      </c>
      <c r="M93" s="34">
        <f t="shared" si="1"/>
        <v>2.98</v>
      </c>
    </row>
    <row r="94" spans="1:13" ht="15.75">
      <c r="A94" s="10">
        <v>2172</v>
      </c>
      <c r="B94" s="35" t="s">
        <v>175</v>
      </c>
      <c r="C94" s="12"/>
      <c r="D94" s="12"/>
      <c r="E94" s="14" t="s">
        <v>138</v>
      </c>
      <c r="F94" s="15" t="s">
        <v>42</v>
      </c>
      <c r="G94" s="16" t="s">
        <v>39</v>
      </c>
      <c r="H94" s="16">
        <v>4.84</v>
      </c>
      <c r="I94" s="30"/>
      <c r="J94" s="31">
        <v>7.07</v>
      </c>
      <c r="K94" s="32">
        <v>1</v>
      </c>
      <c r="L94" s="33" t="s">
        <v>39</v>
      </c>
      <c r="M94" s="34">
        <f t="shared" si="1"/>
        <v>4.84</v>
      </c>
    </row>
    <row r="95" spans="1:13" ht="15.75">
      <c r="A95" s="10">
        <v>2173</v>
      </c>
      <c r="B95" s="35" t="s">
        <v>176</v>
      </c>
      <c r="C95" s="12"/>
      <c r="D95" s="12" t="s">
        <v>177</v>
      </c>
      <c r="E95" s="14" t="s">
        <v>111</v>
      </c>
      <c r="F95" s="15" t="s">
        <v>55</v>
      </c>
      <c r="G95" s="16" t="s">
        <v>39</v>
      </c>
      <c r="H95" s="16">
        <v>6.18</v>
      </c>
      <c r="I95" s="30"/>
      <c r="J95" s="31">
        <v>9.42</v>
      </c>
      <c r="K95" s="32">
        <v>1</v>
      </c>
      <c r="L95" s="33" t="s">
        <v>39</v>
      </c>
      <c r="M95" s="34">
        <f t="shared" si="1"/>
        <v>6.18</v>
      </c>
    </row>
    <row r="96" spans="1:13" ht="15.75">
      <c r="A96" s="10">
        <v>2174</v>
      </c>
      <c r="B96" s="35" t="s">
        <v>178</v>
      </c>
      <c r="C96" s="12"/>
      <c r="D96" s="12"/>
      <c r="E96" s="14" t="s">
        <v>48</v>
      </c>
      <c r="F96" s="15" t="s">
        <v>42</v>
      </c>
      <c r="G96" s="16" t="s">
        <v>39</v>
      </c>
      <c r="H96" s="16">
        <v>2.1800000000000002</v>
      </c>
      <c r="I96" s="30"/>
      <c r="J96" s="31">
        <v>3.3</v>
      </c>
      <c r="K96" s="32">
        <v>1</v>
      </c>
      <c r="L96" s="33" t="s">
        <v>39</v>
      </c>
      <c r="M96" s="34">
        <f t="shared" si="1"/>
        <v>2.1800000000000002</v>
      </c>
    </row>
    <row r="97" spans="1:13" ht="15.75">
      <c r="A97" s="10">
        <v>2175</v>
      </c>
      <c r="B97" s="35" t="s">
        <v>179</v>
      </c>
      <c r="C97" s="12"/>
      <c r="D97" s="12"/>
      <c r="E97" s="14" t="s">
        <v>146</v>
      </c>
      <c r="F97" s="15" t="s">
        <v>42</v>
      </c>
      <c r="G97" s="16" t="s">
        <v>39</v>
      </c>
      <c r="H97" s="16">
        <v>4</v>
      </c>
      <c r="I97" s="30"/>
      <c r="J97" s="31">
        <v>5.5</v>
      </c>
      <c r="K97" s="32">
        <v>1</v>
      </c>
      <c r="L97" s="33" t="s">
        <v>39</v>
      </c>
      <c r="M97" s="34">
        <f t="shared" si="1"/>
        <v>4</v>
      </c>
    </row>
    <row r="98" spans="1:13" ht="15.75">
      <c r="A98" s="10">
        <v>2176</v>
      </c>
      <c r="B98" s="35" t="s">
        <v>180</v>
      </c>
      <c r="C98" s="12"/>
      <c r="D98" s="12"/>
      <c r="E98" s="14" t="s">
        <v>149</v>
      </c>
      <c r="F98" s="15" t="s">
        <v>42</v>
      </c>
      <c r="G98" s="16" t="s">
        <v>39</v>
      </c>
      <c r="H98" s="16">
        <v>2.2999999999999998</v>
      </c>
      <c r="I98" s="30">
        <v>0.184</v>
      </c>
      <c r="J98" s="31">
        <v>3.14</v>
      </c>
      <c r="K98" s="32">
        <v>1</v>
      </c>
      <c r="L98" s="33" t="s">
        <v>39</v>
      </c>
      <c r="M98" s="34">
        <f t="shared" si="1"/>
        <v>2.484</v>
      </c>
    </row>
    <row r="99" spans="1:13" ht="15.75">
      <c r="A99" s="10">
        <v>2177</v>
      </c>
      <c r="B99" s="35" t="s">
        <v>181</v>
      </c>
      <c r="C99" s="12"/>
      <c r="D99" s="12" t="s">
        <v>182</v>
      </c>
      <c r="E99" s="14" t="s">
        <v>146</v>
      </c>
      <c r="F99" s="15" t="s">
        <v>161</v>
      </c>
      <c r="G99" s="16" t="s">
        <v>39</v>
      </c>
      <c r="H99" s="16">
        <v>3.14</v>
      </c>
      <c r="I99" s="30"/>
      <c r="J99" s="31">
        <v>5.024</v>
      </c>
      <c r="K99" s="32">
        <v>1</v>
      </c>
      <c r="L99" s="33" t="s">
        <v>39</v>
      </c>
      <c r="M99" s="34">
        <f t="shared" si="1"/>
        <v>3.14</v>
      </c>
    </row>
    <row r="100" spans="1:13" ht="15.75">
      <c r="A100" s="10">
        <v>2178</v>
      </c>
      <c r="B100" s="35" t="s">
        <v>183</v>
      </c>
      <c r="C100" s="12"/>
      <c r="D100" s="12" t="s">
        <v>184</v>
      </c>
      <c r="E100" s="14" t="s">
        <v>71</v>
      </c>
      <c r="F100" s="23" t="s">
        <v>55</v>
      </c>
      <c r="G100" s="16" t="s">
        <v>39</v>
      </c>
      <c r="H100" s="16">
        <v>4.0199999999999996</v>
      </c>
      <c r="I100" s="30"/>
      <c r="J100" s="31">
        <v>6.28</v>
      </c>
      <c r="K100" s="32">
        <v>1</v>
      </c>
      <c r="L100" s="33" t="s">
        <v>39</v>
      </c>
      <c r="M100" s="34">
        <f t="shared" si="1"/>
        <v>4.0199999999999996</v>
      </c>
    </row>
    <row r="101" spans="1:13" ht="15.75">
      <c r="A101" s="10">
        <v>2179</v>
      </c>
      <c r="B101" s="35" t="s">
        <v>185</v>
      </c>
      <c r="C101" s="12"/>
      <c r="D101" s="12"/>
      <c r="E101" s="14" t="s">
        <v>136</v>
      </c>
      <c r="F101" s="15" t="s">
        <v>42</v>
      </c>
      <c r="G101" s="16" t="s">
        <v>39</v>
      </c>
      <c r="H101" s="16">
        <v>4</v>
      </c>
      <c r="I101" s="30"/>
      <c r="J101" s="31">
        <v>7.54</v>
      </c>
      <c r="K101" s="32">
        <v>1</v>
      </c>
      <c r="L101" s="33" t="s">
        <v>39</v>
      </c>
      <c r="M101" s="34">
        <f t="shared" si="1"/>
        <v>4</v>
      </c>
    </row>
    <row r="102" spans="1:13" ht="15.75">
      <c r="A102" s="10">
        <v>2180</v>
      </c>
      <c r="B102" s="35" t="s">
        <v>186</v>
      </c>
      <c r="C102" s="12"/>
      <c r="D102" s="12"/>
      <c r="E102" s="14" t="s">
        <v>41</v>
      </c>
      <c r="F102" s="15" t="s">
        <v>42</v>
      </c>
      <c r="G102" s="16" t="s">
        <v>39</v>
      </c>
      <c r="H102" s="16">
        <v>7.34</v>
      </c>
      <c r="I102" s="30"/>
      <c r="J102" s="31">
        <v>12.6</v>
      </c>
      <c r="K102" s="32">
        <v>1</v>
      </c>
      <c r="L102" s="33" t="s">
        <v>39</v>
      </c>
      <c r="M102" s="34">
        <f t="shared" si="1"/>
        <v>7.34</v>
      </c>
    </row>
    <row r="103" spans="1:13" ht="15.75">
      <c r="A103" s="10">
        <v>2181</v>
      </c>
      <c r="B103" s="35" t="s">
        <v>187</v>
      </c>
      <c r="C103" s="12"/>
      <c r="D103" s="12" t="s">
        <v>188</v>
      </c>
      <c r="E103" s="14" t="s">
        <v>146</v>
      </c>
      <c r="F103" s="15" t="s">
        <v>161</v>
      </c>
      <c r="G103" s="16" t="s">
        <v>39</v>
      </c>
      <c r="H103" s="16">
        <v>2.5099999999999998</v>
      </c>
      <c r="I103" s="30"/>
      <c r="J103" s="31">
        <v>3.93</v>
      </c>
      <c r="K103" s="32">
        <v>1</v>
      </c>
      <c r="L103" s="33" t="s">
        <v>39</v>
      </c>
      <c r="M103" s="34">
        <f t="shared" si="1"/>
        <v>2.5099999999999998</v>
      </c>
    </row>
    <row r="104" spans="1:13" ht="15.75">
      <c r="A104" s="10">
        <v>2182</v>
      </c>
      <c r="B104" s="35" t="s">
        <v>189</v>
      </c>
      <c r="C104" s="12"/>
      <c r="D104" s="12"/>
      <c r="E104" s="14" t="s">
        <v>190</v>
      </c>
      <c r="F104" s="15" t="s">
        <v>42</v>
      </c>
      <c r="G104" s="16" t="s">
        <v>39</v>
      </c>
      <c r="H104" s="16">
        <v>2.95</v>
      </c>
      <c r="I104" s="30"/>
      <c r="J104" s="31">
        <v>4.71</v>
      </c>
      <c r="K104" s="32">
        <v>1</v>
      </c>
      <c r="L104" s="33" t="s">
        <v>39</v>
      </c>
      <c r="M104" s="34">
        <f t="shared" si="1"/>
        <v>2.95</v>
      </c>
    </row>
    <row r="105" spans="1:13" ht="15.75">
      <c r="A105" s="10">
        <v>2183</v>
      </c>
      <c r="B105" s="35" t="s">
        <v>191</v>
      </c>
      <c r="C105" s="12"/>
      <c r="D105" s="12" t="s">
        <v>192</v>
      </c>
      <c r="E105" s="14" t="s">
        <v>111</v>
      </c>
      <c r="F105" s="15" t="s">
        <v>79</v>
      </c>
      <c r="G105" s="16" t="s">
        <v>39</v>
      </c>
      <c r="H105" s="16">
        <v>4.6050000000000004</v>
      </c>
      <c r="I105" s="30"/>
      <c r="J105" s="31">
        <v>6.28</v>
      </c>
      <c r="K105" s="32">
        <v>1</v>
      </c>
      <c r="L105" s="33" t="s">
        <v>39</v>
      </c>
      <c r="M105" s="34">
        <f t="shared" si="1"/>
        <v>4.6050000000000004</v>
      </c>
    </row>
    <row r="106" spans="1:13" ht="15.75">
      <c r="A106" s="10">
        <v>2184</v>
      </c>
      <c r="B106" s="35" t="s">
        <v>193</v>
      </c>
      <c r="C106" s="12"/>
      <c r="D106" s="12"/>
      <c r="E106" s="14" t="s">
        <v>151</v>
      </c>
      <c r="F106" s="15" t="s">
        <v>42</v>
      </c>
      <c r="G106" s="16" t="s">
        <v>39</v>
      </c>
      <c r="H106" s="16">
        <v>4.99</v>
      </c>
      <c r="I106" s="30"/>
      <c r="J106" s="31">
        <v>7.85</v>
      </c>
      <c r="K106" s="32">
        <v>1</v>
      </c>
      <c r="L106" s="33" t="s">
        <v>39</v>
      </c>
      <c r="M106" s="34">
        <f t="shared" si="1"/>
        <v>4.99</v>
      </c>
    </row>
    <row r="107" spans="1:13" ht="15.75">
      <c r="A107" s="10">
        <v>2185</v>
      </c>
      <c r="B107" s="35" t="s">
        <v>194</v>
      </c>
      <c r="C107" s="12"/>
      <c r="D107" s="12">
        <v>1286226</v>
      </c>
      <c r="E107" s="14" t="s">
        <v>16</v>
      </c>
      <c r="F107" s="15" t="s">
        <v>21</v>
      </c>
      <c r="G107" s="16" t="s">
        <v>39</v>
      </c>
      <c r="H107" s="16">
        <v>4.82</v>
      </c>
      <c r="I107" s="30">
        <v>5.398E-2</v>
      </c>
      <c r="J107" s="31">
        <v>9.42</v>
      </c>
      <c r="K107" s="32">
        <v>1</v>
      </c>
      <c r="L107" s="33" t="s">
        <v>39</v>
      </c>
      <c r="M107" s="34">
        <f t="shared" si="1"/>
        <v>4.8739800000000004</v>
      </c>
    </row>
    <row r="108" spans="1:13" ht="15.75">
      <c r="A108" s="10">
        <v>2186</v>
      </c>
      <c r="B108" s="35" t="s">
        <v>195</v>
      </c>
      <c r="C108" s="12"/>
      <c r="D108" s="12"/>
      <c r="E108" s="14" t="s">
        <v>196</v>
      </c>
      <c r="F108" s="15" t="s">
        <v>42</v>
      </c>
      <c r="G108" s="16" t="s">
        <v>39</v>
      </c>
      <c r="H108" s="16">
        <v>9</v>
      </c>
      <c r="I108" s="30"/>
      <c r="J108" s="31">
        <v>11.8</v>
      </c>
      <c r="K108" s="32">
        <v>1</v>
      </c>
      <c r="L108" s="33" t="s">
        <v>39</v>
      </c>
      <c r="M108" s="34">
        <f t="shared" si="1"/>
        <v>9</v>
      </c>
    </row>
    <row r="109" spans="1:13" ht="15.75">
      <c r="A109" s="10">
        <v>2187</v>
      </c>
      <c r="B109" s="35" t="s">
        <v>197</v>
      </c>
      <c r="C109" s="12"/>
      <c r="D109" s="12">
        <v>1286382</v>
      </c>
      <c r="E109" s="14" t="s">
        <v>64</v>
      </c>
      <c r="F109" s="15" t="s">
        <v>21</v>
      </c>
      <c r="G109" s="16" t="s">
        <v>39</v>
      </c>
      <c r="H109" s="16">
        <v>5</v>
      </c>
      <c r="I109" s="30">
        <v>0.09</v>
      </c>
      <c r="J109" s="31">
        <v>7.54</v>
      </c>
      <c r="K109" s="32">
        <v>1</v>
      </c>
      <c r="L109" s="33" t="s">
        <v>39</v>
      </c>
      <c r="M109" s="34">
        <f t="shared" si="1"/>
        <v>5.09</v>
      </c>
    </row>
    <row r="110" spans="1:13" ht="15.75">
      <c r="A110" s="10">
        <v>2188</v>
      </c>
      <c r="B110" s="35" t="s">
        <v>198</v>
      </c>
      <c r="C110" s="12"/>
      <c r="D110" s="12"/>
      <c r="E110" s="14" t="s">
        <v>74</v>
      </c>
      <c r="F110" s="15" t="s">
        <v>42</v>
      </c>
      <c r="G110" s="16" t="s">
        <v>39</v>
      </c>
      <c r="H110" s="16">
        <v>6.57</v>
      </c>
      <c r="I110" s="30"/>
      <c r="J110" s="31">
        <v>9.42</v>
      </c>
      <c r="K110" s="32">
        <v>1</v>
      </c>
      <c r="L110" s="33" t="s">
        <v>39</v>
      </c>
      <c r="M110" s="34">
        <f t="shared" si="1"/>
        <v>6.57</v>
      </c>
    </row>
    <row r="111" spans="1:13" ht="15.75">
      <c r="A111" s="10">
        <v>2189</v>
      </c>
      <c r="B111" s="35" t="s">
        <v>199</v>
      </c>
      <c r="C111" s="12"/>
      <c r="D111" s="12">
        <v>1286447</v>
      </c>
      <c r="E111" s="14" t="s">
        <v>200</v>
      </c>
      <c r="F111" s="15" t="s">
        <v>21</v>
      </c>
      <c r="G111" s="16" t="s">
        <v>39</v>
      </c>
      <c r="H111" s="16">
        <v>9.8699999999999992</v>
      </c>
      <c r="I111" s="30">
        <v>7.2099999999999997E-2</v>
      </c>
      <c r="J111" s="31">
        <v>18.8</v>
      </c>
      <c r="K111" s="32">
        <v>1</v>
      </c>
      <c r="L111" s="33" t="s">
        <v>39</v>
      </c>
      <c r="M111" s="34">
        <f t="shared" si="1"/>
        <v>9.9420999999999999</v>
      </c>
    </row>
    <row r="112" spans="1:13" ht="15.75">
      <c r="A112" s="10">
        <v>2190</v>
      </c>
      <c r="B112" s="35" t="s">
        <v>201</v>
      </c>
      <c r="C112" s="12"/>
      <c r="D112" s="12">
        <v>904101230</v>
      </c>
      <c r="E112" s="14" t="s">
        <v>133</v>
      </c>
      <c r="F112" s="23" t="s">
        <v>55</v>
      </c>
      <c r="G112" s="16" t="s">
        <v>39</v>
      </c>
      <c r="H112" s="16">
        <v>7.1688000000000001</v>
      </c>
      <c r="I112" s="30"/>
      <c r="J112" s="31">
        <v>10.99</v>
      </c>
      <c r="K112" s="32">
        <v>1</v>
      </c>
      <c r="L112" s="33" t="s">
        <v>39</v>
      </c>
      <c r="M112" s="34">
        <f t="shared" si="1"/>
        <v>7.1688000000000001</v>
      </c>
    </row>
    <row r="113" spans="1:13" ht="15.75">
      <c r="A113" s="10">
        <v>2191</v>
      </c>
      <c r="B113" s="35" t="s">
        <v>202</v>
      </c>
      <c r="C113" s="12"/>
      <c r="D113" s="12"/>
      <c r="E113" s="14" t="s">
        <v>203</v>
      </c>
      <c r="F113" s="15" t="s">
        <v>42</v>
      </c>
      <c r="G113" s="16" t="s">
        <v>39</v>
      </c>
      <c r="H113" s="16">
        <v>9.42</v>
      </c>
      <c r="I113" s="30"/>
      <c r="J113" s="31">
        <v>13.2</v>
      </c>
      <c r="K113" s="32">
        <v>1</v>
      </c>
      <c r="L113" s="33" t="s">
        <v>39</v>
      </c>
      <c r="M113" s="34">
        <f t="shared" si="1"/>
        <v>9.42</v>
      </c>
    </row>
    <row r="114" spans="1:13" ht="15.75">
      <c r="A114" s="10">
        <v>2192</v>
      </c>
      <c r="B114" s="35" t="s">
        <v>204</v>
      </c>
      <c r="C114" s="12"/>
      <c r="D114" s="12">
        <v>904101280</v>
      </c>
      <c r="E114" s="14" t="s">
        <v>120</v>
      </c>
      <c r="F114" s="23" t="s">
        <v>55</v>
      </c>
      <c r="G114" s="16" t="s">
        <v>39</v>
      </c>
      <c r="H114" s="16">
        <v>6.4130000000000003</v>
      </c>
      <c r="I114" s="30"/>
      <c r="J114" s="31">
        <v>9.42</v>
      </c>
      <c r="K114" s="32">
        <v>1</v>
      </c>
      <c r="L114" s="33" t="s">
        <v>39</v>
      </c>
      <c r="M114" s="34">
        <f t="shared" si="1"/>
        <v>6.4130000000000003</v>
      </c>
    </row>
    <row r="115" spans="1:13" ht="15.75">
      <c r="A115" s="10">
        <v>2193</v>
      </c>
      <c r="B115" s="35" t="s">
        <v>205</v>
      </c>
      <c r="C115" s="12"/>
      <c r="D115" s="12" t="s">
        <v>206</v>
      </c>
      <c r="E115" s="14" t="s">
        <v>78</v>
      </c>
      <c r="F115" s="23" t="s">
        <v>21</v>
      </c>
      <c r="G115" s="16" t="s">
        <v>39</v>
      </c>
      <c r="H115" s="16">
        <v>7.65</v>
      </c>
      <c r="I115" s="30"/>
      <c r="J115" s="31">
        <v>11.8</v>
      </c>
      <c r="K115" s="32">
        <v>1</v>
      </c>
      <c r="L115" s="33" t="s">
        <v>39</v>
      </c>
      <c r="M115" s="34">
        <f t="shared" si="1"/>
        <v>7.65</v>
      </c>
    </row>
    <row r="116" spans="1:13" ht="15.75">
      <c r="A116" s="10">
        <v>2194</v>
      </c>
      <c r="B116" s="35" t="s">
        <v>207</v>
      </c>
      <c r="C116" s="12"/>
      <c r="D116" s="12">
        <v>1286692</v>
      </c>
      <c r="E116" s="14" t="s">
        <v>208</v>
      </c>
      <c r="F116" s="15" t="s">
        <v>21</v>
      </c>
      <c r="G116" s="16" t="s">
        <v>39</v>
      </c>
      <c r="H116" s="16">
        <v>12.6</v>
      </c>
      <c r="I116" s="30">
        <v>0.124</v>
      </c>
      <c r="J116" s="31">
        <v>14.1</v>
      </c>
      <c r="K116" s="32">
        <v>1</v>
      </c>
      <c r="L116" s="33" t="s">
        <v>39</v>
      </c>
      <c r="M116" s="34">
        <f t="shared" si="1"/>
        <v>12.724</v>
      </c>
    </row>
    <row r="117" spans="1:13" ht="15.75">
      <c r="A117" s="10">
        <v>5280</v>
      </c>
      <c r="B117" s="35" t="s">
        <v>209</v>
      </c>
      <c r="C117" s="12"/>
      <c r="D117" s="12"/>
      <c r="E117" s="14" t="s">
        <v>210</v>
      </c>
      <c r="F117" s="15" t="s">
        <v>42</v>
      </c>
      <c r="G117" s="16" t="s">
        <v>39</v>
      </c>
      <c r="H117" s="16">
        <v>12</v>
      </c>
      <c r="I117" s="30"/>
      <c r="J117" s="31">
        <v>17.63</v>
      </c>
      <c r="K117" s="32">
        <v>1</v>
      </c>
      <c r="L117" s="33" t="s">
        <v>39</v>
      </c>
      <c r="M117" s="34">
        <f t="shared" si="1"/>
        <v>12</v>
      </c>
    </row>
    <row r="118" spans="1:13" ht="15.75">
      <c r="A118" s="10">
        <v>2195</v>
      </c>
      <c r="B118" s="35" t="s">
        <v>211</v>
      </c>
      <c r="C118" s="12"/>
      <c r="D118" s="12"/>
      <c r="E118" s="14" t="s">
        <v>212</v>
      </c>
      <c r="F118" s="15" t="s">
        <v>42</v>
      </c>
      <c r="G118" s="16" t="s">
        <v>39</v>
      </c>
      <c r="H118" s="16">
        <v>16.57</v>
      </c>
      <c r="I118" s="30"/>
      <c r="J118" s="31">
        <v>23.6</v>
      </c>
      <c r="K118" s="32">
        <v>1</v>
      </c>
      <c r="L118" s="33" t="s">
        <v>39</v>
      </c>
      <c r="M118" s="34">
        <f t="shared" si="1"/>
        <v>16.57</v>
      </c>
    </row>
    <row r="119" spans="1:13" ht="15.75">
      <c r="A119" s="10">
        <v>2196</v>
      </c>
      <c r="B119" s="35" t="s">
        <v>213</v>
      </c>
      <c r="C119" s="12"/>
      <c r="D119" s="12"/>
      <c r="E119" s="14" t="s">
        <v>214</v>
      </c>
      <c r="F119" s="15" t="s">
        <v>42</v>
      </c>
      <c r="G119" s="16" t="s">
        <v>39</v>
      </c>
      <c r="H119" s="16">
        <v>22</v>
      </c>
      <c r="I119" s="30"/>
      <c r="J119" s="31">
        <v>29.4</v>
      </c>
      <c r="K119" s="32">
        <v>1</v>
      </c>
      <c r="L119" s="33" t="s">
        <v>39</v>
      </c>
      <c r="M119" s="34">
        <f t="shared" si="1"/>
        <v>22</v>
      </c>
    </row>
    <row r="120" spans="1:13" ht="15.75">
      <c r="A120" s="10">
        <v>2197</v>
      </c>
      <c r="B120" s="35" t="s">
        <v>215</v>
      </c>
      <c r="C120" s="12"/>
      <c r="D120" s="12"/>
      <c r="E120" s="14" t="s">
        <v>16</v>
      </c>
      <c r="F120" s="23" t="s">
        <v>55</v>
      </c>
      <c r="G120" s="16" t="s">
        <v>39</v>
      </c>
      <c r="H120" s="16">
        <v>19.579999999999998</v>
      </c>
      <c r="I120" s="30"/>
      <c r="J120" s="31">
        <v>35.299999999999997</v>
      </c>
      <c r="K120" s="32">
        <v>1</v>
      </c>
      <c r="L120" s="33" t="s">
        <v>39</v>
      </c>
      <c r="M120" s="34">
        <f t="shared" si="1"/>
        <v>19.579999999999998</v>
      </c>
    </row>
    <row r="121" spans="1:13" ht="15.75">
      <c r="A121" s="10">
        <v>2198</v>
      </c>
      <c r="B121" s="35" t="s">
        <v>216</v>
      </c>
      <c r="C121" s="12"/>
      <c r="D121" s="12">
        <v>3177</v>
      </c>
      <c r="E121" s="14" t="s">
        <v>217</v>
      </c>
      <c r="F121" s="23" t="s">
        <v>55</v>
      </c>
      <c r="G121" s="16" t="s">
        <v>39</v>
      </c>
      <c r="H121" s="16">
        <v>7.14</v>
      </c>
      <c r="I121" s="30"/>
      <c r="J121" s="31">
        <v>11.3</v>
      </c>
      <c r="K121" s="32">
        <v>1</v>
      </c>
      <c r="L121" s="33" t="s">
        <v>39</v>
      </c>
      <c r="M121" s="34">
        <f t="shared" si="1"/>
        <v>7.14</v>
      </c>
    </row>
    <row r="122" spans="1:13" ht="15.75">
      <c r="A122" s="10">
        <v>2199</v>
      </c>
      <c r="B122" s="35" t="s">
        <v>218</v>
      </c>
      <c r="C122" s="12"/>
      <c r="D122" s="12">
        <v>1286862</v>
      </c>
      <c r="E122" s="14" t="s">
        <v>200</v>
      </c>
      <c r="F122" s="15" t="s">
        <v>21</v>
      </c>
      <c r="G122" s="16" t="s">
        <v>39</v>
      </c>
      <c r="H122" s="16">
        <v>6.29</v>
      </c>
      <c r="I122" s="30">
        <v>4.5900000000000003E-2</v>
      </c>
      <c r="J122" s="31">
        <v>14.13</v>
      </c>
      <c r="K122" s="32">
        <v>1</v>
      </c>
      <c r="L122" s="33" t="s">
        <v>39</v>
      </c>
      <c r="M122" s="34">
        <f t="shared" si="1"/>
        <v>6.3358999999999996</v>
      </c>
    </row>
    <row r="123" spans="1:13" ht="15.75">
      <c r="A123" s="10">
        <v>2200</v>
      </c>
      <c r="B123" s="35" t="s">
        <v>219</v>
      </c>
      <c r="C123" s="12"/>
      <c r="D123" s="12">
        <v>1286935</v>
      </c>
      <c r="E123" s="14" t="s">
        <v>52</v>
      </c>
      <c r="F123" s="15" t="s">
        <v>21</v>
      </c>
      <c r="G123" s="16" t="s">
        <v>39</v>
      </c>
      <c r="H123" s="16">
        <v>9.39</v>
      </c>
      <c r="I123" s="30"/>
      <c r="J123" s="31">
        <v>12.56</v>
      </c>
      <c r="K123" s="32">
        <v>1</v>
      </c>
      <c r="L123" s="33" t="s">
        <v>39</v>
      </c>
      <c r="M123" s="34">
        <f t="shared" si="1"/>
        <v>9.39</v>
      </c>
    </row>
    <row r="124" spans="1:13" ht="15.75">
      <c r="A124" s="10">
        <v>2201</v>
      </c>
      <c r="B124" s="35" t="s">
        <v>220</v>
      </c>
      <c r="C124" s="12"/>
      <c r="D124" s="12" t="s">
        <v>221</v>
      </c>
      <c r="E124" s="14" t="s">
        <v>78</v>
      </c>
      <c r="F124" s="15" t="s">
        <v>79</v>
      </c>
      <c r="G124" s="16" t="s">
        <v>39</v>
      </c>
      <c r="H124" s="16">
        <v>11.958</v>
      </c>
      <c r="I124" s="30"/>
      <c r="J124" s="31">
        <v>15.7</v>
      </c>
      <c r="K124" s="32">
        <v>1</v>
      </c>
      <c r="L124" s="33" t="s">
        <v>39</v>
      </c>
      <c r="M124" s="34">
        <f t="shared" si="1"/>
        <v>11.958</v>
      </c>
    </row>
    <row r="125" spans="1:13" ht="15.75">
      <c r="A125" s="10">
        <v>2202</v>
      </c>
      <c r="B125" s="35" t="s">
        <v>222</v>
      </c>
      <c r="C125" s="12"/>
      <c r="D125" s="12"/>
      <c r="E125" s="14" t="s">
        <v>97</v>
      </c>
      <c r="F125" s="23" t="s">
        <v>55</v>
      </c>
      <c r="G125" s="16" t="s">
        <v>39</v>
      </c>
      <c r="H125" s="16">
        <v>22.27</v>
      </c>
      <c r="I125" s="30"/>
      <c r="J125" s="31">
        <v>23.6</v>
      </c>
      <c r="K125" s="32">
        <v>1</v>
      </c>
      <c r="L125" s="33" t="s">
        <v>39</v>
      </c>
      <c r="M125" s="34">
        <f t="shared" si="1"/>
        <v>22.27</v>
      </c>
    </row>
    <row r="126" spans="1:13" ht="15.75">
      <c r="A126" s="10">
        <v>2203</v>
      </c>
      <c r="B126" s="29" t="s">
        <v>223</v>
      </c>
      <c r="C126" s="12"/>
      <c r="D126" s="12"/>
      <c r="E126" s="14"/>
      <c r="F126" s="23"/>
      <c r="G126" s="16"/>
      <c r="H126" s="16"/>
      <c r="I126" s="30"/>
      <c r="J126" s="31"/>
      <c r="K126" s="32"/>
      <c r="L126" s="33"/>
      <c r="M126" s="34"/>
    </row>
    <row r="127" spans="1:13" ht="15.75">
      <c r="A127" s="10">
        <v>2204</v>
      </c>
      <c r="B127" s="35" t="s">
        <v>224</v>
      </c>
      <c r="C127" s="12"/>
      <c r="D127" s="12"/>
      <c r="E127" s="14" t="s">
        <v>120</v>
      </c>
      <c r="F127" s="23" t="s">
        <v>21</v>
      </c>
      <c r="G127" s="16" t="s">
        <v>225</v>
      </c>
      <c r="H127" s="16">
        <v>14.3</v>
      </c>
      <c r="I127" s="30"/>
      <c r="J127" s="31">
        <v>0.68</v>
      </c>
      <c r="K127" s="32">
        <v>3</v>
      </c>
      <c r="L127" s="33" t="s">
        <v>39</v>
      </c>
      <c r="M127" s="34">
        <f t="shared" si="1"/>
        <v>14.3</v>
      </c>
    </row>
    <row r="128" spans="1:13" ht="15.75">
      <c r="A128" s="10">
        <v>2205</v>
      </c>
      <c r="B128" s="35" t="s">
        <v>226</v>
      </c>
      <c r="C128" s="12"/>
      <c r="D128" s="12"/>
      <c r="E128" s="14" t="s">
        <v>120</v>
      </c>
      <c r="F128" s="23" t="s">
        <v>21</v>
      </c>
      <c r="G128" s="16" t="s">
        <v>225</v>
      </c>
      <c r="H128" s="16">
        <v>20</v>
      </c>
      <c r="I128" s="30"/>
      <c r="J128" s="31">
        <v>0.97899999999999998</v>
      </c>
      <c r="K128" s="32">
        <v>3</v>
      </c>
      <c r="L128" s="33" t="s">
        <v>39</v>
      </c>
      <c r="M128" s="34">
        <f t="shared" si="1"/>
        <v>20</v>
      </c>
    </row>
  </sheetData>
  <dataValidations count="1">
    <dataValidation type="list" allowBlank="1" showInputMessage="1" showErrorMessage="1" sqref="G59:G128 G17:G57 L17:L128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5"/>
  <sheetViews>
    <sheetView workbookViewId="0">
      <selection activeCell="B25" sqref="B25"/>
    </sheetView>
  </sheetViews>
  <sheetFormatPr baseColWidth="10" defaultRowHeight="15"/>
  <cols>
    <col min="2" max="2" width="27.42578125" customWidth="1"/>
    <col min="4" max="4" width="26.42578125" customWidth="1"/>
    <col min="10" max="10" width="19.7109375" customWidth="1"/>
    <col min="18" max="18" width="13.7109375" bestFit="1" customWidth="1"/>
  </cols>
  <sheetData>
    <row r="1" spans="1:16" ht="30.75" thickBot="1">
      <c r="A1" s="65" t="s">
        <v>249</v>
      </c>
      <c r="B1" s="65" t="s">
        <v>7</v>
      </c>
      <c r="C1" s="65" t="s">
        <v>250</v>
      </c>
      <c r="D1" s="65" t="s">
        <v>251</v>
      </c>
      <c r="E1" s="66" t="s">
        <v>252</v>
      </c>
      <c r="F1" s="65" t="s">
        <v>345</v>
      </c>
      <c r="G1" s="65" t="s">
        <v>253</v>
      </c>
      <c r="H1" s="65" t="s">
        <v>254</v>
      </c>
      <c r="I1" s="66" t="s">
        <v>255</v>
      </c>
      <c r="J1" s="65" t="s">
        <v>256</v>
      </c>
      <c r="K1" s="65" t="s">
        <v>257</v>
      </c>
      <c r="L1" s="67" t="s">
        <v>258</v>
      </c>
      <c r="M1" s="67" t="s">
        <v>259</v>
      </c>
      <c r="N1" s="67" t="s">
        <v>260</v>
      </c>
      <c r="O1" s="68" t="s">
        <v>261</v>
      </c>
      <c r="P1" s="69" t="s">
        <v>262</v>
      </c>
    </row>
    <row r="2" spans="1:16" ht="15.75" thickTop="1">
      <c r="A2" s="70"/>
      <c r="B2" s="71" t="s">
        <v>263</v>
      </c>
      <c r="C2" s="72">
        <v>35530</v>
      </c>
      <c r="D2" s="73" t="s">
        <v>264</v>
      </c>
      <c r="E2" s="74" t="s">
        <v>265</v>
      </c>
      <c r="F2" s="75" t="s">
        <v>362</v>
      </c>
      <c r="G2" s="76" t="s">
        <v>266</v>
      </c>
      <c r="H2" s="77" t="s">
        <v>267</v>
      </c>
      <c r="I2" s="78">
        <v>614488559</v>
      </c>
      <c r="J2" s="139" t="s">
        <v>361</v>
      </c>
      <c r="K2" s="75"/>
      <c r="L2" s="79"/>
      <c r="M2" s="80"/>
      <c r="N2" s="81"/>
      <c r="O2" s="75"/>
      <c r="P2" s="81" t="s">
        <v>360</v>
      </c>
    </row>
    <row r="3" spans="1:16">
      <c r="A3" s="82" t="s">
        <v>268</v>
      </c>
      <c r="B3" s="83" t="s">
        <v>269</v>
      </c>
      <c r="C3" s="84">
        <v>56800</v>
      </c>
      <c r="D3" s="85" t="s">
        <v>270</v>
      </c>
      <c r="E3" s="86" t="s">
        <v>265</v>
      </c>
      <c r="F3" s="87" t="s">
        <v>265</v>
      </c>
      <c r="G3" s="88" t="s">
        <v>271</v>
      </c>
      <c r="H3" s="89" t="s">
        <v>272</v>
      </c>
      <c r="I3" s="90" t="s">
        <v>265</v>
      </c>
      <c r="J3" s="139" t="s">
        <v>346</v>
      </c>
      <c r="K3" s="87"/>
      <c r="L3" s="91"/>
      <c r="M3" s="92"/>
      <c r="N3" s="92"/>
      <c r="O3" s="92"/>
      <c r="P3" s="93"/>
    </row>
    <row r="4" spans="1:16">
      <c r="A4" s="70" t="s">
        <v>273</v>
      </c>
      <c r="B4" s="71" t="s">
        <v>274</v>
      </c>
      <c r="C4" s="72">
        <v>44331</v>
      </c>
      <c r="D4" s="73" t="s">
        <v>275</v>
      </c>
      <c r="E4" s="74" t="s">
        <v>265</v>
      </c>
      <c r="F4" s="75" t="s">
        <v>265</v>
      </c>
      <c r="G4" s="76" t="s">
        <v>276</v>
      </c>
      <c r="H4" s="77" t="s">
        <v>277</v>
      </c>
      <c r="I4" s="78"/>
      <c r="J4" s="139" t="s">
        <v>347</v>
      </c>
      <c r="K4" s="75"/>
      <c r="L4" s="79"/>
      <c r="M4" s="80"/>
      <c r="N4" s="80"/>
      <c r="O4" s="80"/>
      <c r="P4" s="81"/>
    </row>
    <row r="5" spans="1:16">
      <c r="A5" s="94"/>
      <c r="B5" s="83" t="s">
        <v>278</v>
      </c>
      <c r="C5" s="84">
        <v>22130</v>
      </c>
      <c r="D5" s="85" t="s">
        <v>279</v>
      </c>
      <c r="E5" s="86"/>
      <c r="F5" s="87" t="s">
        <v>280</v>
      </c>
      <c r="G5" s="88"/>
      <c r="H5" s="89" t="s">
        <v>281</v>
      </c>
      <c r="I5" s="90"/>
      <c r="J5" s="139" t="s">
        <v>348</v>
      </c>
      <c r="K5" s="87"/>
      <c r="L5" s="91"/>
      <c r="M5" s="92"/>
      <c r="N5" s="92"/>
      <c r="O5" s="92"/>
      <c r="P5" s="93"/>
    </row>
    <row r="6" spans="1:16">
      <c r="A6" s="95" t="s">
        <v>265</v>
      </c>
      <c r="B6" s="96" t="s">
        <v>282</v>
      </c>
      <c r="C6" s="72">
        <v>56300</v>
      </c>
      <c r="D6" s="97" t="s">
        <v>283</v>
      </c>
      <c r="E6" s="98" t="s">
        <v>284</v>
      </c>
      <c r="F6" s="75" t="s">
        <v>265</v>
      </c>
      <c r="G6" s="99" t="s">
        <v>285</v>
      </c>
      <c r="H6" s="100" t="s">
        <v>286</v>
      </c>
      <c r="I6" s="101"/>
      <c r="J6" s="139" t="s">
        <v>349</v>
      </c>
      <c r="K6" s="75"/>
      <c r="L6" s="79"/>
      <c r="M6" s="80"/>
      <c r="N6" s="80"/>
      <c r="O6" s="80"/>
      <c r="P6" s="102"/>
    </row>
    <row r="7" spans="1:16">
      <c r="A7" s="82" t="s">
        <v>265</v>
      </c>
      <c r="B7" s="103" t="s">
        <v>287</v>
      </c>
      <c r="C7" s="84">
        <v>22970</v>
      </c>
      <c r="D7" s="104" t="s">
        <v>288</v>
      </c>
      <c r="E7" s="105" t="s">
        <v>265</v>
      </c>
      <c r="F7" s="87" t="s">
        <v>265</v>
      </c>
      <c r="G7" s="106" t="s">
        <v>289</v>
      </c>
      <c r="H7" s="107" t="s">
        <v>290</v>
      </c>
      <c r="I7" s="108"/>
      <c r="J7" s="139" t="s">
        <v>350</v>
      </c>
      <c r="K7" s="87"/>
      <c r="L7" s="91"/>
      <c r="M7" s="92"/>
      <c r="N7" s="92"/>
      <c r="O7" s="92"/>
      <c r="P7" s="109"/>
    </row>
    <row r="8" spans="1:16">
      <c r="A8" s="70"/>
      <c r="B8" s="71" t="s">
        <v>291</v>
      </c>
      <c r="C8" s="72">
        <v>35290</v>
      </c>
      <c r="D8" s="73" t="s">
        <v>292</v>
      </c>
      <c r="E8" s="74"/>
      <c r="F8" s="75" t="s">
        <v>293</v>
      </c>
      <c r="G8" s="76"/>
      <c r="H8" s="77"/>
      <c r="I8" s="78"/>
      <c r="J8" s="139" t="s">
        <v>351</v>
      </c>
      <c r="K8" s="75"/>
      <c r="L8" s="79"/>
      <c r="M8" s="80"/>
      <c r="N8" s="80"/>
      <c r="O8" s="80"/>
      <c r="P8" s="81"/>
    </row>
    <row r="9" spans="1:16">
      <c r="A9" s="94" t="s">
        <v>265</v>
      </c>
      <c r="B9" s="83" t="s">
        <v>294</v>
      </c>
      <c r="C9" s="84">
        <v>35500</v>
      </c>
      <c r="D9" s="85" t="s">
        <v>295</v>
      </c>
      <c r="E9" s="86" t="s">
        <v>265</v>
      </c>
      <c r="F9" s="87" t="s">
        <v>296</v>
      </c>
      <c r="G9" s="88" t="s">
        <v>297</v>
      </c>
      <c r="H9" s="89" t="s">
        <v>298</v>
      </c>
      <c r="I9" s="90"/>
      <c r="J9" s="139" t="s">
        <v>352</v>
      </c>
      <c r="K9" s="87"/>
      <c r="L9" s="91"/>
      <c r="M9" s="92"/>
      <c r="N9" s="92"/>
      <c r="O9" s="92"/>
      <c r="P9" s="93"/>
    </row>
    <row r="10" spans="1:16">
      <c r="A10" s="70" t="s">
        <v>299</v>
      </c>
      <c r="B10" s="71" t="s">
        <v>300</v>
      </c>
      <c r="C10" s="72">
        <v>69792</v>
      </c>
      <c r="D10" s="97" t="s">
        <v>301</v>
      </c>
      <c r="E10" s="74" t="s">
        <v>265</v>
      </c>
      <c r="F10" s="75" t="s">
        <v>265</v>
      </c>
      <c r="G10" s="76" t="s">
        <v>302</v>
      </c>
      <c r="H10" s="77" t="s">
        <v>303</v>
      </c>
      <c r="I10" s="78"/>
      <c r="J10" s="139" t="s">
        <v>353</v>
      </c>
      <c r="K10" s="75"/>
      <c r="L10" s="79"/>
      <c r="M10" s="80"/>
      <c r="N10" s="80"/>
      <c r="O10" s="80"/>
      <c r="P10" s="81"/>
    </row>
    <row r="11" spans="1:16">
      <c r="A11" s="94" t="s">
        <v>265</v>
      </c>
      <c r="B11" s="83" t="s">
        <v>304</v>
      </c>
      <c r="C11" s="84">
        <v>35510</v>
      </c>
      <c r="D11" s="85" t="s">
        <v>305</v>
      </c>
      <c r="E11" s="86" t="s">
        <v>265</v>
      </c>
      <c r="F11" s="87" t="s">
        <v>306</v>
      </c>
      <c r="G11" s="88" t="s">
        <v>307</v>
      </c>
      <c r="H11" s="89" t="s">
        <v>308</v>
      </c>
      <c r="I11" s="90"/>
      <c r="J11" s="139" t="s">
        <v>354</v>
      </c>
      <c r="K11" s="87"/>
      <c r="L11" s="91"/>
      <c r="M11" s="92"/>
      <c r="N11" s="92"/>
      <c r="O11" s="92"/>
      <c r="P11" s="93"/>
    </row>
    <row r="12" spans="1:16">
      <c r="A12" s="70" t="s">
        <v>265</v>
      </c>
      <c r="B12" s="71" t="s">
        <v>309</v>
      </c>
      <c r="C12" s="72" t="s">
        <v>265</v>
      </c>
      <c r="D12" s="73" t="s">
        <v>265</v>
      </c>
      <c r="E12" s="74" t="s">
        <v>265</v>
      </c>
      <c r="F12" s="75" t="s">
        <v>310</v>
      </c>
      <c r="G12" s="76" t="s">
        <v>265</v>
      </c>
      <c r="H12" s="77" t="s">
        <v>265</v>
      </c>
      <c r="I12" s="78" t="s">
        <v>265</v>
      </c>
      <c r="J12" s="139" t="s">
        <v>355</v>
      </c>
      <c r="K12" s="75"/>
      <c r="L12" s="79"/>
      <c r="M12" s="80"/>
      <c r="N12" s="80"/>
      <c r="O12" s="80"/>
      <c r="P12" s="81"/>
    </row>
    <row r="13" spans="1:16">
      <c r="A13" s="94" t="s">
        <v>268</v>
      </c>
      <c r="B13" s="83" t="s">
        <v>311</v>
      </c>
      <c r="C13" s="110">
        <v>35230</v>
      </c>
      <c r="D13" s="85" t="s">
        <v>312</v>
      </c>
      <c r="E13" s="86"/>
      <c r="F13" s="87"/>
      <c r="G13" s="111">
        <v>299860130</v>
      </c>
      <c r="H13" s="112">
        <v>299526488</v>
      </c>
      <c r="I13" s="90"/>
      <c r="J13" s="139" t="s">
        <v>356</v>
      </c>
      <c r="K13" s="87"/>
      <c r="L13" s="91"/>
      <c r="M13" s="92"/>
      <c r="N13" s="92"/>
      <c r="O13" s="92"/>
      <c r="P13" s="93"/>
    </row>
    <row r="14" spans="1:16">
      <c r="A14" s="95" t="s">
        <v>268</v>
      </c>
      <c r="B14" s="96" t="s">
        <v>311</v>
      </c>
      <c r="C14" s="113">
        <v>35500</v>
      </c>
      <c r="D14" s="97" t="s">
        <v>295</v>
      </c>
      <c r="E14" s="114" t="s">
        <v>313</v>
      </c>
      <c r="F14" s="75" t="s">
        <v>265</v>
      </c>
      <c r="G14" s="99" t="s">
        <v>314</v>
      </c>
      <c r="H14" s="100" t="s">
        <v>315</v>
      </c>
      <c r="I14" s="101" t="s">
        <v>265</v>
      </c>
      <c r="J14" s="139" t="s">
        <v>357</v>
      </c>
      <c r="K14" s="75"/>
      <c r="L14" s="79"/>
      <c r="M14" s="80"/>
      <c r="N14" s="80"/>
      <c r="O14" s="80"/>
      <c r="P14" s="102"/>
    </row>
    <row r="15" spans="1:16">
      <c r="A15" s="94" t="s">
        <v>273</v>
      </c>
      <c r="B15" s="83" t="s">
        <v>316</v>
      </c>
      <c r="C15" s="84">
        <v>35760</v>
      </c>
      <c r="D15" s="85" t="s">
        <v>317</v>
      </c>
      <c r="E15" s="86" t="s">
        <v>265</v>
      </c>
      <c r="F15" s="87" t="s">
        <v>265</v>
      </c>
      <c r="G15" s="88" t="s">
        <v>318</v>
      </c>
      <c r="H15" s="89" t="s">
        <v>319</v>
      </c>
      <c r="I15" s="90" t="s">
        <v>265</v>
      </c>
      <c r="J15" s="139" t="s">
        <v>358</v>
      </c>
      <c r="K15" s="87"/>
      <c r="L15" s="91"/>
      <c r="M15" s="92"/>
      <c r="N15" s="92"/>
      <c r="O15" s="92"/>
      <c r="P15" s="93"/>
    </row>
  </sheetData>
  <autoFilter ref="A1:P15"/>
  <dataValidations count="2">
    <dataValidation type="list" allowBlank="1" showInputMessage="1" sqref="A2:A15">
      <formula1>Civilité</formula1>
    </dataValidation>
    <dataValidation type="whole" allowBlank="1" showInputMessage="1" showErrorMessage="1" sqref="C5">
      <formula1>5</formula1>
      <formula2>5</formula2>
    </dataValidation>
  </dataValidations>
  <hyperlinks>
    <hyperlink ref="J3:J15" r:id="rId1" display="email00@toto.fr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20" sqref="H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DEMANDE</vt:lpstr>
      <vt:lpstr>LISTE</vt:lpstr>
      <vt:lpstr>tarif</vt:lpstr>
      <vt:lpstr>FOURNIS</vt:lpstr>
      <vt:lpstr>Feuil1</vt:lpstr>
      <vt:lpstr>articles</vt:lpstr>
      <vt:lpstr>DEMANDE!Impression_des_titres</vt:lpstr>
      <vt:lpstr>Liste</vt:lpstr>
      <vt:lpstr>Tabsal</vt:lpstr>
      <vt:lpstr>DEMANDE!Zone_d_impression</vt:lpstr>
    </vt:vector>
  </TitlesOfParts>
  <Company>Geoservices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Michel</cp:lastModifiedBy>
  <cp:lastPrinted>2015-08-02T07:03:49Z</cp:lastPrinted>
  <dcterms:created xsi:type="dcterms:W3CDTF">2014-09-28T10:22:19Z</dcterms:created>
  <dcterms:modified xsi:type="dcterms:W3CDTF">2015-08-02T12:08:23Z</dcterms:modified>
</cp:coreProperties>
</file>