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19395" windowHeight="8475"/>
  </bookViews>
  <sheets>
    <sheet name="LOYERS" sheetId="1" r:id="rId1"/>
  </sheets>
  <externalReferences>
    <externalReference r:id="rId2"/>
  </externalReferences>
  <definedNames>
    <definedName name="_xlnm.Print_Area" localSheetId="0">LOYERS!$A$1:$F$96</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6" i="1" l="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15" i="1"/>
  <c r="D45" i="1" l="1"/>
  <c r="N44" i="1"/>
  <c r="I44" i="1"/>
  <c r="H44" i="1"/>
  <c r="F44" i="1"/>
  <c r="C44" i="1"/>
  <c r="D44" i="1" s="1"/>
  <c r="N43" i="1"/>
  <c r="I43" i="1"/>
  <c r="H43" i="1"/>
  <c r="F43" i="1"/>
  <c r="C43" i="1"/>
  <c r="D43" i="1" s="1"/>
  <c r="N42" i="1"/>
  <c r="I42" i="1"/>
  <c r="H42" i="1"/>
  <c r="F42" i="1"/>
  <c r="C42" i="1"/>
  <c r="D42" i="1" s="1"/>
  <c r="N41" i="1"/>
  <c r="I41" i="1"/>
  <c r="H41" i="1"/>
  <c r="F41" i="1"/>
  <c r="C41" i="1"/>
  <c r="D41" i="1" s="1"/>
  <c r="N40" i="1"/>
  <c r="I40" i="1"/>
  <c r="H40" i="1"/>
  <c r="F40" i="1"/>
  <c r="C40" i="1"/>
  <c r="D40" i="1" s="1"/>
  <c r="N39" i="1"/>
  <c r="I39" i="1"/>
  <c r="H39" i="1"/>
  <c r="F39" i="1"/>
  <c r="C39" i="1"/>
  <c r="D39" i="1" s="1"/>
  <c r="N38" i="1"/>
  <c r="I38" i="1"/>
  <c r="H38" i="1"/>
  <c r="F38" i="1"/>
  <c r="C38" i="1"/>
  <c r="D38" i="1" s="1"/>
  <c r="N37" i="1"/>
  <c r="I37" i="1"/>
  <c r="H37" i="1"/>
  <c r="F37" i="1"/>
  <c r="C37" i="1"/>
  <c r="D37" i="1" s="1"/>
  <c r="N36" i="1"/>
  <c r="I36" i="1"/>
  <c r="H36" i="1"/>
  <c r="F36" i="1"/>
  <c r="C36" i="1"/>
  <c r="D36" i="1" s="1"/>
  <c r="N35" i="1"/>
  <c r="I35" i="1"/>
  <c r="H35" i="1"/>
  <c r="F35" i="1"/>
  <c r="C35" i="1"/>
  <c r="D35" i="1" s="1"/>
  <c r="N34" i="1"/>
  <c r="I34" i="1"/>
  <c r="H34" i="1"/>
  <c r="F34" i="1"/>
  <c r="C34" i="1"/>
  <c r="D34" i="1" s="1"/>
  <c r="N33" i="1"/>
  <c r="I33" i="1"/>
  <c r="H33" i="1"/>
  <c r="F33" i="1"/>
  <c r="C33" i="1"/>
  <c r="D33" i="1" s="1"/>
  <c r="N32" i="1"/>
  <c r="I32" i="1"/>
  <c r="H32" i="1"/>
  <c r="F32" i="1"/>
  <c r="C32" i="1"/>
  <c r="D32" i="1" s="1"/>
  <c r="N31" i="1"/>
  <c r="I31" i="1"/>
  <c r="H31" i="1"/>
  <c r="F31" i="1"/>
  <c r="C31" i="1"/>
  <c r="D31" i="1" s="1"/>
  <c r="N30" i="1"/>
  <c r="I30" i="1"/>
  <c r="H30" i="1"/>
  <c r="F30" i="1"/>
  <c r="C30" i="1"/>
  <c r="D30" i="1" s="1"/>
  <c r="N29" i="1"/>
  <c r="I29" i="1"/>
  <c r="H29" i="1"/>
  <c r="F29" i="1"/>
  <c r="C29" i="1"/>
  <c r="D29" i="1" s="1"/>
  <c r="N28" i="1"/>
  <c r="I28" i="1"/>
  <c r="H28" i="1"/>
  <c r="F28" i="1"/>
  <c r="C28" i="1"/>
  <c r="D28" i="1" s="1"/>
  <c r="N27" i="1"/>
  <c r="I27" i="1"/>
  <c r="H27" i="1"/>
  <c r="F27" i="1"/>
  <c r="C27" i="1"/>
  <c r="D27" i="1" s="1"/>
  <c r="N26" i="1"/>
  <c r="I26" i="1"/>
  <c r="H26" i="1"/>
  <c r="F26" i="1"/>
  <c r="C26" i="1"/>
  <c r="D26" i="1" s="1"/>
  <c r="N25" i="1"/>
  <c r="I25" i="1"/>
  <c r="H25" i="1"/>
  <c r="F25" i="1"/>
  <c r="C25" i="1"/>
  <c r="D25" i="1" s="1"/>
  <c r="N24" i="1"/>
  <c r="I24" i="1"/>
  <c r="H24" i="1"/>
  <c r="F24" i="1"/>
  <c r="C24" i="1"/>
  <c r="D24" i="1" s="1"/>
  <c r="N23" i="1"/>
  <c r="I23" i="1"/>
  <c r="H23" i="1"/>
  <c r="F23" i="1"/>
  <c r="D23" i="1"/>
  <c r="C23" i="1"/>
  <c r="N22" i="1"/>
  <c r="I22" i="1"/>
  <c r="H22" i="1"/>
  <c r="F22" i="1"/>
  <c r="C22" i="1"/>
  <c r="D22" i="1" s="1"/>
  <c r="N21" i="1"/>
  <c r="I21" i="1"/>
  <c r="H21" i="1"/>
  <c r="F21" i="1"/>
  <c r="C21" i="1"/>
  <c r="D21" i="1" s="1"/>
  <c r="N20" i="1"/>
  <c r="I20" i="1"/>
  <c r="H20" i="1"/>
  <c r="F20" i="1"/>
  <c r="C20" i="1"/>
  <c r="D20" i="1" s="1"/>
  <c r="N19" i="1"/>
  <c r="I19" i="1"/>
  <c r="H19" i="1"/>
  <c r="F19" i="1"/>
  <c r="C19" i="1"/>
  <c r="D19" i="1" s="1"/>
  <c r="N18" i="1"/>
  <c r="I18" i="1"/>
  <c r="H18" i="1"/>
  <c r="F18" i="1"/>
  <c r="C18" i="1"/>
  <c r="D18" i="1" s="1"/>
  <c r="N17" i="1"/>
  <c r="I17" i="1"/>
  <c r="H17" i="1"/>
  <c r="F17" i="1"/>
  <c r="C17" i="1"/>
  <c r="D17" i="1" s="1"/>
  <c r="N16" i="1"/>
  <c r="I16" i="1"/>
  <c r="H16" i="1"/>
  <c r="F16" i="1"/>
  <c r="C16" i="1"/>
  <c r="D16" i="1" s="1"/>
  <c r="N15" i="1"/>
  <c r="I15" i="1"/>
  <c r="H15" i="1"/>
  <c r="F15" i="1"/>
  <c r="C15" i="1"/>
  <c r="D15" i="1" s="1"/>
  <c r="B15" i="1"/>
  <c r="A15" i="1"/>
  <c r="A16" i="1" s="1"/>
  <c r="F45" i="1" l="1"/>
  <c r="A17" i="1"/>
  <c r="B16" i="1"/>
  <c r="O16" i="1" s="1"/>
  <c r="P16" i="1" s="1"/>
  <c r="O15" i="1"/>
  <c r="P15" i="1" s="1"/>
  <c r="B17" i="1" l="1"/>
  <c r="O17" i="1" s="1"/>
  <c r="P17" i="1" s="1"/>
  <c r="A18" i="1"/>
  <c r="A19" i="1" l="1"/>
  <c r="B18" i="1"/>
  <c r="O18" i="1" s="1"/>
  <c r="P18" i="1" s="1"/>
  <c r="A20" i="1" l="1"/>
  <c r="B19" i="1"/>
  <c r="O19" i="1" s="1"/>
  <c r="P19" i="1" s="1"/>
  <c r="A21" i="1" l="1"/>
  <c r="B20" i="1"/>
  <c r="O20" i="1" s="1"/>
  <c r="P20" i="1" s="1"/>
  <c r="B21" i="1" l="1"/>
  <c r="O21" i="1" s="1"/>
  <c r="P21" i="1" s="1"/>
  <c r="A22" i="1"/>
  <c r="A23" i="1" l="1"/>
  <c r="B22" i="1"/>
  <c r="O22" i="1" s="1"/>
  <c r="P22" i="1" s="1"/>
  <c r="A24" i="1" l="1"/>
  <c r="B23" i="1"/>
  <c r="O23" i="1" s="1"/>
  <c r="P23" i="1" s="1"/>
  <c r="A25" i="1" l="1"/>
  <c r="B24" i="1"/>
  <c r="O24" i="1" s="1"/>
  <c r="P24" i="1" s="1"/>
  <c r="B25" i="1" l="1"/>
  <c r="O25" i="1" s="1"/>
  <c r="P25" i="1" s="1"/>
  <c r="A26" i="1"/>
  <c r="A27" i="1" l="1"/>
  <c r="B26" i="1"/>
  <c r="O26" i="1" s="1"/>
  <c r="P26" i="1" s="1"/>
  <c r="A28" i="1" l="1"/>
  <c r="B27" i="1"/>
  <c r="O27" i="1" s="1"/>
  <c r="P27" i="1" s="1"/>
  <c r="A29" i="1" l="1"/>
  <c r="B28" i="1"/>
  <c r="O28" i="1" s="1"/>
  <c r="P28" i="1" s="1"/>
  <c r="B29" i="1" l="1"/>
  <c r="O29" i="1" s="1"/>
  <c r="P29" i="1" s="1"/>
  <c r="A30" i="1"/>
  <c r="A31" i="1" l="1"/>
  <c r="B30" i="1"/>
  <c r="O30" i="1" s="1"/>
  <c r="P30" i="1" s="1"/>
  <c r="A32" i="1" l="1"/>
  <c r="B31" i="1"/>
  <c r="O31" i="1" s="1"/>
  <c r="P31" i="1" s="1"/>
  <c r="A33" i="1" l="1"/>
  <c r="B32" i="1"/>
  <c r="O32" i="1" s="1"/>
  <c r="P32" i="1" s="1"/>
  <c r="B33" i="1" l="1"/>
  <c r="O33" i="1" s="1"/>
  <c r="P33" i="1" s="1"/>
  <c r="A34" i="1"/>
  <c r="A35" i="1" l="1"/>
  <c r="B34" i="1"/>
  <c r="O34" i="1" s="1"/>
  <c r="P34" i="1" s="1"/>
  <c r="A36" i="1" l="1"/>
  <c r="B35" i="1"/>
  <c r="O35" i="1" s="1"/>
  <c r="P35" i="1" s="1"/>
  <c r="A37" i="1" l="1"/>
  <c r="B36" i="1"/>
  <c r="O36" i="1" s="1"/>
  <c r="P36" i="1" s="1"/>
  <c r="B37" i="1" l="1"/>
  <c r="O37" i="1" s="1"/>
  <c r="P37" i="1" s="1"/>
  <c r="A38" i="1"/>
  <c r="A39" i="1" l="1"/>
  <c r="B38" i="1"/>
  <c r="O38" i="1" s="1"/>
  <c r="P38" i="1" s="1"/>
  <c r="A40" i="1" l="1"/>
  <c r="B39" i="1"/>
  <c r="O39" i="1" s="1"/>
  <c r="P39" i="1" s="1"/>
  <c r="A41" i="1" l="1"/>
  <c r="B40" i="1"/>
  <c r="O40" i="1" s="1"/>
  <c r="P40" i="1" s="1"/>
  <c r="B41" i="1" l="1"/>
  <c r="O41" i="1" s="1"/>
  <c r="P41" i="1" s="1"/>
  <c r="A42" i="1"/>
  <c r="A43" i="1" l="1"/>
  <c r="B42" i="1"/>
  <c r="O42" i="1" s="1"/>
  <c r="P42" i="1" s="1"/>
  <c r="A44" i="1" l="1"/>
  <c r="B44" i="1" s="1"/>
  <c r="O44" i="1" s="1"/>
  <c r="P44" i="1" s="1"/>
  <c r="B43" i="1"/>
  <c r="O43" i="1" s="1"/>
  <c r="P43" i="1" s="1"/>
</calcChain>
</file>

<file path=xl/sharedStrings.xml><?xml version="1.0" encoding="utf-8"?>
<sst xmlns="http://schemas.openxmlformats.org/spreadsheetml/2006/main" count="20" uniqueCount="18">
  <si>
    <t>DATE</t>
  </si>
  <si>
    <t>LOYER</t>
  </si>
  <si>
    <t>REMBT</t>
  </si>
  <si>
    <t>MONTANT</t>
  </si>
  <si>
    <t>MOIS</t>
  </si>
  <si>
    <t>ANNEE</t>
  </si>
  <si>
    <t>PRINCIPAL</t>
  </si>
  <si>
    <t>ECHEANCES</t>
  </si>
  <si>
    <t>TOTAL</t>
  </si>
  <si>
    <t>MENSUEL</t>
  </si>
  <si>
    <t>REGLE</t>
  </si>
  <si>
    <t>PRECEDENTES</t>
  </si>
  <si>
    <t>RESTANT DU</t>
  </si>
  <si>
    <t>LOYERS CREDITES</t>
  </si>
  <si>
    <t>aujourd'hui</t>
  </si>
  <si>
    <t>total restant dû au</t>
  </si>
  <si>
    <t>à Monsieur X au prix de 350 euros mensuels</t>
  </si>
  <si>
    <t>http://forum.excel-pratique.com/excel/totaliser-des-loyers-verses-un-mois-donne-t66796.html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</si>
</sst>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40C]d\ mmmm\ yyyy;@"/>
  </numFmts>
  <fonts count="4" x14ac:knownFonts="1">
    <font>
      <sz val="12"/>
      <name val="Arial"/>
    </font>
    <font>
      <sz val="11"/>
      <color theme="1"/>
      <name val="Calibri"/>
      <family val="2"/>
      <scheme val="minor"/>
    </font>
    <font>
      <sz val="14"/>
      <color theme="1"/>
      <name val="Calibri"/>
      <family val="2"/>
      <scheme val="minor"/>
    </font>
    <font>
      <u/>
      <sz val="12"/>
      <color theme="10"/>
      <name val="Arial"/>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1" fillId="0" borderId="0"/>
    <xf numFmtId="0" fontId="3" fillId="0" borderId="0" applyNumberFormat="0" applyFill="0" applyBorder="0" applyAlignment="0" applyProtection="0"/>
  </cellStyleXfs>
  <cellXfs count="18">
    <xf numFmtId="0" fontId="0" fillId="0" borderId="0" xfId="0"/>
    <xf numFmtId="0" fontId="2" fillId="0" borderId="0" xfId="1" applyFont="1"/>
    <xf numFmtId="0" fontId="1" fillId="0" borderId="0" xfId="1"/>
    <xf numFmtId="4" fontId="2" fillId="0" borderId="0" xfId="1" applyNumberFormat="1" applyFont="1"/>
    <xf numFmtId="4" fontId="0" fillId="0" borderId="0" xfId="0" applyNumberFormat="1"/>
    <xf numFmtId="4" fontId="0" fillId="0" borderId="0" xfId="0" applyNumberFormat="1" applyFill="1"/>
    <xf numFmtId="4" fontId="0" fillId="0" borderId="0" xfId="0" applyNumberFormat="1" applyAlignment="1">
      <alignment horizontal="right"/>
    </xf>
    <xf numFmtId="4" fontId="2" fillId="0" borderId="0" xfId="1" applyNumberFormat="1" applyFont="1" applyBorder="1" applyAlignment="1">
      <alignment horizontal="center"/>
    </xf>
    <xf numFmtId="0" fontId="2" fillId="0" borderId="0" xfId="1" applyFont="1" applyBorder="1"/>
    <xf numFmtId="0" fontId="2" fillId="0" borderId="0" xfId="1" applyFont="1" applyBorder="1" applyAlignment="1">
      <alignment horizontal="center"/>
    </xf>
    <xf numFmtId="164" fontId="0" fillId="0" borderId="0" xfId="0" applyNumberFormat="1"/>
    <xf numFmtId="14" fontId="0" fillId="0" borderId="0" xfId="0" applyNumberFormat="1"/>
    <xf numFmtId="164" fontId="0" fillId="0" borderId="0" xfId="0" applyNumberFormat="1" applyAlignment="1">
      <alignment horizontal="right"/>
    </xf>
    <xf numFmtId="165" fontId="0" fillId="0" borderId="0" xfId="0" applyNumberFormat="1"/>
    <xf numFmtId="0" fontId="2" fillId="0" borderId="0" xfId="1" applyFont="1" applyBorder="1" applyAlignment="1">
      <alignment horizontal="center"/>
    </xf>
    <xf numFmtId="0" fontId="0" fillId="0" borderId="0" xfId="0" applyAlignment="1">
      <alignment horizontal="center"/>
    </xf>
    <xf numFmtId="4" fontId="0" fillId="2" borderId="0" xfId="0" applyNumberFormat="1" applyFill="1"/>
    <xf numFmtId="0" fontId="3" fillId="0" borderId="0" xfId="2"/>
  </cellXfs>
  <cellStyles count="3">
    <cellStyle name="Lien hypertexte" xfId="2" builtinId="8"/>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819338</xdr:colOff>
      <xdr:row>10</xdr:row>
      <xdr:rowOff>168623</xdr:rowOff>
    </xdr:from>
    <xdr:to>
      <xdr:col>10</xdr:col>
      <xdr:colOff>656377</xdr:colOff>
      <xdr:row>12</xdr:row>
      <xdr:rowOff>14336</xdr:rowOff>
    </xdr:to>
    <xdr:sp macro="[1]!Macroloyer" textlink="">
      <xdr:nvSpPr>
        <xdr:cNvPr id="2" name="Ellipse 1"/>
        <xdr:cNvSpPr/>
      </xdr:nvSpPr>
      <xdr:spPr bwMode="auto">
        <a:xfrm>
          <a:off x="8667938" y="2549873"/>
          <a:ext cx="1818239" cy="274338"/>
        </a:xfrm>
        <a:prstGeom prst="ellipse">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r>
            <a:rPr lang="fr-FR" sz="1100"/>
            <a:t>MISE A JOUR LOYERS</a:t>
          </a:r>
        </a:p>
      </xdr:txBody>
    </xdr:sp>
    <xdr:clientData/>
  </xdr:twoCellAnchor>
  <xdr:twoCellAnchor>
    <xdr:from>
      <xdr:col>11</xdr:col>
      <xdr:colOff>428625</xdr:colOff>
      <xdr:row>11</xdr:row>
      <xdr:rowOff>66675</xdr:rowOff>
    </xdr:from>
    <xdr:to>
      <xdr:col>18</xdr:col>
      <xdr:colOff>104775</xdr:colOff>
      <xdr:row>28</xdr:row>
      <xdr:rowOff>85725</xdr:rowOff>
    </xdr:to>
    <xdr:sp macro="" textlink="">
      <xdr:nvSpPr>
        <xdr:cNvPr id="3" name="ZoneTexte 2"/>
        <xdr:cNvSpPr txBox="1"/>
      </xdr:nvSpPr>
      <xdr:spPr>
        <a:xfrm>
          <a:off x="11249025" y="2638425"/>
          <a:ext cx="6610350" cy="3400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à toutes et tous.</a:t>
          </a:r>
          <a:br>
            <a:rPr lang="fr-FR"/>
          </a:br>
          <a:r>
            <a:rPr lang="fr-FR"/>
            <a:t>Je suis nouveau dans ce forum et je n'ai pas trouvé matière à résoudre mon problème.</a:t>
          </a:r>
          <a:br>
            <a:rPr lang="fr-FR"/>
          </a:br>
          <a:r>
            <a:rPr lang="fr-FR"/>
            <a:t>Je gère une tutelle mon majeur protégé est propriétaire d'un bien mis en location.</a:t>
          </a:r>
          <a:br>
            <a:rPr lang="fr-FR"/>
          </a:br>
          <a:r>
            <a:rPr lang="fr-FR"/>
            <a:t>Les loyers arrivent sur son compte. Cependant certaines échéances n'ont pas été réglées.</a:t>
          </a:r>
          <a:br>
            <a:rPr lang="fr-FR"/>
          </a:br>
          <a:r>
            <a:rPr lang="fr-FR"/>
            <a:t>Le locataire verse donc 400 par mois pour un loyer de 350 et maintenant la Caisse d'Allocation Familiale me verse un complément.</a:t>
          </a:r>
          <a:br>
            <a:rPr lang="fr-FR"/>
          </a:br>
          <a:r>
            <a:rPr lang="fr-FR"/>
            <a:t>Pour rendre des comptes au juge des tutelles, j'ai imaginé faire un tableau sous la forme mois année.</a:t>
          </a:r>
          <a:br>
            <a:rPr lang="fr-FR"/>
          </a:br>
          <a:r>
            <a:rPr lang="fr-FR"/>
            <a:t>dans la colonne 1 figure le mois, dans la 2 l'année, dans la 3 le loyer principal de 350 € (à 0 lorsqu'il n'est pas réglé, dans la 4 la partie réglée excédent 350 € (à 50 quand il règle 400), dans la 5 le montant total réglé et dans la 6 le montant restant dù mis à jour tous les mois, en colonne J et K se trouvent les dates et les montants réglés.</a:t>
          </a:r>
          <a:br>
            <a:rPr lang="fr-FR"/>
          </a:br>
          <a:r>
            <a:rPr lang="fr-FR"/>
            <a:t>Mon code est le suivant : il y a un mélange de formules rédigées en Vba. Il fonctionne très bien si le loyer n'est pas payé ou s'il est réglé en une seule fois dans un mois. mais ne fonctionne plus lorsque le règlement est effectué en 2 fois au cours d'un même mois.</a:t>
          </a:r>
          <a:br>
            <a:rPr lang="fr-FR"/>
          </a:br>
          <a:r>
            <a:rPr lang="fr-FR"/>
            <a:t>Je voudrais donc totaliser 300 et 1678,99 pour le mois de juin 2015 </a:t>
          </a:r>
          <a:br>
            <a:rPr lang="fr-FR"/>
          </a:br>
          <a:r>
            <a:rPr lang="fr-FR"/>
            <a:t>Pourriez vous m'aider s'il vous plait.</a:t>
          </a:r>
          <a:br>
            <a:rPr lang="fr-FR"/>
          </a:br>
          <a:r>
            <a:rPr lang="fr-FR"/>
            <a:t>Je vous joint le fichier</a:t>
          </a:r>
          <a:br>
            <a:rPr lang="fr-FR"/>
          </a:br>
          <a:r>
            <a:rPr lang="fr-FR"/>
            <a:t>Je vous remercie par avance</a:t>
          </a:r>
          <a:br>
            <a:rPr lang="fr-FR"/>
          </a:br>
          <a:r>
            <a:rPr lang="fr-FR"/>
            <a:t/>
          </a:r>
          <a:br>
            <a:rPr lang="fr-FR"/>
          </a:b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GESTION%20DE%20LA%20TUTELL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YERS"/>
      <sheetName val="SAISIE DES OPERATIONS 2015"/>
      <sheetName val="Gestion 2015 (1)"/>
      <sheetName val="Gestion 2015 (2) situation"/>
      <sheetName val="SAISIE DES OPERATIONS 2014"/>
      <sheetName val="Inventaire au 22 01 2013"/>
      <sheetName val="Gestion 2014 (1)"/>
      <sheetName val="Gestion 2014 (2) situation"/>
      <sheetName val="REQ 2014-2 AFFEC ASS VIE ACCORD"/>
      <sheetName val="REQ 2014-3 CLO CAT ACCORD"/>
      <sheetName val="REQ 2014-4 RETR LIV B ACCORD"/>
      <sheetName val="REQ 2014-5 OUV PEL ACCORD"/>
      <sheetName val="SAISIE DES OPERATIONS 2013"/>
      <sheetName val="Gestion 2013 (1)"/>
      <sheetName val="Gestion 2013 (2) situation"/>
      <sheetName val="REQ 2015-1 REEQUIPEMENT"/>
      <sheetName val="REQ 2014-1 TRAVAUX ACCORD"/>
      <sheetName val="REQUETE VIERGE MVT DE FONDS"/>
      <sheetName val="REQUETE VIERGE OUV - CLO"/>
      <sheetName val="Plan"/>
      <sheetName val="Parcelles"/>
      <sheetName val="Requete SCPI"/>
      <sheetName val="Comptes décrits succ"/>
      <sheetName val="Revenus et Dépenses"/>
      <sheetName val="Inventaire avec dépenses"/>
      <sheetName val="Comptes"/>
      <sheetName val="GESTION DE LA TUTELLE"/>
    </sheetNames>
    <definedNames>
      <definedName name="Macroloye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totaliser-des-loyers-verses-un-mois-donne-t6679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45"/>
  <sheetViews>
    <sheetView tabSelected="1" topLeftCell="A10" workbookViewId="0">
      <selection activeCell="M10" sqref="M10"/>
    </sheetView>
  </sheetViews>
  <sheetFormatPr baseColWidth="10" defaultRowHeight="15" x14ac:dyDescent="0.2"/>
  <cols>
    <col min="1" max="2" width="8.77734375" customWidth="1"/>
    <col min="3" max="3" width="12.6640625" style="4" customWidth="1"/>
    <col min="4" max="4" width="15.109375" style="4" customWidth="1"/>
    <col min="5" max="6" width="11.5546875" style="4"/>
    <col min="11" max="12" width="11.5546875" style="4"/>
  </cols>
  <sheetData>
    <row r="1" spans="1:16" ht="18.75" x14ac:dyDescent="0.3">
      <c r="A1" s="1"/>
      <c r="B1" s="2"/>
      <c r="C1" s="3"/>
      <c r="D1" s="3"/>
      <c r="E1" s="3"/>
    </row>
    <row r="2" spans="1:16" ht="18.75" x14ac:dyDescent="0.3">
      <c r="A2" s="1"/>
      <c r="B2" s="2"/>
      <c r="C2" s="3"/>
      <c r="D2" s="3"/>
      <c r="E2" s="3"/>
    </row>
    <row r="3" spans="1:16" ht="18.75" x14ac:dyDescent="0.3">
      <c r="A3" s="1"/>
      <c r="B3" s="2"/>
      <c r="E3" s="5"/>
      <c r="F3" s="5"/>
    </row>
    <row r="4" spans="1:16" ht="18.75" x14ac:dyDescent="0.3">
      <c r="A4" s="1"/>
      <c r="E4" s="5"/>
      <c r="F4" s="5"/>
    </row>
    <row r="5" spans="1:16" ht="18.75" x14ac:dyDescent="0.3">
      <c r="A5" s="1"/>
      <c r="E5" s="5"/>
      <c r="F5" s="5"/>
    </row>
    <row r="6" spans="1:16" ht="18.75" x14ac:dyDescent="0.3">
      <c r="A6" s="1"/>
      <c r="E6" s="5"/>
      <c r="F6" s="5"/>
    </row>
    <row r="7" spans="1:16" ht="18.75" x14ac:dyDescent="0.3">
      <c r="A7" s="1"/>
      <c r="E7" s="5"/>
      <c r="F7" s="5"/>
    </row>
    <row r="8" spans="1:16" ht="18.75" x14ac:dyDescent="0.3">
      <c r="A8" s="1"/>
      <c r="E8" s="5"/>
      <c r="F8" s="5"/>
    </row>
    <row r="9" spans="1:16" ht="18.75" x14ac:dyDescent="0.3">
      <c r="A9" s="1"/>
    </row>
    <row r="10" spans="1:16" ht="18.75" x14ac:dyDescent="0.3">
      <c r="A10" s="1" t="s">
        <v>16</v>
      </c>
      <c r="C10" s="6"/>
      <c r="M10" s="17" t="s">
        <v>17</v>
      </c>
    </row>
    <row r="11" spans="1:16" x14ac:dyDescent="0.2">
      <c r="E11" s="5"/>
      <c r="F11" s="5"/>
    </row>
    <row r="12" spans="1:16" ht="18.75" x14ac:dyDescent="0.3">
      <c r="A12" s="14" t="s">
        <v>0</v>
      </c>
      <c r="B12" s="14"/>
      <c r="C12" s="7" t="s">
        <v>1</v>
      </c>
      <c r="D12" s="7" t="s">
        <v>2</v>
      </c>
      <c r="E12" s="7" t="s">
        <v>3</v>
      </c>
      <c r="F12" s="7" t="s">
        <v>3</v>
      </c>
      <c r="G12" s="7"/>
    </row>
    <row r="13" spans="1:16" ht="18.75" x14ac:dyDescent="0.3">
      <c r="A13" s="8" t="s">
        <v>4</v>
      </c>
      <c r="B13" s="9" t="s">
        <v>5</v>
      </c>
      <c r="C13" s="7" t="s">
        <v>6</v>
      </c>
      <c r="D13" s="7" t="s">
        <v>7</v>
      </c>
      <c r="E13" s="7" t="s">
        <v>8</v>
      </c>
      <c r="F13" s="7" t="s">
        <v>9</v>
      </c>
      <c r="G13" s="7"/>
    </row>
    <row r="14" spans="1:16" ht="18.75" x14ac:dyDescent="0.3">
      <c r="A14" s="8"/>
      <c r="B14" s="9"/>
      <c r="C14" s="7" t="s">
        <v>10</v>
      </c>
      <c r="D14" s="7" t="s">
        <v>11</v>
      </c>
      <c r="E14" s="7" t="s">
        <v>10</v>
      </c>
      <c r="F14" s="7" t="s">
        <v>12</v>
      </c>
      <c r="G14" s="7"/>
      <c r="J14" s="15" t="s">
        <v>13</v>
      </c>
      <c r="K14" s="15"/>
      <c r="N14" t="s">
        <v>14</v>
      </c>
    </row>
    <row r="15" spans="1:16" x14ac:dyDescent="0.2">
      <c r="A15">
        <f>MONTH(J15)</f>
        <v>2</v>
      </c>
      <c r="B15">
        <f>YEAR(J15)</f>
        <v>2013</v>
      </c>
      <c r="C15" s="4">
        <f>IF(E15=350,350,IF(E15&gt;350,350,0))</f>
        <v>350</v>
      </c>
      <c r="D15" s="4">
        <f>E15-C15</f>
        <v>0</v>
      </c>
      <c r="E15" s="16">
        <f>SUMIFS($K$15:$K$44,$H$15:$H$44,A15,$I$15:$I$44,B15)</f>
        <v>350</v>
      </c>
      <c r="F15" s="4">
        <f>IF(E15=0,350,IF(E15&gt;=350,350-E15,0))</f>
        <v>0</v>
      </c>
      <c r="H15">
        <f>MONTH(J15)</f>
        <v>2</v>
      </c>
      <c r="I15">
        <f>YEAR(J15)</f>
        <v>2013</v>
      </c>
      <c r="J15" s="10">
        <v>41316</v>
      </c>
      <c r="K15" s="5">
        <v>350</v>
      </c>
      <c r="L15"/>
      <c r="N15" s="11">
        <f ca="1">TODAY()</f>
        <v>42211</v>
      </c>
      <c r="O15" s="11">
        <f ca="1">DATE(B15,A15,DAY(TODAY()))</f>
        <v>41331</v>
      </c>
      <c r="P15" t="str">
        <f ca="1">IF(O15&lt;=N15,"CONSERVER","SUPPRIMER")</f>
        <v>CONSERVER</v>
      </c>
    </row>
    <row r="16" spans="1:16" x14ac:dyDescent="0.2">
      <c r="A16">
        <f>IF(A15&lt;12,A15+1,1)</f>
        <v>3</v>
      </c>
      <c r="B16">
        <f>IF(A16=1,B15+1,B15)</f>
        <v>2013</v>
      </c>
      <c r="C16" s="4">
        <f t="shared" ref="C16:C44" si="0">IF(E16=350,350,IF(E16&gt;350,350,0))</f>
        <v>350</v>
      </c>
      <c r="D16" s="4">
        <f t="shared" ref="D16:D44" si="1">E16-C16</f>
        <v>0</v>
      </c>
      <c r="E16" s="16">
        <f t="shared" ref="E16:E44" si="2">SUMIFS($K$15:$K$44,$H$15:$H$44,A16,$I$15:$I$44,B16)</f>
        <v>350</v>
      </c>
      <c r="F16" s="4">
        <f t="shared" ref="F16:F44" si="3">IF(E16=0,350,IF(E16&gt;=350,350-E16,0))</f>
        <v>0</v>
      </c>
      <c r="H16">
        <f t="shared" ref="H16:H44" si="4">MONTH(J16)</f>
        <v>3</v>
      </c>
      <c r="I16">
        <f t="shared" ref="I16:I44" si="5">YEAR(J16)</f>
        <v>2013</v>
      </c>
      <c r="J16" s="10">
        <v>41344</v>
      </c>
      <c r="K16" s="5">
        <v>350</v>
      </c>
      <c r="L16"/>
      <c r="N16" s="11">
        <f t="shared" ref="N16:N44" ca="1" si="6">TODAY()</f>
        <v>42211</v>
      </c>
      <c r="O16" s="11">
        <f t="shared" ref="O16:O44" ca="1" si="7">DATE(B16,A16,DAY(TODAY()))</f>
        <v>41359</v>
      </c>
      <c r="P16" t="str">
        <f t="shared" ref="P16:P44" ca="1" si="8">IF(O16&lt;=N16,"CONSERVER","SUPPRIMER")</f>
        <v>CONSERVER</v>
      </c>
    </row>
    <row r="17" spans="1:16" x14ac:dyDescent="0.2">
      <c r="A17">
        <f t="shared" ref="A17:A44" si="9">IF(A16&lt;12,A16+1,1)</f>
        <v>4</v>
      </c>
      <c r="B17">
        <f t="shared" ref="B17:B44" si="10">IF(A17=1,B16+1,B16)</f>
        <v>2013</v>
      </c>
      <c r="C17" s="4">
        <f t="shared" si="0"/>
        <v>350</v>
      </c>
      <c r="D17" s="4">
        <f t="shared" si="1"/>
        <v>0</v>
      </c>
      <c r="E17" s="16">
        <f t="shared" si="2"/>
        <v>350</v>
      </c>
      <c r="F17" s="4">
        <f t="shared" si="3"/>
        <v>0</v>
      </c>
      <c r="H17">
        <f t="shared" si="4"/>
        <v>4</v>
      </c>
      <c r="I17">
        <f t="shared" si="5"/>
        <v>2013</v>
      </c>
      <c r="J17" s="10">
        <v>41374</v>
      </c>
      <c r="K17" s="5">
        <v>350</v>
      </c>
      <c r="L17"/>
      <c r="N17" s="11">
        <f t="shared" ca="1" si="6"/>
        <v>42211</v>
      </c>
      <c r="O17" s="11">
        <f t="shared" ca="1" si="7"/>
        <v>41390</v>
      </c>
      <c r="P17" t="str">
        <f t="shared" ca="1" si="8"/>
        <v>CONSERVER</v>
      </c>
    </row>
    <row r="18" spans="1:16" x14ac:dyDescent="0.2">
      <c r="A18">
        <f t="shared" si="9"/>
        <v>5</v>
      </c>
      <c r="B18">
        <f t="shared" si="10"/>
        <v>2013</v>
      </c>
      <c r="C18" s="4">
        <f t="shared" si="0"/>
        <v>350</v>
      </c>
      <c r="D18" s="4">
        <f t="shared" si="1"/>
        <v>0</v>
      </c>
      <c r="E18" s="16">
        <f t="shared" si="2"/>
        <v>350</v>
      </c>
      <c r="F18" s="4">
        <f t="shared" si="3"/>
        <v>0</v>
      </c>
      <c r="H18">
        <f t="shared" si="4"/>
        <v>5</v>
      </c>
      <c r="I18">
        <f t="shared" si="5"/>
        <v>2013</v>
      </c>
      <c r="J18" s="10">
        <v>41407</v>
      </c>
      <c r="K18" s="5">
        <v>350</v>
      </c>
      <c r="L18"/>
      <c r="N18" s="11">
        <f t="shared" ca="1" si="6"/>
        <v>42211</v>
      </c>
      <c r="O18" s="11">
        <f t="shared" ca="1" si="7"/>
        <v>41420</v>
      </c>
      <c r="P18" t="str">
        <f t="shared" ca="1" si="8"/>
        <v>CONSERVER</v>
      </c>
    </row>
    <row r="19" spans="1:16" x14ac:dyDescent="0.2">
      <c r="A19">
        <f t="shared" si="9"/>
        <v>6</v>
      </c>
      <c r="B19">
        <f t="shared" si="10"/>
        <v>2013</v>
      </c>
      <c r="C19" s="4">
        <f t="shared" si="0"/>
        <v>350</v>
      </c>
      <c r="D19" s="4">
        <f t="shared" si="1"/>
        <v>0</v>
      </c>
      <c r="E19" s="16">
        <f t="shared" si="2"/>
        <v>350</v>
      </c>
      <c r="F19" s="4">
        <f t="shared" si="3"/>
        <v>0</v>
      </c>
      <c r="H19">
        <f t="shared" si="4"/>
        <v>6</v>
      </c>
      <c r="I19">
        <f t="shared" si="5"/>
        <v>2013</v>
      </c>
      <c r="J19" s="10">
        <v>41435</v>
      </c>
      <c r="K19" s="5">
        <v>350</v>
      </c>
      <c r="L19"/>
      <c r="N19" s="11">
        <f t="shared" ca="1" si="6"/>
        <v>42211</v>
      </c>
      <c r="O19" s="11">
        <f t="shared" ca="1" si="7"/>
        <v>41451</v>
      </c>
      <c r="P19" t="str">
        <f t="shared" ca="1" si="8"/>
        <v>CONSERVER</v>
      </c>
    </row>
    <row r="20" spans="1:16" x14ac:dyDescent="0.2">
      <c r="A20">
        <f t="shared" si="9"/>
        <v>7</v>
      </c>
      <c r="B20">
        <f t="shared" si="10"/>
        <v>2013</v>
      </c>
      <c r="C20" s="4">
        <f t="shared" si="0"/>
        <v>350</v>
      </c>
      <c r="D20" s="4">
        <f t="shared" si="1"/>
        <v>0</v>
      </c>
      <c r="E20" s="16">
        <f t="shared" si="2"/>
        <v>350</v>
      </c>
      <c r="F20" s="4">
        <f t="shared" si="3"/>
        <v>0</v>
      </c>
      <c r="H20">
        <f t="shared" si="4"/>
        <v>7</v>
      </c>
      <c r="I20">
        <f t="shared" si="5"/>
        <v>2013</v>
      </c>
      <c r="J20" s="10">
        <v>41466</v>
      </c>
      <c r="K20" s="5">
        <v>350</v>
      </c>
      <c r="L20"/>
      <c r="N20" s="11">
        <f t="shared" ca="1" si="6"/>
        <v>42211</v>
      </c>
      <c r="O20" s="11">
        <f t="shared" ca="1" si="7"/>
        <v>41481</v>
      </c>
      <c r="P20" t="str">
        <f t="shared" ca="1" si="8"/>
        <v>CONSERVER</v>
      </c>
    </row>
    <row r="21" spans="1:16" x14ac:dyDescent="0.2">
      <c r="A21">
        <f t="shared" si="9"/>
        <v>8</v>
      </c>
      <c r="B21">
        <f t="shared" si="10"/>
        <v>2013</v>
      </c>
      <c r="C21" s="4">
        <f t="shared" si="0"/>
        <v>0</v>
      </c>
      <c r="D21" s="4">
        <f t="shared" si="1"/>
        <v>0</v>
      </c>
      <c r="E21" s="16">
        <f t="shared" si="2"/>
        <v>0</v>
      </c>
      <c r="F21" s="4">
        <f t="shared" si="3"/>
        <v>350</v>
      </c>
      <c r="H21">
        <f t="shared" si="4"/>
        <v>6</v>
      </c>
      <c r="I21">
        <f t="shared" si="5"/>
        <v>2014</v>
      </c>
      <c r="J21" s="10">
        <v>41800</v>
      </c>
      <c r="K21" s="4">
        <v>400</v>
      </c>
      <c r="L21"/>
      <c r="N21" s="11">
        <f t="shared" ca="1" si="6"/>
        <v>42211</v>
      </c>
      <c r="O21" s="11">
        <f t="shared" ca="1" si="7"/>
        <v>41512</v>
      </c>
      <c r="P21" t="str">
        <f t="shared" ca="1" si="8"/>
        <v>CONSERVER</v>
      </c>
    </row>
    <row r="22" spans="1:16" x14ac:dyDescent="0.2">
      <c r="A22">
        <f t="shared" si="9"/>
        <v>9</v>
      </c>
      <c r="B22">
        <f t="shared" si="10"/>
        <v>2013</v>
      </c>
      <c r="C22" s="4">
        <f t="shared" si="0"/>
        <v>0</v>
      </c>
      <c r="D22" s="4">
        <f t="shared" si="1"/>
        <v>0</v>
      </c>
      <c r="E22" s="16">
        <f t="shared" si="2"/>
        <v>0</v>
      </c>
      <c r="F22" s="4">
        <f t="shared" si="3"/>
        <v>350</v>
      </c>
      <c r="H22">
        <f t="shared" si="4"/>
        <v>7</v>
      </c>
      <c r="I22">
        <f t="shared" si="5"/>
        <v>2014</v>
      </c>
      <c r="J22" s="12">
        <v>41830</v>
      </c>
      <c r="K22" s="4">
        <v>400</v>
      </c>
      <c r="L22"/>
      <c r="N22" s="11">
        <f t="shared" ca="1" si="6"/>
        <v>42211</v>
      </c>
      <c r="O22" s="11">
        <f t="shared" ca="1" si="7"/>
        <v>41543</v>
      </c>
      <c r="P22" t="str">
        <f t="shared" ca="1" si="8"/>
        <v>CONSERVER</v>
      </c>
    </row>
    <row r="23" spans="1:16" x14ac:dyDescent="0.2">
      <c r="A23">
        <f t="shared" si="9"/>
        <v>10</v>
      </c>
      <c r="B23">
        <f t="shared" si="10"/>
        <v>2013</v>
      </c>
      <c r="C23" s="4">
        <f t="shared" si="0"/>
        <v>0</v>
      </c>
      <c r="D23" s="4">
        <f t="shared" si="1"/>
        <v>0</v>
      </c>
      <c r="E23" s="16">
        <f t="shared" si="2"/>
        <v>0</v>
      </c>
      <c r="F23" s="4">
        <f t="shared" si="3"/>
        <v>350</v>
      </c>
      <c r="H23">
        <f t="shared" si="4"/>
        <v>8</v>
      </c>
      <c r="I23">
        <f t="shared" si="5"/>
        <v>2014</v>
      </c>
      <c r="J23" s="10">
        <v>41859</v>
      </c>
      <c r="K23" s="4">
        <v>400</v>
      </c>
      <c r="L23"/>
      <c r="N23" s="11">
        <f t="shared" ca="1" si="6"/>
        <v>42211</v>
      </c>
      <c r="O23" s="11">
        <f t="shared" ca="1" si="7"/>
        <v>41573</v>
      </c>
      <c r="P23" t="str">
        <f t="shared" ca="1" si="8"/>
        <v>CONSERVER</v>
      </c>
    </row>
    <row r="24" spans="1:16" x14ac:dyDescent="0.2">
      <c r="A24">
        <f t="shared" si="9"/>
        <v>11</v>
      </c>
      <c r="B24">
        <f t="shared" si="10"/>
        <v>2013</v>
      </c>
      <c r="C24" s="4">
        <f t="shared" si="0"/>
        <v>0</v>
      </c>
      <c r="D24" s="4">
        <f t="shared" si="1"/>
        <v>0</v>
      </c>
      <c r="E24" s="16">
        <f t="shared" si="2"/>
        <v>0</v>
      </c>
      <c r="F24" s="4">
        <f t="shared" si="3"/>
        <v>350</v>
      </c>
      <c r="H24">
        <f t="shared" si="4"/>
        <v>9</v>
      </c>
      <c r="I24">
        <f t="shared" si="5"/>
        <v>2014</v>
      </c>
      <c r="J24" s="10">
        <v>41892</v>
      </c>
      <c r="K24" s="4">
        <v>400</v>
      </c>
      <c r="L24"/>
      <c r="N24" s="11">
        <f t="shared" ca="1" si="6"/>
        <v>42211</v>
      </c>
      <c r="O24" s="11">
        <f t="shared" ca="1" si="7"/>
        <v>41604</v>
      </c>
      <c r="P24" t="str">
        <f t="shared" ca="1" si="8"/>
        <v>CONSERVER</v>
      </c>
    </row>
    <row r="25" spans="1:16" x14ac:dyDescent="0.2">
      <c r="A25">
        <f t="shared" si="9"/>
        <v>12</v>
      </c>
      <c r="B25">
        <f t="shared" si="10"/>
        <v>2013</v>
      </c>
      <c r="C25" s="4">
        <f t="shared" si="0"/>
        <v>0</v>
      </c>
      <c r="D25" s="4">
        <f t="shared" si="1"/>
        <v>0</v>
      </c>
      <c r="E25" s="16">
        <f t="shared" si="2"/>
        <v>0</v>
      </c>
      <c r="F25" s="4">
        <f t="shared" si="3"/>
        <v>350</v>
      </c>
      <c r="H25">
        <f t="shared" si="4"/>
        <v>10</v>
      </c>
      <c r="I25">
        <f t="shared" si="5"/>
        <v>2014</v>
      </c>
      <c r="J25" s="10">
        <v>41922</v>
      </c>
      <c r="K25" s="4">
        <v>400</v>
      </c>
      <c r="L25"/>
      <c r="N25" s="11">
        <f t="shared" ca="1" si="6"/>
        <v>42211</v>
      </c>
      <c r="O25" s="11">
        <f t="shared" ca="1" si="7"/>
        <v>41634</v>
      </c>
      <c r="P25" t="str">
        <f t="shared" ca="1" si="8"/>
        <v>CONSERVER</v>
      </c>
    </row>
    <row r="26" spans="1:16" x14ac:dyDescent="0.2">
      <c r="A26">
        <f t="shared" si="9"/>
        <v>1</v>
      </c>
      <c r="B26">
        <f t="shared" si="10"/>
        <v>2014</v>
      </c>
      <c r="C26" s="4">
        <f t="shared" si="0"/>
        <v>0</v>
      </c>
      <c r="D26" s="4">
        <f t="shared" si="1"/>
        <v>0</v>
      </c>
      <c r="E26" s="16">
        <f t="shared" si="2"/>
        <v>0</v>
      </c>
      <c r="F26" s="4">
        <f t="shared" si="3"/>
        <v>350</v>
      </c>
      <c r="H26">
        <f t="shared" si="4"/>
        <v>11</v>
      </c>
      <c r="I26">
        <f t="shared" si="5"/>
        <v>2014</v>
      </c>
      <c r="J26" s="10">
        <v>41956</v>
      </c>
      <c r="K26" s="4">
        <v>400</v>
      </c>
      <c r="L26"/>
      <c r="N26" s="11">
        <f t="shared" ca="1" si="6"/>
        <v>42211</v>
      </c>
      <c r="O26" s="11">
        <f t="shared" ca="1" si="7"/>
        <v>41665</v>
      </c>
      <c r="P26" t="str">
        <f t="shared" ca="1" si="8"/>
        <v>CONSERVER</v>
      </c>
    </row>
    <row r="27" spans="1:16" x14ac:dyDescent="0.2">
      <c r="A27">
        <f t="shared" si="9"/>
        <v>2</v>
      </c>
      <c r="B27">
        <f t="shared" si="10"/>
        <v>2014</v>
      </c>
      <c r="C27" s="4">
        <f t="shared" si="0"/>
        <v>0</v>
      </c>
      <c r="D27" s="4">
        <f t="shared" si="1"/>
        <v>0</v>
      </c>
      <c r="E27" s="16">
        <f t="shared" si="2"/>
        <v>0</v>
      </c>
      <c r="F27" s="4">
        <f t="shared" si="3"/>
        <v>350</v>
      </c>
      <c r="H27">
        <f t="shared" si="4"/>
        <v>12</v>
      </c>
      <c r="I27">
        <f t="shared" si="5"/>
        <v>2014</v>
      </c>
      <c r="J27" s="10">
        <v>41983</v>
      </c>
      <c r="K27" s="4">
        <v>400</v>
      </c>
      <c r="L27"/>
      <c r="N27" s="11">
        <f t="shared" ca="1" si="6"/>
        <v>42211</v>
      </c>
      <c r="O27" s="11">
        <f t="shared" ca="1" si="7"/>
        <v>41696</v>
      </c>
      <c r="P27" t="str">
        <f t="shared" ca="1" si="8"/>
        <v>CONSERVER</v>
      </c>
    </row>
    <row r="28" spans="1:16" x14ac:dyDescent="0.2">
      <c r="A28">
        <f t="shared" si="9"/>
        <v>3</v>
      </c>
      <c r="B28">
        <f t="shared" si="10"/>
        <v>2014</v>
      </c>
      <c r="C28" s="4">
        <f t="shared" si="0"/>
        <v>0</v>
      </c>
      <c r="D28" s="4">
        <f t="shared" si="1"/>
        <v>0</v>
      </c>
      <c r="E28" s="16">
        <f t="shared" si="2"/>
        <v>0</v>
      </c>
      <c r="F28" s="4">
        <f t="shared" si="3"/>
        <v>350</v>
      </c>
      <c r="H28">
        <f t="shared" si="4"/>
        <v>1</v>
      </c>
      <c r="I28">
        <f t="shared" si="5"/>
        <v>2015</v>
      </c>
      <c r="J28" s="10">
        <v>42017</v>
      </c>
      <c r="K28" s="4">
        <v>400</v>
      </c>
      <c r="L28"/>
      <c r="N28" s="11">
        <f t="shared" ca="1" si="6"/>
        <v>42211</v>
      </c>
      <c r="O28" s="11">
        <f t="shared" ca="1" si="7"/>
        <v>41724</v>
      </c>
      <c r="P28" t="str">
        <f t="shared" ca="1" si="8"/>
        <v>CONSERVER</v>
      </c>
    </row>
    <row r="29" spans="1:16" x14ac:dyDescent="0.2">
      <c r="A29">
        <f t="shared" si="9"/>
        <v>4</v>
      </c>
      <c r="B29">
        <f t="shared" si="10"/>
        <v>2014</v>
      </c>
      <c r="C29" s="4">
        <f t="shared" si="0"/>
        <v>0</v>
      </c>
      <c r="D29" s="4">
        <f t="shared" si="1"/>
        <v>0</v>
      </c>
      <c r="E29" s="16">
        <f t="shared" si="2"/>
        <v>0</v>
      </c>
      <c r="F29" s="4">
        <f t="shared" si="3"/>
        <v>350</v>
      </c>
      <c r="H29">
        <f t="shared" si="4"/>
        <v>3</v>
      </c>
      <c r="I29">
        <f t="shared" si="5"/>
        <v>2015</v>
      </c>
      <c r="J29" s="12">
        <v>42073</v>
      </c>
      <c r="K29" s="4">
        <v>400</v>
      </c>
      <c r="L29"/>
      <c r="N29" s="11">
        <f t="shared" ca="1" si="6"/>
        <v>42211</v>
      </c>
      <c r="O29" s="11">
        <f t="shared" ca="1" si="7"/>
        <v>41755</v>
      </c>
      <c r="P29" t="str">
        <f t="shared" ca="1" si="8"/>
        <v>CONSERVER</v>
      </c>
    </row>
    <row r="30" spans="1:16" x14ac:dyDescent="0.2">
      <c r="A30">
        <f t="shared" si="9"/>
        <v>5</v>
      </c>
      <c r="B30">
        <f t="shared" si="10"/>
        <v>2014</v>
      </c>
      <c r="C30" s="4">
        <f t="shared" si="0"/>
        <v>0</v>
      </c>
      <c r="D30" s="4">
        <f t="shared" si="1"/>
        <v>0</v>
      </c>
      <c r="E30" s="16">
        <f t="shared" si="2"/>
        <v>0</v>
      </c>
      <c r="F30" s="4">
        <f t="shared" si="3"/>
        <v>350</v>
      </c>
      <c r="H30">
        <f t="shared" si="4"/>
        <v>4</v>
      </c>
      <c r="I30">
        <f t="shared" si="5"/>
        <v>2015</v>
      </c>
      <c r="J30" s="10">
        <v>42108</v>
      </c>
      <c r="K30" s="4">
        <v>400</v>
      </c>
      <c r="L30"/>
      <c r="N30" s="11">
        <f t="shared" ca="1" si="6"/>
        <v>42211</v>
      </c>
      <c r="O30" s="11">
        <f t="shared" ca="1" si="7"/>
        <v>41785</v>
      </c>
      <c r="P30" t="str">
        <f t="shared" ca="1" si="8"/>
        <v>CONSERVER</v>
      </c>
    </row>
    <row r="31" spans="1:16" x14ac:dyDescent="0.2">
      <c r="A31">
        <f t="shared" si="9"/>
        <v>6</v>
      </c>
      <c r="B31">
        <f t="shared" si="10"/>
        <v>2014</v>
      </c>
      <c r="C31" s="4">
        <f t="shared" si="0"/>
        <v>350</v>
      </c>
      <c r="D31" s="4">
        <f t="shared" si="1"/>
        <v>50</v>
      </c>
      <c r="E31" s="16">
        <f t="shared" si="2"/>
        <v>400</v>
      </c>
      <c r="F31" s="4">
        <f t="shared" si="3"/>
        <v>-50</v>
      </c>
      <c r="H31">
        <f t="shared" si="4"/>
        <v>5</v>
      </c>
      <c r="I31">
        <f t="shared" si="5"/>
        <v>2015</v>
      </c>
      <c r="J31" s="10">
        <v>42136</v>
      </c>
      <c r="K31" s="4">
        <v>400</v>
      </c>
      <c r="L31"/>
      <c r="N31" s="11">
        <f t="shared" ca="1" si="6"/>
        <v>42211</v>
      </c>
      <c r="O31" s="11">
        <f t="shared" ca="1" si="7"/>
        <v>41816</v>
      </c>
      <c r="P31" t="str">
        <f t="shared" ca="1" si="8"/>
        <v>CONSERVER</v>
      </c>
    </row>
    <row r="32" spans="1:16" x14ac:dyDescent="0.2">
      <c r="A32">
        <f t="shared" si="9"/>
        <v>7</v>
      </c>
      <c r="B32">
        <f t="shared" si="10"/>
        <v>2014</v>
      </c>
      <c r="C32" s="4">
        <f t="shared" si="0"/>
        <v>350</v>
      </c>
      <c r="D32" s="4">
        <f t="shared" si="1"/>
        <v>50</v>
      </c>
      <c r="E32" s="16">
        <f t="shared" si="2"/>
        <v>400</v>
      </c>
      <c r="F32" s="4">
        <f t="shared" si="3"/>
        <v>-50</v>
      </c>
      <c r="H32">
        <f t="shared" si="4"/>
        <v>6</v>
      </c>
      <c r="I32">
        <f t="shared" si="5"/>
        <v>2015</v>
      </c>
      <c r="J32" s="12">
        <v>42165</v>
      </c>
      <c r="K32" s="4">
        <v>400</v>
      </c>
      <c r="L32"/>
      <c r="N32" s="11">
        <f t="shared" ca="1" si="6"/>
        <v>42211</v>
      </c>
      <c r="O32" s="11">
        <f t="shared" ca="1" si="7"/>
        <v>41846</v>
      </c>
      <c r="P32" t="str">
        <f t="shared" ca="1" si="8"/>
        <v>CONSERVER</v>
      </c>
    </row>
    <row r="33" spans="1:16" x14ac:dyDescent="0.2">
      <c r="A33">
        <f t="shared" si="9"/>
        <v>8</v>
      </c>
      <c r="B33">
        <f t="shared" si="10"/>
        <v>2014</v>
      </c>
      <c r="C33" s="4">
        <f t="shared" si="0"/>
        <v>350</v>
      </c>
      <c r="D33" s="4">
        <f t="shared" si="1"/>
        <v>50</v>
      </c>
      <c r="E33" s="16">
        <f t="shared" si="2"/>
        <v>400</v>
      </c>
      <c r="F33" s="4">
        <f t="shared" si="3"/>
        <v>-50</v>
      </c>
      <c r="H33">
        <f t="shared" si="4"/>
        <v>6</v>
      </c>
      <c r="I33">
        <f t="shared" si="5"/>
        <v>2015</v>
      </c>
      <c r="J33" s="10">
        <v>42174</v>
      </c>
      <c r="K33" s="4">
        <v>1578.99</v>
      </c>
      <c r="L33"/>
      <c r="N33" s="11">
        <f t="shared" ca="1" si="6"/>
        <v>42211</v>
      </c>
      <c r="O33" s="11">
        <f t="shared" ca="1" si="7"/>
        <v>41877</v>
      </c>
      <c r="P33" t="str">
        <f t="shared" ca="1" si="8"/>
        <v>CONSERVER</v>
      </c>
    </row>
    <row r="34" spans="1:16" x14ac:dyDescent="0.2">
      <c r="A34">
        <f t="shared" si="9"/>
        <v>9</v>
      </c>
      <c r="B34">
        <f t="shared" si="10"/>
        <v>2014</v>
      </c>
      <c r="C34" s="4">
        <f t="shared" si="0"/>
        <v>350</v>
      </c>
      <c r="D34" s="4">
        <f t="shared" si="1"/>
        <v>50</v>
      </c>
      <c r="E34" s="16">
        <f t="shared" si="2"/>
        <v>400</v>
      </c>
      <c r="F34" s="4">
        <f t="shared" si="3"/>
        <v>-50</v>
      </c>
      <c r="H34">
        <f t="shared" si="4"/>
        <v>7</v>
      </c>
      <c r="I34">
        <f t="shared" si="5"/>
        <v>2015</v>
      </c>
      <c r="J34" s="12">
        <v>42195</v>
      </c>
      <c r="K34" s="4">
        <v>400</v>
      </c>
      <c r="L34"/>
      <c r="N34" s="11">
        <f t="shared" ca="1" si="6"/>
        <v>42211</v>
      </c>
      <c r="O34" s="11">
        <f t="shared" ca="1" si="7"/>
        <v>41908</v>
      </c>
      <c r="P34" t="str">
        <f t="shared" ca="1" si="8"/>
        <v>CONSERVER</v>
      </c>
    </row>
    <row r="35" spans="1:16" x14ac:dyDescent="0.2">
      <c r="A35">
        <f t="shared" si="9"/>
        <v>10</v>
      </c>
      <c r="B35">
        <f t="shared" si="10"/>
        <v>2014</v>
      </c>
      <c r="C35" s="4">
        <f t="shared" si="0"/>
        <v>350</v>
      </c>
      <c r="D35" s="4">
        <f t="shared" si="1"/>
        <v>50</v>
      </c>
      <c r="E35" s="16">
        <f t="shared" si="2"/>
        <v>400</v>
      </c>
      <c r="F35" s="4">
        <f t="shared" si="3"/>
        <v>-50</v>
      </c>
      <c r="H35">
        <f t="shared" si="4"/>
        <v>1</v>
      </c>
      <c r="I35">
        <f t="shared" si="5"/>
        <v>1900</v>
      </c>
      <c r="N35" s="11">
        <f t="shared" ca="1" si="6"/>
        <v>42211</v>
      </c>
      <c r="O35" s="11">
        <f t="shared" ca="1" si="7"/>
        <v>41938</v>
      </c>
      <c r="P35" t="str">
        <f t="shared" ca="1" si="8"/>
        <v>CONSERVER</v>
      </c>
    </row>
    <row r="36" spans="1:16" x14ac:dyDescent="0.2">
      <c r="A36">
        <f t="shared" si="9"/>
        <v>11</v>
      </c>
      <c r="B36">
        <f t="shared" si="10"/>
        <v>2014</v>
      </c>
      <c r="C36" s="4">
        <f t="shared" si="0"/>
        <v>350</v>
      </c>
      <c r="D36" s="4">
        <f t="shared" si="1"/>
        <v>50</v>
      </c>
      <c r="E36" s="16">
        <f t="shared" si="2"/>
        <v>400</v>
      </c>
      <c r="F36" s="4">
        <f t="shared" si="3"/>
        <v>-50</v>
      </c>
      <c r="H36">
        <f t="shared" si="4"/>
        <v>1</v>
      </c>
      <c r="I36">
        <f t="shared" si="5"/>
        <v>1900</v>
      </c>
      <c r="N36" s="11">
        <f t="shared" ca="1" si="6"/>
        <v>42211</v>
      </c>
      <c r="O36" s="11">
        <f t="shared" ca="1" si="7"/>
        <v>41969</v>
      </c>
      <c r="P36" t="str">
        <f t="shared" ca="1" si="8"/>
        <v>CONSERVER</v>
      </c>
    </row>
    <row r="37" spans="1:16" x14ac:dyDescent="0.2">
      <c r="A37">
        <f t="shared" si="9"/>
        <v>12</v>
      </c>
      <c r="B37">
        <f t="shared" si="10"/>
        <v>2014</v>
      </c>
      <c r="C37" s="4">
        <f t="shared" si="0"/>
        <v>350</v>
      </c>
      <c r="D37" s="4">
        <f t="shared" si="1"/>
        <v>50</v>
      </c>
      <c r="E37" s="16">
        <f t="shared" si="2"/>
        <v>400</v>
      </c>
      <c r="F37" s="4">
        <f t="shared" si="3"/>
        <v>-50</v>
      </c>
      <c r="H37">
        <f t="shared" si="4"/>
        <v>1</v>
      </c>
      <c r="I37">
        <f t="shared" si="5"/>
        <v>1900</v>
      </c>
      <c r="N37" s="11">
        <f t="shared" ca="1" si="6"/>
        <v>42211</v>
      </c>
      <c r="O37" s="11">
        <f t="shared" ca="1" si="7"/>
        <v>41999</v>
      </c>
      <c r="P37" t="str">
        <f t="shared" ca="1" si="8"/>
        <v>CONSERVER</v>
      </c>
    </row>
    <row r="38" spans="1:16" x14ac:dyDescent="0.2">
      <c r="A38">
        <f t="shared" si="9"/>
        <v>1</v>
      </c>
      <c r="B38">
        <f t="shared" si="10"/>
        <v>2015</v>
      </c>
      <c r="C38" s="4">
        <f t="shared" si="0"/>
        <v>350</v>
      </c>
      <c r="D38" s="4">
        <f t="shared" si="1"/>
        <v>50</v>
      </c>
      <c r="E38" s="16">
        <f t="shared" si="2"/>
        <v>400</v>
      </c>
      <c r="F38" s="4">
        <f t="shared" si="3"/>
        <v>-50</v>
      </c>
      <c r="H38">
        <f t="shared" si="4"/>
        <v>1</v>
      </c>
      <c r="I38">
        <f t="shared" si="5"/>
        <v>1900</v>
      </c>
      <c r="N38" s="11">
        <f t="shared" ca="1" si="6"/>
        <v>42211</v>
      </c>
      <c r="O38" s="11">
        <f t="shared" ca="1" si="7"/>
        <v>42030</v>
      </c>
      <c r="P38" t="str">
        <f t="shared" ca="1" si="8"/>
        <v>CONSERVER</v>
      </c>
    </row>
    <row r="39" spans="1:16" x14ac:dyDescent="0.2">
      <c r="A39">
        <f t="shared" si="9"/>
        <v>2</v>
      </c>
      <c r="B39">
        <f t="shared" si="10"/>
        <v>2015</v>
      </c>
      <c r="C39" s="4">
        <f t="shared" si="0"/>
        <v>0</v>
      </c>
      <c r="D39" s="4">
        <f t="shared" si="1"/>
        <v>0</v>
      </c>
      <c r="E39" s="16">
        <f t="shared" si="2"/>
        <v>0</v>
      </c>
      <c r="F39" s="4">
        <f t="shared" si="3"/>
        <v>350</v>
      </c>
      <c r="H39">
        <f t="shared" si="4"/>
        <v>1</v>
      </c>
      <c r="I39">
        <f t="shared" si="5"/>
        <v>1900</v>
      </c>
      <c r="N39" s="11">
        <f t="shared" ca="1" si="6"/>
        <v>42211</v>
      </c>
      <c r="O39" s="11">
        <f t="shared" ca="1" si="7"/>
        <v>42061</v>
      </c>
      <c r="P39" t="str">
        <f t="shared" ca="1" si="8"/>
        <v>CONSERVER</v>
      </c>
    </row>
    <row r="40" spans="1:16" x14ac:dyDescent="0.2">
      <c r="A40">
        <f t="shared" si="9"/>
        <v>3</v>
      </c>
      <c r="B40">
        <f t="shared" si="10"/>
        <v>2015</v>
      </c>
      <c r="C40" s="4">
        <f t="shared" si="0"/>
        <v>350</v>
      </c>
      <c r="D40" s="4">
        <f t="shared" si="1"/>
        <v>50</v>
      </c>
      <c r="E40" s="16">
        <f t="shared" si="2"/>
        <v>400</v>
      </c>
      <c r="F40" s="4">
        <f t="shared" si="3"/>
        <v>-50</v>
      </c>
      <c r="H40">
        <f t="shared" si="4"/>
        <v>1</v>
      </c>
      <c r="I40">
        <f t="shared" si="5"/>
        <v>1900</v>
      </c>
      <c r="N40" s="11">
        <f t="shared" ca="1" si="6"/>
        <v>42211</v>
      </c>
      <c r="O40" s="11">
        <f t="shared" ca="1" si="7"/>
        <v>42089</v>
      </c>
      <c r="P40" t="str">
        <f t="shared" ca="1" si="8"/>
        <v>CONSERVER</v>
      </c>
    </row>
    <row r="41" spans="1:16" x14ac:dyDescent="0.2">
      <c r="A41">
        <f t="shared" si="9"/>
        <v>4</v>
      </c>
      <c r="B41">
        <f t="shared" si="10"/>
        <v>2015</v>
      </c>
      <c r="C41" s="4">
        <f t="shared" si="0"/>
        <v>350</v>
      </c>
      <c r="D41" s="4">
        <f t="shared" si="1"/>
        <v>50</v>
      </c>
      <c r="E41" s="16">
        <f t="shared" si="2"/>
        <v>400</v>
      </c>
      <c r="F41" s="4">
        <f t="shared" si="3"/>
        <v>-50</v>
      </c>
      <c r="H41">
        <f t="shared" si="4"/>
        <v>1</v>
      </c>
      <c r="I41">
        <f t="shared" si="5"/>
        <v>1900</v>
      </c>
      <c r="N41" s="11">
        <f t="shared" ca="1" si="6"/>
        <v>42211</v>
      </c>
      <c r="O41" s="11">
        <f t="shared" ca="1" si="7"/>
        <v>42120</v>
      </c>
      <c r="P41" t="str">
        <f t="shared" ca="1" si="8"/>
        <v>CONSERVER</v>
      </c>
    </row>
    <row r="42" spans="1:16" x14ac:dyDescent="0.2">
      <c r="A42">
        <f t="shared" si="9"/>
        <v>5</v>
      </c>
      <c r="B42">
        <f t="shared" si="10"/>
        <v>2015</v>
      </c>
      <c r="C42" s="4">
        <f t="shared" si="0"/>
        <v>350</v>
      </c>
      <c r="D42" s="4">
        <f t="shared" si="1"/>
        <v>50</v>
      </c>
      <c r="E42" s="16">
        <f t="shared" si="2"/>
        <v>400</v>
      </c>
      <c r="F42" s="4">
        <f t="shared" si="3"/>
        <v>-50</v>
      </c>
      <c r="H42">
        <f t="shared" si="4"/>
        <v>1</v>
      </c>
      <c r="I42">
        <f t="shared" si="5"/>
        <v>1900</v>
      </c>
      <c r="N42" s="11">
        <f t="shared" ca="1" si="6"/>
        <v>42211</v>
      </c>
      <c r="O42" s="11">
        <f t="shared" ca="1" si="7"/>
        <v>42150</v>
      </c>
      <c r="P42" t="str">
        <f t="shared" ca="1" si="8"/>
        <v>CONSERVER</v>
      </c>
    </row>
    <row r="43" spans="1:16" x14ac:dyDescent="0.2">
      <c r="A43">
        <f t="shared" si="9"/>
        <v>6</v>
      </c>
      <c r="B43">
        <f t="shared" si="10"/>
        <v>2015</v>
      </c>
      <c r="C43" s="4">
        <f t="shared" si="0"/>
        <v>350</v>
      </c>
      <c r="D43" s="4">
        <f t="shared" si="1"/>
        <v>1628.99</v>
      </c>
      <c r="E43" s="16">
        <f t="shared" si="2"/>
        <v>1978.99</v>
      </c>
      <c r="F43" s="4">
        <f t="shared" si="3"/>
        <v>-1628.99</v>
      </c>
      <c r="H43">
        <f t="shared" si="4"/>
        <v>1</v>
      </c>
      <c r="I43">
        <f t="shared" si="5"/>
        <v>1900</v>
      </c>
      <c r="N43" s="11">
        <f t="shared" ca="1" si="6"/>
        <v>42211</v>
      </c>
      <c r="O43" s="11">
        <f t="shared" ca="1" si="7"/>
        <v>42181</v>
      </c>
      <c r="P43" t="str">
        <f t="shared" ca="1" si="8"/>
        <v>CONSERVER</v>
      </c>
    </row>
    <row r="44" spans="1:16" x14ac:dyDescent="0.2">
      <c r="A44">
        <f t="shared" si="9"/>
        <v>7</v>
      </c>
      <c r="B44">
        <f t="shared" si="10"/>
        <v>2015</v>
      </c>
      <c r="C44" s="4">
        <f t="shared" si="0"/>
        <v>350</v>
      </c>
      <c r="D44" s="4">
        <f t="shared" si="1"/>
        <v>50</v>
      </c>
      <c r="E44" s="16">
        <f t="shared" si="2"/>
        <v>400</v>
      </c>
      <c r="F44" s="4">
        <f t="shared" si="3"/>
        <v>-50</v>
      </c>
      <c r="H44">
        <f t="shared" si="4"/>
        <v>1</v>
      </c>
      <c r="I44">
        <f t="shared" si="5"/>
        <v>1900</v>
      </c>
      <c r="N44" s="11">
        <f t="shared" ca="1" si="6"/>
        <v>42211</v>
      </c>
      <c r="O44" s="11">
        <f t="shared" ca="1" si="7"/>
        <v>42211</v>
      </c>
      <c r="P44" t="str">
        <f t="shared" ca="1" si="8"/>
        <v>CONSERVER</v>
      </c>
    </row>
    <row r="45" spans="1:16" x14ac:dyDescent="0.2">
      <c r="B45" t="s">
        <v>15</v>
      </c>
      <c r="D45" s="13">
        <f ca="1">TODAY()</f>
        <v>42211</v>
      </c>
      <c r="F45" s="4">
        <f>SUM(F15:F44)</f>
        <v>1621.01</v>
      </c>
    </row>
  </sheetData>
  <mergeCells count="2">
    <mergeCell ref="A12:B12"/>
    <mergeCell ref="J14:K14"/>
  </mergeCells>
  <hyperlinks>
    <hyperlink ref="M10"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LOYERS</vt:lpstr>
      <vt:lpstr>LOYERS!Zone_d_impression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Lavabre</dc:creator>
  <cp:lastModifiedBy>Michel</cp:lastModifiedBy>
  <dcterms:created xsi:type="dcterms:W3CDTF">2015-07-25T21:29:02Z</dcterms:created>
  <dcterms:modified xsi:type="dcterms:W3CDTF">2015-07-25T22:37:03Z</dcterms:modified>
</cp:coreProperties>
</file>