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600" yWindow="45" windowWidth="27315" windowHeight="12090"/>
  </bookViews>
  <sheets>
    <sheet name="Facture" sheetId="1" r:id="rId1"/>
    <sheet name="Articles" sheetId="2" r:id="rId2"/>
    <sheet name="Clients" sheetId="3" r:id="rId3"/>
    <sheet name="Liste des factures" sheetId="4" r:id="rId4"/>
    <sheet name="Facturation" sheetId="5" r:id="rId5"/>
    <sheet name="Heures" sheetId="6" r:id="rId6"/>
  </sheets>
  <definedNames>
    <definedName name="Articles" localSheetId="1">Articles!$A$2:$E$13</definedName>
    <definedName name="Clients" localSheetId="2">Clients!$A$2:$D$30</definedName>
    <definedName name="Heures" localSheetId="5">Heures!$A$2:$A$66</definedName>
    <definedName name="_xlnm.Print_Area" localSheetId="0">Facture!$C$1:$I$49</definedName>
  </definedNames>
  <calcPr calcId="145621"/>
</workbook>
</file>

<file path=xl/calcChain.xml><?xml version="1.0" encoding="utf-8"?>
<calcChain xmlns="http://schemas.openxmlformats.org/spreadsheetml/2006/main">
  <c r="I33" i="1" l="1"/>
  <c r="I35" i="1"/>
  <c r="I37" i="1"/>
  <c r="H33" i="1"/>
  <c r="H34" i="1"/>
  <c r="I34" i="1" s="1"/>
  <c r="H35" i="1"/>
  <c r="H36" i="1"/>
  <c r="I36" i="1" s="1"/>
  <c r="H37" i="1"/>
  <c r="G33" i="1"/>
  <c r="G34" i="1"/>
  <c r="G35" i="1"/>
  <c r="G36" i="1"/>
  <c r="G37" i="1"/>
  <c r="C33" i="1"/>
  <c r="C34" i="1"/>
  <c r="C35" i="1"/>
  <c r="C36" i="1"/>
  <c r="C37" i="1"/>
  <c r="I23" i="1"/>
  <c r="I25" i="1"/>
  <c r="I27" i="1"/>
  <c r="I29" i="1"/>
  <c r="I31" i="1"/>
  <c r="H21" i="1"/>
  <c r="H22" i="1"/>
  <c r="H23" i="1"/>
  <c r="H24" i="1"/>
  <c r="H25" i="1"/>
  <c r="H26" i="1"/>
  <c r="H27" i="1"/>
  <c r="H28" i="1"/>
  <c r="H29" i="1"/>
  <c r="H30" i="1"/>
  <c r="H31" i="1"/>
  <c r="H32" i="1"/>
  <c r="H20" i="1"/>
  <c r="G21" i="1"/>
  <c r="G22" i="1"/>
  <c r="G23" i="1"/>
  <c r="G24" i="1"/>
  <c r="I24" i="1" s="1"/>
  <c r="G25" i="1"/>
  <c r="G26" i="1"/>
  <c r="I26" i="1" s="1"/>
  <c r="G27" i="1"/>
  <c r="G28" i="1"/>
  <c r="I28" i="1" s="1"/>
  <c r="G29" i="1"/>
  <c r="G30" i="1"/>
  <c r="I30" i="1" s="1"/>
  <c r="G31" i="1"/>
  <c r="G32" i="1"/>
  <c r="I32" i="1" s="1"/>
  <c r="G20" i="1"/>
  <c r="C21" i="1"/>
  <c r="C22" i="1"/>
  <c r="C23" i="1"/>
  <c r="C24" i="1"/>
  <c r="C25" i="1"/>
  <c r="C26" i="1"/>
  <c r="C27" i="1"/>
  <c r="C28" i="1"/>
  <c r="C29" i="1"/>
  <c r="C30" i="1"/>
  <c r="C31" i="1"/>
  <c r="C32" i="1"/>
  <c r="C20" i="1"/>
  <c r="H11" i="1"/>
  <c r="H10" i="1"/>
  <c r="H9" i="1"/>
  <c r="I22" i="1"/>
  <c r="I20" i="1"/>
  <c r="D3" i="5"/>
  <c r="D4" i="5"/>
  <c r="D5" i="5"/>
  <c r="D6"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4" i="5"/>
  <c r="D2" i="5"/>
  <c r="C3" i="5"/>
  <c r="C4" i="5"/>
  <c r="C5" i="5"/>
  <c r="C6" i="5"/>
  <c r="C7"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2" i="5"/>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2" i="5"/>
  <c r="A23" i="5"/>
  <c r="A24" i="5"/>
  <c r="A25" i="5"/>
  <c r="A26" i="5"/>
  <c r="A27" i="5"/>
  <c r="A28" i="5"/>
  <c r="A29" i="5"/>
  <c r="A30" i="5"/>
  <c r="A31" i="5"/>
  <c r="A32" i="5"/>
  <c r="A33" i="5"/>
  <c r="A34" i="5"/>
  <c r="A35" i="5"/>
  <c r="A36" i="5"/>
  <c r="A37" i="5"/>
  <c r="A38" i="5"/>
  <c r="A39" i="5"/>
  <c r="A40" i="5"/>
  <c r="A41" i="5"/>
  <c r="A42" i="5"/>
  <c r="A43" i="5"/>
  <c r="A44" i="5"/>
  <c r="A3" i="5"/>
  <c r="A4" i="5"/>
  <c r="A5" i="5"/>
  <c r="A6" i="5"/>
  <c r="A7" i="5"/>
  <c r="A8" i="5"/>
  <c r="A9" i="5"/>
  <c r="A10" i="5"/>
  <c r="A11" i="5"/>
  <c r="A12" i="5"/>
  <c r="A13" i="5"/>
  <c r="A14" i="5"/>
  <c r="A15" i="5"/>
  <c r="A16" i="5"/>
  <c r="A17" i="5"/>
  <c r="A18" i="5"/>
  <c r="A19" i="5"/>
  <c r="A20" i="5"/>
  <c r="A21" i="5"/>
  <c r="A22" i="5"/>
  <c r="A2" i="5"/>
  <c r="K3" i="5"/>
  <c r="K4" i="5"/>
  <c r="K5" i="5"/>
  <c r="K6" i="5"/>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2" i="5"/>
  <c r="J45" i="5"/>
  <c r="D17" i="1"/>
  <c r="I21" i="1" l="1"/>
  <c r="I43" i="1" s="1"/>
  <c r="I45" i="1" s="1"/>
  <c r="I47" i="1" s="1"/>
</calcChain>
</file>

<file path=xl/sharedStrings.xml><?xml version="1.0" encoding="utf-8"?>
<sst xmlns="http://schemas.openxmlformats.org/spreadsheetml/2006/main" count="160" uniqueCount="114">
  <si>
    <t>Facture</t>
  </si>
  <si>
    <t>CODE CLIENTS</t>
  </si>
  <si>
    <t>CODE ARTICLES</t>
  </si>
  <si>
    <t>Tonte de pelouses</t>
  </si>
  <si>
    <t>Tonte de haies</t>
  </si>
  <si>
    <t>Taille d'arbres</t>
  </si>
  <si>
    <t>Labourage</t>
  </si>
  <si>
    <t>Fraisage</t>
  </si>
  <si>
    <t>Débrousaillage</t>
  </si>
  <si>
    <t>Scarification</t>
  </si>
  <si>
    <t>Evacuation de déchets (pour une remorque)</t>
  </si>
  <si>
    <t>Divers (traitement, nettoyage, etc….) Hors machine</t>
  </si>
  <si>
    <t>Numéro</t>
  </si>
  <si>
    <t>Date</t>
  </si>
  <si>
    <t>Code client</t>
  </si>
  <si>
    <t>Date d'échéance</t>
  </si>
  <si>
    <t>Code article</t>
  </si>
  <si>
    <t>Heures</t>
  </si>
  <si>
    <t>Description</t>
  </si>
  <si>
    <t>Qté</t>
  </si>
  <si>
    <t>Prix unitaire</t>
  </si>
  <si>
    <t>Montant Net</t>
  </si>
  <si>
    <t>* Règlement à la fin des travaux</t>
  </si>
  <si>
    <t>TVA non applicable, art. 293 B du CGI</t>
  </si>
  <si>
    <t>Total Net</t>
  </si>
  <si>
    <t>Remise 0.00%</t>
  </si>
  <si>
    <t>Montant total</t>
  </si>
  <si>
    <t>Acomptes</t>
  </si>
  <si>
    <t>Net à payer</t>
  </si>
  <si>
    <t>Code</t>
  </si>
  <si>
    <t>Désignation</t>
  </si>
  <si>
    <t>Tarif horaire</t>
  </si>
  <si>
    <t>Tarif horaire avec les - 8 %</t>
  </si>
  <si>
    <t xml:space="preserve">Siret : </t>
  </si>
  <si>
    <t>NOM</t>
  </si>
  <si>
    <t>Adresse</t>
  </si>
  <si>
    <t>CP et VILLE</t>
  </si>
  <si>
    <t>29 clients</t>
  </si>
  <si>
    <t>N° facture</t>
  </si>
  <si>
    <t>Client</t>
  </si>
  <si>
    <t>Travaux effectués</t>
  </si>
  <si>
    <t>Montant de la facture</t>
  </si>
  <si>
    <t>Acompte</t>
  </si>
  <si>
    <t>Mode d'encaissement</t>
  </si>
  <si>
    <t>Date règlement</t>
  </si>
  <si>
    <t>Règlement de la facture</t>
  </si>
  <si>
    <t>Reste dû</t>
  </si>
  <si>
    <t>TOTAL DES IMPAYES</t>
  </si>
  <si>
    <t>Aaaa</t>
  </si>
  <si>
    <t>Bbbb</t>
  </si>
  <si>
    <t>Cccc</t>
  </si>
  <si>
    <t>Ddddd</t>
  </si>
  <si>
    <t>Eeeee</t>
  </si>
  <si>
    <t>Fffff</t>
  </si>
  <si>
    <t>Gggg</t>
  </si>
  <si>
    <t>Hhhh</t>
  </si>
  <si>
    <t>Iiii</t>
  </si>
  <si>
    <t>Jjjjj</t>
  </si>
  <si>
    <t>Kkkkk</t>
  </si>
  <si>
    <t>Llll</t>
  </si>
  <si>
    <t>Mmmmm</t>
  </si>
  <si>
    <t>Nnnnn</t>
  </si>
  <si>
    <t>Oooo</t>
  </si>
  <si>
    <t>Ppppp</t>
  </si>
  <si>
    <t>Qqqqq</t>
  </si>
  <si>
    <t>Rrrrrr</t>
  </si>
  <si>
    <t>Sssss</t>
  </si>
  <si>
    <t>Tttttt</t>
  </si>
  <si>
    <t>Uuuuu</t>
  </si>
  <si>
    <t>Vvvvv</t>
  </si>
  <si>
    <t>Wwwww</t>
  </si>
  <si>
    <t>Xxxxx</t>
  </si>
  <si>
    <t>Yyyyy</t>
  </si>
  <si>
    <t>Zzzzz</t>
  </si>
  <si>
    <t>Abbb</t>
  </si>
  <si>
    <t>Abbccc</t>
  </si>
  <si>
    <t>ABBCCddd</t>
  </si>
  <si>
    <t>hrf</t>
  </si>
  <si>
    <t>hfh</t>
  </si>
  <si>
    <t>ehh</t>
  </si>
  <si>
    <t>ffg</t>
  </si>
  <si>
    <t>jel</t>
  </si>
  <si>
    <t>zsjf</t>
  </si>
  <si>
    <t>fhg</t>
  </si>
  <si>
    <t>rjgg</t>
  </si>
  <si>
    <t>djd</t>
  </si>
  <si>
    <t>gkjg</t>
  </si>
  <si>
    <t>hkihg</t>
  </si>
  <si>
    <t>gjf</t>
  </si>
  <si>
    <t>hje</t>
  </si>
  <si>
    <t>skf</t>
  </si>
  <si>
    <t>skgh</t>
  </si>
  <si>
    <t>sjksg</t>
  </si>
  <si>
    <t>gkhj</t>
  </si>
  <si>
    <t>hykz</t>
  </si>
  <si>
    <t>zlfd</t>
  </si>
  <si>
    <t>dkgkh</t>
  </si>
  <si>
    <t>dkfdh</t>
  </si>
  <si>
    <t>hiu</t>
  </si>
  <si>
    <t>jjkh</t>
  </si>
  <si>
    <t>hkf</t>
  </si>
  <si>
    <t>skfv</t>
  </si>
  <si>
    <t>sjd</t>
  </si>
  <si>
    <t>qkcfc</t>
  </si>
  <si>
    <t>kfg</t>
  </si>
  <si>
    <t>hkhl</t>
  </si>
  <si>
    <t>Aaes Espaces Verts</t>
  </si>
  <si>
    <t>Hhfud,k</t>
  </si>
  <si>
    <t>26548iohgel</t>
  </si>
  <si>
    <t>bnvbjS</t>
  </si>
  <si>
    <t xml:space="preserve">Tél portable </t>
  </si>
  <si>
    <t xml:space="preserve">Tél </t>
  </si>
  <si>
    <t>Heures pour calcul</t>
  </si>
  <si>
    <t>http://forum.excel-pratique.com/excel/bouton-macro-pour-copier-des-donnees-dans-un-tableau-t49287.html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</si>
</sst>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6" formatCode="#,##0\ &quot;€&quot;;[Red]\-#,##0\ &quot;€&quot;"/>
    <numFmt numFmtId="8" formatCode="#,##0.00\ &quot;€&quot;;[Red]\-#,##0.00\ &quot;€&quot;"/>
    <numFmt numFmtId="42" formatCode="_-* #,##0\ &quot;€&quot;_-;\-* #,##0\ &quot;€&quot;_-;_-* &quot;-&quot;\ &quot;€&quot;_-;_-@_-"/>
    <numFmt numFmtId="164" formatCode="#,##0.00&quot;€&quot;"/>
    <numFmt numFmtId="165" formatCode="#,##0.00\ _€"/>
    <numFmt numFmtId="166" formatCode="#,##0\ &quot;€&quot;"/>
    <numFmt numFmtId="167" formatCode="#,##0.00\ &quot;€&quot;"/>
    <numFmt numFmtId="168" formatCode="_-* #,##0.00\ &quot;€&quot;_-;\-* #,##0.00\ &quot;€&quot;_-;_-* &quot;-&quot;\ &quot;€&quot;_-;_-@_-"/>
    <numFmt numFmtId="169" formatCode="[$-40C]d\-mmm;@"/>
    <numFmt numFmtId="170" formatCode="#,##0\ &quot;€&quot;;[Red]#,##0\ &quot;€&quot;"/>
  </numFmts>
  <fonts count="27" x14ac:knownFonts="1">
    <font>
      <sz val="11"/>
      <color theme="1"/>
      <name val="Calibri"/>
      <family val="2"/>
      <scheme val="minor"/>
    </font>
    <font>
      <b/>
      <sz val="11"/>
      <color theme="0"/>
      <name val="Calibri"/>
      <family val="2"/>
      <scheme val="minor"/>
    </font>
    <font>
      <b/>
      <sz val="11"/>
      <color theme="1"/>
      <name val="Calibri"/>
      <family val="2"/>
      <scheme val="minor"/>
    </font>
    <font>
      <sz val="10"/>
      <color rgb="FF000000"/>
      <name val="Arial"/>
      <charset val="1"/>
    </font>
    <font>
      <sz val="10"/>
      <color rgb="FF000000"/>
      <name val="Microsoft Sans Serif"/>
      <family val="2"/>
    </font>
    <font>
      <b/>
      <sz val="14"/>
      <color rgb="FF000000"/>
      <name val="Microsoft Sans Serif"/>
      <family val="2"/>
    </font>
    <font>
      <b/>
      <sz val="9"/>
      <color rgb="FF000000"/>
      <name val="Microsoft Sans Serif"/>
      <family val="2"/>
    </font>
    <font>
      <b/>
      <sz val="14"/>
      <color rgb="FF000000"/>
      <name val="Cambria"/>
      <family val="1"/>
      <scheme val="major"/>
    </font>
    <font>
      <b/>
      <sz val="10"/>
      <color rgb="FF000000"/>
      <name val="Cambria"/>
      <family val="1"/>
      <scheme val="major"/>
    </font>
    <font>
      <b/>
      <sz val="9"/>
      <color rgb="FF000000"/>
      <name val="Cambria"/>
      <family val="1"/>
      <scheme val="major"/>
    </font>
    <font>
      <b/>
      <sz val="11"/>
      <color rgb="FF000000"/>
      <name val="Cambria"/>
      <family val="1"/>
      <scheme val="major"/>
    </font>
    <font>
      <b/>
      <sz val="24"/>
      <color rgb="FF000000"/>
      <name val="Cambria"/>
      <family val="1"/>
      <scheme val="major"/>
    </font>
    <font>
      <sz val="10"/>
      <color rgb="FF000000"/>
      <name val="Cambria"/>
      <family val="1"/>
      <scheme val="major"/>
    </font>
    <font>
      <sz val="11"/>
      <color rgb="FF000000"/>
      <name val="Cambria"/>
      <family val="1"/>
      <scheme val="major"/>
    </font>
    <font>
      <sz val="12"/>
      <color rgb="FF000000"/>
      <name val="Cambria"/>
      <family val="1"/>
      <scheme val="major"/>
    </font>
    <font>
      <sz val="10"/>
      <color rgb="FF000000"/>
      <name val="Arial"/>
      <family val="2"/>
    </font>
    <font>
      <b/>
      <sz val="11"/>
      <color theme="1"/>
      <name val="Bookman Old Style"/>
      <family val="1"/>
    </font>
    <font>
      <sz val="11"/>
      <color theme="1"/>
      <name val="Bookman Old Style"/>
      <family val="1"/>
    </font>
    <font>
      <sz val="10"/>
      <color rgb="FF000000"/>
      <name val="Bookman Old Style"/>
      <family val="1"/>
    </font>
    <font>
      <b/>
      <sz val="10"/>
      <color rgb="FF000000"/>
      <name val="Arial"/>
      <family val="2"/>
    </font>
    <font>
      <sz val="10"/>
      <color rgb="FF4F4F4F"/>
      <name val="Verdana"/>
      <family val="2"/>
    </font>
    <font>
      <b/>
      <sz val="10"/>
      <color theme="1"/>
      <name val="Calibri"/>
      <family val="2"/>
      <scheme val="minor"/>
    </font>
    <font>
      <b/>
      <sz val="10"/>
      <color theme="1"/>
      <name val="Arial"/>
      <family val="2"/>
    </font>
    <font>
      <b/>
      <sz val="10"/>
      <color rgb="FFFF0000"/>
      <name val="Arial"/>
      <family val="2"/>
    </font>
    <font>
      <sz val="11"/>
      <name val="Calibri"/>
      <family val="2"/>
      <scheme val="minor"/>
    </font>
    <font>
      <sz val="10"/>
      <color indexed="63"/>
      <name val="Calibri"/>
      <family val="4"/>
      <scheme val="minor"/>
    </font>
    <font>
      <u/>
      <sz val="11"/>
      <color theme="10"/>
      <name val="Calibri"/>
      <family val="2"/>
      <scheme val="minor"/>
    </font>
  </fonts>
  <fills count="12">
    <fill>
      <patternFill patternType="none"/>
    </fill>
    <fill>
      <patternFill patternType="gray125"/>
    </fill>
    <fill>
      <patternFill patternType="solid">
        <fgColor theme="4"/>
      </patternFill>
    </fill>
    <fill>
      <patternFill patternType="solid">
        <fgColor theme="4" tint="0.59999389629810485"/>
        <bgColor indexed="65"/>
      </patternFill>
    </fill>
    <fill>
      <patternFill patternType="solid">
        <fgColor rgb="FFDCDCDC"/>
        <bgColor indexed="64"/>
      </patternFill>
    </fill>
    <fill>
      <patternFill patternType="solid">
        <fgColor theme="0"/>
        <bgColor indexed="64"/>
      </patternFill>
    </fill>
    <fill>
      <patternFill patternType="solid">
        <fgColor theme="0" tint="-4.9989318521683403E-2"/>
        <bgColor indexed="64"/>
      </patternFill>
    </fill>
    <fill>
      <patternFill patternType="solid">
        <fgColor indexed="6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5" tint="0.79998168889431442"/>
        <bgColor indexed="64"/>
      </patternFill>
    </fill>
  </fills>
  <borders count="42">
    <border>
      <left/>
      <right/>
      <top/>
      <bottom/>
      <diagonal/>
    </border>
    <border>
      <left/>
      <right style="thin">
        <color rgb="FFC0C0C0"/>
      </right>
      <top/>
      <bottom/>
      <diagonal/>
    </border>
    <border>
      <left style="thin">
        <color rgb="FFC0C0C0"/>
      </left>
      <right style="thin">
        <color rgb="FFC0C0C0"/>
      </right>
      <top style="thin">
        <color rgb="FFC0C0C0"/>
      </top>
      <bottom style="thin">
        <color rgb="FFC0C0C0"/>
      </bottom>
      <diagonal/>
    </border>
    <border>
      <left/>
      <right/>
      <top style="thin">
        <color rgb="FFC0C0C0"/>
      </top>
      <bottom/>
      <diagonal/>
    </border>
    <border>
      <left/>
      <right style="thin">
        <color rgb="FFC0C0C0"/>
      </right>
      <top style="thin">
        <color rgb="FFC0C0C0"/>
      </top>
      <bottom/>
      <diagonal/>
    </border>
    <border>
      <left style="thin">
        <color rgb="FFC0C0C0"/>
      </left>
      <right/>
      <top/>
      <bottom/>
      <diagonal/>
    </border>
    <border>
      <left style="thin">
        <color rgb="FFC0C0C0"/>
      </left>
      <right/>
      <top/>
      <bottom style="thin">
        <color rgb="FFC0C0C0"/>
      </bottom>
      <diagonal/>
    </border>
    <border>
      <left/>
      <right/>
      <top/>
      <bottom style="thin">
        <color rgb="FFC0C0C0"/>
      </bottom>
      <diagonal/>
    </border>
    <border>
      <left/>
      <right style="thin">
        <color rgb="FFC0C0C0"/>
      </right>
      <top/>
      <bottom style="thin">
        <color rgb="FFC0C0C0"/>
      </bottom>
      <diagonal/>
    </border>
    <border>
      <left/>
      <right style="thin">
        <color rgb="FFC0C0C0"/>
      </right>
      <top style="thin">
        <color rgb="FFC0C0C0"/>
      </top>
      <bottom style="thin">
        <color rgb="FFC0C0C0"/>
      </bottom>
      <diagonal/>
    </border>
    <border>
      <left/>
      <right/>
      <top style="thin">
        <color rgb="FFC0C0C0"/>
      </top>
      <bottom style="thin">
        <color rgb="FFC0C0C0"/>
      </bottom>
      <diagonal/>
    </border>
    <border>
      <left style="thin">
        <color rgb="FFC0C0C0"/>
      </left>
      <right style="thin">
        <color rgb="FFC0C0C0"/>
      </right>
      <top style="thin">
        <color rgb="FFC0C0C0"/>
      </top>
      <bottom/>
      <diagonal/>
    </border>
    <border>
      <left style="thin">
        <color rgb="FFC0C0C0"/>
      </left>
      <right style="thin">
        <color rgb="FFC0C0C0"/>
      </right>
      <top/>
      <bottom/>
      <diagonal/>
    </border>
    <border>
      <left style="thin">
        <color rgb="FFC0C0C0"/>
      </left>
      <right style="thin">
        <color rgb="FFC0C0C0"/>
      </right>
      <top/>
      <bottom style="thin">
        <color rgb="FFC0C0C0"/>
      </bottom>
      <diagonal/>
    </border>
    <border>
      <left style="thin">
        <color rgb="FFC0C0C0"/>
      </left>
      <right/>
      <top style="thin">
        <color rgb="FFC0C0C0"/>
      </top>
      <bottom style="thin">
        <color rgb="FFC0C0C0"/>
      </bottom>
      <diagonal/>
    </border>
    <border>
      <left style="thin">
        <color rgb="FFC0C0C0"/>
      </left>
      <right/>
      <top style="thin">
        <color rgb="FFC0C0C0"/>
      </top>
      <bottom/>
      <diagonal/>
    </border>
    <border>
      <left/>
      <right/>
      <top/>
      <bottom style="thin">
        <color theme="0" tint="-0.2499465926084170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diagonal/>
    </border>
    <border>
      <left/>
      <right style="thin">
        <color theme="0" tint="-0.24994659260841701"/>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rgb="FFC0C0C0"/>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s>
  <cellStyleXfs count="8">
    <xf numFmtId="0" fontId="0" fillId="0" borderId="0"/>
    <xf numFmtId="0" fontId="3" fillId="0" borderId="0"/>
    <xf numFmtId="9" fontId="15" fillId="0" borderId="0" applyFont="0" applyFill="0" applyBorder="0" applyAlignment="0" applyProtection="0"/>
    <xf numFmtId="0" fontId="24" fillId="0" borderId="0"/>
    <xf numFmtId="0" fontId="1" fillId="2" borderId="41" applyNumberFormat="0" applyAlignment="0" applyProtection="0"/>
    <xf numFmtId="0" fontId="25" fillId="3" borderId="0" applyNumberFormat="0" applyBorder="0" applyAlignment="0" applyProtection="0"/>
    <xf numFmtId="0" fontId="15" fillId="0" borderId="0"/>
    <xf numFmtId="0" fontId="26" fillId="0" borderId="0" applyNumberFormat="0" applyFill="0" applyBorder="0" applyAlignment="0" applyProtection="0"/>
  </cellStyleXfs>
  <cellXfs count="178">
    <xf numFmtId="0" fontId="0" fillId="0" borderId="0" xfId="0"/>
    <xf numFmtId="0" fontId="15" fillId="0" borderId="18" xfId="6" applyBorder="1" applyAlignment="1">
      <alignment horizontal="center" vertical="center"/>
    </xf>
    <xf numFmtId="0" fontId="16" fillId="0" borderId="18" xfId="6" applyFont="1" applyBorder="1" applyAlignment="1">
      <alignment horizontal="center" vertical="center"/>
    </xf>
    <xf numFmtId="0" fontId="15" fillId="0" borderId="18" xfId="2" applyNumberFormat="1" applyFont="1" applyBorder="1"/>
    <xf numFmtId="0" fontId="16" fillId="0" borderId="18" xfId="6" applyFont="1" applyFill="1" applyBorder="1" applyAlignment="1">
      <alignment horizontal="center" vertical="center"/>
    </xf>
    <xf numFmtId="0" fontId="17" fillId="0" borderId="18" xfId="6" applyFont="1" applyBorder="1" applyAlignment="1">
      <alignment horizontal="center" vertical="center"/>
    </xf>
    <xf numFmtId="0" fontId="17" fillId="0" borderId="18" xfId="6" applyFont="1" applyBorder="1" applyAlignment="1">
      <alignment vertical="center"/>
    </xf>
    <xf numFmtId="165" fontId="15" fillId="0" borderId="18" xfId="6" applyNumberFormat="1" applyBorder="1" applyAlignment="1">
      <alignment horizontal="center" vertical="center"/>
    </xf>
    <xf numFmtId="166" fontId="15" fillId="0" borderId="18" xfId="6" applyNumberFormat="1" applyBorder="1" applyAlignment="1">
      <alignment horizontal="center" vertical="center"/>
    </xf>
    <xf numFmtId="6" fontId="17" fillId="0" borderId="18" xfId="6" applyNumberFormat="1" applyFont="1" applyBorder="1" applyAlignment="1">
      <alignment horizontal="center" vertical="center"/>
    </xf>
    <xf numFmtId="0" fontId="17" fillId="0" borderId="18" xfId="6" applyNumberFormat="1" applyFont="1" applyBorder="1" applyAlignment="1">
      <alignment vertical="center" wrapText="1"/>
    </xf>
    <xf numFmtId="0" fontId="17" fillId="0" borderId="18" xfId="6" applyFont="1" applyBorder="1" applyAlignment="1">
      <alignment vertical="center" wrapText="1"/>
    </xf>
    <xf numFmtId="0" fontId="15" fillId="0" borderId="18" xfId="6" applyBorder="1" applyAlignment="1">
      <alignment vertical="center"/>
    </xf>
    <xf numFmtId="0" fontId="17" fillId="0" borderId="18" xfId="6" applyFont="1" applyFill="1" applyBorder="1" applyAlignment="1">
      <alignment horizontal="center" vertical="center"/>
    </xf>
    <xf numFmtId="0" fontId="15" fillId="0" borderId="0" xfId="6"/>
    <xf numFmtId="0" fontId="5" fillId="5" borderId="0" xfId="6" applyFont="1" applyFill="1" applyAlignment="1">
      <alignment vertical="center" wrapText="1"/>
    </xf>
    <xf numFmtId="0" fontId="4" fillId="5" borderId="0" xfId="6" applyFont="1" applyFill="1"/>
    <xf numFmtId="0" fontId="6" fillId="5" borderId="0" xfId="6" applyFont="1" applyFill="1" applyAlignment="1">
      <alignment vertical="center"/>
    </xf>
    <xf numFmtId="0" fontId="8" fillId="5" borderId="0" xfId="6" applyFont="1" applyFill="1" applyAlignment="1">
      <alignment vertical="center"/>
    </xf>
    <xf numFmtId="0" fontId="9" fillId="5" borderId="0" xfId="6" applyFont="1" applyFill="1" applyAlignment="1">
      <alignment vertical="center"/>
    </xf>
    <xf numFmtId="0" fontId="12" fillId="5" borderId="0" xfId="6" applyFont="1" applyFill="1"/>
    <xf numFmtId="0" fontId="12" fillId="0" borderId="0" xfId="6" applyFont="1"/>
    <xf numFmtId="0" fontId="12" fillId="5" borderId="7" xfId="6" applyFont="1" applyFill="1" applyBorder="1"/>
    <xf numFmtId="0" fontId="12" fillId="5" borderId="10" xfId="6" applyFont="1" applyFill="1" applyBorder="1"/>
    <xf numFmtId="164" fontId="13" fillId="5" borderId="16" xfId="6" applyNumberFormat="1" applyFont="1" applyFill="1" applyBorder="1" applyAlignment="1">
      <alignment horizontal="right" vertical="center"/>
    </xf>
    <xf numFmtId="0" fontId="13" fillId="5" borderId="0" xfId="6" applyFont="1" applyFill="1"/>
    <xf numFmtId="0" fontId="13" fillId="0" borderId="0" xfId="6" applyFont="1"/>
    <xf numFmtId="0" fontId="14" fillId="5" borderId="0" xfId="6" applyFont="1" applyFill="1"/>
    <xf numFmtId="0" fontId="14" fillId="0" borderId="0" xfId="6" applyFont="1"/>
    <xf numFmtId="0" fontId="14" fillId="4" borderId="2" xfId="6" applyFont="1" applyFill="1" applyBorder="1" applyAlignment="1">
      <alignment horizontal="center" vertical="center"/>
    </xf>
    <xf numFmtId="14" fontId="13" fillId="0" borderId="2" xfId="6" applyNumberFormat="1" applyFont="1" applyFill="1" applyBorder="1" applyAlignment="1">
      <alignment horizontal="center" vertical="center"/>
    </xf>
    <xf numFmtId="0" fontId="13" fillId="0" borderId="2" xfId="6" applyNumberFormat="1" applyFont="1" applyFill="1" applyBorder="1" applyAlignment="1">
      <alignment horizontal="center" vertical="center"/>
    </xf>
    <xf numFmtId="0" fontId="12" fillId="5" borderId="0" xfId="6" applyFont="1" applyFill="1" applyBorder="1"/>
    <xf numFmtId="0" fontId="13" fillId="5" borderId="0" xfId="6" applyFont="1" applyFill="1" applyBorder="1" applyAlignment="1">
      <alignment vertical="top"/>
    </xf>
    <xf numFmtId="0" fontId="13" fillId="5" borderId="0" xfId="6" applyFont="1" applyFill="1" applyAlignment="1">
      <alignment vertical="top"/>
    </xf>
    <xf numFmtId="4" fontId="13" fillId="5" borderId="0" xfId="6" applyNumberFormat="1" applyFont="1" applyFill="1" applyBorder="1" applyAlignment="1">
      <alignment horizontal="right" vertical="top"/>
    </xf>
    <xf numFmtId="4" fontId="13" fillId="4" borderId="15" xfId="6" applyNumberFormat="1" applyFont="1" applyFill="1" applyBorder="1" applyAlignment="1">
      <alignment vertical="center"/>
    </xf>
    <xf numFmtId="4" fontId="13" fillId="4" borderId="3" xfId="6" applyNumberFormat="1" applyFont="1" applyFill="1" applyBorder="1" applyAlignment="1">
      <alignment vertical="center"/>
    </xf>
    <xf numFmtId="0" fontId="13" fillId="5" borderId="0" xfId="6" applyFont="1" applyFill="1" applyAlignment="1">
      <alignment vertical="top" wrapText="1"/>
    </xf>
    <xf numFmtId="4" fontId="13" fillId="4" borderId="5" xfId="6" applyNumberFormat="1" applyFont="1" applyFill="1" applyBorder="1" applyAlignment="1">
      <alignment vertical="center"/>
    </xf>
    <xf numFmtId="4" fontId="13" fillId="4" borderId="0" xfId="6" applyNumberFormat="1" applyFont="1" applyFill="1" applyAlignment="1">
      <alignment vertical="center"/>
    </xf>
    <xf numFmtId="0" fontId="13" fillId="4" borderId="5" xfId="6" applyFont="1" applyFill="1" applyBorder="1" applyAlignment="1">
      <alignment vertical="center"/>
    </xf>
    <xf numFmtId="0" fontId="13" fillId="4" borderId="0" xfId="6" applyFont="1" applyFill="1" applyAlignment="1">
      <alignment vertical="center"/>
    </xf>
    <xf numFmtId="0" fontId="13" fillId="4" borderId="6" xfId="6" applyFont="1" applyFill="1" applyBorder="1" applyAlignment="1">
      <alignment vertical="center"/>
    </xf>
    <xf numFmtId="0" fontId="13" fillId="4" borderId="7" xfId="6" applyFont="1" applyFill="1" applyBorder="1" applyAlignment="1">
      <alignment vertical="center"/>
    </xf>
    <xf numFmtId="4" fontId="10" fillId="4" borderId="14" xfId="6" applyNumberFormat="1" applyFont="1" applyFill="1" applyBorder="1" applyAlignment="1">
      <alignment vertical="center"/>
    </xf>
    <xf numFmtId="4" fontId="10" fillId="4" borderId="10" xfId="6" applyNumberFormat="1" applyFont="1" applyFill="1" applyBorder="1" applyAlignment="1">
      <alignment vertical="center"/>
    </xf>
    <xf numFmtId="0" fontId="13" fillId="5" borderId="16" xfId="6" applyFont="1" applyFill="1" applyBorder="1"/>
    <xf numFmtId="4" fontId="13" fillId="5" borderId="16" xfId="6" applyNumberFormat="1" applyFont="1" applyFill="1" applyBorder="1" applyAlignment="1">
      <alignment vertical="center"/>
    </xf>
    <xf numFmtId="0" fontId="9" fillId="5" borderId="0" xfId="6" applyFont="1" applyFill="1" applyBorder="1" applyAlignment="1">
      <alignment vertical="center"/>
    </xf>
    <xf numFmtId="0" fontId="13" fillId="4" borderId="2" xfId="6" applyFont="1" applyFill="1" applyBorder="1" applyAlignment="1">
      <alignment horizontal="center" vertical="center"/>
    </xf>
    <xf numFmtId="0" fontId="17" fillId="0" borderId="18" xfId="6" applyFont="1" applyBorder="1" applyAlignment="1">
      <alignment horizontal="center" vertical="center"/>
    </xf>
    <xf numFmtId="0" fontId="17" fillId="0" borderId="18" xfId="6" applyFont="1" applyBorder="1" applyAlignment="1">
      <alignment vertical="center"/>
    </xf>
    <xf numFmtId="0" fontId="17" fillId="0" borderId="18" xfId="6" applyNumberFormat="1" applyFont="1" applyBorder="1" applyAlignment="1">
      <alignment vertical="center" wrapText="1"/>
    </xf>
    <xf numFmtId="0" fontId="17" fillId="0" borderId="18" xfId="6" applyFont="1" applyBorder="1" applyAlignment="1">
      <alignment vertical="center" wrapText="1"/>
    </xf>
    <xf numFmtId="0" fontId="12" fillId="7" borderId="0" xfId="6" applyFont="1" applyFill="1"/>
    <xf numFmtId="0" fontId="14" fillId="7" borderId="0" xfId="6" applyFont="1" applyFill="1"/>
    <xf numFmtId="0" fontId="13" fillId="7" borderId="0" xfId="6" applyFont="1" applyFill="1"/>
    <xf numFmtId="4" fontId="13" fillId="0" borderId="0" xfId="6" applyNumberFormat="1" applyFont="1" applyFill="1" applyBorder="1" applyAlignment="1">
      <alignment horizontal="right" vertical="top"/>
    </xf>
    <xf numFmtId="42" fontId="13" fillId="0" borderId="12" xfId="6" applyNumberFormat="1" applyFont="1" applyFill="1" applyBorder="1" applyAlignment="1">
      <alignment vertical="center"/>
    </xf>
    <xf numFmtId="42" fontId="13" fillId="0" borderId="13" xfId="6" applyNumberFormat="1" applyFont="1" applyFill="1" applyBorder="1" applyAlignment="1">
      <alignment horizontal="right" vertical="center"/>
    </xf>
    <xf numFmtId="0" fontId="13" fillId="5" borderId="0" xfId="6" applyFont="1" applyFill="1" applyBorder="1"/>
    <xf numFmtId="0" fontId="13" fillId="7" borderId="0" xfId="6" applyFont="1" applyFill="1" applyBorder="1"/>
    <xf numFmtId="0" fontId="14" fillId="4" borderId="14" xfId="6" applyFont="1" applyFill="1" applyBorder="1" applyAlignment="1">
      <alignment horizontal="center" vertical="center"/>
    </xf>
    <xf numFmtId="0" fontId="7" fillId="7" borderId="0" xfId="6" applyFont="1" applyFill="1" applyBorder="1" applyAlignment="1">
      <alignment vertical="center"/>
    </xf>
    <xf numFmtId="0" fontId="18" fillId="7" borderId="0" xfId="6" applyFont="1" applyFill="1" applyBorder="1" applyAlignment="1">
      <alignment horizontal="left" vertical="center"/>
    </xf>
    <xf numFmtId="0" fontId="18" fillId="7" borderId="22" xfId="6" applyFont="1" applyFill="1" applyBorder="1" applyAlignment="1">
      <alignment horizontal="left" vertical="center"/>
    </xf>
    <xf numFmtId="0" fontId="13" fillId="0" borderId="14" xfId="6" applyFont="1" applyFill="1" applyBorder="1" applyAlignment="1">
      <alignment horizontal="center" vertical="center"/>
    </xf>
    <xf numFmtId="4" fontId="13" fillId="5" borderId="7" xfId="6" applyNumberFormat="1" applyFont="1" applyFill="1" applyBorder="1" applyAlignment="1">
      <alignment horizontal="right" vertical="top"/>
    </xf>
    <xf numFmtId="0" fontId="13" fillId="0" borderId="5" xfId="6" applyNumberFormat="1" applyFont="1" applyFill="1" applyBorder="1" applyAlignment="1">
      <alignment horizontal="right" vertical="top"/>
    </xf>
    <xf numFmtId="0" fontId="13" fillId="0" borderId="0" xfId="6" applyNumberFormat="1" applyFont="1" applyFill="1" applyBorder="1" applyAlignment="1">
      <alignment horizontal="right" vertical="top"/>
    </xf>
    <xf numFmtId="0" fontId="13" fillId="4" borderId="11" xfId="6" applyFont="1" applyFill="1" applyBorder="1" applyAlignment="1">
      <alignment horizontal="center" vertical="center"/>
    </xf>
    <xf numFmtId="0" fontId="13" fillId="4" borderId="4" xfId="6" applyFont="1" applyFill="1" applyBorder="1" applyAlignment="1">
      <alignment horizontal="center" vertical="center"/>
    </xf>
    <xf numFmtId="166" fontId="13" fillId="0" borderId="23" xfId="6" applyNumberFormat="1" applyFont="1" applyFill="1" applyBorder="1" applyAlignment="1">
      <alignment horizontal="right" vertical="top"/>
    </xf>
    <xf numFmtId="4" fontId="13" fillId="0" borderId="23" xfId="6" applyNumberFormat="1" applyFont="1" applyFill="1" applyBorder="1" applyAlignment="1">
      <alignment horizontal="right" vertical="top"/>
    </xf>
    <xf numFmtId="4" fontId="13" fillId="0" borderId="24" xfId="6" applyNumberFormat="1" applyFont="1" applyFill="1" applyBorder="1" applyAlignment="1">
      <alignment horizontal="right" vertical="top"/>
    </xf>
    <xf numFmtId="166" fontId="13" fillId="0" borderId="24" xfId="6" applyNumberFormat="1" applyFont="1" applyFill="1" applyBorder="1" applyAlignment="1">
      <alignment horizontal="right" vertical="top"/>
    </xf>
    <xf numFmtId="166" fontId="13" fillId="0" borderId="11" xfId="6" applyNumberFormat="1" applyFont="1" applyFill="1" applyBorder="1" applyAlignment="1">
      <alignment vertical="center"/>
    </xf>
    <xf numFmtId="0" fontId="7" fillId="7" borderId="37" xfId="6" applyFont="1" applyFill="1" applyBorder="1" applyAlignment="1">
      <alignment horizontal="center" vertical="center"/>
    </xf>
    <xf numFmtId="0" fontId="18" fillId="7" borderId="37" xfId="6" applyFont="1" applyFill="1" applyBorder="1" applyAlignment="1">
      <alignment horizontal="left" vertical="center"/>
    </xf>
    <xf numFmtId="0" fontId="20" fillId="0" borderId="0" xfId="6" applyFont="1"/>
    <xf numFmtId="0" fontId="2" fillId="6" borderId="17" xfId="6" applyFont="1" applyFill="1" applyBorder="1" applyAlignment="1">
      <alignment horizontal="center" vertical="center"/>
    </xf>
    <xf numFmtId="0" fontId="15" fillId="0" borderId="18" xfId="6" applyBorder="1" applyAlignment="1">
      <alignment horizontal="center" vertical="center"/>
    </xf>
    <xf numFmtId="0" fontId="2" fillId="6" borderId="18" xfId="6" applyFont="1" applyFill="1" applyBorder="1" applyAlignment="1">
      <alignment horizontal="center" vertical="center"/>
    </xf>
    <xf numFmtId="0" fontId="2" fillId="6" borderId="19" xfId="6" applyFont="1" applyFill="1" applyBorder="1" applyAlignment="1">
      <alignment horizontal="center" vertical="center"/>
    </xf>
    <xf numFmtId="0" fontId="15" fillId="0" borderId="17" xfId="6" applyBorder="1" applyAlignment="1">
      <alignment horizontal="center" vertical="center"/>
    </xf>
    <xf numFmtId="0" fontId="2" fillId="6" borderId="17" xfId="6" applyNumberFormat="1" applyFont="1" applyFill="1" applyBorder="1" applyAlignment="1">
      <alignment horizontal="center" vertical="center"/>
    </xf>
    <xf numFmtId="0" fontId="15" fillId="0" borderId="18" xfId="6" applyNumberFormat="1" applyBorder="1" applyAlignment="1">
      <alignment horizontal="left" vertical="center" indent="2"/>
    </xf>
    <xf numFmtId="166" fontId="13" fillId="0" borderId="12" xfId="6" applyNumberFormat="1" applyFont="1" applyFill="1" applyBorder="1" applyAlignment="1">
      <alignment vertical="center"/>
    </xf>
    <xf numFmtId="166" fontId="10" fillId="0" borderId="2" xfId="6" applyNumberFormat="1" applyFont="1" applyFill="1" applyBorder="1" applyAlignment="1">
      <alignment horizontal="right" vertical="center"/>
    </xf>
    <xf numFmtId="0" fontId="15" fillId="0" borderId="18" xfId="6" applyBorder="1" applyAlignment="1">
      <alignment horizontal="center" vertical="center"/>
    </xf>
    <xf numFmtId="0" fontId="15" fillId="0" borderId="18" xfId="6" applyFont="1" applyBorder="1" applyAlignment="1">
      <alignment horizontal="center" vertical="center"/>
    </xf>
    <xf numFmtId="0" fontId="15" fillId="0" borderId="18" xfId="6" applyFont="1" applyBorder="1" applyAlignment="1">
      <alignment horizontal="left" vertical="center"/>
    </xf>
    <xf numFmtId="8" fontId="15" fillId="0" borderId="28" xfId="6" applyNumberFormat="1" applyBorder="1" applyAlignment="1">
      <alignment horizontal="center" vertical="center"/>
    </xf>
    <xf numFmtId="8" fontId="15" fillId="0" borderId="18" xfId="6" applyNumberFormat="1" applyBorder="1" applyAlignment="1">
      <alignment horizontal="center" vertical="center"/>
    </xf>
    <xf numFmtId="0" fontId="15" fillId="0" borderId="28" xfId="6" applyFont="1" applyBorder="1" applyAlignment="1">
      <alignment horizontal="left" vertical="center"/>
    </xf>
    <xf numFmtId="0" fontId="15" fillId="0" borderId="18" xfId="6" applyBorder="1" applyAlignment="1">
      <alignment horizontal="left" vertical="center"/>
    </xf>
    <xf numFmtId="0" fontId="15" fillId="0" borderId="35" xfId="6" applyBorder="1" applyAlignment="1">
      <alignment horizontal="left" vertical="center"/>
    </xf>
    <xf numFmtId="8" fontId="15" fillId="0" borderId="35" xfId="6" applyNumberFormat="1" applyBorder="1" applyAlignment="1">
      <alignment horizontal="center" vertical="center"/>
    </xf>
    <xf numFmtId="0" fontId="15" fillId="0" borderId="35" xfId="6" applyBorder="1" applyAlignment="1">
      <alignment horizontal="center" vertical="center"/>
    </xf>
    <xf numFmtId="0" fontId="15" fillId="0" borderId="28" xfId="6" applyFont="1" applyBorder="1" applyAlignment="1">
      <alignment horizontal="center" vertical="center"/>
    </xf>
    <xf numFmtId="169" fontId="15" fillId="0" borderId="31" xfId="6" applyNumberFormat="1" applyFont="1" applyBorder="1" applyAlignment="1">
      <alignment horizontal="center" vertical="center"/>
    </xf>
    <xf numFmtId="169" fontId="15" fillId="0" borderId="33" xfId="6" applyNumberFormat="1" applyFont="1" applyBorder="1" applyAlignment="1">
      <alignment horizontal="center" vertical="center"/>
    </xf>
    <xf numFmtId="169" fontId="15" fillId="0" borderId="33" xfId="6" applyNumberFormat="1" applyBorder="1" applyAlignment="1">
      <alignment horizontal="center" vertical="center"/>
    </xf>
    <xf numFmtId="169" fontId="15" fillId="0" borderId="34" xfId="6" applyNumberFormat="1" applyBorder="1" applyAlignment="1">
      <alignment horizontal="center" vertical="center"/>
    </xf>
    <xf numFmtId="0" fontId="2" fillId="9" borderId="27" xfId="6" applyNumberFormat="1" applyFont="1" applyFill="1" applyBorder="1" applyAlignment="1">
      <alignment horizontal="center" vertical="center" wrapText="1"/>
    </xf>
    <xf numFmtId="0" fontId="2" fillId="9" borderId="27" xfId="6" applyFont="1" applyFill="1" applyBorder="1" applyAlignment="1">
      <alignment horizontal="center" vertical="center" wrapText="1"/>
    </xf>
    <xf numFmtId="8" fontId="15" fillId="0" borderId="18" xfId="6" applyNumberFormat="1" applyFont="1" applyBorder="1" applyAlignment="1">
      <alignment horizontal="left" vertical="center"/>
    </xf>
    <xf numFmtId="0" fontId="15" fillId="0" borderId="0" xfId="6"/>
    <xf numFmtId="0" fontId="8" fillId="5" borderId="0" xfId="6" applyFont="1" applyFill="1" applyAlignment="1">
      <alignment vertical="center"/>
    </xf>
    <xf numFmtId="0" fontId="10" fillId="5" borderId="0" xfId="6" applyFont="1" applyFill="1" applyAlignment="1">
      <alignment vertical="center"/>
    </xf>
    <xf numFmtId="0" fontId="15" fillId="0" borderId="18" xfId="6" applyBorder="1" applyAlignment="1">
      <alignment horizontal="left" vertical="center" indent="2"/>
    </xf>
    <xf numFmtId="0" fontId="15" fillId="0" borderId="18" xfId="6" applyBorder="1" applyAlignment="1">
      <alignment horizontal="center" vertical="center"/>
    </xf>
    <xf numFmtId="0" fontId="15" fillId="0" borderId="0" xfId="6" applyAlignment="1">
      <alignment horizontal="center" vertical="center"/>
    </xf>
    <xf numFmtId="0" fontId="15" fillId="0" borderId="18" xfId="6" applyFont="1" applyBorder="1" applyAlignment="1">
      <alignment horizontal="left" vertical="center" indent="2"/>
    </xf>
    <xf numFmtId="0" fontId="15" fillId="0" borderId="18" xfId="6" applyFont="1" applyBorder="1" applyAlignment="1">
      <alignment horizontal="left" vertical="center"/>
    </xf>
    <xf numFmtId="0" fontId="15" fillId="0" borderId="17" xfId="6" applyBorder="1" applyAlignment="1">
      <alignment horizontal="center" vertical="center"/>
    </xf>
    <xf numFmtId="8" fontId="15" fillId="0" borderId="18" xfId="6" applyNumberFormat="1" applyBorder="1" applyAlignment="1">
      <alignment horizontal="center" vertical="center"/>
    </xf>
    <xf numFmtId="167" fontId="15" fillId="0" borderId="19" xfId="6" applyNumberFormat="1" applyBorder="1" applyAlignment="1">
      <alignment horizontal="center" vertical="center"/>
    </xf>
    <xf numFmtId="0" fontId="15" fillId="0" borderId="18" xfId="6" applyBorder="1" applyAlignment="1">
      <alignment horizontal="left" vertical="center"/>
    </xf>
    <xf numFmtId="167" fontId="15" fillId="0" borderId="36" xfId="6" applyNumberFormat="1" applyBorder="1" applyAlignment="1">
      <alignment horizontal="center" vertical="center"/>
    </xf>
    <xf numFmtId="0" fontId="15" fillId="0" borderId="35" xfId="6" applyBorder="1" applyAlignment="1">
      <alignment horizontal="center" vertical="center"/>
    </xf>
    <xf numFmtId="168" fontId="15" fillId="0" borderId="32" xfId="6" applyNumberFormat="1" applyBorder="1" applyAlignment="1">
      <alignment horizontal="center" vertical="center"/>
    </xf>
    <xf numFmtId="169" fontId="15" fillId="0" borderId="33" xfId="6" applyNumberFormat="1" applyBorder="1" applyAlignment="1">
      <alignment horizontal="center" vertical="center"/>
    </xf>
    <xf numFmtId="0" fontId="15" fillId="0" borderId="19" xfId="6" applyBorder="1" applyAlignment="1">
      <alignment horizontal="center" vertical="center"/>
    </xf>
    <xf numFmtId="0" fontId="15" fillId="0" borderId="36" xfId="6" applyBorder="1" applyAlignment="1">
      <alignment horizontal="center" vertical="center"/>
    </xf>
    <xf numFmtId="0" fontId="21" fillId="8" borderId="27" xfId="6" applyNumberFormat="1" applyFont="1" applyFill="1" applyBorder="1" applyAlignment="1">
      <alignment horizontal="center" vertical="center" wrapText="1"/>
    </xf>
    <xf numFmtId="0" fontId="21" fillId="8" borderId="27" xfId="6" applyFont="1" applyFill="1" applyBorder="1" applyAlignment="1">
      <alignment horizontal="center" vertical="center" wrapText="1"/>
    </xf>
    <xf numFmtId="0" fontId="21" fillId="8" borderId="30" xfId="6" applyFont="1" applyFill="1" applyBorder="1" applyAlignment="1">
      <alignment horizontal="center" vertical="center" wrapText="1"/>
    </xf>
    <xf numFmtId="0" fontId="15" fillId="0" borderId="0" xfId="6" applyFont="1" applyAlignment="1">
      <alignment horizontal="center" vertical="center" wrapText="1"/>
    </xf>
    <xf numFmtId="16" fontId="15" fillId="0" borderId="19" xfId="6" applyNumberFormat="1" applyBorder="1" applyAlignment="1">
      <alignment horizontal="center" vertical="center"/>
    </xf>
    <xf numFmtId="0" fontId="15" fillId="0" borderId="29" xfId="6" applyBorder="1" applyAlignment="1">
      <alignment horizontal="center" vertical="center"/>
    </xf>
    <xf numFmtId="170" fontId="23" fillId="8" borderId="27" xfId="6" applyNumberFormat="1" applyFont="1" applyFill="1" applyBorder="1" applyAlignment="1">
      <alignment horizontal="center" vertical="center" wrapText="1"/>
    </xf>
    <xf numFmtId="166" fontId="13" fillId="0" borderId="23" xfId="6" applyNumberFormat="1" applyFont="1" applyFill="1" applyBorder="1" applyAlignment="1">
      <alignment horizontal="right" vertical="top"/>
    </xf>
    <xf numFmtId="0" fontId="15" fillId="0" borderId="18" xfId="6" applyBorder="1" applyAlignment="1">
      <alignment horizontal="center" vertical="center"/>
    </xf>
    <xf numFmtId="2" fontId="15" fillId="0" borderId="0" xfId="6" applyNumberFormat="1"/>
    <xf numFmtId="2" fontId="19" fillId="0" borderId="0" xfId="6" applyNumberFormat="1" applyFont="1" applyAlignment="1">
      <alignment horizontal="center"/>
    </xf>
    <xf numFmtId="8" fontId="15" fillId="0" borderId="18" xfId="6" applyNumberFormat="1" applyBorder="1" applyAlignment="1">
      <alignment horizontal="center" vertical="center"/>
    </xf>
    <xf numFmtId="0" fontId="15" fillId="0" borderId="18" xfId="6" applyBorder="1" applyAlignment="1">
      <alignment horizontal="left" vertical="center"/>
    </xf>
    <xf numFmtId="2" fontId="15" fillId="0" borderId="0" xfId="6" applyNumberFormat="1" applyFont="1" applyAlignment="1">
      <alignment horizontal="right"/>
    </xf>
    <xf numFmtId="169" fontId="15" fillId="0" borderId="33" xfId="6" applyNumberFormat="1" applyBorder="1" applyAlignment="1">
      <alignment horizontal="center" vertical="center"/>
    </xf>
    <xf numFmtId="0" fontId="7" fillId="0" borderId="38" xfId="6" applyFont="1" applyBorder="1" applyAlignment="1">
      <alignment horizontal="center" vertical="center"/>
    </xf>
    <xf numFmtId="0" fontId="7" fillId="0" borderId="21" xfId="6" applyFont="1" applyBorder="1" applyAlignment="1">
      <alignment horizontal="center" vertical="center"/>
    </xf>
    <xf numFmtId="0" fontId="7" fillId="0" borderId="20" xfId="6" applyFont="1" applyBorder="1" applyAlignment="1">
      <alignment horizontal="center" vertical="center"/>
    </xf>
    <xf numFmtId="0" fontId="13" fillId="0" borderId="0" xfId="6" applyFont="1" applyFill="1" applyBorder="1" applyAlignment="1">
      <alignment horizontal="left" vertical="center" wrapText="1"/>
    </xf>
    <xf numFmtId="0" fontId="13" fillId="0" borderId="0" xfId="6" applyFont="1" applyFill="1" applyAlignment="1">
      <alignment horizontal="center" vertical="center"/>
    </xf>
    <xf numFmtId="0" fontId="11" fillId="4" borderId="15" xfId="6" applyFont="1" applyFill="1" applyBorder="1" applyAlignment="1">
      <alignment horizontal="center" vertical="center"/>
    </xf>
    <xf numFmtId="0" fontId="11" fillId="4" borderId="4" xfId="6" applyFont="1" applyFill="1" applyBorder="1" applyAlignment="1">
      <alignment horizontal="center" vertical="center"/>
    </xf>
    <xf numFmtId="0" fontId="11" fillId="4" borderId="5" xfId="6" applyFont="1" applyFill="1" applyBorder="1" applyAlignment="1">
      <alignment horizontal="center" vertical="center"/>
    </xf>
    <xf numFmtId="0" fontId="11" fillId="4" borderId="1" xfId="6" applyFont="1" applyFill="1" applyBorder="1" applyAlignment="1">
      <alignment horizontal="center" vertical="center"/>
    </xf>
    <xf numFmtId="0" fontId="11" fillId="4" borderId="6" xfId="6" applyFont="1" applyFill="1" applyBorder="1" applyAlignment="1">
      <alignment horizontal="center" vertical="center"/>
    </xf>
    <xf numFmtId="0" fontId="11" fillId="4" borderId="8" xfId="6" applyFont="1" applyFill="1" applyBorder="1" applyAlignment="1">
      <alignment horizontal="center" vertical="center"/>
    </xf>
    <xf numFmtId="0" fontId="7" fillId="0" borderId="19" xfId="6" applyFont="1" applyBorder="1" applyAlignment="1">
      <alignment horizontal="center" vertical="center"/>
    </xf>
    <xf numFmtId="0" fontId="7" fillId="5" borderId="0" xfId="6" applyFont="1" applyFill="1" applyAlignment="1">
      <alignment horizontal="left" vertical="center" wrapText="1"/>
    </xf>
    <xf numFmtId="0" fontId="13" fillId="0" borderId="23" xfId="6" applyFont="1" applyFill="1" applyBorder="1" applyAlignment="1">
      <alignment horizontal="left" vertical="top" wrapText="1"/>
    </xf>
    <xf numFmtId="0" fontId="13" fillId="0" borderId="24" xfId="6" applyFont="1" applyFill="1" applyBorder="1" applyAlignment="1">
      <alignment horizontal="left" vertical="top" wrapText="1"/>
    </xf>
    <xf numFmtId="0" fontId="13" fillId="5" borderId="0" xfId="6" applyFont="1" applyFill="1" applyAlignment="1">
      <alignment horizontal="left" vertical="top" wrapText="1"/>
    </xf>
    <xf numFmtId="0" fontId="13" fillId="5" borderId="1" xfId="6" applyFont="1" applyFill="1" applyBorder="1" applyAlignment="1">
      <alignment horizontal="left" vertical="top" wrapText="1"/>
    </xf>
    <xf numFmtId="0" fontId="14" fillId="4" borderId="14" xfId="6" applyFont="1" applyFill="1" applyBorder="1" applyAlignment="1">
      <alignment horizontal="center" vertical="center"/>
    </xf>
    <xf numFmtId="0" fontId="14" fillId="4" borderId="9" xfId="6" applyFont="1" applyFill="1" applyBorder="1" applyAlignment="1">
      <alignment horizontal="center" vertical="center"/>
    </xf>
    <xf numFmtId="14" fontId="13" fillId="0" borderId="6" xfId="6" applyNumberFormat="1" applyFont="1" applyFill="1" applyBorder="1" applyAlignment="1">
      <alignment horizontal="center" vertical="center"/>
    </xf>
    <xf numFmtId="14" fontId="13" fillId="0" borderId="8" xfId="6" applyNumberFormat="1" applyFont="1" applyFill="1" applyBorder="1" applyAlignment="1">
      <alignment horizontal="center" vertical="center"/>
    </xf>
    <xf numFmtId="0" fontId="13" fillId="4" borderId="11" xfId="6" applyFont="1" applyFill="1" applyBorder="1" applyAlignment="1">
      <alignment horizontal="center" vertical="center"/>
    </xf>
    <xf numFmtId="0" fontId="13" fillId="4" borderId="3" xfId="6" applyFont="1" applyFill="1" applyBorder="1" applyAlignment="1">
      <alignment horizontal="center" vertical="center"/>
    </xf>
    <xf numFmtId="0" fontId="2" fillId="6" borderId="21" xfId="6" applyFont="1" applyFill="1" applyBorder="1" applyAlignment="1">
      <alignment horizontal="center" vertical="center"/>
    </xf>
    <xf numFmtId="0" fontId="2" fillId="6" borderId="20" xfId="6" applyFont="1" applyFill="1" applyBorder="1" applyAlignment="1">
      <alignment horizontal="center" vertical="center"/>
    </xf>
    <xf numFmtId="0" fontId="22" fillId="8" borderId="39" xfId="6" applyNumberFormat="1" applyFont="1" applyFill="1" applyBorder="1" applyAlignment="1">
      <alignment horizontal="center" vertical="center" wrapText="1"/>
    </xf>
    <xf numFmtId="0" fontId="22" fillId="8" borderId="40" xfId="6" applyNumberFormat="1" applyFont="1" applyFill="1" applyBorder="1" applyAlignment="1">
      <alignment horizontal="center" vertical="center" wrapText="1"/>
    </xf>
    <xf numFmtId="0" fontId="22" fillId="8" borderId="30" xfId="6" applyNumberFormat="1" applyFont="1" applyFill="1" applyBorder="1" applyAlignment="1">
      <alignment horizontal="center" vertical="center" wrapText="1"/>
    </xf>
    <xf numFmtId="0" fontId="26" fillId="0" borderId="0" xfId="7"/>
    <xf numFmtId="0" fontId="13" fillId="10" borderId="5" xfId="6" applyNumberFormat="1" applyFont="1" applyFill="1" applyBorder="1" applyAlignment="1">
      <alignment horizontal="right" vertical="top"/>
    </xf>
    <xf numFmtId="0" fontId="13" fillId="10" borderId="0" xfId="6" applyNumberFormat="1" applyFont="1" applyFill="1" applyBorder="1" applyAlignment="1">
      <alignment horizontal="right" vertical="top"/>
    </xf>
    <xf numFmtId="0" fontId="13" fillId="10" borderId="25" xfId="6" applyFont="1" applyFill="1" applyBorder="1" applyAlignment="1">
      <alignment horizontal="left" vertical="top" wrapText="1"/>
    </xf>
    <xf numFmtId="0" fontId="13" fillId="10" borderId="0" xfId="6" applyFont="1" applyFill="1" applyBorder="1" applyAlignment="1">
      <alignment horizontal="left" vertical="top" wrapText="1"/>
    </xf>
    <xf numFmtId="0" fontId="13" fillId="10" borderId="26" xfId="6" applyFont="1" applyFill="1" applyBorder="1" applyAlignment="1">
      <alignment horizontal="left" vertical="top" wrapText="1"/>
    </xf>
    <xf numFmtId="2" fontId="13" fillId="10" borderId="23" xfId="6" applyNumberFormat="1" applyFont="1" applyFill="1" applyBorder="1" applyAlignment="1">
      <alignment horizontal="right" vertical="top"/>
    </xf>
    <xf numFmtId="166" fontId="13" fillId="10" borderId="23" xfId="6" applyNumberFormat="1" applyFont="1" applyFill="1" applyBorder="1" applyAlignment="1">
      <alignment horizontal="right" vertical="top"/>
    </xf>
    <xf numFmtId="0" fontId="14" fillId="11" borderId="0" xfId="6" applyFont="1" applyFill="1" applyBorder="1" applyAlignment="1">
      <alignment horizontal="left" vertical="center" wrapText="1"/>
    </xf>
  </cellXfs>
  <cellStyles count="8">
    <cellStyle name="40% - Accent1 2" xfId="5"/>
    <cellStyle name="Accent1 2" xfId="4"/>
    <cellStyle name="Lien hypertexte" xfId="7" builtinId="8"/>
    <cellStyle name="Normal" xfId="0" builtinId="0"/>
    <cellStyle name="Normal 2" xfId="3"/>
    <cellStyle name="Normal 3" xfId="1"/>
    <cellStyle name="Normal 4" xfId="6"/>
    <cellStyle name="Pourcentage 2" xfId="2"/>
  </cellStyles>
  <dxfs count="3">
    <dxf>
      <font>
        <b val="0"/>
        <i val="0"/>
        <color rgb="FFFF0000"/>
      </font>
    </dxf>
    <dxf>
      <fill>
        <patternFill>
          <bgColor rgb="FF00B05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12</xdr:col>
      <xdr:colOff>214313</xdr:colOff>
      <xdr:row>17</xdr:row>
      <xdr:rowOff>119063</xdr:rowOff>
    </xdr:from>
    <xdr:to>
      <xdr:col>16</xdr:col>
      <xdr:colOff>500063</xdr:colOff>
      <xdr:row>31</xdr:row>
      <xdr:rowOff>59531</xdr:rowOff>
    </xdr:to>
    <xdr:sp macro="" textlink="">
      <xdr:nvSpPr>
        <xdr:cNvPr id="2" name="Arrondir un rectangle à un seul coin 1"/>
        <xdr:cNvSpPr/>
      </xdr:nvSpPr>
      <xdr:spPr>
        <a:xfrm>
          <a:off x="10358438" y="3512344"/>
          <a:ext cx="4143375" cy="2643187"/>
        </a:xfrm>
        <a:prstGeom prst="round1Rect">
          <a:avLst/>
        </a:prstGeom>
        <a:solidFill>
          <a:schemeClr val="accent1">
            <a:lumMod val="20000"/>
            <a:lumOff val="80000"/>
          </a:schemeClr>
        </a:solidFill>
        <a:ln>
          <a:solidFill>
            <a:schemeClr val="accent1">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solidFill>
                <a:sysClr val="windowText" lastClr="000000"/>
              </a:solidFill>
            </a:rPr>
            <a:t>Le </a:t>
          </a:r>
          <a:r>
            <a:rPr lang="fr-FR" sz="1400" i="1">
              <a:solidFill>
                <a:sysClr val="windowText" lastClr="000000"/>
              </a:solidFill>
            </a:rPr>
            <a:t>bouton Copier les données </a:t>
          </a:r>
          <a:r>
            <a:rPr lang="fr-FR" sz="1400">
              <a:solidFill>
                <a:sysClr val="windowText" lastClr="000000"/>
              </a:solidFill>
            </a:rPr>
            <a:t>ne fonctionne pas, je n'arrive</a:t>
          </a:r>
          <a:r>
            <a:rPr lang="fr-FR" sz="1400" baseline="0">
              <a:solidFill>
                <a:sysClr val="windowText" lastClr="000000"/>
              </a:solidFill>
            </a:rPr>
            <a:t> pas a trouver le bon code.</a:t>
          </a:r>
        </a:p>
        <a:p>
          <a:pPr algn="ctr"/>
          <a:r>
            <a:rPr lang="fr-FR" sz="1400" baseline="0">
              <a:solidFill>
                <a:sysClr val="windowText" lastClr="000000"/>
              </a:solidFill>
            </a:rPr>
            <a:t>Je  voudrais qu'en cliquant sur le bouton, la date, le numéro de facture, le nom du client, les travaux effectués (pour les stats) et le montant se copient dans le tableau se trouvant dans l'onglet</a:t>
          </a:r>
          <a:r>
            <a:rPr lang="fr-FR" sz="1400" baseline="0">
              <a:solidFill>
                <a:schemeClr val="tx2">
                  <a:lumMod val="60000"/>
                  <a:lumOff val="40000"/>
                </a:schemeClr>
              </a:solidFill>
            </a:rPr>
            <a:t> liste des factures</a:t>
          </a:r>
          <a:endParaRPr lang="fr-FR" sz="1400">
            <a:solidFill>
              <a:schemeClr val="tx2">
                <a:lumMod val="60000"/>
                <a:lumOff val="40000"/>
              </a:schemeClr>
            </a:solidFill>
          </a:endParaRPr>
        </a:p>
      </xdr:txBody>
    </xdr:sp>
    <xdr:clientData/>
  </xdr:twoCellAnchor>
  <mc:AlternateContent xmlns:mc="http://schemas.openxmlformats.org/markup-compatibility/2006">
    <mc:Choice xmlns:a14="http://schemas.microsoft.com/office/drawing/2010/main" Requires="a14">
      <xdr:twoCellAnchor>
        <xdr:from>
          <xdr:col>10</xdr:col>
          <xdr:colOff>228600</xdr:colOff>
          <xdr:row>20</xdr:row>
          <xdr:rowOff>0</xdr:rowOff>
        </xdr:from>
        <xdr:to>
          <xdr:col>11</xdr:col>
          <xdr:colOff>123825</xdr:colOff>
          <xdr:row>22</xdr:row>
          <xdr:rowOff>57150</xdr:rowOff>
        </xdr:to>
        <xdr:sp macro="" textlink="">
          <xdr:nvSpPr>
            <xdr:cNvPr id="1030" name="CommandButton2"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190500</xdr:colOff>
          <xdr:row>17</xdr:row>
          <xdr:rowOff>76200</xdr:rowOff>
        </xdr:from>
        <xdr:to>
          <xdr:col>11</xdr:col>
          <xdr:colOff>28575</xdr:colOff>
          <xdr:row>19</xdr:row>
          <xdr:rowOff>76200</xdr:rowOff>
        </xdr:to>
        <xdr:sp macro="" textlink="">
          <xdr:nvSpPr>
            <xdr:cNvPr id="1034" name="CommandButton3"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xdr:twoCellAnchor>
    <xdr:from>
      <xdr:col>10</xdr:col>
      <xdr:colOff>19050</xdr:colOff>
      <xdr:row>26</xdr:row>
      <xdr:rowOff>161925</xdr:rowOff>
    </xdr:from>
    <xdr:to>
      <xdr:col>15</xdr:col>
      <xdr:colOff>933450</xdr:colOff>
      <xdr:row>31</xdr:row>
      <xdr:rowOff>47625</xdr:rowOff>
    </xdr:to>
    <xdr:sp macro="" textlink="">
      <xdr:nvSpPr>
        <xdr:cNvPr id="3" name="ZoneTexte 2"/>
        <xdr:cNvSpPr txBox="1"/>
      </xdr:nvSpPr>
      <xdr:spPr>
        <a:xfrm>
          <a:off x="7600950" y="5295900"/>
          <a:ext cx="5762625"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Que la zone en couleur</a:t>
          </a:r>
          <a:r>
            <a:rPr lang="fr-FR" sz="2400" b="1" baseline="0">
              <a:solidFill>
                <a:srgbClr val="FF0000"/>
              </a:solidFill>
            </a:rPr>
            <a:t> avec des formules</a:t>
          </a:r>
          <a:endParaRPr lang="fr-FR" sz="2400" b="1">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695326</xdr:colOff>
      <xdr:row>2</xdr:row>
      <xdr:rowOff>9524</xdr:rowOff>
    </xdr:from>
    <xdr:to>
      <xdr:col>10</xdr:col>
      <xdr:colOff>742950</xdr:colOff>
      <xdr:row>13</xdr:row>
      <xdr:rowOff>38099</xdr:rowOff>
    </xdr:to>
    <xdr:sp macro="" textlink="">
      <xdr:nvSpPr>
        <xdr:cNvPr id="2" name="Arrondir un rectangle avec un coin du même côté 1"/>
        <xdr:cNvSpPr/>
      </xdr:nvSpPr>
      <xdr:spPr>
        <a:xfrm>
          <a:off x="7181851" y="590549"/>
          <a:ext cx="3857624" cy="2124075"/>
        </a:xfrm>
        <a:prstGeom prst="round2SameRect">
          <a:avLst/>
        </a:prstGeom>
        <a:solidFill>
          <a:schemeClr val="accent1">
            <a:lumMod val="20000"/>
            <a:lumOff val="80000"/>
          </a:schemeClr>
        </a:solidFill>
        <a:ln>
          <a:solidFill>
            <a:schemeClr val="tx2">
              <a:lumMod val="20000"/>
              <a:lumOff val="8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aseline="0">
              <a:solidFill>
                <a:sysClr val="windowText" lastClr="000000"/>
              </a:solidFill>
            </a:rPr>
            <a:t>Une fois les informations des factures enregistrées, </a:t>
          </a:r>
          <a:r>
            <a:rPr lang="fr-FR" sz="1100">
              <a:solidFill>
                <a:sysClr val="windowText" lastClr="000000"/>
              </a:solidFill>
              <a:latin typeface="+mn-lt"/>
              <a:ea typeface="+mn-ea"/>
              <a:cs typeface="+mn-cs"/>
            </a:rPr>
            <a:t>j'ai fais un copier</a:t>
          </a:r>
          <a:r>
            <a:rPr lang="fr-FR" sz="1100" baseline="0">
              <a:solidFill>
                <a:sysClr val="windowText" lastClr="000000"/>
              </a:solidFill>
              <a:latin typeface="+mn-lt"/>
              <a:ea typeface="+mn-ea"/>
              <a:cs typeface="+mn-cs"/>
            </a:rPr>
            <a:t> du contenu des colonnes (qui pour l'instant est vide) pour que ce soi coller avec liaison vers l'onglet Facturation-</a:t>
          </a:r>
        </a:p>
        <a:p>
          <a:pPr marL="0" marR="0" indent="0" algn="ctr" defTabSz="914400" eaLnBrk="1" fontAlgn="auto" latinLnBrk="0" hangingPunct="1">
            <a:lnSpc>
              <a:spcPct val="100000"/>
            </a:lnSpc>
            <a:spcBef>
              <a:spcPts val="0"/>
            </a:spcBef>
            <a:spcAft>
              <a:spcPts val="0"/>
            </a:spcAft>
            <a:buClrTx/>
            <a:buSzTx/>
            <a:buFontTx/>
            <a:buNone/>
            <a:tabLst/>
            <a:defRPr/>
          </a:pPr>
          <a:endParaRPr lang="fr-FR">
            <a:solidFill>
              <a:sysClr val="windowText" lastClr="000000"/>
            </a:solidFill>
          </a:endParaRPr>
        </a:p>
        <a:p>
          <a:pPr algn="ctr"/>
          <a:r>
            <a:rPr lang="fr-FR" sz="1100" baseline="0">
              <a:solidFill>
                <a:sysClr val="windowText" lastClr="000000"/>
              </a:solidFill>
            </a:rPr>
            <a:t> Normalement elle sera directement enregistrer dans le tableau de facturation, ce qui me permettra de compléter lorsque le client aura régler ou non  la facture.</a:t>
          </a:r>
          <a:endParaRPr lang="fr-FR" sz="1100">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printerSettings" Target="../printerSettings/printerSettings1.bin"/><Relationship Id="rId1" Type="http://schemas.openxmlformats.org/officeDocument/2006/relationships/hyperlink" Target="http://forum.excel-pratique.com/excel/bouton-macro-pour-copier-des-donnees-dans-un-tableau-t49287.html"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49"/>
  <sheetViews>
    <sheetView tabSelected="1" topLeftCell="A7" zoomScaleNormal="100" workbookViewId="0">
      <selection activeCell="C24" sqref="C24:F24"/>
    </sheetView>
  </sheetViews>
  <sheetFormatPr baseColWidth="10" defaultRowHeight="15" x14ac:dyDescent="0.25"/>
  <cols>
    <col min="4" max="4" width="13.28515625" customWidth="1"/>
    <col min="9" max="9" width="16.7109375" customWidth="1"/>
    <col min="10" max="10" width="3.7109375" customWidth="1"/>
    <col min="11" max="11" width="34.28515625" customWidth="1"/>
    <col min="12" max="12" width="4.140625" customWidth="1"/>
    <col min="13" max="13" width="29.5703125" customWidth="1"/>
    <col min="14" max="14" width="1.5703125" customWidth="1"/>
    <col min="15" max="15" width="3.140625" customWidth="1"/>
    <col min="16" max="16" width="23.42578125" customWidth="1"/>
  </cols>
  <sheetData>
    <row r="1" spans="1:19" ht="18.75" x14ac:dyDescent="0.25">
      <c r="A1" s="14"/>
      <c r="B1" s="14"/>
      <c r="C1" s="153" t="s">
        <v>106</v>
      </c>
      <c r="D1" s="153"/>
      <c r="E1" s="153"/>
      <c r="F1" s="15"/>
      <c r="G1" s="16"/>
      <c r="H1" s="146" t="s">
        <v>0</v>
      </c>
      <c r="I1" s="147"/>
      <c r="J1" s="141" t="s">
        <v>1</v>
      </c>
      <c r="K1" s="142"/>
      <c r="L1" s="142"/>
      <c r="M1" s="143"/>
      <c r="N1" s="16"/>
      <c r="O1" s="152" t="s">
        <v>2</v>
      </c>
      <c r="P1" s="143"/>
    </row>
    <row r="2" spans="1:19" x14ac:dyDescent="0.25">
      <c r="A2" s="14"/>
      <c r="B2" s="14"/>
      <c r="C2" s="110" t="s">
        <v>107</v>
      </c>
      <c r="D2" s="18"/>
      <c r="E2" s="18"/>
      <c r="F2" s="17"/>
      <c r="G2" s="16"/>
      <c r="H2" s="148"/>
      <c r="I2" s="149"/>
      <c r="J2" s="112">
        <v>1</v>
      </c>
      <c r="K2" s="111" t="s">
        <v>48</v>
      </c>
      <c r="L2" s="112">
        <v>16</v>
      </c>
      <c r="M2" s="111" t="s">
        <v>63</v>
      </c>
      <c r="N2" s="14"/>
      <c r="O2" s="51">
        <v>1</v>
      </c>
      <c r="P2" s="52" t="s">
        <v>3</v>
      </c>
    </row>
    <row r="3" spans="1:19" ht="18" x14ac:dyDescent="0.25">
      <c r="A3" s="14"/>
      <c r="B3" s="14"/>
      <c r="C3" s="109" t="s">
        <v>108</v>
      </c>
      <c r="D3" s="19"/>
      <c r="E3" s="19"/>
      <c r="F3" s="17"/>
      <c r="G3" s="16"/>
      <c r="H3" s="150"/>
      <c r="I3" s="151"/>
      <c r="J3" s="112">
        <v>2</v>
      </c>
      <c r="K3" s="111" t="s">
        <v>49</v>
      </c>
      <c r="L3" s="112">
        <v>17</v>
      </c>
      <c r="M3" s="111" t="s">
        <v>64</v>
      </c>
      <c r="N3" s="78"/>
      <c r="O3" s="51">
        <v>2</v>
      </c>
      <c r="P3" s="52" t="s">
        <v>4</v>
      </c>
    </row>
    <row r="4" spans="1:19" x14ac:dyDescent="0.25">
      <c r="A4" s="14"/>
      <c r="B4" s="14"/>
      <c r="C4" s="109" t="s">
        <v>109</v>
      </c>
      <c r="D4" s="19"/>
      <c r="E4" s="19"/>
      <c r="F4" s="17"/>
      <c r="G4" s="16"/>
      <c r="H4" s="16"/>
      <c r="I4" s="16"/>
      <c r="J4" s="112">
        <v>3</v>
      </c>
      <c r="K4" s="111" t="s">
        <v>50</v>
      </c>
      <c r="L4" s="112">
        <v>18</v>
      </c>
      <c r="M4" s="111" t="s">
        <v>65</v>
      </c>
      <c r="N4" s="79"/>
      <c r="O4" s="51">
        <v>3</v>
      </c>
      <c r="P4" s="52" t="s">
        <v>5</v>
      </c>
    </row>
    <row r="5" spans="1:19" x14ac:dyDescent="0.25">
      <c r="A5" s="14"/>
      <c r="B5" s="14"/>
      <c r="C5" s="109" t="s">
        <v>111</v>
      </c>
      <c r="D5" s="19"/>
      <c r="E5" s="49"/>
      <c r="F5" s="17"/>
      <c r="G5" s="16"/>
      <c r="H5" s="16"/>
      <c r="I5" s="16"/>
      <c r="J5" s="112">
        <v>4</v>
      </c>
      <c r="K5" s="114" t="s">
        <v>51</v>
      </c>
      <c r="L5" s="112">
        <v>19</v>
      </c>
      <c r="M5" s="111" t="s">
        <v>66</v>
      </c>
      <c r="N5" s="66"/>
      <c r="O5" s="51">
        <v>4</v>
      </c>
      <c r="P5" s="52" t="s">
        <v>6</v>
      </c>
    </row>
    <row r="6" spans="1:19" x14ac:dyDescent="0.25">
      <c r="A6" s="14"/>
      <c r="B6" s="14"/>
      <c r="C6" s="109" t="s">
        <v>110</v>
      </c>
      <c r="D6" s="19"/>
      <c r="E6" s="19"/>
      <c r="F6" s="17"/>
      <c r="G6" s="16"/>
      <c r="H6" s="16"/>
      <c r="I6" s="16"/>
      <c r="J6" s="112">
        <v>5</v>
      </c>
      <c r="K6" s="111" t="s">
        <v>52</v>
      </c>
      <c r="L6" s="112">
        <v>20</v>
      </c>
      <c r="M6" s="111" t="s">
        <v>67</v>
      </c>
      <c r="N6" s="66"/>
      <c r="O6" s="51">
        <v>5</v>
      </c>
      <c r="P6" s="52" t="s">
        <v>7</v>
      </c>
    </row>
    <row r="7" spans="1:19" x14ac:dyDescent="0.25">
      <c r="A7" s="55"/>
      <c r="B7" s="55"/>
      <c r="C7" s="20"/>
      <c r="D7" s="20"/>
      <c r="E7" s="20"/>
      <c r="F7" s="20"/>
      <c r="G7" s="20"/>
      <c r="H7" s="20"/>
      <c r="I7" s="20"/>
      <c r="J7" s="112">
        <v>6</v>
      </c>
      <c r="K7" s="111" t="s">
        <v>53</v>
      </c>
      <c r="L7" s="112">
        <v>21</v>
      </c>
      <c r="M7" s="111" t="s">
        <v>68</v>
      </c>
      <c r="N7" s="66"/>
      <c r="O7" s="51">
        <v>6</v>
      </c>
      <c r="P7" s="52" t="s">
        <v>8</v>
      </c>
    </row>
    <row r="8" spans="1:19" x14ac:dyDescent="0.25">
      <c r="A8" s="55"/>
      <c r="B8" s="55"/>
      <c r="C8" s="20"/>
      <c r="D8" s="20"/>
      <c r="E8" s="20"/>
      <c r="F8" s="20"/>
      <c r="G8" s="20"/>
      <c r="H8" s="20"/>
      <c r="I8" s="20"/>
      <c r="J8" s="112">
        <v>7</v>
      </c>
      <c r="K8" s="111" t="s">
        <v>54</v>
      </c>
      <c r="L8" s="112">
        <v>22</v>
      </c>
      <c r="M8" s="111" t="s">
        <v>69</v>
      </c>
      <c r="N8" s="66"/>
      <c r="O8" s="51">
        <v>7</v>
      </c>
      <c r="P8" s="52" t="s">
        <v>9</v>
      </c>
    </row>
    <row r="9" spans="1:19" ht="16.5" customHeight="1" x14ac:dyDescent="0.25">
      <c r="A9" s="56"/>
      <c r="B9" s="56"/>
      <c r="C9" s="27"/>
      <c r="D9" s="27"/>
      <c r="E9" s="27"/>
      <c r="F9" s="27"/>
      <c r="G9" s="16"/>
      <c r="H9" s="177" t="str">
        <f>IFERROR(VLOOKUP(E17,Clients!$A:$D,2,FALSE),"")</f>
        <v>Aaaa</v>
      </c>
      <c r="I9" s="177"/>
      <c r="J9" s="112">
        <v>8</v>
      </c>
      <c r="K9" s="111" t="s">
        <v>55</v>
      </c>
      <c r="L9" s="112">
        <v>23</v>
      </c>
      <c r="M9" s="111" t="s">
        <v>70</v>
      </c>
      <c r="N9" s="66"/>
      <c r="O9" s="51">
        <v>8</v>
      </c>
      <c r="P9" s="53" t="s">
        <v>10</v>
      </c>
    </row>
    <row r="10" spans="1:19" ht="16.5" customHeight="1" x14ac:dyDescent="0.25">
      <c r="A10" s="56"/>
      <c r="B10" s="56"/>
      <c r="C10" s="27"/>
      <c r="D10" s="27"/>
      <c r="E10" s="27"/>
      <c r="F10" s="27"/>
      <c r="G10" s="16"/>
      <c r="H10" s="177">
        <f>IFERROR(VLOOKUP(E17,Clients!$A:$D,3,FALSE),"")</f>
        <v>123</v>
      </c>
      <c r="I10" s="177"/>
      <c r="J10" s="112">
        <v>9</v>
      </c>
      <c r="K10" s="114" t="s">
        <v>56</v>
      </c>
      <c r="L10" s="112">
        <v>24</v>
      </c>
      <c r="M10" s="111" t="s">
        <v>71</v>
      </c>
      <c r="N10" s="66"/>
      <c r="O10" s="51">
        <v>9</v>
      </c>
      <c r="P10" s="54" t="s">
        <v>11</v>
      </c>
    </row>
    <row r="11" spans="1:19" ht="15.75" customHeight="1" x14ac:dyDescent="0.25">
      <c r="A11" s="56"/>
      <c r="B11" s="56"/>
      <c r="C11" s="27"/>
      <c r="D11" s="27"/>
      <c r="E11" s="27"/>
      <c r="F11" s="27"/>
      <c r="G11" s="16"/>
      <c r="H11" s="177" t="str">
        <f>IFERROR(VLOOKUP(E17,Clients!$A:$D,4,FALSE),"")</f>
        <v>hrf</v>
      </c>
      <c r="I11" s="177"/>
      <c r="J11" s="112">
        <v>10</v>
      </c>
      <c r="K11" s="114" t="s">
        <v>57</v>
      </c>
      <c r="L11" s="112">
        <v>25</v>
      </c>
      <c r="M11" s="111" t="s">
        <v>72</v>
      </c>
      <c r="N11" s="79"/>
      <c r="O11" s="28"/>
      <c r="P11" s="28"/>
    </row>
    <row r="12" spans="1:19" x14ac:dyDescent="0.25">
      <c r="A12" s="55"/>
      <c r="B12" s="55"/>
      <c r="C12" s="20"/>
      <c r="D12" s="20"/>
      <c r="E12" s="20"/>
      <c r="F12" s="20"/>
      <c r="G12" s="144"/>
      <c r="H12" s="144"/>
      <c r="I12" s="144"/>
      <c r="J12" s="112">
        <v>11</v>
      </c>
      <c r="K12" s="114" t="s">
        <v>58</v>
      </c>
      <c r="L12" s="112">
        <v>26</v>
      </c>
      <c r="M12" s="111" t="s">
        <v>73</v>
      </c>
      <c r="N12" s="79"/>
      <c r="O12" s="21"/>
      <c r="P12" s="21"/>
    </row>
    <row r="13" spans="1:19" x14ac:dyDescent="0.25">
      <c r="A13" s="55"/>
      <c r="B13" s="55"/>
      <c r="C13" s="20"/>
      <c r="D13" s="20"/>
      <c r="E13" s="20"/>
      <c r="F13" s="20"/>
      <c r="G13" s="20"/>
      <c r="H13" s="20"/>
      <c r="I13" s="20"/>
      <c r="J13" s="112">
        <v>12</v>
      </c>
      <c r="K13" s="111" t="s">
        <v>59</v>
      </c>
      <c r="L13" s="112">
        <v>27</v>
      </c>
      <c r="M13" s="114" t="s">
        <v>74</v>
      </c>
      <c r="N13" s="65"/>
      <c r="O13" s="21"/>
      <c r="P13" s="21"/>
      <c r="S13" s="169" t="s">
        <v>113</v>
      </c>
    </row>
    <row r="14" spans="1:19" x14ac:dyDescent="0.25">
      <c r="A14" s="55"/>
      <c r="B14" s="55"/>
      <c r="C14" s="20"/>
      <c r="D14" s="20"/>
      <c r="E14" s="20"/>
      <c r="F14" s="20"/>
      <c r="G14" s="20"/>
      <c r="H14" s="20"/>
      <c r="I14" s="20"/>
      <c r="J14" s="112">
        <v>13</v>
      </c>
      <c r="K14" s="111" t="s">
        <v>60</v>
      </c>
      <c r="L14" s="116">
        <v>28</v>
      </c>
      <c r="M14" s="114" t="s">
        <v>75</v>
      </c>
      <c r="N14" s="65"/>
      <c r="O14" s="21"/>
      <c r="P14" s="21"/>
    </row>
    <row r="15" spans="1:19" x14ac:dyDescent="0.25">
      <c r="A15" s="55"/>
      <c r="B15" s="55"/>
      <c r="C15" s="22"/>
      <c r="D15" s="22"/>
      <c r="E15" s="22"/>
      <c r="F15" s="32"/>
      <c r="G15" s="20"/>
      <c r="H15" s="20"/>
      <c r="I15" s="20"/>
      <c r="J15" s="112">
        <v>14</v>
      </c>
      <c r="K15" s="111" t="s">
        <v>61</v>
      </c>
      <c r="L15" s="116">
        <v>29</v>
      </c>
      <c r="M15" s="114" t="s">
        <v>76</v>
      </c>
      <c r="N15" s="65"/>
      <c r="O15" s="20"/>
      <c r="P15" s="20"/>
    </row>
    <row r="16" spans="1:19" ht="15.75" x14ac:dyDescent="0.25">
      <c r="A16" s="56"/>
      <c r="B16" s="56"/>
      <c r="C16" s="63" t="s">
        <v>12</v>
      </c>
      <c r="D16" s="29" t="s">
        <v>13</v>
      </c>
      <c r="E16" s="29" t="s">
        <v>14</v>
      </c>
      <c r="F16" s="158" t="s">
        <v>15</v>
      </c>
      <c r="G16" s="159"/>
      <c r="H16" s="27"/>
      <c r="I16" s="27"/>
      <c r="J16" s="112">
        <v>15</v>
      </c>
      <c r="K16" s="111" t="s">
        <v>62</v>
      </c>
      <c r="L16" s="61"/>
      <c r="M16" s="61"/>
      <c r="N16" s="65"/>
      <c r="O16" s="27"/>
      <c r="P16" s="27"/>
    </row>
    <row r="17" spans="1:16" x14ac:dyDescent="0.25">
      <c r="A17" s="57"/>
      <c r="B17" s="57"/>
      <c r="C17" s="67">
        <v>5</v>
      </c>
      <c r="D17" s="30">
        <f ca="1">TODAY()</f>
        <v>41718</v>
      </c>
      <c r="E17" s="31">
        <v>1</v>
      </c>
      <c r="F17" s="160">
        <v>41717</v>
      </c>
      <c r="G17" s="161"/>
      <c r="H17" s="25"/>
      <c r="I17" s="25"/>
      <c r="J17" s="26"/>
      <c r="K17" s="26"/>
      <c r="L17" s="26"/>
      <c r="M17" s="26"/>
      <c r="N17" s="65"/>
      <c r="O17" s="25"/>
      <c r="P17" s="25"/>
    </row>
    <row r="18" spans="1:16" x14ac:dyDescent="0.25">
      <c r="A18" s="55"/>
      <c r="B18" s="55"/>
      <c r="C18" s="23"/>
      <c r="D18" s="23"/>
      <c r="E18" s="23"/>
      <c r="F18" s="22"/>
      <c r="G18" s="22"/>
      <c r="H18" s="22"/>
      <c r="I18" s="22"/>
      <c r="J18" s="21"/>
      <c r="K18" s="21"/>
      <c r="L18" s="21"/>
      <c r="M18" s="21"/>
      <c r="N18" s="61"/>
      <c r="O18" s="20"/>
      <c r="P18" s="20"/>
    </row>
    <row r="19" spans="1:16" ht="18" x14ac:dyDescent="0.25">
      <c r="A19" s="50" t="s">
        <v>16</v>
      </c>
      <c r="B19" s="71" t="s">
        <v>17</v>
      </c>
      <c r="C19" s="162" t="s">
        <v>18</v>
      </c>
      <c r="D19" s="163"/>
      <c r="E19" s="163"/>
      <c r="F19" s="163"/>
      <c r="G19" s="71" t="s">
        <v>19</v>
      </c>
      <c r="H19" s="72" t="s">
        <v>20</v>
      </c>
      <c r="I19" s="71" t="s">
        <v>21</v>
      </c>
      <c r="J19" s="57"/>
      <c r="K19" s="57"/>
      <c r="L19" s="64"/>
      <c r="M19" s="64"/>
      <c r="N19" s="64"/>
      <c r="O19" s="25"/>
      <c r="P19" s="25"/>
    </row>
    <row r="20" spans="1:16" x14ac:dyDescent="0.25">
      <c r="A20" s="170">
        <v>2</v>
      </c>
      <c r="B20" s="171">
        <v>2</v>
      </c>
      <c r="C20" s="172" t="str">
        <f>IF(A20&lt;&gt;"",VLOOKUP(A20,Articles!$A:$D,2,FALSE),"")</f>
        <v>Tonte de haies</v>
      </c>
      <c r="D20" s="173"/>
      <c r="E20" s="173"/>
      <c r="F20" s="174"/>
      <c r="G20" s="175">
        <f>IF(B20&lt;&gt;"",VLOOKUP(B20,Heures!$A:$B,2,FALSE),"")</f>
        <v>2</v>
      </c>
      <c r="H20" s="176">
        <f>IF(A20&lt;&gt;"",VLOOKUP(A20,Articles!$A:$D,4,FALSE),"")</f>
        <v>31.32</v>
      </c>
      <c r="I20" s="176">
        <f>IFERROR(G20*H20,"")</f>
        <v>62.64</v>
      </c>
      <c r="J20" s="57"/>
      <c r="K20" s="57"/>
      <c r="L20" s="61"/>
      <c r="M20" s="61"/>
      <c r="N20" s="61"/>
      <c r="O20" s="25"/>
      <c r="P20" s="25"/>
    </row>
    <row r="21" spans="1:16" ht="15" customHeight="1" x14ac:dyDescent="0.25">
      <c r="A21" s="170">
        <v>3</v>
      </c>
      <c r="B21" s="171">
        <v>1.3</v>
      </c>
      <c r="C21" s="172" t="str">
        <f>IF(A21&lt;&gt;"",VLOOKUP(A21,Articles!$A:$D,2,FALSE),"")</f>
        <v>Taille d'arbres</v>
      </c>
      <c r="D21" s="173"/>
      <c r="E21" s="173"/>
      <c r="F21" s="174"/>
      <c r="G21" s="175">
        <f>IF(B21&lt;&gt;"",VLOOKUP(B21,Heures!$A:$B,2,FALSE),"")</f>
        <v>1.5</v>
      </c>
      <c r="H21" s="176">
        <f>IF(A21&lt;&gt;"",VLOOKUP(A21,Articles!$A:$D,4,FALSE),"")</f>
        <v>29.16</v>
      </c>
      <c r="I21" s="176">
        <f t="shared" ref="I21:I37" si="0">IFERROR(G21*H21,"")</f>
        <v>43.74</v>
      </c>
      <c r="J21" s="57"/>
      <c r="K21" s="57"/>
      <c r="L21" s="61"/>
      <c r="M21" s="61"/>
      <c r="N21" s="61"/>
      <c r="O21" s="25"/>
      <c r="P21" s="25"/>
    </row>
    <row r="22" spans="1:16" ht="15" customHeight="1" x14ac:dyDescent="0.25">
      <c r="A22" s="170">
        <v>1</v>
      </c>
      <c r="B22" s="171">
        <v>1</v>
      </c>
      <c r="C22" s="172" t="str">
        <f>IF(A22&lt;&gt;"",VLOOKUP(A22,Articles!$A:$D,2,FALSE),"")</f>
        <v>Tonte de pelouses</v>
      </c>
      <c r="D22" s="173"/>
      <c r="E22" s="173"/>
      <c r="F22" s="174"/>
      <c r="G22" s="175">
        <f>IF(B22&lt;&gt;"",VLOOKUP(B22,Heures!$A:$B,2,FALSE),"")</f>
        <v>1</v>
      </c>
      <c r="H22" s="176">
        <f>IF(A22&lt;&gt;"",VLOOKUP(A22,Articles!$A:$D,4,FALSE),"")</f>
        <v>38.880000000000003</v>
      </c>
      <c r="I22" s="176">
        <f t="shared" si="0"/>
        <v>38.880000000000003</v>
      </c>
      <c r="J22" s="57"/>
      <c r="K22" s="57"/>
      <c r="L22" s="61"/>
      <c r="M22" s="80"/>
      <c r="N22" s="61"/>
      <c r="O22" s="25"/>
      <c r="P22" s="25"/>
    </row>
    <row r="23" spans="1:16" x14ac:dyDescent="0.25">
      <c r="A23" s="170"/>
      <c r="B23" s="171"/>
      <c r="C23" s="172" t="str">
        <f>IF(A23&lt;&gt;"",VLOOKUP(A23,Articles!$A:$D,2,FALSE),"")</f>
        <v/>
      </c>
      <c r="D23" s="173"/>
      <c r="E23" s="173"/>
      <c r="F23" s="174"/>
      <c r="G23" s="175" t="str">
        <f>IF(B23&lt;&gt;"",VLOOKUP(B23,Heures!$A:$B,2,FALSE),"")</f>
        <v/>
      </c>
      <c r="H23" s="176" t="str">
        <f>IF(A23&lt;&gt;"",VLOOKUP(A23,Articles!$A:$D,4,FALSE),"")</f>
        <v/>
      </c>
      <c r="I23" s="176" t="str">
        <f t="shared" si="0"/>
        <v/>
      </c>
      <c r="J23" s="57"/>
      <c r="K23" s="57"/>
      <c r="L23" s="61"/>
      <c r="M23" s="61"/>
      <c r="N23" s="61"/>
      <c r="O23" s="25"/>
      <c r="P23" s="25"/>
    </row>
    <row r="24" spans="1:16" x14ac:dyDescent="0.25">
      <c r="A24" s="170"/>
      <c r="B24" s="171"/>
      <c r="C24" s="172" t="str">
        <f>IF(A24&lt;&gt;"",VLOOKUP(A24,Articles!$A:$D,2,FALSE),"")</f>
        <v/>
      </c>
      <c r="D24" s="173"/>
      <c r="E24" s="173"/>
      <c r="F24" s="174"/>
      <c r="G24" s="175" t="str">
        <f>IF(B24&lt;&gt;"",VLOOKUP(B24,Heures!$A:$B,2,FALSE),"")</f>
        <v/>
      </c>
      <c r="H24" s="176" t="str">
        <f>IF(A24&lt;&gt;"",VLOOKUP(A24,Articles!$A:$D,4,FALSE),"")</f>
        <v/>
      </c>
      <c r="I24" s="176" t="str">
        <f t="shared" si="0"/>
        <v/>
      </c>
      <c r="J24" s="57"/>
      <c r="K24" s="57"/>
      <c r="L24" s="61"/>
      <c r="M24" s="61"/>
      <c r="N24" s="61"/>
      <c r="O24" s="25"/>
      <c r="P24" s="25"/>
    </row>
    <row r="25" spans="1:16" x14ac:dyDescent="0.25">
      <c r="A25" s="170"/>
      <c r="B25" s="171"/>
      <c r="C25" s="172" t="str">
        <f>IF(A25&lt;&gt;"",VLOOKUP(A25,Articles!$A:$D,2,FALSE),"")</f>
        <v/>
      </c>
      <c r="D25" s="173"/>
      <c r="E25" s="173"/>
      <c r="F25" s="174"/>
      <c r="G25" s="175" t="str">
        <f>IF(B25&lt;&gt;"",VLOOKUP(B25,Heures!$A:$B,2,FALSE),"")</f>
        <v/>
      </c>
      <c r="H25" s="176" t="str">
        <f>IF(A25&lt;&gt;"",VLOOKUP(A25,Articles!$A:$D,4,FALSE),"")</f>
        <v/>
      </c>
      <c r="I25" s="176" t="str">
        <f t="shared" si="0"/>
        <v/>
      </c>
      <c r="J25" s="57"/>
      <c r="K25" s="57"/>
      <c r="L25" s="61"/>
      <c r="M25" s="61"/>
      <c r="N25" s="61"/>
      <c r="O25" s="25"/>
      <c r="P25" s="25"/>
    </row>
    <row r="26" spans="1:16" x14ac:dyDescent="0.25">
      <c r="A26" s="170"/>
      <c r="B26" s="171"/>
      <c r="C26" s="172" t="str">
        <f>IF(A26&lt;&gt;"",VLOOKUP(A26,Articles!$A:$D,2,FALSE),"")</f>
        <v/>
      </c>
      <c r="D26" s="173"/>
      <c r="E26" s="173"/>
      <c r="F26" s="174"/>
      <c r="G26" s="175" t="str">
        <f>IF(B26&lt;&gt;"",VLOOKUP(B26,Heures!$A:$B,2,FALSE),"")</f>
        <v/>
      </c>
      <c r="H26" s="176" t="str">
        <f>IF(A26&lt;&gt;"",VLOOKUP(A26,Articles!$A:$D,4,FALSE),"")</f>
        <v/>
      </c>
      <c r="I26" s="176" t="str">
        <f t="shared" si="0"/>
        <v/>
      </c>
      <c r="J26" s="57"/>
      <c r="K26" s="57"/>
      <c r="L26" s="61"/>
      <c r="M26" s="61"/>
      <c r="N26" s="61"/>
      <c r="O26" s="25"/>
      <c r="P26" s="25"/>
    </row>
    <row r="27" spans="1:16" x14ac:dyDescent="0.25">
      <c r="A27" s="170"/>
      <c r="B27" s="171"/>
      <c r="C27" s="172" t="str">
        <f>IF(A27&lt;&gt;"",VLOOKUP(A27,Articles!$A:$D,2,FALSE),"")</f>
        <v/>
      </c>
      <c r="D27" s="173"/>
      <c r="E27" s="173"/>
      <c r="F27" s="174"/>
      <c r="G27" s="175" t="str">
        <f>IF(B27&lt;&gt;"",VLOOKUP(B27,Heures!$A:$B,2,FALSE),"")</f>
        <v/>
      </c>
      <c r="H27" s="176" t="str">
        <f>IF(A27&lt;&gt;"",VLOOKUP(A27,Articles!$A:$D,4,FALSE),"")</f>
        <v/>
      </c>
      <c r="I27" s="176" t="str">
        <f t="shared" si="0"/>
        <v/>
      </c>
      <c r="J27" s="57"/>
      <c r="K27" s="57"/>
      <c r="L27" s="61"/>
      <c r="M27" s="61"/>
      <c r="N27" s="61"/>
      <c r="O27" s="25"/>
      <c r="P27" s="25"/>
    </row>
    <row r="28" spans="1:16" x14ac:dyDescent="0.25">
      <c r="A28" s="170"/>
      <c r="B28" s="171"/>
      <c r="C28" s="172" t="str">
        <f>IF(A28&lt;&gt;"",VLOOKUP(A28,Articles!$A:$D,2,FALSE),"")</f>
        <v/>
      </c>
      <c r="D28" s="173"/>
      <c r="E28" s="173"/>
      <c r="F28" s="174"/>
      <c r="G28" s="175" t="str">
        <f>IF(B28&lt;&gt;"",VLOOKUP(B28,Heures!$A:$B,2,FALSE),"")</f>
        <v/>
      </c>
      <c r="H28" s="176" t="str">
        <f>IF(A28&lt;&gt;"",VLOOKUP(A28,Articles!$A:$D,4,FALSE),"")</f>
        <v/>
      </c>
      <c r="I28" s="176" t="str">
        <f t="shared" si="0"/>
        <v/>
      </c>
      <c r="J28" s="57"/>
      <c r="K28" s="57"/>
      <c r="L28" s="61"/>
      <c r="M28" s="61"/>
      <c r="N28" s="61"/>
      <c r="O28" s="25"/>
      <c r="P28" s="25"/>
    </row>
    <row r="29" spans="1:16" x14ac:dyDescent="0.25">
      <c r="A29" s="170"/>
      <c r="B29" s="171"/>
      <c r="C29" s="172" t="str">
        <f>IF(A29&lt;&gt;"",VLOOKUP(A29,Articles!$A:$D,2,FALSE),"")</f>
        <v/>
      </c>
      <c r="D29" s="173"/>
      <c r="E29" s="173"/>
      <c r="F29" s="174"/>
      <c r="G29" s="175" t="str">
        <f>IF(B29&lt;&gt;"",VLOOKUP(B29,Heures!$A:$B,2,FALSE),"")</f>
        <v/>
      </c>
      <c r="H29" s="176" t="str">
        <f>IF(A29&lt;&gt;"",VLOOKUP(A29,Articles!$A:$D,4,FALSE),"")</f>
        <v/>
      </c>
      <c r="I29" s="176" t="str">
        <f t="shared" si="0"/>
        <v/>
      </c>
      <c r="J29" s="62"/>
      <c r="K29" s="62"/>
      <c r="L29" s="61"/>
      <c r="M29" s="61"/>
      <c r="N29" s="61"/>
      <c r="O29" s="25"/>
      <c r="P29" s="25"/>
    </row>
    <row r="30" spans="1:16" x14ac:dyDescent="0.25">
      <c r="A30" s="170"/>
      <c r="B30" s="171"/>
      <c r="C30" s="172" t="str">
        <f>IF(A30&lt;&gt;"",VLOOKUP(A30,Articles!$A:$D,2,FALSE),"")</f>
        <v/>
      </c>
      <c r="D30" s="173"/>
      <c r="E30" s="173"/>
      <c r="F30" s="174"/>
      <c r="G30" s="175" t="str">
        <f>IF(B30&lt;&gt;"",VLOOKUP(B30,Heures!$A:$B,2,FALSE),"")</f>
        <v/>
      </c>
      <c r="H30" s="176" t="str">
        <f>IF(A30&lt;&gt;"",VLOOKUP(A30,Articles!$A:$D,4,FALSE),"")</f>
        <v/>
      </c>
      <c r="I30" s="176" t="str">
        <f t="shared" si="0"/>
        <v/>
      </c>
      <c r="J30" s="62"/>
      <c r="K30" s="62"/>
      <c r="L30" s="61"/>
      <c r="M30" s="61"/>
      <c r="N30" s="61"/>
      <c r="O30" s="25"/>
      <c r="P30" s="25"/>
    </row>
    <row r="31" spans="1:16" x14ac:dyDescent="0.25">
      <c r="A31" s="170"/>
      <c r="B31" s="171"/>
      <c r="C31" s="172" t="str">
        <f>IF(A31&lt;&gt;"",VLOOKUP(A31,Articles!$A:$D,2,FALSE),"")</f>
        <v/>
      </c>
      <c r="D31" s="173"/>
      <c r="E31" s="173"/>
      <c r="F31" s="174"/>
      <c r="G31" s="175" t="str">
        <f>IF(B31&lt;&gt;"",VLOOKUP(B31,Heures!$A:$B,2,FALSE),"")</f>
        <v/>
      </c>
      <c r="H31" s="176" t="str">
        <f>IF(A31&lt;&gt;"",VLOOKUP(A31,Articles!$A:$D,4,FALSE),"")</f>
        <v/>
      </c>
      <c r="I31" s="176" t="str">
        <f t="shared" si="0"/>
        <v/>
      </c>
      <c r="J31" s="62"/>
      <c r="K31" s="62"/>
      <c r="L31" s="61"/>
      <c r="M31" s="61"/>
      <c r="N31" s="61"/>
      <c r="O31" s="25"/>
      <c r="P31" s="25"/>
    </row>
    <row r="32" spans="1:16" x14ac:dyDescent="0.25">
      <c r="A32" s="170"/>
      <c r="B32" s="171"/>
      <c r="C32" s="172" t="str">
        <f>IF(A32&lt;&gt;"",VLOOKUP(A32,Articles!$A:$D,2,FALSE),"")</f>
        <v/>
      </c>
      <c r="D32" s="173"/>
      <c r="E32" s="173"/>
      <c r="F32" s="174"/>
      <c r="G32" s="175" t="str">
        <f>IF(B32&lt;&gt;"",VLOOKUP(B32,Heures!$A:$B,2,FALSE),"")</f>
        <v/>
      </c>
      <c r="H32" s="176" t="str">
        <f>IF(A32&lt;&gt;"",VLOOKUP(A32,Articles!$A:$D,4,FALSE),"")</f>
        <v/>
      </c>
      <c r="I32" s="176" t="str">
        <f t="shared" si="0"/>
        <v/>
      </c>
      <c r="J32" s="62"/>
      <c r="K32" s="62"/>
      <c r="L32" s="61"/>
      <c r="M32" s="61"/>
      <c r="N32" s="61"/>
      <c r="O32" s="25"/>
      <c r="P32" s="25"/>
    </row>
    <row r="33" spans="1:16" x14ac:dyDescent="0.25">
      <c r="A33" s="170"/>
      <c r="B33" s="171"/>
      <c r="C33" s="172" t="str">
        <f>IF(A33&lt;&gt;"",VLOOKUP(A33,Articles!$A:$D,2,FALSE),"")</f>
        <v/>
      </c>
      <c r="D33" s="173"/>
      <c r="E33" s="173"/>
      <c r="F33" s="174"/>
      <c r="G33" s="175" t="str">
        <f>IF(B33&lt;&gt;"",VLOOKUP(B33,Heures!$A:$B,2,FALSE),"")</f>
        <v/>
      </c>
      <c r="H33" s="176" t="str">
        <f>IF(A33&lt;&gt;"",VLOOKUP(A33,Articles!$A:$D,4,FALSE),"")</f>
        <v/>
      </c>
      <c r="I33" s="176" t="str">
        <f t="shared" si="0"/>
        <v/>
      </c>
      <c r="J33" s="62"/>
      <c r="K33" s="62"/>
      <c r="L33" s="61"/>
      <c r="M33" s="61"/>
      <c r="N33" s="61"/>
      <c r="O33" s="25"/>
      <c r="P33" s="25"/>
    </row>
    <row r="34" spans="1:16" x14ac:dyDescent="0.25">
      <c r="A34" s="170"/>
      <c r="B34" s="171"/>
      <c r="C34" s="172" t="str">
        <f>IF(A34&lt;&gt;"",VLOOKUP(A34,Articles!$A:$D,2,FALSE),"")</f>
        <v/>
      </c>
      <c r="D34" s="173"/>
      <c r="E34" s="173"/>
      <c r="F34" s="174"/>
      <c r="G34" s="175" t="str">
        <f>IF(B34&lt;&gt;"",VLOOKUP(B34,Heures!$A:$B,2,FALSE),"")</f>
        <v/>
      </c>
      <c r="H34" s="176" t="str">
        <f>IF(A34&lt;&gt;"",VLOOKUP(A34,Articles!$A:$D,4,FALSE),"")</f>
        <v/>
      </c>
      <c r="I34" s="176" t="str">
        <f t="shared" si="0"/>
        <v/>
      </c>
      <c r="J34" s="62"/>
      <c r="K34" s="62"/>
      <c r="L34" s="61"/>
      <c r="M34" s="61"/>
      <c r="N34" s="61"/>
      <c r="O34" s="25"/>
      <c r="P34" s="25"/>
    </row>
    <row r="35" spans="1:16" x14ac:dyDescent="0.25">
      <c r="A35" s="170"/>
      <c r="B35" s="171"/>
      <c r="C35" s="172" t="str">
        <f>IF(A35&lt;&gt;"",VLOOKUP(A35,Articles!$A:$D,2,FALSE),"")</f>
        <v/>
      </c>
      <c r="D35" s="173"/>
      <c r="E35" s="173"/>
      <c r="F35" s="174"/>
      <c r="G35" s="175" t="str">
        <f>IF(B35&lt;&gt;"",VLOOKUP(B35,Heures!$A:$B,2,FALSE),"")</f>
        <v/>
      </c>
      <c r="H35" s="176" t="str">
        <f>IF(A35&lt;&gt;"",VLOOKUP(A35,Articles!$A:$D,4,FALSE),"")</f>
        <v/>
      </c>
      <c r="I35" s="176" t="str">
        <f t="shared" si="0"/>
        <v/>
      </c>
      <c r="J35" s="62"/>
      <c r="K35" s="62"/>
      <c r="L35" s="61"/>
      <c r="M35" s="61"/>
      <c r="N35" s="61"/>
      <c r="O35" s="25"/>
      <c r="P35" s="25"/>
    </row>
    <row r="36" spans="1:16" x14ac:dyDescent="0.25">
      <c r="A36" s="170"/>
      <c r="B36" s="171"/>
      <c r="C36" s="172" t="str">
        <f>IF(A36&lt;&gt;"",VLOOKUP(A36,Articles!$A:$D,2,FALSE),"")</f>
        <v/>
      </c>
      <c r="D36" s="173"/>
      <c r="E36" s="173"/>
      <c r="F36" s="174"/>
      <c r="G36" s="175" t="str">
        <f>IF(B36&lt;&gt;"",VLOOKUP(B36,Heures!$A:$B,2,FALSE),"")</f>
        <v/>
      </c>
      <c r="H36" s="176" t="str">
        <f>IF(A36&lt;&gt;"",VLOOKUP(A36,Articles!$A:$D,4,FALSE),"")</f>
        <v/>
      </c>
      <c r="I36" s="176" t="str">
        <f t="shared" si="0"/>
        <v/>
      </c>
      <c r="J36" s="62"/>
      <c r="K36" s="62"/>
      <c r="L36" s="61"/>
      <c r="M36" s="61"/>
      <c r="N36" s="61"/>
      <c r="O36" s="25"/>
      <c r="P36" s="25"/>
    </row>
    <row r="37" spans="1:16" x14ac:dyDescent="0.25">
      <c r="A37" s="170"/>
      <c r="B37" s="171"/>
      <c r="C37" s="172" t="str">
        <f>IF(A37&lt;&gt;"",VLOOKUP(A37,Articles!$A:$D,2,FALSE),"")</f>
        <v/>
      </c>
      <c r="D37" s="173"/>
      <c r="E37" s="173"/>
      <c r="F37" s="174"/>
      <c r="G37" s="175" t="str">
        <f>IF(B37&lt;&gt;"",VLOOKUP(B37,Heures!$A:$B,2,FALSE),"")</f>
        <v/>
      </c>
      <c r="H37" s="176" t="str">
        <f>IF(A37&lt;&gt;"",VLOOKUP(A37,Articles!$A:$D,4,FALSE),"")</f>
        <v/>
      </c>
      <c r="I37" s="176" t="str">
        <f t="shared" si="0"/>
        <v/>
      </c>
      <c r="J37" s="62"/>
      <c r="K37" s="62"/>
      <c r="L37" s="61"/>
      <c r="M37" s="61"/>
      <c r="N37" s="61"/>
      <c r="O37" s="25"/>
      <c r="P37" s="25"/>
    </row>
    <row r="38" spans="1:16" x14ac:dyDescent="0.25">
      <c r="A38" s="69"/>
      <c r="B38" s="70"/>
      <c r="C38" s="154" t="s">
        <v>22</v>
      </c>
      <c r="D38" s="154"/>
      <c r="E38" s="154"/>
      <c r="F38" s="154"/>
      <c r="G38" s="74"/>
      <c r="H38" s="73"/>
      <c r="I38" s="133"/>
      <c r="J38" s="62"/>
      <c r="K38" s="62"/>
      <c r="L38" s="61"/>
      <c r="M38" s="61"/>
      <c r="N38" s="61"/>
      <c r="O38" s="25"/>
      <c r="P38" s="25"/>
    </row>
    <row r="39" spans="1:16" x14ac:dyDescent="0.25">
      <c r="A39" s="69"/>
      <c r="B39" s="70"/>
      <c r="C39" s="154"/>
      <c r="D39" s="154"/>
      <c r="E39" s="154"/>
      <c r="F39" s="154"/>
      <c r="G39" s="74"/>
      <c r="H39" s="73"/>
      <c r="I39" s="133"/>
      <c r="J39" s="62"/>
      <c r="K39" s="62"/>
      <c r="L39" s="61"/>
      <c r="M39" s="61"/>
      <c r="N39" s="61"/>
      <c r="O39" s="25"/>
      <c r="P39" s="25"/>
    </row>
    <row r="40" spans="1:16" x14ac:dyDescent="0.25">
      <c r="A40" s="69"/>
      <c r="B40" s="70"/>
      <c r="C40" s="154"/>
      <c r="D40" s="154"/>
      <c r="E40" s="154"/>
      <c r="F40" s="154"/>
      <c r="G40" s="74"/>
      <c r="H40" s="73"/>
      <c r="I40" s="133"/>
      <c r="J40" s="62"/>
      <c r="K40" s="62"/>
      <c r="L40" s="61"/>
      <c r="M40" s="61"/>
      <c r="N40" s="61"/>
      <c r="O40" s="25"/>
      <c r="P40" s="25"/>
    </row>
    <row r="41" spans="1:16" x14ac:dyDescent="0.25">
      <c r="A41" s="70"/>
      <c r="B41" s="70"/>
      <c r="C41" s="155"/>
      <c r="D41" s="155"/>
      <c r="E41" s="155"/>
      <c r="F41" s="155"/>
      <c r="G41" s="75"/>
      <c r="H41" s="76"/>
      <c r="I41" s="133"/>
      <c r="J41" s="62"/>
      <c r="K41" s="62"/>
      <c r="L41" s="61"/>
      <c r="M41" s="61"/>
      <c r="N41" s="61"/>
      <c r="O41" s="25"/>
      <c r="P41" s="25"/>
    </row>
    <row r="42" spans="1:16" x14ac:dyDescent="0.25">
      <c r="A42" s="58"/>
      <c r="B42" s="58"/>
      <c r="C42" s="33"/>
      <c r="D42" s="34"/>
      <c r="E42" s="34"/>
      <c r="F42" s="34"/>
      <c r="G42" s="68"/>
      <c r="H42" s="35"/>
      <c r="I42" s="68"/>
      <c r="J42" s="62"/>
      <c r="K42" s="62"/>
      <c r="L42" s="61"/>
      <c r="M42" s="61"/>
      <c r="N42" s="61"/>
      <c r="O42" s="25"/>
      <c r="P42" s="25"/>
    </row>
    <row r="43" spans="1:16" x14ac:dyDescent="0.25">
      <c r="A43" s="57"/>
      <c r="B43" s="57"/>
      <c r="C43" s="156" t="s">
        <v>23</v>
      </c>
      <c r="D43" s="156"/>
      <c r="E43" s="156"/>
      <c r="F43" s="157"/>
      <c r="G43" s="36" t="s">
        <v>24</v>
      </c>
      <c r="H43" s="37"/>
      <c r="I43" s="77">
        <f>SUM(I20:I41)</f>
        <v>145.26</v>
      </c>
      <c r="J43" s="62"/>
      <c r="K43" s="62"/>
      <c r="L43" s="61"/>
      <c r="M43" s="61"/>
      <c r="N43" s="61"/>
      <c r="O43" s="25"/>
      <c r="P43" s="25"/>
    </row>
    <row r="44" spans="1:16" x14ac:dyDescent="0.25">
      <c r="A44" s="57"/>
      <c r="B44" s="57"/>
      <c r="C44" s="38"/>
      <c r="D44" s="38"/>
      <c r="E44" s="38"/>
      <c r="F44" s="38"/>
      <c r="G44" s="39" t="s">
        <v>25</v>
      </c>
      <c r="H44" s="40"/>
      <c r="I44" s="59">
        <v>0</v>
      </c>
      <c r="J44" s="61"/>
      <c r="K44" s="61"/>
      <c r="L44" s="61"/>
      <c r="M44" s="61"/>
      <c r="N44" s="61"/>
      <c r="O44" s="25"/>
      <c r="P44" s="25"/>
    </row>
    <row r="45" spans="1:16" x14ac:dyDescent="0.25">
      <c r="A45" s="57"/>
      <c r="B45" s="57"/>
      <c r="C45" s="25"/>
      <c r="D45" s="25"/>
      <c r="E45" s="25"/>
      <c r="F45" s="25"/>
      <c r="G45" s="41" t="s">
        <v>26</v>
      </c>
      <c r="H45" s="42"/>
      <c r="I45" s="88">
        <f>I43-I44</f>
        <v>145.26</v>
      </c>
      <c r="J45" s="61"/>
      <c r="K45" s="61"/>
      <c r="L45" s="61"/>
      <c r="M45" s="61"/>
      <c r="N45" s="61"/>
      <c r="O45" s="25"/>
      <c r="P45" s="25"/>
    </row>
    <row r="46" spans="1:16" x14ac:dyDescent="0.25">
      <c r="A46" s="57"/>
      <c r="B46" s="57"/>
      <c r="C46" s="25"/>
      <c r="D46" s="25"/>
      <c r="E46" s="25"/>
      <c r="F46" s="25"/>
      <c r="G46" s="43" t="s">
        <v>27</v>
      </c>
      <c r="H46" s="44"/>
      <c r="I46" s="60">
        <v>0</v>
      </c>
      <c r="J46" s="61"/>
      <c r="K46" s="61"/>
      <c r="L46" s="61"/>
      <c r="M46" s="61"/>
      <c r="N46" s="61"/>
      <c r="O46" s="25"/>
      <c r="P46" s="25"/>
    </row>
    <row r="47" spans="1:16" x14ac:dyDescent="0.25">
      <c r="A47" s="57"/>
      <c r="B47" s="57"/>
      <c r="C47" s="25"/>
      <c r="D47" s="25"/>
      <c r="E47" s="25"/>
      <c r="F47" s="25"/>
      <c r="G47" s="45" t="s">
        <v>28</v>
      </c>
      <c r="H47" s="46"/>
      <c r="I47" s="89">
        <f>I45-I46</f>
        <v>145.26</v>
      </c>
      <c r="J47" s="61"/>
      <c r="K47" s="61"/>
      <c r="L47" s="61"/>
      <c r="M47" s="61"/>
      <c r="N47" s="61"/>
      <c r="O47" s="25"/>
      <c r="P47" s="25"/>
    </row>
    <row r="48" spans="1:16" x14ac:dyDescent="0.25">
      <c r="A48" s="57"/>
      <c r="B48" s="57"/>
      <c r="C48" s="47"/>
      <c r="D48" s="47"/>
      <c r="E48" s="47"/>
      <c r="F48" s="47"/>
      <c r="G48" s="48"/>
      <c r="H48" s="48"/>
      <c r="I48" s="24"/>
      <c r="J48" s="25"/>
      <c r="K48" s="25"/>
      <c r="L48" s="25"/>
      <c r="M48" s="25"/>
      <c r="N48" s="25"/>
      <c r="O48" s="25"/>
      <c r="P48" s="25"/>
    </row>
    <row r="49" spans="1:16" x14ac:dyDescent="0.25">
      <c r="A49" s="57"/>
      <c r="B49" s="57"/>
      <c r="C49" s="145" t="s">
        <v>33</v>
      </c>
      <c r="D49" s="145"/>
      <c r="E49" s="145"/>
      <c r="F49" s="145"/>
      <c r="G49" s="145"/>
      <c r="H49" s="145"/>
      <c r="I49" s="145"/>
      <c r="J49" s="25"/>
      <c r="K49" s="25"/>
      <c r="L49" s="25"/>
      <c r="M49" s="25"/>
      <c r="N49" s="25"/>
      <c r="O49" s="25"/>
      <c r="P49" s="25"/>
    </row>
  </sheetData>
  <mergeCells count="35">
    <mergeCell ref="C22:F22"/>
    <mergeCell ref="C19:F19"/>
    <mergeCell ref="C20:F20"/>
    <mergeCell ref="O1:P1"/>
    <mergeCell ref="C1:E1"/>
    <mergeCell ref="C36:F36"/>
    <mergeCell ref="C37:F37"/>
    <mergeCell ref="C34:F34"/>
    <mergeCell ref="C35:F35"/>
    <mergeCell ref="C33:F33"/>
    <mergeCell ref="C31:F31"/>
    <mergeCell ref="C32:F32"/>
    <mergeCell ref="C29:F29"/>
    <mergeCell ref="C30:F30"/>
    <mergeCell ref="C27:F27"/>
    <mergeCell ref="C28:F28"/>
    <mergeCell ref="C25:F25"/>
    <mergeCell ref="C26:F26"/>
    <mergeCell ref="C24:F24"/>
    <mergeCell ref="J1:M1"/>
    <mergeCell ref="G12:I12"/>
    <mergeCell ref="C49:I49"/>
    <mergeCell ref="H11:I11"/>
    <mergeCell ref="H10:I10"/>
    <mergeCell ref="H1:I3"/>
    <mergeCell ref="H9:I9"/>
    <mergeCell ref="C40:F40"/>
    <mergeCell ref="C41:F41"/>
    <mergeCell ref="C38:F38"/>
    <mergeCell ref="C39:F39"/>
    <mergeCell ref="C43:F43"/>
    <mergeCell ref="C23:F23"/>
    <mergeCell ref="F16:G16"/>
    <mergeCell ref="F17:G17"/>
    <mergeCell ref="C21:F21"/>
  </mergeCells>
  <hyperlinks>
    <hyperlink ref="S13" r:id="rId1"/>
  </hyperlinks>
  <pageMargins left="0.7" right="0.7" top="0.75" bottom="0.75" header="0.3" footer="0.3"/>
  <pageSetup paperSize="9" orientation="portrait" r:id="rId2"/>
  <drawing r:id="rId3"/>
  <legacyDrawing r:id="rId4"/>
  <controls>
    <mc:AlternateContent xmlns:mc="http://schemas.openxmlformats.org/markup-compatibility/2006">
      <mc:Choice Requires="x14">
        <control shapeId="1034" r:id="rId5" name="CommandButton3">
          <controlPr defaultSize="0" autoLine="0" r:id="rId6">
            <anchor moveWithCells="1" sizeWithCells="1">
              <from>
                <xdr:col>10</xdr:col>
                <xdr:colOff>190500</xdr:colOff>
                <xdr:row>17</xdr:row>
                <xdr:rowOff>76200</xdr:rowOff>
              </from>
              <to>
                <xdr:col>11</xdr:col>
                <xdr:colOff>28575</xdr:colOff>
                <xdr:row>19</xdr:row>
                <xdr:rowOff>76200</xdr:rowOff>
              </to>
            </anchor>
          </controlPr>
        </control>
      </mc:Choice>
      <mc:Fallback>
        <control shapeId="1034" r:id="rId5" name="CommandButton3"/>
      </mc:Fallback>
    </mc:AlternateContent>
    <mc:AlternateContent xmlns:mc="http://schemas.openxmlformats.org/markup-compatibility/2006">
      <mc:Choice Requires="x14">
        <control shapeId="1030" r:id="rId7" name="CommandButton2">
          <controlPr defaultSize="0" autoLine="0" r:id="rId8">
            <anchor moveWithCells="1" sizeWithCells="1">
              <from>
                <xdr:col>10</xdr:col>
                <xdr:colOff>228600</xdr:colOff>
                <xdr:row>20</xdr:row>
                <xdr:rowOff>0</xdr:rowOff>
              </from>
              <to>
                <xdr:col>11</xdr:col>
                <xdr:colOff>123825</xdr:colOff>
                <xdr:row>22</xdr:row>
                <xdr:rowOff>57150</xdr:rowOff>
              </to>
            </anchor>
          </controlPr>
        </control>
      </mc:Choice>
      <mc:Fallback>
        <control shapeId="1030" r:id="rId7" name="CommandButton2"/>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14:formula1>
            <xm:f>Heures!$A$3:$A$66</xm:f>
          </x14:formula1>
          <xm:sqref>B20:B22</xm:sqref>
        </x14:dataValidation>
        <x14:dataValidation type="list" allowBlank="1" showInputMessage="1" showErrorMessage="1">
          <x14:formula1>
            <xm:f>Heures!$A$2:$A$66</xm:f>
          </x14:formula1>
          <xm:sqref>B23:B37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3"/>
  <sheetViews>
    <sheetView workbookViewId="0"/>
  </sheetViews>
  <sheetFormatPr baseColWidth="10" defaultRowHeight="15" x14ac:dyDescent="0.25"/>
  <cols>
    <col min="1" max="1" width="11.42578125" customWidth="1"/>
    <col min="2" max="2" width="60.7109375" customWidth="1"/>
    <col min="3" max="3" width="0.28515625" hidden="1" customWidth="1"/>
    <col min="4" max="4" width="19.5703125" customWidth="1"/>
    <col min="5" max="5" width="30.7109375" customWidth="1"/>
  </cols>
  <sheetData>
    <row r="1" spans="1:5" ht="21" customHeight="1" x14ac:dyDescent="0.25">
      <c r="A1" s="2" t="s">
        <v>29</v>
      </c>
      <c r="B1" s="2" t="s">
        <v>30</v>
      </c>
      <c r="C1" s="3">
        <v>8</v>
      </c>
      <c r="D1" s="4" t="s">
        <v>31</v>
      </c>
      <c r="E1" s="2" t="s">
        <v>32</v>
      </c>
    </row>
    <row r="2" spans="1:5" ht="21" customHeight="1" x14ac:dyDescent="0.25">
      <c r="A2" s="5">
        <v>1</v>
      </c>
      <c r="B2" s="6" t="s">
        <v>3</v>
      </c>
      <c r="C2" s="7">
        <v>2.88</v>
      </c>
      <c r="D2" s="8">
        <v>38.880000000000003</v>
      </c>
      <c r="E2" s="9">
        <v>36</v>
      </c>
    </row>
    <row r="3" spans="1:5" ht="21" customHeight="1" x14ac:dyDescent="0.25">
      <c r="A3" s="5">
        <v>2</v>
      </c>
      <c r="B3" s="6" t="s">
        <v>4</v>
      </c>
      <c r="C3" s="7">
        <v>2.3199999999999998</v>
      </c>
      <c r="D3" s="8">
        <v>31.32</v>
      </c>
      <c r="E3" s="9">
        <v>29</v>
      </c>
    </row>
    <row r="4" spans="1:5" ht="21" customHeight="1" x14ac:dyDescent="0.25">
      <c r="A4" s="5">
        <v>3</v>
      </c>
      <c r="B4" s="6" t="s">
        <v>5</v>
      </c>
      <c r="C4" s="7">
        <v>2.16</v>
      </c>
      <c r="D4" s="8">
        <v>29.16</v>
      </c>
      <c r="E4" s="9">
        <v>27</v>
      </c>
    </row>
    <row r="5" spans="1:5" ht="21" customHeight="1" x14ac:dyDescent="0.25">
      <c r="A5" s="5">
        <v>4</v>
      </c>
      <c r="B5" s="6" t="s">
        <v>6</v>
      </c>
      <c r="C5" s="7">
        <v>2.8</v>
      </c>
      <c r="D5" s="8">
        <v>37.799999999999997</v>
      </c>
      <c r="E5" s="9">
        <v>35</v>
      </c>
    </row>
    <row r="6" spans="1:5" ht="21" customHeight="1" x14ac:dyDescent="0.25">
      <c r="A6" s="5">
        <v>5</v>
      </c>
      <c r="B6" s="6" t="s">
        <v>7</v>
      </c>
      <c r="C6" s="7">
        <v>0.8</v>
      </c>
      <c r="D6" s="8">
        <v>10.8</v>
      </c>
      <c r="E6" s="9">
        <v>10</v>
      </c>
    </row>
    <row r="7" spans="1:5" ht="21" customHeight="1" x14ac:dyDescent="0.25">
      <c r="A7" s="5">
        <v>6</v>
      </c>
      <c r="B7" s="6" t="s">
        <v>8</v>
      </c>
      <c r="C7" s="7">
        <v>2.88</v>
      </c>
      <c r="D7" s="8">
        <v>38.880000000000003</v>
      </c>
      <c r="E7" s="9">
        <v>36</v>
      </c>
    </row>
    <row r="8" spans="1:5" ht="21" customHeight="1" x14ac:dyDescent="0.25">
      <c r="A8" s="5">
        <v>7</v>
      </c>
      <c r="B8" s="6" t="s">
        <v>9</v>
      </c>
      <c r="C8" s="1">
        <v>2.88</v>
      </c>
      <c r="D8" s="8">
        <v>38.880000000000003</v>
      </c>
      <c r="E8" s="9">
        <v>36</v>
      </c>
    </row>
    <row r="9" spans="1:5" ht="21" customHeight="1" x14ac:dyDescent="0.25">
      <c r="A9" s="5">
        <v>8</v>
      </c>
      <c r="B9" s="10" t="s">
        <v>10</v>
      </c>
      <c r="C9" s="7">
        <v>0.48</v>
      </c>
      <c r="D9" s="8">
        <v>6.48</v>
      </c>
      <c r="E9" s="9">
        <v>6</v>
      </c>
    </row>
    <row r="10" spans="1:5" ht="21" customHeight="1" x14ac:dyDescent="0.25">
      <c r="A10" s="5">
        <v>9</v>
      </c>
      <c r="B10" s="11" t="s">
        <v>11</v>
      </c>
      <c r="C10" s="7">
        <v>2.08</v>
      </c>
      <c r="D10" s="8">
        <v>28.08</v>
      </c>
      <c r="E10" s="9">
        <v>26</v>
      </c>
    </row>
    <row r="11" spans="1:5" ht="21" customHeight="1" x14ac:dyDescent="0.25">
      <c r="A11" s="5">
        <v>10</v>
      </c>
      <c r="B11" s="6"/>
      <c r="C11" s="1"/>
      <c r="D11" s="8"/>
      <c r="E11" s="9"/>
    </row>
    <row r="12" spans="1:5" ht="21" customHeight="1" x14ac:dyDescent="0.25">
      <c r="A12" s="1">
        <v>11</v>
      </c>
      <c r="B12" s="12"/>
      <c r="C12" s="1"/>
      <c r="D12" s="1"/>
      <c r="E12" s="12"/>
    </row>
    <row r="13" spans="1:5" ht="21" customHeight="1" x14ac:dyDescent="0.25">
      <c r="A13" s="13">
        <v>12</v>
      </c>
      <c r="B13" s="12"/>
      <c r="C13" s="12"/>
      <c r="D13" s="12"/>
      <c r="E13" s="12"/>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31"/>
  <sheetViews>
    <sheetView workbookViewId="0"/>
  </sheetViews>
  <sheetFormatPr baseColWidth="10" defaultRowHeight="15" x14ac:dyDescent="0.25"/>
  <cols>
    <col min="2" max="2" width="33.7109375" customWidth="1"/>
    <col min="3" max="3" width="33" customWidth="1"/>
    <col min="4" max="4" width="38.28515625" customWidth="1"/>
  </cols>
  <sheetData>
    <row r="1" spans="1:4" x14ac:dyDescent="0.25">
      <c r="A1" s="83" t="s">
        <v>12</v>
      </c>
      <c r="B1" s="81" t="s">
        <v>34</v>
      </c>
      <c r="C1" s="86" t="s">
        <v>35</v>
      </c>
      <c r="D1" s="81" t="s">
        <v>36</v>
      </c>
    </row>
    <row r="2" spans="1:4" x14ac:dyDescent="0.25">
      <c r="A2" s="82">
        <v>1</v>
      </c>
      <c r="B2" s="111" t="s">
        <v>48</v>
      </c>
      <c r="C2" s="87">
        <v>123</v>
      </c>
      <c r="D2" s="115" t="s">
        <v>77</v>
      </c>
    </row>
    <row r="3" spans="1:4" x14ac:dyDescent="0.25">
      <c r="A3" s="82">
        <v>2</v>
      </c>
      <c r="B3" s="111" t="s">
        <v>49</v>
      </c>
      <c r="C3" s="87">
        <v>1234</v>
      </c>
      <c r="D3" s="115" t="s">
        <v>78</v>
      </c>
    </row>
    <row r="4" spans="1:4" x14ac:dyDescent="0.25">
      <c r="A4" s="82">
        <v>3</v>
      </c>
      <c r="B4" s="111" t="s">
        <v>50</v>
      </c>
      <c r="C4" s="87">
        <v>1242</v>
      </c>
      <c r="D4" s="115" t="s">
        <v>79</v>
      </c>
    </row>
    <row r="5" spans="1:4" x14ac:dyDescent="0.25">
      <c r="A5" s="82">
        <v>4</v>
      </c>
      <c r="B5" s="114" t="s">
        <v>51</v>
      </c>
      <c r="C5" s="87">
        <v>1254</v>
      </c>
      <c r="D5" s="115" t="s">
        <v>80</v>
      </c>
    </row>
    <row r="6" spans="1:4" x14ac:dyDescent="0.25">
      <c r="A6" s="82">
        <v>5</v>
      </c>
      <c r="B6" s="111" t="s">
        <v>52</v>
      </c>
      <c r="C6" s="87">
        <v>125</v>
      </c>
      <c r="D6" s="115" t="s">
        <v>81</v>
      </c>
    </row>
    <row r="7" spans="1:4" x14ac:dyDescent="0.25">
      <c r="A7" s="82">
        <v>6</v>
      </c>
      <c r="B7" s="111" t="s">
        <v>53</v>
      </c>
      <c r="C7" s="87">
        <v>325</v>
      </c>
      <c r="D7" s="115" t="s">
        <v>82</v>
      </c>
    </row>
    <row r="8" spans="1:4" x14ac:dyDescent="0.25">
      <c r="A8" s="82">
        <v>7</v>
      </c>
      <c r="B8" s="111" t="s">
        <v>54</v>
      </c>
      <c r="C8" s="87">
        <v>254</v>
      </c>
      <c r="D8" s="115" t="s">
        <v>83</v>
      </c>
    </row>
    <row r="9" spans="1:4" x14ac:dyDescent="0.25">
      <c r="A9" s="82">
        <v>8</v>
      </c>
      <c r="B9" s="111" t="s">
        <v>55</v>
      </c>
      <c r="C9" s="87">
        <v>257</v>
      </c>
      <c r="D9" s="115" t="s">
        <v>84</v>
      </c>
    </row>
    <row r="10" spans="1:4" x14ac:dyDescent="0.25">
      <c r="A10" s="82">
        <v>9</v>
      </c>
      <c r="B10" s="114" t="s">
        <v>56</v>
      </c>
      <c r="C10" s="87">
        <v>25456</v>
      </c>
      <c r="D10" s="115" t="s">
        <v>85</v>
      </c>
    </row>
    <row r="11" spans="1:4" x14ac:dyDescent="0.25">
      <c r="A11" s="82">
        <v>10</v>
      </c>
      <c r="B11" s="114" t="s">
        <v>57</v>
      </c>
      <c r="C11" s="87">
        <v>2578</v>
      </c>
      <c r="D11" s="115" t="s">
        <v>86</v>
      </c>
    </row>
    <row r="12" spans="1:4" x14ac:dyDescent="0.25">
      <c r="A12" s="82">
        <v>11</v>
      </c>
      <c r="B12" s="114" t="s">
        <v>58</v>
      </c>
      <c r="C12" s="87">
        <v>354</v>
      </c>
      <c r="D12" s="115" t="s">
        <v>87</v>
      </c>
    </row>
    <row r="13" spans="1:4" x14ac:dyDescent="0.25">
      <c r="A13" s="82">
        <v>12</v>
      </c>
      <c r="B13" s="111" t="s">
        <v>59</v>
      </c>
      <c r="C13" s="87">
        <v>3254</v>
      </c>
      <c r="D13" s="115" t="s">
        <v>88</v>
      </c>
    </row>
    <row r="14" spans="1:4" x14ac:dyDescent="0.25">
      <c r="A14" s="82">
        <v>13</v>
      </c>
      <c r="B14" s="111" t="s">
        <v>60</v>
      </c>
      <c r="C14" s="87">
        <v>257</v>
      </c>
      <c r="D14" s="115" t="s">
        <v>89</v>
      </c>
    </row>
    <row r="15" spans="1:4" x14ac:dyDescent="0.25">
      <c r="A15" s="82">
        <v>14</v>
      </c>
      <c r="B15" s="111" t="s">
        <v>61</v>
      </c>
      <c r="C15" s="87">
        <v>574</v>
      </c>
      <c r="D15" s="115" t="s">
        <v>90</v>
      </c>
    </row>
    <row r="16" spans="1:4" x14ac:dyDescent="0.25">
      <c r="A16" s="82">
        <v>15</v>
      </c>
      <c r="B16" s="111" t="s">
        <v>62</v>
      </c>
      <c r="C16" s="87">
        <v>655465</v>
      </c>
      <c r="D16" s="115" t="s">
        <v>91</v>
      </c>
    </row>
    <row r="17" spans="1:4" x14ac:dyDescent="0.25">
      <c r="A17" s="82">
        <v>16</v>
      </c>
      <c r="B17" s="111" t="s">
        <v>63</v>
      </c>
      <c r="C17" s="87">
        <v>58561</v>
      </c>
      <c r="D17" s="115" t="s">
        <v>92</v>
      </c>
    </row>
    <row r="18" spans="1:4" x14ac:dyDescent="0.25">
      <c r="A18" s="82">
        <v>17</v>
      </c>
      <c r="B18" s="111" t="s">
        <v>64</v>
      </c>
      <c r="C18" s="87">
        <v>57845</v>
      </c>
      <c r="D18" s="115" t="s">
        <v>93</v>
      </c>
    </row>
    <row r="19" spans="1:4" x14ac:dyDescent="0.25">
      <c r="A19" s="82">
        <v>18</v>
      </c>
      <c r="B19" s="111" t="s">
        <v>65</v>
      </c>
      <c r="C19" s="87">
        <v>586</v>
      </c>
      <c r="D19" s="115" t="s">
        <v>94</v>
      </c>
    </row>
    <row r="20" spans="1:4" x14ac:dyDescent="0.25">
      <c r="A20" s="82">
        <v>19</v>
      </c>
      <c r="B20" s="111" t="s">
        <v>66</v>
      </c>
      <c r="C20" s="87">
        <v>553</v>
      </c>
      <c r="D20" s="115" t="s">
        <v>95</v>
      </c>
    </row>
    <row r="21" spans="1:4" x14ac:dyDescent="0.25">
      <c r="A21" s="82">
        <v>20</v>
      </c>
      <c r="B21" s="111" t="s">
        <v>67</v>
      </c>
      <c r="C21" s="87">
        <v>253</v>
      </c>
      <c r="D21" s="115" t="s">
        <v>96</v>
      </c>
    </row>
    <row r="22" spans="1:4" x14ac:dyDescent="0.25">
      <c r="A22" s="82">
        <v>21</v>
      </c>
      <c r="B22" s="111" t="s">
        <v>68</v>
      </c>
      <c r="C22" s="87">
        <v>68</v>
      </c>
      <c r="D22" s="115" t="s">
        <v>97</v>
      </c>
    </row>
    <row r="23" spans="1:4" x14ac:dyDescent="0.25">
      <c r="A23" s="82">
        <v>22</v>
      </c>
      <c r="B23" s="111" t="s">
        <v>69</v>
      </c>
      <c r="C23" s="87">
        <v>954</v>
      </c>
      <c r="D23" s="115" t="s">
        <v>98</v>
      </c>
    </row>
    <row r="24" spans="1:4" x14ac:dyDescent="0.25">
      <c r="A24" s="82">
        <v>23</v>
      </c>
      <c r="B24" s="111" t="s">
        <v>70</v>
      </c>
      <c r="C24" s="87">
        <v>58</v>
      </c>
      <c r="D24" s="115" t="s">
        <v>99</v>
      </c>
    </row>
    <row r="25" spans="1:4" x14ac:dyDescent="0.25">
      <c r="A25" s="82">
        <v>24</v>
      </c>
      <c r="B25" s="111" t="s">
        <v>71</v>
      </c>
      <c r="C25" s="87">
        <v>94</v>
      </c>
      <c r="D25" s="115" t="s">
        <v>100</v>
      </c>
    </row>
    <row r="26" spans="1:4" x14ac:dyDescent="0.25">
      <c r="A26" s="82">
        <v>25</v>
      </c>
      <c r="B26" s="111" t="s">
        <v>72</v>
      </c>
      <c r="C26" s="87">
        <v>545</v>
      </c>
      <c r="D26" s="115" t="s">
        <v>101</v>
      </c>
    </row>
    <row r="27" spans="1:4" x14ac:dyDescent="0.25">
      <c r="A27" s="82">
        <v>26</v>
      </c>
      <c r="B27" s="111" t="s">
        <v>73</v>
      </c>
      <c r="C27" s="87">
        <v>255</v>
      </c>
      <c r="D27" s="115" t="s">
        <v>102</v>
      </c>
    </row>
    <row r="28" spans="1:4" x14ac:dyDescent="0.25">
      <c r="A28" s="82">
        <v>27</v>
      </c>
      <c r="B28" s="114" t="s">
        <v>74</v>
      </c>
      <c r="C28" s="87">
        <v>58</v>
      </c>
      <c r="D28" s="115" t="s">
        <v>103</v>
      </c>
    </row>
    <row r="29" spans="1:4" x14ac:dyDescent="0.25">
      <c r="A29" s="85">
        <v>28</v>
      </c>
      <c r="B29" s="114" t="s">
        <v>75</v>
      </c>
      <c r="C29" s="87">
        <v>61</v>
      </c>
      <c r="D29" s="115" t="s">
        <v>104</v>
      </c>
    </row>
    <row r="30" spans="1:4" x14ac:dyDescent="0.25">
      <c r="A30" s="85">
        <v>29</v>
      </c>
      <c r="B30" s="114" t="s">
        <v>76</v>
      </c>
      <c r="C30" s="87">
        <v>256</v>
      </c>
      <c r="D30" s="115" t="s">
        <v>105</v>
      </c>
    </row>
    <row r="31" spans="1:4" x14ac:dyDescent="0.25">
      <c r="A31" s="84"/>
      <c r="B31" s="164" t="s">
        <v>37</v>
      </c>
      <c r="C31" s="164"/>
      <c r="D31" s="165"/>
    </row>
  </sheetData>
  <mergeCells count="1">
    <mergeCell ref="B31:D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27"/>
  <sheetViews>
    <sheetView workbookViewId="0">
      <selection activeCell="E7" sqref="E7"/>
    </sheetView>
  </sheetViews>
  <sheetFormatPr baseColWidth="10" defaultRowHeight="15" x14ac:dyDescent="0.25"/>
  <cols>
    <col min="3" max="3" width="33.140625" customWidth="1"/>
    <col min="4" max="4" width="22.42578125" customWidth="1"/>
    <col min="5" max="5" width="18.85546875" customWidth="1"/>
  </cols>
  <sheetData>
    <row r="1" spans="1:5" ht="30.75" thickBot="1" x14ac:dyDescent="0.3">
      <c r="A1" s="105" t="s">
        <v>13</v>
      </c>
      <c r="B1" s="106" t="s">
        <v>38</v>
      </c>
      <c r="C1" s="106" t="s">
        <v>39</v>
      </c>
      <c r="D1" s="106" t="s">
        <v>40</v>
      </c>
      <c r="E1" s="106" t="s">
        <v>41</v>
      </c>
    </row>
    <row r="2" spans="1:5" x14ac:dyDescent="0.25">
      <c r="A2" s="101"/>
      <c r="B2" s="100"/>
      <c r="C2" s="95"/>
      <c r="D2" s="95"/>
      <c r="E2" s="93"/>
    </row>
    <row r="3" spans="1:5" x14ac:dyDescent="0.25">
      <c r="A3" s="102"/>
      <c r="B3" s="91"/>
      <c r="C3" s="92"/>
      <c r="D3" s="92"/>
      <c r="E3" s="94"/>
    </row>
    <row r="4" spans="1:5" x14ac:dyDescent="0.25">
      <c r="A4" s="103"/>
      <c r="B4" s="91"/>
      <c r="C4" s="96"/>
      <c r="D4" s="92"/>
      <c r="E4" s="94"/>
    </row>
    <row r="5" spans="1:5" x14ac:dyDescent="0.25">
      <c r="A5" s="103"/>
      <c r="B5" s="91"/>
      <c r="C5" s="96"/>
      <c r="D5" s="92"/>
      <c r="E5" s="94"/>
    </row>
    <row r="6" spans="1:5" x14ac:dyDescent="0.25">
      <c r="A6" s="103"/>
      <c r="B6" s="90"/>
      <c r="C6" s="96"/>
      <c r="D6" s="96"/>
      <c r="E6" s="94"/>
    </row>
    <row r="7" spans="1:5" x14ac:dyDescent="0.25">
      <c r="A7" s="103"/>
      <c r="B7" s="91"/>
      <c r="C7" s="96"/>
      <c r="D7" s="107"/>
      <c r="E7" s="94"/>
    </row>
    <row r="8" spans="1:5" x14ac:dyDescent="0.25">
      <c r="A8" s="103"/>
      <c r="B8" s="91"/>
      <c r="C8" s="96"/>
      <c r="D8" s="107"/>
      <c r="E8" s="94"/>
    </row>
    <row r="9" spans="1:5" x14ac:dyDescent="0.25">
      <c r="A9" s="103"/>
      <c r="B9" s="91"/>
      <c r="C9" s="96"/>
      <c r="D9" s="107"/>
      <c r="E9" s="94"/>
    </row>
    <row r="10" spans="1:5" x14ac:dyDescent="0.25">
      <c r="A10" s="103"/>
      <c r="B10" s="91"/>
      <c r="C10" s="96"/>
      <c r="D10" s="107"/>
      <c r="E10" s="94"/>
    </row>
    <row r="11" spans="1:5" x14ac:dyDescent="0.25">
      <c r="A11" s="103"/>
      <c r="B11" s="91"/>
      <c r="C11" s="96"/>
      <c r="D11" s="92"/>
      <c r="E11" s="94"/>
    </row>
    <row r="12" spans="1:5" x14ac:dyDescent="0.25">
      <c r="A12" s="103"/>
      <c r="B12" s="90"/>
      <c r="C12" s="96"/>
      <c r="D12" s="96"/>
      <c r="E12" s="94"/>
    </row>
    <row r="13" spans="1:5" x14ac:dyDescent="0.25">
      <c r="A13" s="103"/>
      <c r="B13" s="90"/>
      <c r="C13" s="96"/>
      <c r="D13" s="96"/>
      <c r="E13" s="94"/>
    </row>
    <row r="14" spans="1:5" x14ac:dyDescent="0.25">
      <c r="A14" s="103"/>
      <c r="B14" s="90"/>
      <c r="C14" s="96"/>
      <c r="D14" s="96"/>
      <c r="E14" s="94"/>
    </row>
    <row r="15" spans="1:5" x14ac:dyDescent="0.25">
      <c r="A15" s="103"/>
      <c r="B15" s="90"/>
      <c r="C15" s="96"/>
      <c r="D15" s="96"/>
      <c r="E15" s="94"/>
    </row>
    <row r="16" spans="1:5" x14ac:dyDescent="0.25">
      <c r="A16" s="103"/>
      <c r="B16" s="90"/>
      <c r="C16" s="96"/>
      <c r="D16" s="96"/>
      <c r="E16" s="94"/>
    </row>
    <row r="17" spans="1:5" x14ac:dyDescent="0.25">
      <c r="A17" s="103"/>
      <c r="B17" s="90"/>
      <c r="C17" s="96"/>
      <c r="D17" s="96"/>
      <c r="E17" s="94"/>
    </row>
    <row r="18" spans="1:5" x14ac:dyDescent="0.25">
      <c r="A18" s="103"/>
      <c r="B18" s="90"/>
      <c r="C18" s="96"/>
      <c r="D18" s="96"/>
      <c r="E18" s="94"/>
    </row>
    <row r="19" spans="1:5" x14ac:dyDescent="0.25">
      <c r="A19" s="103"/>
      <c r="B19" s="90"/>
      <c r="C19" s="96"/>
      <c r="D19" s="96"/>
      <c r="E19" s="94"/>
    </row>
    <row r="20" spans="1:5" x14ac:dyDescent="0.25">
      <c r="A20" s="103"/>
      <c r="B20" s="90"/>
      <c r="C20" s="96"/>
      <c r="D20" s="96"/>
      <c r="E20" s="94"/>
    </row>
    <row r="21" spans="1:5" x14ac:dyDescent="0.25">
      <c r="A21" s="103"/>
      <c r="B21" s="90"/>
      <c r="C21" s="96"/>
      <c r="D21" s="96"/>
      <c r="E21" s="94"/>
    </row>
    <row r="22" spans="1:5" x14ac:dyDescent="0.25">
      <c r="A22" s="103"/>
      <c r="B22" s="90"/>
      <c r="C22" s="96"/>
      <c r="D22" s="96"/>
      <c r="E22" s="94"/>
    </row>
    <row r="23" spans="1:5" x14ac:dyDescent="0.25">
      <c r="A23" s="103"/>
      <c r="B23" s="90"/>
      <c r="C23" s="96"/>
      <c r="D23" s="96"/>
      <c r="E23" s="94"/>
    </row>
    <row r="24" spans="1:5" x14ac:dyDescent="0.25">
      <c r="A24" s="103"/>
      <c r="B24" s="90"/>
      <c r="C24" s="96"/>
      <c r="D24" s="96"/>
      <c r="E24" s="94"/>
    </row>
    <row r="25" spans="1:5" x14ac:dyDescent="0.25">
      <c r="A25" s="103"/>
      <c r="B25" s="90"/>
      <c r="C25" s="96"/>
      <c r="D25" s="96"/>
      <c r="E25" s="94"/>
    </row>
    <row r="26" spans="1:5" x14ac:dyDescent="0.25">
      <c r="A26" s="103"/>
      <c r="B26" s="90"/>
      <c r="C26" s="96"/>
      <c r="D26" s="96"/>
      <c r="E26" s="94"/>
    </row>
    <row r="27" spans="1:5" ht="15.75" thickBot="1" x14ac:dyDescent="0.3">
      <c r="A27" s="104"/>
      <c r="B27" s="99"/>
      <c r="C27" s="97"/>
      <c r="D27" s="97"/>
      <c r="E27" s="98"/>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45"/>
  <sheetViews>
    <sheetView workbookViewId="0"/>
  </sheetViews>
  <sheetFormatPr baseColWidth="10" defaultRowHeight="15" x14ac:dyDescent="0.25"/>
  <cols>
    <col min="3" max="3" width="35.42578125" customWidth="1"/>
    <col min="6" max="6" width="15" customWidth="1"/>
    <col min="9" max="9" width="15" customWidth="1"/>
  </cols>
  <sheetData>
    <row r="1" spans="1:11" ht="26.25" thickBot="1" x14ac:dyDescent="0.3">
      <c r="A1" s="126" t="s">
        <v>13</v>
      </c>
      <c r="B1" s="127" t="s">
        <v>38</v>
      </c>
      <c r="C1" s="127" t="s">
        <v>39</v>
      </c>
      <c r="D1" s="127" t="s">
        <v>41</v>
      </c>
      <c r="E1" s="127" t="s">
        <v>42</v>
      </c>
      <c r="F1" s="127" t="s">
        <v>43</v>
      </c>
      <c r="G1" s="127" t="s">
        <v>44</v>
      </c>
      <c r="H1" s="127" t="s">
        <v>45</v>
      </c>
      <c r="I1" s="127" t="s">
        <v>43</v>
      </c>
      <c r="J1" s="128" t="s">
        <v>46</v>
      </c>
      <c r="K1" s="129"/>
    </row>
    <row r="2" spans="1:11" x14ac:dyDescent="0.25">
      <c r="A2" s="123">
        <f>'Liste des factures'!$A2</f>
        <v>0</v>
      </c>
      <c r="B2" s="112">
        <f>'Liste des factures'!$B2</f>
        <v>0</v>
      </c>
      <c r="C2" s="119">
        <f>'Liste des factures'!$C2</f>
        <v>0</v>
      </c>
      <c r="D2" s="117">
        <f>'Liste des factures'!$E2</f>
        <v>0</v>
      </c>
      <c r="E2" s="118"/>
      <c r="F2" s="112"/>
      <c r="G2" s="124"/>
      <c r="H2" s="118"/>
      <c r="I2" s="112"/>
      <c r="J2" s="122"/>
      <c r="K2" s="113" t="str">
        <f>IF(H2="","IMPAYE","PAYE")</f>
        <v>IMPAYE</v>
      </c>
    </row>
    <row r="3" spans="1:11" x14ac:dyDescent="0.25">
      <c r="A3" s="140">
        <f>'Liste des factures'!$A3</f>
        <v>0</v>
      </c>
      <c r="B3" s="134">
        <f>'Liste des factures'!$B3</f>
        <v>0</v>
      </c>
      <c r="C3" s="138">
        <f>'Liste des factures'!$C3</f>
        <v>0</v>
      </c>
      <c r="D3" s="137">
        <f>'Liste des factures'!$E3</f>
        <v>0</v>
      </c>
      <c r="E3" s="118"/>
      <c r="F3" s="112"/>
      <c r="G3" s="130"/>
      <c r="H3" s="118"/>
      <c r="I3" s="112"/>
      <c r="J3" s="122"/>
      <c r="K3" s="113" t="str">
        <f t="shared" ref="K3:K44" si="0">IF(H3="","IMPAYE","PAYE")</f>
        <v>IMPAYE</v>
      </c>
    </row>
    <row r="4" spans="1:11" x14ac:dyDescent="0.25">
      <c r="A4" s="140">
        <f>'Liste des factures'!$A4</f>
        <v>0</v>
      </c>
      <c r="B4" s="134">
        <f>'Liste des factures'!$B4</f>
        <v>0</v>
      </c>
      <c r="C4" s="138">
        <f>'Liste des factures'!$C4</f>
        <v>0</v>
      </c>
      <c r="D4" s="137">
        <f>'Liste des factures'!$E4</f>
        <v>0</v>
      </c>
      <c r="E4" s="118"/>
      <c r="F4" s="112"/>
      <c r="G4" s="130"/>
      <c r="H4" s="118"/>
      <c r="I4" s="112"/>
      <c r="J4" s="122"/>
      <c r="K4" s="113" t="str">
        <f t="shared" si="0"/>
        <v>IMPAYE</v>
      </c>
    </row>
    <row r="5" spans="1:11" x14ac:dyDescent="0.25">
      <c r="A5" s="140">
        <f>'Liste des factures'!$A5</f>
        <v>0</v>
      </c>
      <c r="B5" s="134">
        <f>'Liste des factures'!$B5</f>
        <v>0</v>
      </c>
      <c r="C5" s="138">
        <f>'Liste des factures'!$C5</f>
        <v>0</v>
      </c>
      <c r="D5" s="137">
        <f>'Liste des factures'!$E5</f>
        <v>0</v>
      </c>
      <c r="E5" s="118"/>
      <c r="F5" s="112"/>
      <c r="G5" s="124"/>
      <c r="H5" s="118"/>
      <c r="I5" s="112"/>
      <c r="J5" s="122"/>
      <c r="K5" s="113" t="str">
        <f t="shared" si="0"/>
        <v>IMPAYE</v>
      </c>
    </row>
    <row r="6" spans="1:11" x14ac:dyDescent="0.25">
      <c r="A6" s="140">
        <f>'Liste des factures'!$A6</f>
        <v>0</v>
      </c>
      <c r="B6" s="134">
        <f>'Liste des factures'!$B6</f>
        <v>0</v>
      </c>
      <c r="C6" s="138">
        <f>'Liste des factures'!$C6</f>
        <v>0</v>
      </c>
      <c r="D6" s="137">
        <f>'Liste des factures'!$E6</f>
        <v>0</v>
      </c>
      <c r="E6" s="118"/>
      <c r="F6" s="112"/>
      <c r="G6" s="130"/>
      <c r="H6" s="118"/>
      <c r="I6" s="112"/>
      <c r="J6" s="122"/>
      <c r="K6" s="113" t="str">
        <f t="shared" si="0"/>
        <v>IMPAYE</v>
      </c>
    </row>
    <row r="7" spans="1:11" x14ac:dyDescent="0.25">
      <c r="A7" s="140">
        <f>'Liste des factures'!$A7</f>
        <v>0</v>
      </c>
      <c r="B7" s="134">
        <f>'Liste des factures'!$B7</f>
        <v>0</v>
      </c>
      <c r="C7" s="138">
        <f>'Liste des factures'!$C7</f>
        <v>0</v>
      </c>
      <c r="D7" s="137">
        <f>'Liste des factures'!$E7</f>
        <v>0</v>
      </c>
      <c r="E7" s="118"/>
      <c r="F7" s="112"/>
      <c r="G7" s="130"/>
      <c r="H7" s="118"/>
      <c r="I7" s="112"/>
      <c r="J7" s="122"/>
      <c r="K7" s="113" t="str">
        <f t="shared" si="0"/>
        <v>IMPAYE</v>
      </c>
    </row>
    <row r="8" spans="1:11" x14ac:dyDescent="0.25">
      <c r="A8" s="140">
        <f>'Liste des factures'!$A8</f>
        <v>0</v>
      </c>
      <c r="B8" s="134">
        <f>'Liste des factures'!$B8</f>
        <v>0</v>
      </c>
      <c r="C8" s="138">
        <f>'Liste des factures'!$C8</f>
        <v>0</v>
      </c>
      <c r="D8" s="137">
        <f>'Liste des factures'!$E8</f>
        <v>0</v>
      </c>
      <c r="E8" s="118"/>
      <c r="F8" s="112"/>
      <c r="G8" s="130"/>
      <c r="H8" s="118"/>
      <c r="I8" s="112"/>
      <c r="J8" s="122"/>
      <c r="K8" s="113" t="str">
        <f t="shared" si="0"/>
        <v>IMPAYE</v>
      </c>
    </row>
    <row r="9" spans="1:11" x14ac:dyDescent="0.25">
      <c r="A9" s="140">
        <f>'Liste des factures'!$A9</f>
        <v>0</v>
      </c>
      <c r="B9" s="134">
        <f>'Liste des factures'!$B9</f>
        <v>0</v>
      </c>
      <c r="C9" s="138">
        <f>'Liste des factures'!$C9</f>
        <v>0</v>
      </c>
      <c r="D9" s="137">
        <f>'Liste des factures'!$E9</f>
        <v>0</v>
      </c>
      <c r="E9" s="118"/>
      <c r="F9" s="112"/>
      <c r="G9" s="124"/>
      <c r="H9" s="118"/>
      <c r="I9" s="112"/>
      <c r="J9" s="122"/>
      <c r="K9" s="113" t="str">
        <f t="shared" si="0"/>
        <v>IMPAYE</v>
      </c>
    </row>
    <row r="10" spans="1:11" x14ac:dyDescent="0.25">
      <c r="A10" s="140">
        <f>'Liste des factures'!$A10</f>
        <v>0</v>
      </c>
      <c r="B10" s="134">
        <f>'Liste des factures'!$B10</f>
        <v>0</v>
      </c>
      <c r="C10" s="138">
        <f>'Liste des factures'!$C10</f>
        <v>0</v>
      </c>
      <c r="D10" s="137">
        <f>'Liste des factures'!$E10</f>
        <v>0</v>
      </c>
      <c r="E10" s="118"/>
      <c r="F10" s="112"/>
      <c r="G10" s="130"/>
      <c r="H10" s="118"/>
      <c r="I10" s="112"/>
      <c r="J10" s="122"/>
      <c r="K10" s="113" t="str">
        <f t="shared" si="0"/>
        <v>IMPAYE</v>
      </c>
    </row>
    <row r="11" spans="1:11" x14ac:dyDescent="0.25">
      <c r="A11" s="140">
        <f>'Liste des factures'!$A11</f>
        <v>0</v>
      </c>
      <c r="B11" s="134">
        <f>'Liste des factures'!$B11</f>
        <v>0</v>
      </c>
      <c r="C11" s="138">
        <f>'Liste des factures'!$C11</f>
        <v>0</v>
      </c>
      <c r="D11" s="137">
        <f>'Liste des factures'!$E11</f>
        <v>0</v>
      </c>
      <c r="E11" s="118"/>
      <c r="F11" s="112"/>
      <c r="G11" s="124"/>
      <c r="H11" s="118"/>
      <c r="I11" s="112"/>
      <c r="J11" s="122"/>
      <c r="K11" s="113" t="str">
        <f t="shared" si="0"/>
        <v>IMPAYE</v>
      </c>
    </row>
    <row r="12" spans="1:11" x14ac:dyDescent="0.25">
      <c r="A12" s="140">
        <f>'Liste des factures'!$A12</f>
        <v>0</v>
      </c>
      <c r="B12" s="134">
        <f>'Liste des factures'!$B12</f>
        <v>0</v>
      </c>
      <c r="C12" s="138">
        <f>'Liste des factures'!$C12</f>
        <v>0</v>
      </c>
      <c r="D12" s="137">
        <f>'Liste des factures'!$E12</f>
        <v>0</v>
      </c>
      <c r="E12" s="118"/>
      <c r="F12" s="112"/>
      <c r="G12" s="124"/>
      <c r="H12" s="118"/>
      <c r="I12" s="112"/>
      <c r="J12" s="122"/>
      <c r="K12" s="113" t="str">
        <f t="shared" si="0"/>
        <v>IMPAYE</v>
      </c>
    </row>
    <row r="13" spans="1:11" x14ac:dyDescent="0.25">
      <c r="A13" s="140">
        <f>'Liste des factures'!$A13</f>
        <v>0</v>
      </c>
      <c r="B13" s="134">
        <f>'Liste des factures'!$B13</f>
        <v>0</v>
      </c>
      <c r="C13" s="138">
        <f>'Liste des factures'!$C13</f>
        <v>0</v>
      </c>
      <c r="D13" s="137">
        <f>'Liste des factures'!$E13</f>
        <v>0</v>
      </c>
      <c r="E13" s="118"/>
      <c r="F13" s="112"/>
      <c r="G13" s="124"/>
      <c r="H13" s="118"/>
      <c r="I13" s="112"/>
      <c r="J13" s="122"/>
      <c r="K13" s="113" t="str">
        <f t="shared" si="0"/>
        <v>IMPAYE</v>
      </c>
    </row>
    <row r="14" spans="1:11" x14ac:dyDescent="0.25">
      <c r="A14" s="140">
        <f>'Liste des factures'!$A14</f>
        <v>0</v>
      </c>
      <c r="B14" s="134">
        <f>'Liste des factures'!$B14</f>
        <v>0</v>
      </c>
      <c r="C14" s="138">
        <f>'Liste des factures'!$C14</f>
        <v>0</v>
      </c>
      <c r="D14" s="137">
        <f>'Liste des factures'!$E14</f>
        <v>0</v>
      </c>
      <c r="E14" s="118"/>
      <c r="F14" s="112"/>
      <c r="G14" s="124"/>
      <c r="H14" s="118"/>
      <c r="I14" s="112"/>
      <c r="J14" s="122"/>
      <c r="K14" s="113" t="str">
        <f t="shared" si="0"/>
        <v>IMPAYE</v>
      </c>
    </row>
    <row r="15" spans="1:11" x14ac:dyDescent="0.25">
      <c r="A15" s="140">
        <f>'Liste des factures'!$A15</f>
        <v>0</v>
      </c>
      <c r="B15" s="134">
        <f>'Liste des factures'!$B15</f>
        <v>0</v>
      </c>
      <c r="C15" s="138">
        <f>'Liste des factures'!$C15</f>
        <v>0</v>
      </c>
      <c r="D15" s="137">
        <f>'Liste des factures'!$E15</f>
        <v>0</v>
      </c>
      <c r="E15" s="118"/>
      <c r="F15" s="112"/>
      <c r="G15" s="124"/>
      <c r="H15" s="118"/>
      <c r="I15" s="112"/>
      <c r="J15" s="122"/>
      <c r="K15" s="113" t="str">
        <f t="shared" si="0"/>
        <v>IMPAYE</v>
      </c>
    </row>
    <row r="16" spans="1:11" x14ac:dyDescent="0.25">
      <c r="A16" s="140">
        <f>'Liste des factures'!$A16</f>
        <v>0</v>
      </c>
      <c r="B16" s="134">
        <f>'Liste des factures'!$B16</f>
        <v>0</v>
      </c>
      <c r="C16" s="138">
        <f>'Liste des factures'!$C16</f>
        <v>0</v>
      </c>
      <c r="D16" s="137">
        <f>'Liste des factures'!$E16</f>
        <v>0</v>
      </c>
      <c r="E16" s="118"/>
      <c r="F16" s="112"/>
      <c r="G16" s="124"/>
      <c r="H16" s="118"/>
      <c r="I16" s="112"/>
      <c r="J16" s="122"/>
      <c r="K16" s="113" t="str">
        <f t="shared" si="0"/>
        <v>IMPAYE</v>
      </c>
    </row>
    <row r="17" spans="1:11" x14ac:dyDescent="0.25">
      <c r="A17" s="140">
        <f>'Liste des factures'!$A17</f>
        <v>0</v>
      </c>
      <c r="B17" s="134">
        <f>'Liste des factures'!$B17</f>
        <v>0</v>
      </c>
      <c r="C17" s="138">
        <f>'Liste des factures'!$C17</f>
        <v>0</v>
      </c>
      <c r="D17" s="137">
        <f>'Liste des factures'!$E17</f>
        <v>0</v>
      </c>
      <c r="E17" s="118"/>
      <c r="F17" s="112"/>
      <c r="G17" s="124"/>
      <c r="H17" s="118"/>
      <c r="I17" s="112"/>
      <c r="J17" s="122"/>
      <c r="K17" s="113" t="str">
        <f t="shared" si="0"/>
        <v>IMPAYE</v>
      </c>
    </row>
    <row r="18" spans="1:11" x14ac:dyDescent="0.25">
      <c r="A18" s="140">
        <f>'Liste des factures'!$A18</f>
        <v>0</v>
      </c>
      <c r="B18" s="134">
        <f>'Liste des factures'!$B18</f>
        <v>0</v>
      </c>
      <c r="C18" s="138">
        <f>'Liste des factures'!$C18</f>
        <v>0</v>
      </c>
      <c r="D18" s="137">
        <f>'Liste des factures'!$E18</f>
        <v>0</v>
      </c>
      <c r="E18" s="118"/>
      <c r="F18" s="112"/>
      <c r="G18" s="124"/>
      <c r="H18" s="118"/>
      <c r="I18" s="112"/>
      <c r="J18" s="122"/>
      <c r="K18" s="113" t="str">
        <f t="shared" si="0"/>
        <v>IMPAYE</v>
      </c>
    </row>
    <row r="19" spans="1:11" x14ac:dyDescent="0.25">
      <c r="A19" s="140">
        <f>'Liste des factures'!$A19</f>
        <v>0</v>
      </c>
      <c r="B19" s="134">
        <f>'Liste des factures'!$B19</f>
        <v>0</v>
      </c>
      <c r="C19" s="138">
        <f>'Liste des factures'!$C19</f>
        <v>0</v>
      </c>
      <c r="D19" s="137">
        <f>'Liste des factures'!$E19</f>
        <v>0</v>
      </c>
      <c r="E19" s="118"/>
      <c r="F19" s="112"/>
      <c r="G19" s="124"/>
      <c r="H19" s="118"/>
      <c r="I19" s="112"/>
      <c r="J19" s="122"/>
      <c r="K19" s="113" t="str">
        <f t="shared" si="0"/>
        <v>IMPAYE</v>
      </c>
    </row>
    <row r="20" spans="1:11" x14ac:dyDescent="0.25">
      <c r="A20" s="140">
        <f>'Liste des factures'!$A20</f>
        <v>0</v>
      </c>
      <c r="B20" s="134">
        <f>'Liste des factures'!$B20</f>
        <v>0</v>
      </c>
      <c r="C20" s="138">
        <f>'Liste des factures'!$C20</f>
        <v>0</v>
      </c>
      <c r="D20" s="137">
        <f>'Liste des factures'!$E20</f>
        <v>0</v>
      </c>
      <c r="E20" s="118"/>
      <c r="F20" s="112"/>
      <c r="G20" s="124"/>
      <c r="H20" s="118"/>
      <c r="I20" s="112"/>
      <c r="J20" s="122"/>
      <c r="K20" s="113" t="str">
        <f t="shared" si="0"/>
        <v>IMPAYE</v>
      </c>
    </row>
    <row r="21" spans="1:11" x14ac:dyDescent="0.25">
      <c r="A21" s="140">
        <f>'Liste des factures'!$A21</f>
        <v>0</v>
      </c>
      <c r="B21" s="134">
        <f>'Liste des factures'!$B21</f>
        <v>0</v>
      </c>
      <c r="C21" s="138">
        <f>'Liste des factures'!$C21</f>
        <v>0</v>
      </c>
      <c r="D21" s="137">
        <f>'Liste des factures'!$E21</f>
        <v>0</v>
      </c>
      <c r="E21" s="118"/>
      <c r="F21" s="112"/>
      <c r="G21" s="124"/>
      <c r="H21" s="118"/>
      <c r="I21" s="112"/>
      <c r="J21" s="122"/>
      <c r="K21" s="113" t="str">
        <f t="shared" si="0"/>
        <v>IMPAYE</v>
      </c>
    </row>
    <row r="22" spans="1:11" x14ac:dyDescent="0.25">
      <c r="A22" s="140">
        <f>'Liste des factures'!$A22</f>
        <v>0</v>
      </c>
      <c r="B22" s="134">
        <f>'Liste des factures'!$B22</f>
        <v>0</v>
      </c>
      <c r="C22" s="138">
        <f>'Liste des factures'!$C22</f>
        <v>0</v>
      </c>
      <c r="D22" s="137">
        <f>'Liste des factures'!$E22</f>
        <v>0</v>
      </c>
      <c r="E22" s="118"/>
      <c r="F22" s="112"/>
      <c r="G22" s="124"/>
      <c r="H22" s="118"/>
      <c r="I22" s="112"/>
      <c r="J22" s="122"/>
      <c r="K22" s="113" t="str">
        <f t="shared" si="0"/>
        <v>IMPAYE</v>
      </c>
    </row>
    <row r="23" spans="1:11" x14ac:dyDescent="0.25">
      <c r="A23" s="140">
        <f>'Liste des factures'!$A23</f>
        <v>0</v>
      </c>
      <c r="B23" s="134">
        <f>'Liste des factures'!$B23</f>
        <v>0</v>
      </c>
      <c r="C23" s="138">
        <f>'Liste des factures'!$C23</f>
        <v>0</v>
      </c>
      <c r="D23" s="137">
        <f>'Liste des factures'!$E23</f>
        <v>0</v>
      </c>
      <c r="E23" s="118"/>
      <c r="F23" s="112"/>
      <c r="G23" s="124"/>
      <c r="H23" s="118"/>
      <c r="I23" s="112"/>
      <c r="J23" s="122"/>
      <c r="K23" s="113" t="str">
        <f t="shared" si="0"/>
        <v>IMPAYE</v>
      </c>
    </row>
    <row r="24" spans="1:11" x14ac:dyDescent="0.25">
      <c r="A24" s="140">
        <f>'Liste des factures'!$A24</f>
        <v>0</v>
      </c>
      <c r="B24" s="134">
        <f>'Liste des factures'!$B24</f>
        <v>0</v>
      </c>
      <c r="C24" s="138">
        <f>'Liste des factures'!$C24</f>
        <v>0</v>
      </c>
      <c r="D24" s="137">
        <f>'Liste des factures'!$E24</f>
        <v>0</v>
      </c>
      <c r="E24" s="118"/>
      <c r="F24" s="112"/>
      <c r="G24" s="124"/>
      <c r="H24" s="118"/>
      <c r="I24" s="112"/>
      <c r="J24" s="122"/>
      <c r="K24" s="113" t="str">
        <f t="shared" si="0"/>
        <v>IMPAYE</v>
      </c>
    </row>
    <row r="25" spans="1:11" x14ac:dyDescent="0.25">
      <c r="A25" s="140">
        <f>'Liste des factures'!$A25</f>
        <v>0</v>
      </c>
      <c r="B25" s="134">
        <f>'Liste des factures'!$B25</f>
        <v>0</v>
      </c>
      <c r="C25" s="138">
        <f>'Liste des factures'!$C25</f>
        <v>0</v>
      </c>
      <c r="D25" s="137">
        <f>'Liste des factures'!$E25</f>
        <v>0</v>
      </c>
      <c r="E25" s="118"/>
      <c r="F25" s="112"/>
      <c r="G25" s="124"/>
      <c r="H25" s="118"/>
      <c r="I25" s="112"/>
      <c r="J25" s="122"/>
      <c r="K25" s="113" t="str">
        <f t="shared" si="0"/>
        <v>IMPAYE</v>
      </c>
    </row>
    <row r="26" spans="1:11" x14ac:dyDescent="0.25">
      <c r="A26" s="140">
        <f>'Liste des factures'!$A26</f>
        <v>0</v>
      </c>
      <c r="B26" s="134">
        <f>'Liste des factures'!$B26</f>
        <v>0</v>
      </c>
      <c r="C26" s="138">
        <f>'Liste des factures'!$C26</f>
        <v>0</v>
      </c>
      <c r="D26" s="137">
        <f>'Liste des factures'!$E26</f>
        <v>0</v>
      </c>
      <c r="E26" s="118"/>
      <c r="F26" s="112"/>
      <c r="G26" s="124"/>
      <c r="H26" s="118"/>
      <c r="I26" s="112"/>
      <c r="J26" s="122"/>
      <c r="K26" s="113" t="str">
        <f t="shared" si="0"/>
        <v>IMPAYE</v>
      </c>
    </row>
    <row r="27" spans="1:11" x14ac:dyDescent="0.25">
      <c r="A27" s="140">
        <f>'Liste des factures'!$A27</f>
        <v>0</v>
      </c>
      <c r="B27" s="134">
        <f>'Liste des factures'!$B27</f>
        <v>0</v>
      </c>
      <c r="C27" s="138">
        <f>'Liste des factures'!$C27</f>
        <v>0</v>
      </c>
      <c r="D27" s="137">
        <f>'Liste des factures'!$E27</f>
        <v>0</v>
      </c>
      <c r="E27" s="118"/>
      <c r="F27" s="112"/>
      <c r="G27" s="124"/>
      <c r="H27" s="118"/>
      <c r="I27" s="112"/>
      <c r="J27" s="122"/>
      <c r="K27" s="113" t="str">
        <f t="shared" si="0"/>
        <v>IMPAYE</v>
      </c>
    </row>
    <row r="28" spans="1:11" x14ac:dyDescent="0.25">
      <c r="A28" s="140">
        <f>'Liste des factures'!$A28</f>
        <v>0</v>
      </c>
      <c r="B28" s="134">
        <f>'Liste des factures'!$B28</f>
        <v>0</v>
      </c>
      <c r="C28" s="138">
        <f>'Liste des factures'!$C28</f>
        <v>0</v>
      </c>
      <c r="D28" s="137">
        <f>'Liste des factures'!$E28</f>
        <v>0</v>
      </c>
      <c r="E28" s="118"/>
      <c r="F28" s="112"/>
      <c r="G28" s="124"/>
      <c r="H28" s="118"/>
      <c r="I28" s="112"/>
      <c r="J28" s="122"/>
      <c r="K28" s="113" t="str">
        <f t="shared" si="0"/>
        <v>IMPAYE</v>
      </c>
    </row>
    <row r="29" spans="1:11" x14ac:dyDescent="0.25">
      <c r="A29" s="140">
        <f>'Liste des factures'!$A29</f>
        <v>0</v>
      </c>
      <c r="B29" s="134">
        <f>'Liste des factures'!$B29</f>
        <v>0</v>
      </c>
      <c r="C29" s="138">
        <f>'Liste des factures'!$C29</f>
        <v>0</v>
      </c>
      <c r="D29" s="137">
        <f>'Liste des factures'!$E29</f>
        <v>0</v>
      </c>
      <c r="E29" s="118"/>
      <c r="F29" s="112"/>
      <c r="G29" s="124"/>
      <c r="H29" s="118"/>
      <c r="I29" s="112"/>
      <c r="J29" s="122"/>
      <c r="K29" s="113" t="str">
        <f t="shared" si="0"/>
        <v>IMPAYE</v>
      </c>
    </row>
    <row r="30" spans="1:11" x14ac:dyDescent="0.25">
      <c r="A30" s="140">
        <f>'Liste des factures'!$A30</f>
        <v>0</v>
      </c>
      <c r="B30" s="134">
        <f>'Liste des factures'!$B30</f>
        <v>0</v>
      </c>
      <c r="C30" s="138">
        <f>'Liste des factures'!$C30</f>
        <v>0</v>
      </c>
      <c r="D30" s="137">
        <f>'Liste des factures'!$E30</f>
        <v>0</v>
      </c>
      <c r="E30" s="118"/>
      <c r="F30" s="112"/>
      <c r="G30" s="124"/>
      <c r="H30" s="118"/>
      <c r="I30" s="112"/>
      <c r="J30" s="122"/>
      <c r="K30" s="113" t="str">
        <f t="shared" si="0"/>
        <v>IMPAYE</v>
      </c>
    </row>
    <row r="31" spans="1:11" x14ac:dyDescent="0.25">
      <c r="A31" s="140">
        <f>'Liste des factures'!$A31</f>
        <v>0</v>
      </c>
      <c r="B31" s="134">
        <f>'Liste des factures'!$B31</f>
        <v>0</v>
      </c>
      <c r="C31" s="138">
        <f>'Liste des factures'!$C31</f>
        <v>0</v>
      </c>
      <c r="D31" s="137">
        <f>'Liste des factures'!$E31</f>
        <v>0</v>
      </c>
      <c r="E31" s="118"/>
      <c r="F31" s="112"/>
      <c r="G31" s="124"/>
      <c r="H31" s="118"/>
      <c r="I31" s="112"/>
      <c r="J31" s="122"/>
      <c r="K31" s="113" t="str">
        <f t="shared" si="0"/>
        <v>IMPAYE</v>
      </c>
    </row>
    <row r="32" spans="1:11" x14ac:dyDescent="0.25">
      <c r="A32" s="140">
        <f>'Liste des factures'!$A32</f>
        <v>0</v>
      </c>
      <c r="B32" s="134">
        <f>'Liste des factures'!$B32</f>
        <v>0</v>
      </c>
      <c r="C32" s="138">
        <f>'Liste des factures'!$C32</f>
        <v>0</v>
      </c>
      <c r="D32" s="137">
        <f>'Liste des factures'!$E32</f>
        <v>0</v>
      </c>
      <c r="E32" s="118"/>
      <c r="F32" s="112"/>
      <c r="G32" s="124"/>
      <c r="H32" s="118"/>
      <c r="I32" s="112"/>
      <c r="J32" s="122"/>
      <c r="K32" s="113" t="str">
        <f t="shared" si="0"/>
        <v>IMPAYE</v>
      </c>
    </row>
    <row r="33" spans="1:11" x14ac:dyDescent="0.25">
      <c r="A33" s="140">
        <f>'Liste des factures'!$A33</f>
        <v>0</v>
      </c>
      <c r="B33" s="134">
        <f>'Liste des factures'!$B33</f>
        <v>0</v>
      </c>
      <c r="C33" s="138">
        <f>'Liste des factures'!$C33</f>
        <v>0</v>
      </c>
      <c r="D33" s="137">
        <f>'Liste des factures'!$E33</f>
        <v>0</v>
      </c>
      <c r="E33" s="118"/>
      <c r="F33" s="112"/>
      <c r="G33" s="124"/>
      <c r="H33" s="118"/>
      <c r="I33" s="112"/>
      <c r="J33" s="122"/>
      <c r="K33" s="113" t="str">
        <f t="shared" si="0"/>
        <v>IMPAYE</v>
      </c>
    </row>
    <row r="34" spans="1:11" x14ac:dyDescent="0.25">
      <c r="A34" s="140">
        <f>'Liste des factures'!$A34</f>
        <v>0</v>
      </c>
      <c r="B34" s="134">
        <f>'Liste des factures'!$B34</f>
        <v>0</v>
      </c>
      <c r="C34" s="138">
        <f>'Liste des factures'!$C34</f>
        <v>0</v>
      </c>
      <c r="D34" s="137">
        <f>'Liste des factures'!$E34</f>
        <v>0</v>
      </c>
      <c r="E34" s="118"/>
      <c r="F34" s="112"/>
      <c r="G34" s="124"/>
      <c r="H34" s="118"/>
      <c r="I34" s="112"/>
      <c r="J34" s="122"/>
      <c r="K34" s="113" t="str">
        <f t="shared" si="0"/>
        <v>IMPAYE</v>
      </c>
    </row>
    <row r="35" spans="1:11" x14ac:dyDescent="0.25">
      <c r="A35" s="140">
        <f>'Liste des factures'!$A35</f>
        <v>0</v>
      </c>
      <c r="B35" s="134">
        <f>'Liste des factures'!$B35</f>
        <v>0</v>
      </c>
      <c r="C35" s="138">
        <f>'Liste des factures'!$C35</f>
        <v>0</v>
      </c>
      <c r="D35" s="137">
        <f>'Liste des factures'!$E35</f>
        <v>0</v>
      </c>
      <c r="E35" s="118"/>
      <c r="F35" s="112"/>
      <c r="G35" s="124"/>
      <c r="H35" s="118"/>
      <c r="I35" s="112"/>
      <c r="J35" s="122"/>
      <c r="K35" s="113" t="str">
        <f t="shared" si="0"/>
        <v>IMPAYE</v>
      </c>
    </row>
    <row r="36" spans="1:11" x14ac:dyDescent="0.25">
      <c r="A36" s="140">
        <f>'Liste des factures'!$A36</f>
        <v>0</v>
      </c>
      <c r="B36" s="134">
        <f>'Liste des factures'!$B36</f>
        <v>0</v>
      </c>
      <c r="C36" s="138">
        <f>'Liste des factures'!$C36</f>
        <v>0</v>
      </c>
      <c r="D36" s="137">
        <f>'Liste des factures'!$E36</f>
        <v>0</v>
      </c>
      <c r="E36" s="118"/>
      <c r="F36" s="112"/>
      <c r="G36" s="124"/>
      <c r="H36" s="118"/>
      <c r="I36" s="112"/>
      <c r="J36" s="122"/>
      <c r="K36" s="113" t="str">
        <f t="shared" si="0"/>
        <v>IMPAYE</v>
      </c>
    </row>
    <row r="37" spans="1:11" x14ac:dyDescent="0.25">
      <c r="A37" s="140">
        <f>'Liste des factures'!$A37</f>
        <v>0</v>
      </c>
      <c r="B37" s="134">
        <f>'Liste des factures'!$B37</f>
        <v>0</v>
      </c>
      <c r="C37" s="138">
        <f>'Liste des factures'!$C37</f>
        <v>0</v>
      </c>
      <c r="D37" s="137">
        <f>'Liste des factures'!$E37</f>
        <v>0</v>
      </c>
      <c r="E37" s="118"/>
      <c r="F37" s="112"/>
      <c r="G37" s="124"/>
      <c r="H37" s="118"/>
      <c r="I37" s="112"/>
      <c r="J37" s="122"/>
      <c r="K37" s="113" t="str">
        <f t="shared" si="0"/>
        <v>IMPAYE</v>
      </c>
    </row>
    <row r="38" spans="1:11" x14ac:dyDescent="0.25">
      <c r="A38" s="140">
        <f>'Liste des factures'!$A38</f>
        <v>0</v>
      </c>
      <c r="B38" s="134">
        <f>'Liste des factures'!$B38</f>
        <v>0</v>
      </c>
      <c r="C38" s="138">
        <f>'Liste des factures'!$C38</f>
        <v>0</v>
      </c>
      <c r="D38" s="137">
        <f>'Liste des factures'!$E38</f>
        <v>0</v>
      </c>
      <c r="E38" s="118"/>
      <c r="F38" s="112"/>
      <c r="G38" s="124"/>
      <c r="H38" s="118"/>
      <c r="I38" s="112"/>
      <c r="J38" s="122"/>
      <c r="K38" s="113" t="str">
        <f t="shared" si="0"/>
        <v>IMPAYE</v>
      </c>
    </row>
    <row r="39" spans="1:11" x14ac:dyDescent="0.25">
      <c r="A39" s="140">
        <f>'Liste des factures'!$A39</f>
        <v>0</v>
      </c>
      <c r="B39" s="134">
        <f>'Liste des factures'!$B39</f>
        <v>0</v>
      </c>
      <c r="C39" s="138">
        <f>'Liste des factures'!$C39</f>
        <v>0</v>
      </c>
      <c r="D39" s="137">
        <f>'Liste des factures'!$E39</f>
        <v>0</v>
      </c>
      <c r="E39" s="118"/>
      <c r="F39" s="112"/>
      <c r="G39" s="124"/>
      <c r="H39" s="118"/>
      <c r="I39" s="112"/>
      <c r="J39" s="122"/>
      <c r="K39" s="113" t="str">
        <f t="shared" si="0"/>
        <v>IMPAYE</v>
      </c>
    </row>
    <row r="40" spans="1:11" x14ac:dyDescent="0.25">
      <c r="A40" s="140">
        <f>'Liste des factures'!$A40</f>
        <v>0</v>
      </c>
      <c r="B40" s="134">
        <f>'Liste des factures'!$B40</f>
        <v>0</v>
      </c>
      <c r="C40" s="138">
        <f>'Liste des factures'!$C40</f>
        <v>0</v>
      </c>
      <c r="D40" s="137">
        <f>'Liste des factures'!$E40</f>
        <v>0</v>
      </c>
      <c r="E40" s="118"/>
      <c r="F40" s="112"/>
      <c r="G40" s="124"/>
      <c r="H40" s="118"/>
      <c r="I40" s="116"/>
      <c r="J40" s="122"/>
      <c r="K40" s="113" t="str">
        <f t="shared" si="0"/>
        <v>IMPAYE</v>
      </c>
    </row>
    <row r="41" spans="1:11" x14ac:dyDescent="0.25">
      <c r="A41" s="140">
        <f>'Liste des factures'!$A41</f>
        <v>0</v>
      </c>
      <c r="B41" s="134">
        <f>'Liste des factures'!$B41</f>
        <v>0</v>
      </c>
      <c r="C41" s="138">
        <f>'Liste des factures'!$C41</f>
        <v>0</v>
      </c>
      <c r="D41" s="137">
        <f>'Liste des factures'!$E41</f>
        <v>0</v>
      </c>
      <c r="E41" s="118"/>
      <c r="F41" s="112"/>
      <c r="G41" s="124"/>
      <c r="H41" s="118"/>
      <c r="I41" s="112"/>
      <c r="J41" s="122"/>
      <c r="K41" s="113" t="str">
        <f t="shared" si="0"/>
        <v>IMPAYE</v>
      </c>
    </row>
    <row r="42" spans="1:11" x14ac:dyDescent="0.25">
      <c r="A42" s="140">
        <f>'Liste des factures'!$A42</f>
        <v>0</v>
      </c>
      <c r="B42" s="134">
        <f>'Liste des factures'!$B42</f>
        <v>0</v>
      </c>
      <c r="C42" s="138">
        <f>'Liste des factures'!$C42</f>
        <v>0</v>
      </c>
      <c r="D42" s="137">
        <f>'Liste des factures'!$E42</f>
        <v>0</v>
      </c>
      <c r="E42" s="118"/>
      <c r="F42" s="112"/>
      <c r="G42" s="124"/>
      <c r="H42" s="118"/>
      <c r="I42" s="131"/>
      <c r="J42" s="122"/>
      <c r="K42" s="113" t="str">
        <f t="shared" si="0"/>
        <v>IMPAYE</v>
      </c>
    </row>
    <row r="43" spans="1:11" x14ac:dyDescent="0.25">
      <c r="A43" s="140">
        <f>'Liste des factures'!$A43</f>
        <v>0</v>
      </c>
      <c r="B43" s="134">
        <f>'Liste des factures'!$B43</f>
        <v>0</v>
      </c>
      <c r="C43" s="138">
        <f>'Liste des factures'!$C43</f>
        <v>0</v>
      </c>
      <c r="D43" s="137">
        <f>'Liste des factures'!$E43</f>
        <v>0</v>
      </c>
      <c r="E43" s="118"/>
      <c r="F43" s="112"/>
      <c r="G43" s="124"/>
      <c r="H43" s="118"/>
      <c r="I43" s="112"/>
      <c r="J43" s="122"/>
      <c r="K43" s="113" t="str">
        <f t="shared" si="0"/>
        <v>IMPAYE</v>
      </c>
    </row>
    <row r="44" spans="1:11" ht="15.75" thickBot="1" x14ac:dyDescent="0.3">
      <c r="A44" s="140">
        <f>'Liste des factures'!$A44</f>
        <v>0</v>
      </c>
      <c r="B44" s="134">
        <f>'Liste des factures'!$B44</f>
        <v>0</v>
      </c>
      <c r="C44" s="138">
        <f>'Liste des factures'!$C44</f>
        <v>0</v>
      </c>
      <c r="D44" s="137">
        <f>'Liste des factures'!$E44</f>
        <v>0</v>
      </c>
      <c r="E44" s="120"/>
      <c r="F44" s="121"/>
      <c r="G44" s="125"/>
      <c r="H44" s="120"/>
      <c r="I44" s="121"/>
      <c r="J44" s="122"/>
      <c r="K44" s="113" t="str">
        <f t="shared" si="0"/>
        <v>IMPAYE</v>
      </c>
    </row>
    <row r="45" spans="1:11" ht="15.75" thickBot="1" x14ac:dyDescent="0.3">
      <c r="A45" s="166" t="s">
        <v>47</v>
      </c>
      <c r="B45" s="167"/>
      <c r="C45" s="167"/>
      <c r="D45" s="167"/>
      <c r="E45" s="167"/>
      <c r="F45" s="167"/>
      <c r="G45" s="167"/>
      <c r="H45" s="167"/>
      <c r="I45" s="168"/>
      <c r="J45" s="132">
        <f>SUM(J2:J44)</f>
        <v>0</v>
      </c>
      <c r="K45" s="108"/>
    </row>
  </sheetData>
  <mergeCells count="1">
    <mergeCell ref="A45:I45"/>
  </mergeCells>
  <conditionalFormatting sqref="K2:K44">
    <cfRule type="beginsWith" dxfId="2" priority="3" operator="beginsWith" text="IM">
      <formula>LEFT(K2,2)="IM"</formula>
    </cfRule>
    <cfRule type="beginsWith" dxfId="1" priority="2" operator="beginsWith" text="P">
      <formula>LEFT(K2,1)="P"</formula>
    </cfRule>
  </conditionalFormatting>
  <conditionalFormatting sqref="J2:J44">
    <cfRule type="cellIs" dxfId="0" priority="1" operator="greaterThan">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67"/>
  <sheetViews>
    <sheetView workbookViewId="0"/>
  </sheetViews>
  <sheetFormatPr baseColWidth="10" defaultRowHeight="15" x14ac:dyDescent="0.25"/>
  <cols>
    <col min="2" max="2" width="22.7109375" customWidth="1"/>
  </cols>
  <sheetData>
    <row r="1" spans="1:2" x14ac:dyDescent="0.25">
      <c r="A1" s="136" t="s">
        <v>17</v>
      </c>
      <c r="B1" s="136" t="s">
        <v>112</v>
      </c>
    </row>
    <row r="2" spans="1:2" x14ac:dyDescent="0.25">
      <c r="A2" s="139">
        <v>0</v>
      </c>
      <c r="B2" s="139">
        <v>0</v>
      </c>
    </row>
    <row r="3" spans="1:2" x14ac:dyDescent="0.25">
      <c r="A3" s="135">
        <v>0.1</v>
      </c>
      <c r="B3" s="135">
        <v>0.16666666666666669</v>
      </c>
    </row>
    <row r="4" spans="1:2" x14ac:dyDescent="0.25">
      <c r="A4" s="135">
        <v>0.15</v>
      </c>
      <c r="B4" s="135">
        <v>0.25</v>
      </c>
    </row>
    <row r="5" spans="1:2" x14ac:dyDescent="0.25">
      <c r="A5" s="135">
        <v>0.2</v>
      </c>
      <c r="B5" s="135">
        <v>0.33333333333333337</v>
      </c>
    </row>
    <row r="6" spans="1:2" x14ac:dyDescent="0.25">
      <c r="A6" s="135">
        <v>0.3</v>
      </c>
      <c r="B6" s="135">
        <v>0.5</v>
      </c>
    </row>
    <row r="7" spans="1:2" x14ac:dyDescent="0.25">
      <c r="A7" s="135">
        <v>0.4</v>
      </c>
      <c r="B7" s="135">
        <v>0.66666666666666674</v>
      </c>
    </row>
    <row r="8" spans="1:2" x14ac:dyDescent="0.25">
      <c r="A8" s="135">
        <v>0.45</v>
      </c>
      <c r="B8" s="135">
        <v>0.75000000000000011</v>
      </c>
    </row>
    <row r="9" spans="1:2" x14ac:dyDescent="0.25">
      <c r="A9" s="135">
        <v>0.5</v>
      </c>
      <c r="B9" s="135">
        <v>0.83333333333333337</v>
      </c>
    </row>
    <row r="10" spans="1:2" x14ac:dyDescent="0.25">
      <c r="A10" s="135">
        <v>1</v>
      </c>
      <c r="B10" s="135">
        <v>1</v>
      </c>
    </row>
    <row r="11" spans="1:2" x14ac:dyDescent="0.25">
      <c r="A11" s="135">
        <v>1.1000000000000001</v>
      </c>
      <c r="B11" s="135">
        <v>1.1666666666666667</v>
      </c>
    </row>
    <row r="12" spans="1:2" x14ac:dyDescent="0.25">
      <c r="A12" s="135">
        <v>1.1499999999999999</v>
      </c>
      <c r="B12" s="135">
        <v>1.2499999999999998</v>
      </c>
    </row>
    <row r="13" spans="1:2" x14ac:dyDescent="0.25">
      <c r="A13" s="135">
        <v>1.2</v>
      </c>
      <c r="B13" s="135">
        <v>1.3333333333333333</v>
      </c>
    </row>
    <row r="14" spans="1:2" x14ac:dyDescent="0.25">
      <c r="A14" s="135">
        <v>1.3</v>
      </c>
      <c r="B14" s="135">
        <v>1.5</v>
      </c>
    </row>
    <row r="15" spans="1:2" x14ac:dyDescent="0.25">
      <c r="A15" s="135">
        <v>1.4</v>
      </c>
      <c r="B15" s="135">
        <v>1.6666666666666665</v>
      </c>
    </row>
    <row r="16" spans="1:2" x14ac:dyDescent="0.25">
      <c r="A16" s="135">
        <v>1.45</v>
      </c>
      <c r="B16" s="135">
        <v>1.75</v>
      </c>
    </row>
    <row r="17" spans="1:2" x14ac:dyDescent="0.25">
      <c r="A17" s="135">
        <v>1.5</v>
      </c>
      <c r="B17" s="135">
        <v>1.8333333333333335</v>
      </c>
    </row>
    <row r="18" spans="1:2" x14ac:dyDescent="0.25">
      <c r="A18" s="135">
        <v>2</v>
      </c>
      <c r="B18" s="135">
        <v>2</v>
      </c>
    </row>
    <row r="19" spans="1:2" x14ac:dyDescent="0.25">
      <c r="A19" s="135">
        <v>2.1</v>
      </c>
      <c r="B19" s="135">
        <v>2.166666666666667</v>
      </c>
    </row>
    <row r="20" spans="1:2" x14ac:dyDescent="0.25">
      <c r="A20" s="135">
        <v>2.15</v>
      </c>
      <c r="B20" s="135">
        <v>2.25</v>
      </c>
    </row>
    <row r="21" spans="1:2" x14ac:dyDescent="0.25">
      <c r="A21" s="135">
        <v>2.2000000000000002</v>
      </c>
      <c r="B21" s="135">
        <v>2.3333333333333335</v>
      </c>
    </row>
    <row r="22" spans="1:2" x14ac:dyDescent="0.25">
      <c r="A22" s="135">
        <v>2.2999999999999998</v>
      </c>
      <c r="B22" s="135">
        <v>2.4999999999999996</v>
      </c>
    </row>
    <row r="23" spans="1:2" x14ac:dyDescent="0.25">
      <c r="A23" s="135">
        <v>2.4</v>
      </c>
      <c r="B23" s="135">
        <v>2.6666666666666665</v>
      </c>
    </row>
    <row r="24" spans="1:2" x14ac:dyDescent="0.25">
      <c r="A24" s="135">
        <v>2.4500000000000002</v>
      </c>
      <c r="B24" s="135">
        <v>2.7500000000000004</v>
      </c>
    </row>
    <row r="25" spans="1:2" x14ac:dyDescent="0.25">
      <c r="A25" s="135">
        <v>2.5</v>
      </c>
      <c r="B25" s="135">
        <v>2.8333333333333335</v>
      </c>
    </row>
    <row r="26" spans="1:2" x14ac:dyDescent="0.25">
      <c r="A26" s="135">
        <v>3</v>
      </c>
      <c r="B26" s="135">
        <v>3</v>
      </c>
    </row>
    <row r="27" spans="1:2" x14ac:dyDescent="0.25">
      <c r="A27" s="135">
        <v>3.1</v>
      </c>
      <c r="B27" s="135">
        <v>3.166666666666667</v>
      </c>
    </row>
    <row r="28" spans="1:2" x14ac:dyDescent="0.25">
      <c r="A28" s="135">
        <v>3.15</v>
      </c>
      <c r="B28" s="135">
        <v>3.25</v>
      </c>
    </row>
    <row r="29" spans="1:2" x14ac:dyDescent="0.25">
      <c r="A29" s="135">
        <v>3.2</v>
      </c>
      <c r="B29" s="135">
        <v>3.3333333333333335</v>
      </c>
    </row>
    <row r="30" spans="1:2" x14ac:dyDescent="0.25">
      <c r="A30" s="135">
        <v>3.3</v>
      </c>
      <c r="B30" s="135">
        <v>3.4999999999999996</v>
      </c>
    </row>
    <row r="31" spans="1:2" x14ac:dyDescent="0.25">
      <c r="A31" s="135">
        <v>3.4</v>
      </c>
      <c r="B31" s="135">
        <v>3.6666666666666665</v>
      </c>
    </row>
    <row r="32" spans="1:2" x14ac:dyDescent="0.25">
      <c r="A32" s="135">
        <v>3.45</v>
      </c>
      <c r="B32" s="135">
        <v>3.7500000000000004</v>
      </c>
    </row>
    <row r="33" spans="1:2" x14ac:dyDescent="0.25">
      <c r="A33" s="135">
        <v>3.5</v>
      </c>
      <c r="B33" s="135">
        <v>3.8333333333333335</v>
      </c>
    </row>
    <row r="34" spans="1:2" x14ac:dyDescent="0.25">
      <c r="A34" s="135">
        <v>4</v>
      </c>
      <c r="B34" s="135">
        <v>4</v>
      </c>
    </row>
    <row r="35" spans="1:2" x14ac:dyDescent="0.25">
      <c r="A35" s="135">
        <v>4.0999999999999996</v>
      </c>
      <c r="B35" s="135">
        <v>4.1666666666666661</v>
      </c>
    </row>
    <row r="36" spans="1:2" x14ac:dyDescent="0.25">
      <c r="A36" s="135">
        <v>4.1500000000000004</v>
      </c>
      <c r="B36" s="135">
        <v>4.2500000000000009</v>
      </c>
    </row>
    <row r="37" spans="1:2" x14ac:dyDescent="0.25">
      <c r="A37" s="135">
        <v>4.2</v>
      </c>
      <c r="B37" s="135">
        <v>4.3333333333333339</v>
      </c>
    </row>
    <row r="38" spans="1:2" x14ac:dyDescent="0.25">
      <c r="A38" s="135">
        <v>4.3</v>
      </c>
      <c r="B38" s="135">
        <v>4.5</v>
      </c>
    </row>
    <row r="39" spans="1:2" x14ac:dyDescent="0.25">
      <c r="A39" s="135">
        <v>4.4000000000000004</v>
      </c>
      <c r="B39" s="135">
        <v>4.666666666666667</v>
      </c>
    </row>
    <row r="40" spans="1:2" x14ac:dyDescent="0.25">
      <c r="A40" s="135">
        <v>4.45</v>
      </c>
      <c r="B40" s="135">
        <v>4.75</v>
      </c>
    </row>
    <row r="41" spans="1:2" x14ac:dyDescent="0.25">
      <c r="A41" s="135">
        <v>4.5</v>
      </c>
      <c r="B41" s="135">
        <v>4.833333333333333</v>
      </c>
    </row>
    <row r="42" spans="1:2" x14ac:dyDescent="0.25">
      <c r="A42" s="135">
        <v>5</v>
      </c>
      <c r="B42" s="135">
        <v>5</v>
      </c>
    </row>
    <row r="43" spans="1:2" x14ac:dyDescent="0.25">
      <c r="A43" s="135">
        <v>5.0999999999999996</v>
      </c>
      <c r="B43" s="135">
        <v>5.1666666666666661</v>
      </c>
    </row>
    <row r="44" spans="1:2" x14ac:dyDescent="0.25">
      <c r="A44" s="135">
        <v>5.15</v>
      </c>
      <c r="B44" s="135">
        <v>5.2500000000000009</v>
      </c>
    </row>
    <row r="45" spans="1:2" x14ac:dyDescent="0.25">
      <c r="A45" s="135">
        <v>5.2</v>
      </c>
      <c r="B45" s="135">
        <v>5.3333333333333339</v>
      </c>
    </row>
    <row r="46" spans="1:2" x14ac:dyDescent="0.25">
      <c r="A46" s="135">
        <v>5.3</v>
      </c>
      <c r="B46" s="135">
        <v>5.5</v>
      </c>
    </row>
    <row r="47" spans="1:2" x14ac:dyDescent="0.25">
      <c r="A47" s="135">
        <v>5.4</v>
      </c>
      <c r="B47" s="135">
        <v>5.666666666666667</v>
      </c>
    </row>
    <row r="48" spans="1:2" x14ac:dyDescent="0.25">
      <c r="A48" s="135">
        <v>5.45</v>
      </c>
      <c r="B48" s="135">
        <v>5.75</v>
      </c>
    </row>
    <row r="49" spans="1:2" x14ac:dyDescent="0.25">
      <c r="A49" s="135">
        <v>5.5</v>
      </c>
      <c r="B49" s="135">
        <v>5.833333333333333</v>
      </c>
    </row>
    <row r="50" spans="1:2" x14ac:dyDescent="0.25">
      <c r="A50" s="135">
        <v>6</v>
      </c>
      <c r="B50" s="135">
        <v>6</v>
      </c>
    </row>
    <row r="51" spans="1:2" x14ac:dyDescent="0.25">
      <c r="A51" s="135">
        <v>6.1</v>
      </c>
      <c r="B51" s="135">
        <v>6.1666666666666661</v>
      </c>
    </row>
    <row r="52" spans="1:2" x14ac:dyDescent="0.25">
      <c r="A52" s="135">
        <v>6.15</v>
      </c>
      <c r="B52" s="135">
        <v>6.2500000000000009</v>
      </c>
    </row>
    <row r="53" spans="1:2" x14ac:dyDescent="0.25">
      <c r="A53" s="135">
        <v>6.2</v>
      </c>
      <c r="B53" s="135">
        <v>6.3333333333333339</v>
      </c>
    </row>
    <row r="54" spans="1:2" x14ac:dyDescent="0.25">
      <c r="A54" s="135">
        <v>6.3</v>
      </c>
      <c r="B54" s="135">
        <v>6.5</v>
      </c>
    </row>
    <row r="55" spans="1:2" x14ac:dyDescent="0.25">
      <c r="A55" s="135">
        <v>6.4</v>
      </c>
      <c r="B55" s="135">
        <v>6.666666666666667</v>
      </c>
    </row>
    <row r="56" spans="1:2" x14ac:dyDescent="0.25">
      <c r="A56" s="135">
        <v>6.45</v>
      </c>
      <c r="B56" s="135">
        <v>6.75</v>
      </c>
    </row>
    <row r="57" spans="1:2" x14ac:dyDescent="0.25">
      <c r="A57" s="135">
        <v>6.5</v>
      </c>
      <c r="B57" s="135">
        <v>6.833333333333333</v>
      </c>
    </row>
    <row r="58" spans="1:2" x14ac:dyDescent="0.25">
      <c r="A58" s="135">
        <v>7</v>
      </c>
      <c r="B58" s="135">
        <v>7</v>
      </c>
    </row>
    <row r="59" spans="1:2" x14ac:dyDescent="0.25">
      <c r="A59" s="135">
        <v>7.1</v>
      </c>
      <c r="B59" s="135">
        <v>7.1666666666666661</v>
      </c>
    </row>
    <row r="60" spans="1:2" x14ac:dyDescent="0.25">
      <c r="A60" s="135">
        <v>7.15</v>
      </c>
      <c r="B60" s="135">
        <v>7.2500000000000009</v>
      </c>
    </row>
    <row r="61" spans="1:2" x14ac:dyDescent="0.25">
      <c r="A61" s="135">
        <v>7.2</v>
      </c>
      <c r="B61" s="135">
        <v>7.3333333333333339</v>
      </c>
    </row>
    <row r="62" spans="1:2" x14ac:dyDescent="0.25">
      <c r="A62" s="135">
        <v>7.3</v>
      </c>
      <c r="B62" s="135">
        <v>7.5</v>
      </c>
    </row>
    <row r="63" spans="1:2" x14ac:dyDescent="0.25">
      <c r="A63" s="135">
        <v>7.4</v>
      </c>
      <c r="B63" s="135">
        <v>7.666666666666667</v>
      </c>
    </row>
    <row r="64" spans="1:2" x14ac:dyDescent="0.25">
      <c r="A64" s="135">
        <v>7.45</v>
      </c>
      <c r="B64" s="135">
        <v>7.75</v>
      </c>
    </row>
    <row r="65" spans="1:2" x14ac:dyDescent="0.25">
      <c r="A65" s="135">
        <v>7.5</v>
      </c>
      <c r="B65" s="135">
        <v>7.833333333333333</v>
      </c>
    </row>
    <row r="66" spans="1:2" x14ac:dyDescent="0.25">
      <c r="A66" s="135">
        <v>8</v>
      </c>
      <c r="B66" s="135">
        <v>8</v>
      </c>
    </row>
    <row r="67" spans="1:2" x14ac:dyDescent="0.25">
      <c r="A67" s="135">
        <v>15</v>
      </c>
      <c r="B67" s="135">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Facture</vt:lpstr>
      <vt:lpstr>Articles</vt:lpstr>
      <vt:lpstr>Clients</vt:lpstr>
      <vt:lpstr>Liste des factures</vt:lpstr>
      <vt:lpstr>Facturation</vt:lpstr>
      <vt:lpstr>Heures</vt:lpstr>
      <vt:lpstr>Articles!Articles</vt:lpstr>
      <vt:lpstr>Clients!Clients</vt:lpstr>
      <vt:lpstr>Heures!Heures</vt:lpstr>
      <vt:lpstr>Facture!Zone_d_impression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Michel</cp:lastModifiedBy>
  <cp:lastPrinted>2014-03-19T14:20:28Z</cp:lastPrinted>
  <dcterms:created xsi:type="dcterms:W3CDTF">2014-03-19T13:36:08Z</dcterms:created>
  <dcterms:modified xsi:type="dcterms:W3CDTF">2014-03-20T14:11:17Z</dcterms:modified>
</cp:coreProperties>
</file>