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16800" windowHeight="16440" tabRatio="500"/>
  </bookViews>
  <sheets>
    <sheet name="B6" sheetId="7" r:id="rId1"/>
    <sheet name="PATCH" sheetId="9" r:id="rId2"/>
    <sheet name="MATOS" sheetId="8" r:id="rId3"/>
    <sheet name="ETIKETS" sheetId="11" r:id="rId4"/>
    <sheet name="AMP" sheetId="12" r:id="rId5"/>
    <sheet name="Palette" sheetId="13" r:id="rId6"/>
  </sheets>
  <functionGroups builtInGroupCount="17"/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31" i="7" l="1"/>
  <c r="X31" i="7"/>
  <c r="Z30" i="7"/>
  <c r="X30" i="7"/>
  <c r="Z29" i="7"/>
  <c r="X29" i="7"/>
  <c r="Z28" i="7"/>
  <c r="X28" i="7"/>
  <c r="Z27" i="7"/>
  <c r="X27" i="7"/>
  <c r="Z26" i="7"/>
  <c r="X26" i="7"/>
  <c r="O31" i="7"/>
  <c r="O30" i="7"/>
  <c r="O29" i="7"/>
  <c r="O28" i="7"/>
  <c r="O27" i="7"/>
  <c r="O26" i="7"/>
  <c r="Z18" i="7"/>
  <c r="X18" i="7"/>
  <c r="Z17" i="7"/>
  <c r="X17" i="7"/>
  <c r="Z16" i="7"/>
  <c r="X16" i="7"/>
  <c r="Z15" i="7"/>
  <c r="X15" i="7"/>
  <c r="Z14" i="7"/>
  <c r="X14" i="7"/>
  <c r="Z13" i="7"/>
  <c r="X13" i="7"/>
  <c r="O18" i="7"/>
  <c r="O17" i="7"/>
  <c r="O16" i="7"/>
  <c r="O15" i="7"/>
  <c r="O14" i="7"/>
  <c r="O13" i="7"/>
  <c r="Q38" i="11"/>
  <c r="Q44" i="11"/>
  <c r="N44" i="11"/>
  <c r="K44" i="11"/>
  <c r="H44" i="11"/>
  <c r="E44" i="11"/>
  <c r="B44" i="11"/>
  <c r="R41" i="11"/>
  <c r="O41" i="11"/>
  <c r="L41" i="11"/>
  <c r="I41" i="11"/>
  <c r="F41" i="11"/>
  <c r="C41" i="11"/>
  <c r="Q41" i="11"/>
  <c r="N41" i="11"/>
  <c r="K41" i="11"/>
  <c r="H41" i="11"/>
  <c r="E41" i="11"/>
  <c r="B41" i="11"/>
  <c r="N38" i="11"/>
  <c r="K38" i="11"/>
  <c r="H38" i="11"/>
  <c r="E38" i="11"/>
  <c r="B38" i="11"/>
  <c r="Q35" i="11"/>
  <c r="N35" i="11"/>
  <c r="K35" i="11"/>
  <c r="E35" i="11"/>
  <c r="H35" i="11"/>
  <c r="B24" i="11"/>
  <c r="Z54" i="7"/>
  <c r="Q15" i="11"/>
  <c r="N15" i="11"/>
  <c r="B35" i="11"/>
  <c r="O57" i="7"/>
  <c r="AM57" i="7"/>
  <c r="AJ57" i="7"/>
  <c r="Z57" i="7"/>
  <c r="X57" i="7"/>
  <c r="O56" i="7"/>
  <c r="AM56" i="7"/>
  <c r="AJ56" i="7"/>
  <c r="Z56" i="7"/>
  <c r="X56" i="7"/>
  <c r="O55" i="7"/>
  <c r="AM55" i="7"/>
  <c r="AJ55" i="7"/>
  <c r="Z55" i="7"/>
  <c r="X55" i="7"/>
  <c r="O54" i="7"/>
  <c r="AM54" i="7"/>
  <c r="AJ54" i="7"/>
  <c r="X54" i="7"/>
  <c r="O53" i="7"/>
  <c r="AM53" i="7"/>
  <c r="AJ53" i="7"/>
  <c r="Z53" i="7"/>
  <c r="X53" i="7"/>
  <c r="O52" i="7"/>
  <c r="AM52" i="7"/>
  <c r="AJ52" i="7"/>
  <c r="Z52" i="7"/>
  <c r="X52" i="7"/>
  <c r="M50" i="7"/>
  <c r="I50" i="7"/>
  <c r="E50" i="7"/>
  <c r="AM46" i="7"/>
  <c r="Z41" i="7"/>
  <c r="O44" i="7"/>
  <c r="AM44" i="7"/>
  <c r="AJ44" i="7"/>
  <c r="Z44" i="7"/>
  <c r="X44" i="7"/>
  <c r="O43" i="7"/>
  <c r="AM43" i="7"/>
  <c r="AJ43" i="7"/>
  <c r="Z43" i="7"/>
  <c r="X43" i="7"/>
  <c r="O42" i="7"/>
  <c r="AM42" i="7"/>
  <c r="AJ42" i="7"/>
  <c r="Z42" i="7"/>
  <c r="X42" i="7"/>
  <c r="O41" i="7"/>
  <c r="AM41" i="7"/>
  <c r="AJ41" i="7"/>
  <c r="X41" i="7"/>
  <c r="O40" i="7"/>
  <c r="AM40" i="7"/>
  <c r="AJ40" i="7"/>
  <c r="Z40" i="7"/>
  <c r="X40" i="7"/>
  <c r="O39" i="7"/>
  <c r="AM39" i="7"/>
  <c r="AJ39" i="7"/>
  <c r="Z39" i="7"/>
  <c r="X39" i="7"/>
  <c r="M37" i="7"/>
  <c r="I37" i="7"/>
  <c r="E37" i="7"/>
  <c r="AM33" i="7"/>
  <c r="AM31" i="7"/>
  <c r="AJ31" i="7"/>
  <c r="AM30" i="7"/>
  <c r="AJ30" i="7"/>
  <c r="AM29" i="7"/>
  <c r="AJ29" i="7"/>
  <c r="AM28" i="7"/>
  <c r="AJ28" i="7"/>
  <c r="AM27" i="7"/>
  <c r="AJ27" i="7"/>
  <c r="AM26" i="7"/>
  <c r="AJ26" i="7"/>
  <c r="M24" i="7"/>
  <c r="I24" i="7"/>
  <c r="E24" i="7"/>
  <c r="AM20" i="7"/>
  <c r="AM13" i="7"/>
  <c r="AM14" i="7"/>
  <c r="AM15" i="7"/>
  <c r="AM16" i="7"/>
  <c r="AM17" i="7"/>
  <c r="AM18" i="7"/>
  <c r="AM7" i="7"/>
  <c r="R18" i="11"/>
  <c r="Q18" i="11"/>
  <c r="Q12" i="11"/>
  <c r="O18" i="11"/>
  <c r="N18" i="11"/>
  <c r="N12" i="11"/>
  <c r="L18" i="11"/>
  <c r="K18" i="11"/>
  <c r="K15" i="11"/>
  <c r="K12" i="11"/>
  <c r="I18" i="11"/>
  <c r="H18" i="11"/>
  <c r="H15" i="11"/>
  <c r="H12" i="11"/>
  <c r="Q21" i="11"/>
  <c r="N21" i="11"/>
  <c r="K21" i="11"/>
  <c r="H21" i="11"/>
  <c r="F18" i="11"/>
  <c r="E18" i="11"/>
  <c r="E15" i="11"/>
  <c r="E12" i="11"/>
  <c r="E21" i="11"/>
  <c r="B21" i="11"/>
  <c r="C18" i="11"/>
  <c r="B18" i="11"/>
  <c r="B15" i="11"/>
  <c r="B12" i="11"/>
  <c r="B1" i="11"/>
  <c r="AJ17" i="7"/>
  <c r="AJ18" i="7"/>
  <c r="AJ16" i="7"/>
  <c r="AJ15" i="7"/>
  <c r="AJ14" i="7"/>
  <c r="AJ13" i="7"/>
  <c r="E11" i="7"/>
  <c r="M11" i="7"/>
  <c r="I11" i="7"/>
  <c r="C54" i="8"/>
  <c r="C24" i="8"/>
</calcChain>
</file>

<file path=xl/sharedStrings.xml><?xml version="1.0" encoding="utf-8"?>
<sst xmlns="http://schemas.openxmlformats.org/spreadsheetml/2006/main" count="419" uniqueCount="295">
  <si>
    <t>CIRCUIT</t>
  </si>
  <si>
    <t>DMX</t>
  </si>
  <si>
    <t>PH1</t>
  </si>
  <si>
    <t>PH2</t>
  </si>
  <si>
    <t>PH3</t>
  </si>
  <si>
    <t>CS4</t>
  </si>
  <si>
    <t>MDG 5000</t>
  </si>
  <si>
    <t>COLOR WEB 27M²</t>
  </si>
  <si>
    <t>COLOR WEB 30M²</t>
  </si>
  <si>
    <t>COLOR WEB 26M²</t>
  </si>
  <si>
    <t>COLOR WEB 34M²</t>
  </si>
  <si>
    <t>COLOR WEB 8M²</t>
  </si>
  <si>
    <t>PIX 1044/522X2/3</t>
  </si>
  <si>
    <t>306 HPC 1Kw</t>
  </si>
  <si>
    <t>Color Command</t>
  </si>
  <si>
    <t>DL2</t>
  </si>
  <si>
    <t>MDG 3000</t>
  </si>
  <si>
    <t>Pack Acl</t>
  </si>
  <si>
    <t>Par 64</t>
  </si>
  <si>
    <t>Gigaswitch</t>
  </si>
  <si>
    <t>Boitier Luminex</t>
  </si>
  <si>
    <t>Barre de 6 PAR 64</t>
  </si>
  <si>
    <t>Color Web 250 10M²</t>
  </si>
  <si>
    <t>Cyrano 2,5 Kw HMI</t>
  </si>
  <si>
    <t>Aramis 2,5Kw HMI</t>
  </si>
  <si>
    <t>Lancelot 4 Kw HTI</t>
  </si>
  <si>
    <t>Ivanohé 2,5Kw HMI</t>
  </si>
  <si>
    <t>Griven 4Kw HMI</t>
  </si>
  <si>
    <t>CP 400</t>
  </si>
  <si>
    <t>FL 1300</t>
  </si>
  <si>
    <t>Starstrob*200</t>
  </si>
  <si>
    <t>Stzoom 1200</t>
  </si>
  <si>
    <t>Servocolor 250</t>
  </si>
  <si>
    <t>VL 2500 W</t>
  </si>
  <si>
    <t>VL 3000 S</t>
  </si>
  <si>
    <t>VL 3500 S</t>
  </si>
  <si>
    <t>M2K XB W</t>
  </si>
  <si>
    <t>M2K W</t>
  </si>
  <si>
    <t>Atomic C</t>
  </si>
  <si>
    <t>VL 2500 S</t>
  </si>
  <si>
    <t>VL 3500 W</t>
  </si>
  <si>
    <t>VL 500 W</t>
  </si>
  <si>
    <t>Jarag 75W</t>
  </si>
  <si>
    <t>BB4 4 Par</t>
  </si>
  <si>
    <t>Alim CC</t>
  </si>
  <si>
    <t>Varyled 3*84</t>
  </si>
  <si>
    <t>Pixel Par 90/6</t>
  </si>
  <si>
    <t>Turbine SP DMX</t>
  </si>
  <si>
    <t>BB4 ACL</t>
  </si>
  <si>
    <t>Palco 3</t>
  </si>
  <si>
    <t>Dimistrob</t>
  </si>
  <si>
    <t>Sky PR Headlight 4Kw</t>
  </si>
  <si>
    <t>DB4</t>
  </si>
  <si>
    <t>Big lite 4,5Kw</t>
  </si>
  <si>
    <t>Little Big 3,5Kw</t>
  </si>
  <si>
    <t>Laser 20w</t>
  </si>
  <si>
    <t xml:space="preserve">Laser 10w </t>
  </si>
  <si>
    <t>Mac 700 P</t>
  </si>
  <si>
    <t>Alpha B 300</t>
  </si>
  <si>
    <t>DEC 614 1Kw</t>
  </si>
  <si>
    <t>DEC 714 2Kw</t>
  </si>
  <si>
    <t>Superbeam 1200</t>
  </si>
  <si>
    <t>Broots 8</t>
  </si>
  <si>
    <t>Mole 4</t>
  </si>
  <si>
    <t>A7 Zoom</t>
  </si>
  <si>
    <t>BB2 75W</t>
  </si>
  <si>
    <t>Par 16 50W</t>
  </si>
  <si>
    <t>PIX 1044x4</t>
  </si>
  <si>
    <t>PIX 1044x3</t>
  </si>
  <si>
    <t>PIX 1044x5</t>
  </si>
  <si>
    <t>PIX 1044x6</t>
  </si>
  <si>
    <t>PIX 522x12</t>
  </si>
  <si>
    <t>PIX 522x4</t>
  </si>
  <si>
    <t>PIX 522x6</t>
  </si>
  <si>
    <t>Pix 110e</t>
  </si>
  <si>
    <t>Pix 522</t>
  </si>
  <si>
    <t>Pix Micro E</t>
  </si>
  <si>
    <t>Pixel Par 90/6x2</t>
  </si>
  <si>
    <t>Varyled 3*84x3</t>
  </si>
  <si>
    <t>Varyled 3*84x2</t>
  </si>
  <si>
    <t>FL 650x2</t>
  </si>
  <si>
    <t>Blackgun 400x2</t>
  </si>
  <si>
    <t>DB4x5</t>
  </si>
  <si>
    <t>ACL 250Wx8</t>
  </si>
  <si>
    <t>ACL 600Wx8</t>
  </si>
  <si>
    <t>Sunstripe 75W</t>
  </si>
  <si>
    <t>Pix 1044</t>
  </si>
  <si>
    <t>DB4x24</t>
  </si>
  <si>
    <t>DEC 714 SX2</t>
  </si>
  <si>
    <t>VL 3000 Q</t>
  </si>
  <si>
    <t>Sunstripe 50W</t>
  </si>
  <si>
    <t xml:space="preserve">Rolapix </t>
  </si>
  <si>
    <t>Rolapix x5</t>
  </si>
  <si>
    <t>Studiocolor</t>
  </si>
  <si>
    <t>Icecolor 500</t>
  </si>
  <si>
    <t>B6</t>
  </si>
  <si>
    <t>Sharpy S solo</t>
  </si>
  <si>
    <t xml:space="preserve">Laser 3w </t>
  </si>
  <si>
    <t>Big lite Lyre</t>
  </si>
  <si>
    <t>Magic Panel</t>
  </si>
  <si>
    <t>Arcaline 2</t>
  </si>
  <si>
    <t>DLC</t>
  </si>
  <si>
    <t>Tourkolor</t>
  </si>
  <si>
    <t>Tourkolor x10</t>
  </si>
  <si>
    <t>DF 50</t>
  </si>
  <si>
    <t>MDG 3000 atmo</t>
  </si>
  <si>
    <t>MDG 5000 atmo</t>
  </si>
  <si>
    <t>Mac Quantum W</t>
  </si>
  <si>
    <t>M2K XB B</t>
  </si>
  <si>
    <t>BMFL</t>
  </si>
  <si>
    <t>Citykolor</t>
  </si>
  <si>
    <t>Elidy Big</t>
  </si>
  <si>
    <t>PC 1Kw</t>
  </si>
  <si>
    <t>Fresnel 2Kw</t>
  </si>
  <si>
    <t>B-Eye K20</t>
  </si>
  <si>
    <t>Viper Prof</t>
  </si>
  <si>
    <t>Viper Perf</t>
  </si>
  <si>
    <t>Mini Broot 4x650w</t>
  </si>
  <si>
    <t>5 Led Color Block DB4</t>
  </si>
  <si>
    <t>AF 1000</t>
  </si>
  <si>
    <t>Alpha beam 700</t>
  </si>
  <si>
    <t>Alpha spot 300 HPE</t>
  </si>
  <si>
    <t>Alpha spot 700</t>
  </si>
  <si>
    <t>Alpha wash 700</t>
  </si>
  <si>
    <t>Atomic 3000</t>
  </si>
  <si>
    <t>Atomic 3000 Color</t>
  </si>
  <si>
    <t>BARRES DE 4 ACL 250W</t>
  </si>
  <si>
    <t>BARRES DE 6 PAR 64</t>
  </si>
  <si>
    <t>BB4 Par 64</t>
  </si>
  <si>
    <t>Big Lite 2 Sharpy</t>
  </si>
  <si>
    <t>Black Gun 400W</t>
  </si>
  <si>
    <t>Colorado 2 Quad Zoom Tour</t>
  </si>
  <si>
    <t>De Sisti Duccio 1</t>
  </si>
  <si>
    <t>De Sisti Magis</t>
  </si>
  <si>
    <t>DEC 2Kw</t>
  </si>
  <si>
    <t>Dec Source 4 750w</t>
  </si>
  <si>
    <t>Découpe 711SX</t>
  </si>
  <si>
    <t>Eurolite Led PAR 36</t>
  </si>
  <si>
    <t>Fresnel 1Kw</t>
  </si>
  <si>
    <t>Fresnel 5Kw</t>
  </si>
  <si>
    <t>Impression Plan 90</t>
  </si>
  <si>
    <t>Jarag Line 30</t>
  </si>
  <si>
    <t xml:space="preserve">Laser Lyre 4w </t>
  </si>
  <si>
    <t>Lycia Led</t>
  </si>
  <si>
    <t>Lyre Zap Strob</t>
  </si>
  <si>
    <t>M2K WASH</t>
  </si>
  <si>
    <t>M2K XB WASH</t>
  </si>
  <si>
    <t>Mac 3 Prof</t>
  </si>
  <si>
    <t>MAC 700 Profile</t>
  </si>
  <si>
    <t>Mickey Mole</t>
  </si>
  <si>
    <t>Mini Broot 8x650w</t>
  </si>
  <si>
    <t>Mollefays 4 Lights</t>
  </si>
  <si>
    <t>Mollefays 8 Lights</t>
  </si>
  <si>
    <t>Mythos</t>
  </si>
  <si>
    <t>P5W</t>
  </si>
  <si>
    <t>Par 38 120w</t>
  </si>
  <si>
    <t>Par ETC 575w</t>
  </si>
  <si>
    <t>Pc 2Kw</t>
  </si>
  <si>
    <t>PC 329 2Kw</t>
  </si>
  <si>
    <t>Power Led Strip</t>
  </si>
  <si>
    <t>Quasar</t>
  </si>
  <si>
    <t>Rush MH3</t>
  </si>
  <si>
    <t>Servo Wash 250</t>
  </si>
  <si>
    <t>Stage bar 54 L</t>
  </si>
  <si>
    <t>SX B5/2</t>
  </si>
  <si>
    <t>T16   75W</t>
  </si>
  <si>
    <t>VL 1000 AS</t>
  </si>
  <si>
    <t>VL 3000 Spot Q</t>
  </si>
  <si>
    <t>VL 3015</t>
  </si>
  <si>
    <t>VL 3500 Spot</t>
  </si>
  <si>
    <t>Wild Sun</t>
  </si>
  <si>
    <t>ZR 33 Hi-Mass</t>
  </si>
  <si>
    <t>Sharpy W</t>
  </si>
  <si>
    <t>Alpha Beam 1500</t>
  </si>
  <si>
    <t>ID MACHINE</t>
  </si>
  <si>
    <t>TYPE</t>
  </si>
  <si>
    <t>UNIVERS</t>
  </si>
  <si>
    <t xml:space="preserve">ID </t>
  </si>
  <si>
    <t>FIXTURE</t>
  </si>
  <si>
    <t>ADRESS</t>
  </si>
  <si>
    <t>Mac Aura</t>
  </si>
  <si>
    <t>WEIGHT</t>
  </si>
  <si>
    <t>4</t>
  </si>
  <si>
    <t>61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</si>
  <si>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</si>
  <si>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</si>
  <si>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</si>
  <si>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</si>
  <si>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</si>
  <si>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</si>
  <si>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</si>
  <si>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</si>
  <si>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</si>
  <si>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</si>
  <si>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</si>
  <si>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</si>
  <si>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201</t>
  </si>
  <si>
    <t>202</t>
  </si>
  <si>
    <t>203</t>
  </si>
  <si>
    <t>204</t>
  </si>
  <si>
    <t>205</t>
  </si>
  <si>
    <t>206</t>
  </si>
  <si>
    <t>207</t>
  </si>
  <si>
    <t>208</t>
  </si>
  <si>
    <t>301</t>
  </si>
  <si>
    <t>302</t>
  </si>
  <si>
    <t>303</t>
  </si>
  <si>
    <t>304</t>
  </si>
  <si>
    <t>305</t>
  </si>
  <si>
    <t>306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</si>
  <si>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</si>
  <si>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</si>
  <si>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</si>
  <si>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</si>
  <si>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</si>
  <si>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</si>
  <si>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</si>
  <si>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</si>
  <si>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</si>
  <si>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</si>
  <si>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1</t>
  </si>
  <si>
    <t>2</t>
  </si>
  <si>
    <t>3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</si>
  <si>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</si>
  <si>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</si>
  <si>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</si>
  <si>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</si>
  <si>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</si>
  <si>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</si>
  <si>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</si>
  <si>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</si>
  <si>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</si>
  <si>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51</t>
  </si>
  <si>
    <t>52</t>
  </si>
  <si>
    <t>53</t>
  </si>
  <si>
    <t>54</t>
  </si>
  <si>
    <t>55</t>
  </si>
  <si>
    <t>56</t>
  </si>
  <si>
    <t>62</t>
  </si>
  <si>
    <t>63</t>
  </si>
  <si>
    <t>64</t>
  </si>
  <si>
    <t xml:space="preserve">éclat.droit </t>
  </si>
  <si>
    <t>éclat.décalé</t>
  </si>
  <si>
    <t>Rack N°1</t>
  </si>
  <si>
    <t>RK 125 N°1</t>
  </si>
  <si>
    <t>Soca N°1</t>
  </si>
  <si>
    <t>Soca N°2</t>
  </si>
  <si>
    <t>Soca N°3</t>
  </si>
  <si>
    <t>Soca N°4</t>
  </si>
  <si>
    <t>Soca N°5</t>
  </si>
  <si>
    <t>Soca N°6</t>
  </si>
  <si>
    <t>Soca N°7</t>
  </si>
  <si>
    <t>Soca N°8</t>
  </si>
  <si>
    <t>Soca N°9</t>
  </si>
  <si>
    <t>Soca N°10</t>
  </si>
  <si>
    <t>Soca N°11</t>
  </si>
  <si>
    <t>Soca N°12</t>
  </si>
  <si>
    <t>Soca N°13</t>
  </si>
  <si>
    <t>Soca N°14</t>
  </si>
  <si>
    <t>Soca N°15</t>
  </si>
  <si>
    <t>Soca N°16</t>
  </si>
  <si>
    <t>Rack N°2</t>
  </si>
  <si>
    <t>Rack N°3</t>
  </si>
  <si>
    <t>Rack N°4</t>
  </si>
  <si>
    <t>RK 125 N°2</t>
  </si>
  <si>
    <t>RK 125 N°3</t>
  </si>
  <si>
    <t>RK 125 N°4</t>
  </si>
  <si>
    <t>RK 400 N°1</t>
  </si>
  <si>
    <t>RK 400 N°2</t>
  </si>
  <si>
    <t>LISTE POUR VALIDATION</t>
  </si>
  <si>
    <t>PERCHE CONTRE N°1</t>
  </si>
  <si>
    <t>Pitchfork 2015</t>
  </si>
  <si>
    <t>LINE SPLITT</t>
  </si>
  <si>
    <t>Montée Pont</t>
  </si>
  <si>
    <t>Amp</t>
  </si>
  <si>
    <t>P1</t>
  </si>
  <si>
    <t>301/302</t>
  </si>
  <si>
    <t>303/304</t>
  </si>
  <si>
    <t>305/306</t>
  </si>
  <si>
    <t>1001</t>
  </si>
  <si>
    <t>1002</t>
  </si>
  <si>
    <t>1003</t>
  </si>
  <si>
    <t>1/2</t>
  </si>
  <si>
    <t>3/4</t>
  </si>
  <si>
    <t>5/6</t>
  </si>
  <si>
    <t>PERCHE CONTRE N°2</t>
  </si>
  <si>
    <t>PONT DOUCHE</t>
  </si>
  <si>
    <t>PONT FACE</t>
  </si>
  <si>
    <t>F1</t>
  </si>
  <si>
    <t>D</t>
  </si>
  <si>
    <t>P2</t>
  </si>
  <si>
    <t>ETIQUETTE COLLEE SUR MES ARMOIRES ELECTRIQUES</t>
  </si>
  <si>
    <t>TOUTES LES VALEURS APPARAISSENT GRACE A UN COPIER/COLLER AVEC LIAISONS DEPUIS FEUILLE B6 TRES FASTIDIEUX!!!</t>
  </si>
  <si>
    <t>PROBLEME!!!FORMULE QUI APPARAÎT SI JE TAPE LA FORMULE EN DIRECT!!!</t>
  </si>
  <si>
    <t>http://forum.excel-pratique.com/excel/incompatibilite-vba-entre-mac-et-pc-t70190-20.html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</si>
</sst>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&quot;24 x 3 Kw  N°&quot;\ ###"/>
    <numFmt numFmtId="165" formatCode="##,##0.00&quot; A&quot;"/>
    <numFmt numFmtId="166" formatCode="#,###&quot; m&quot;"/>
    <numFmt numFmtId="167" formatCode="#,###.0&quot; A&quot;"/>
    <numFmt numFmtId="168" formatCode="&quot;+&quot;\ #,###&quot; m&quot;"/>
    <numFmt numFmtId="169" formatCode="#,###.00&quot; A&quot;"/>
    <numFmt numFmtId="170" formatCode="##,##0&quot; Kg&quot;"/>
    <numFmt numFmtId="171" formatCode="&quot;+&quot;\ &quot;# ##&quot;"/>
    <numFmt numFmtId="172" formatCode="&quot;#&quot;####"/>
  </numFmts>
  <fonts count="34" x14ac:knownFonts="1">
    <font>
      <sz val="10"/>
      <name val="Arial"/>
    </font>
    <font>
      <b/>
      <sz val="2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4"/>
      <color indexed="10"/>
      <name val="Arial"/>
      <family val="2"/>
    </font>
    <font>
      <b/>
      <sz val="14"/>
      <color indexed="57"/>
      <name val="Arial"/>
      <family val="2"/>
    </font>
    <font>
      <sz val="8"/>
      <name val="Arial"/>
      <family val="2"/>
    </font>
    <font>
      <b/>
      <sz val="14"/>
      <color indexed="60"/>
      <name val="Arial"/>
      <family val="2"/>
    </font>
    <font>
      <b/>
      <sz val="14"/>
      <color indexed="23"/>
      <name val="Arial"/>
      <family val="2"/>
    </font>
    <font>
      <b/>
      <sz val="14"/>
      <color indexed="12"/>
      <name val="Arial"/>
      <family val="2"/>
    </font>
    <font>
      <b/>
      <sz val="10"/>
      <color theme="8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  <font>
      <sz val="48"/>
      <color theme="1"/>
      <name val="Calibri"/>
      <family val="2"/>
      <scheme val="minor"/>
    </font>
    <font>
      <b/>
      <sz val="14"/>
      <color rgb="FF0000FF"/>
      <name val="Arial"/>
    </font>
    <font>
      <b/>
      <sz val="14"/>
      <color rgb="FF008000"/>
      <name val="Arial"/>
    </font>
    <font>
      <b/>
      <sz val="14"/>
      <color indexed="17"/>
      <name val="Arial"/>
    </font>
    <font>
      <b/>
      <sz val="14"/>
      <color rgb="FF0000D4"/>
      <name val="Arial"/>
    </font>
    <font>
      <sz val="18"/>
      <name val="Arial"/>
    </font>
    <font>
      <b/>
      <sz val="14"/>
      <color theme="0"/>
      <name val="Arial"/>
      <family val="2"/>
    </font>
    <font>
      <b/>
      <sz val="14"/>
      <color rgb="FFFF0000"/>
      <name val="Arial"/>
      <family val="2"/>
    </font>
    <font>
      <b/>
      <sz val="10"/>
      <name val="Arial"/>
    </font>
    <font>
      <b/>
      <sz val="11"/>
      <name val="Arial"/>
      <family val="2"/>
    </font>
    <font>
      <b/>
      <sz val="8"/>
      <name val="Arial"/>
      <family val="2"/>
    </font>
    <font>
      <sz val="26"/>
      <name val="Arial"/>
    </font>
    <font>
      <sz val="12"/>
      <color rgb="FFFF0000"/>
      <name val="Arial"/>
    </font>
    <font>
      <sz val="16"/>
      <color rgb="FFFF0000"/>
      <name val="Arial"/>
    </font>
    <font>
      <sz val="18"/>
      <color rgb="FFFF0000"/>
      <name val="Arial"/>
    </font>
    <font>
      <sz val="18"/>
      <color rgb="FF1A9900"/>
      <name val="Arial"/>
    </font>
    <font>
      <sz val="72"/>
      <name val="Arial"/>
    </font>
    <font>
      <sz val="16"/>
      <name val="Arial"/>
    </font>
    <font>
      <b/>
      <sz val="36"/>
      <name val="Arial"/>
    </font>
    <font>
      <b/>
      <sz val="26"/>
      <color indexed="10"/>
      <name val="Arial"/>
    </font>
    <font>
      <sz val="18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672C94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FFFF"/>
        <bgColor indexed="64"/>
      </patternFill>
    </fill>
    <fill>
      <patternFill patternType="lightVertical">
        <fgColor rgb="FFFFFF00"/>
        <bgColor rgb="FF009900"/>
      </patternFill>
    </fill>
    <fill>
      <patternFill patternType="solid">
        <fgColor rgb="FF974706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000000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</borders>
  <cellStyleXfs count="2159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297">
    <xf numFmtId="0" fontId="0" fillId="0" borderId="0" xfId="0"/>
    <xf numFmtId="0" fontId="1" fillId="0" borderId="0" xfId="0" applyFont="1" applyBorder="1" applyAlignment="1">
      <alignment horizontal="center" vertical="center" shrinkToFit="1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65" fontId="14" fillId="0" borderId="0" xfId="0" applyNumberFormat="1" applyFont="1" applyBorder="1" applyAlignment="1">
      <alignment horizontal="center" vertical="center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 applyProtection="1">
      <alignment horizontal="center"/>
      <protection locked="0"/>
    </xf>
    <xf numFmtId="165" fontId="2" fillId="0" borderId="0" xfId="0" applyNumberFormat="1" applyFont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165" fontId="15" fillId="0" borderId="0" xfId="0" applyNumberFormat="1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165" fontId="16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165" fontId="15" fillId="0" borderId="0" xfId="0" applyNumberFormat="1" applyFont="1" applyBorder="1" applyAlignment="1">
      <alignment horizontal="center"/>
    </xf>
    <xf numFmtId="0" fontId="9" fillId="0" borderId="0" xfId="0" applyFont="1" applyBorder="1" applyAlignment="1" applyProtection="1">
      <alignment horizontal="center" vertical="center"/>
      <protection locked="0"/>
    </xf>
    <xf numFmtId="165" fontId="2" fillId="0" borderId="0" xfId="0" applyNumberFormat="1" applyFont="1" applyBorder="1" applyAlignment="1" applyProtection="1">
      <alignment horizontal="center" vertical="center"/>
      <protection locked="0"/>
    </xf>
    <xf numFmtId="165" fontId="16" fillId="0" borderId="0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165" fontId="14" fillId="0" borderId="0" xfId="0" applyNumberFormat="1" applyFont="1" applyBorder="1" applyAlignment="1">
      <alignment horizontal="center"/>
    </xf>
    <xf numFmtId="165" fontId="9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shrinkToFit="1"/>
    </xf>
    <xf numFmtId="0" fontId="3" fillId="0" borderId="0" xfId="0" applyFont="1"/>
    <xf numFmtId="0" fontId="2" fillId="0" borderId="0" xfId="0" applyFont="1" applyFill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/>
      <protection locked="0"/>
    </xf>
    <xf numFmtId="165" fontId="9" fillId="0" borderId="0" xfId="0" applyNumberFormat="1" applyFont="1" applyBorder="1" applyAlignment="1" applyProtection="1">
      <alignment horizontal="center"/>
      <protection locked="0"/>
    </xf>
    <xf numFmtId="167" fontId="2" fillId="0" borderId="0" xfId="0" applyNumberFormat="1" applyFont="1" applyBorder="1" applyAlignment="1" applyProtection="1">
      <alignment horizontal="center"/>
      <protection locked="0"/>
    </xf>
    <xf numFmtId="165" fontId="2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70" fontId="2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17" borderId="0" xfId="0" applyFont="1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70" fontId="20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23" fillId="0" borderId="0" xfId="0" applyFont="1" applyBorder="1" applyAlignment="1">
      <alignment horizontal="center" vertical="center" shrinkToFit="1"/>
    </xf>
    <xf numFmtId="0" fontId="0" fillId="0" borderId="2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29" xfId="0" applyBorder="1" applyAlignment="1">
      <alignment vertical="center"/>
    </xf>
    <xf numFmtId="0" fontId="0" fillId="0" borderId="4" xfId="0" applyBorder="1" applyAlignment="1">
      <alignment vertical="center"/>
    </xf>
    <xf numFmtId="49" fontId="24" fillId="0" borderId="0" xfId="0" applyNumberFormat="1" applyFont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0" fontId="25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6" xfId="0" applyBorder="1" applyAlignment="1">
      <alignment vertical="center"/>
    </xf>
    <xf numFmtId="172" fontId="0" fillId="0" borderId="0" xfId="0" applyNumberFormat="1" applyAlignment="1">
      <alignment vertical="center"/>
    </xf>
    <xf numFmtId="0" fontId="11" fillId="0" borderId="0" xfId="2158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6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shrinkToFit="1"/>
    </xf>
    <xf numFmtId="0" fontId="3" fillId="3" borderId="14" xfId="0" applyFont="1" applyFill="1" applyBorder="1" applyAlignment="1">
      <alignment horizontal="center" vertical="center" shrinkToFit="1"/>
    </xf>
    <xf numFmtId="0" fontId="2" fillId="0" borderId="19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49" fontId="4" fillId="19" borderId="19" xfId="0" applyNumberFormat="1" applyFont="1" applyFill="1" applyBorder="1" applyAlignment="1">
      <alignment horizontal="center" vertical="center"/>
    </xf>
    <xf numFmtId="49" fontId="4" fillId="19" borderId="11" xfId="0" applyNumberFormat="1" applyFont="1" applyFill="1" applyBorder="1" applyAlignment="1">
      <alignment horizontal="center" vertical="center"/>
    </xf>
    <xf numFmtId="49" fontId="4" fillId="19" borderId="14" xfId="0" applyNumberFormat="1" applyFont="1" applyFill="1" applyBorder="1" applyAlignment="1">
      <alignment horizontal="center" vertical="center"/>
    </xf>
    <xf numFmtId="0" fontId="9" fillId="20" borderId="15" xfId="0" applyNumberFormat="1" applyFont="1" applyFill="1" applyBorder="1" applyAlignment="1" applyProtection="1">
      <alignment horizontal="center" vertical="center"/>
      <protection locked="0"/>
    </xf>
    <xf numFmtId="0" fontId="9" fillId="20" borderId="8" xfId="0" applyNumberFormat="1" applyFont="1" applyFill="1" applyBorder="1" applyAlignment="1" applyProtection="1">
      <alignment horizontal="center" vertical="center"/>
      <protection locked="0"/>
    </xf>
    <xf numFmtId="0" fontId="9" fillId="20" borderId="20" xfId="0" applyNumberFormat="1" applyFont="1" applyFill="1" applyBorder="1" applyAlignment="1" applyProtection="1">
      <alignment horizontal="center" vertical="center"/>
      <protection locked="0"/>
    </xf>
    <xf numFmtId="1" fontId="2" fillId="0" borderId="19" xfId="0" applyNumberFormat="1" applyFont="1" applyFill="1" applyBorder="1" applyAlignment="1">
      <alignment horizontal="center" vertical="center"/>
    </xf>
    <xf numFmtId="1" fontId="2" fillId="0" borderId="14" xfId="0" applyNumberFormat="1" applyFont="1" applyFill="1" applyBorder="1" applyAlignment="1">
      <alignment horizontal="center" vertical="center"/>
    </xf>
    <xf numFmtId="0" fontId="5" fillId="20" borderId="15" xfId="0" applyFont="1" applyFill="1" applyBorder="1" applyAlignment="1">
      <alignment horizontal="center" vertical="center"/>
    </xf>
    <xf numFmtId="0" fontId="5" fillId="20" borderId="8" xfId="0" applyFont="1" applyFill="1" applyBorder="1" applyAlignment="1">
      <alignment horizontal="center" vertical="center"/>
    </xf>
    <xf numFmtId="0" fontId="5" fillId="20" borderId="20" xfId="0" applyFont="1" applyFill="1" applyBorder="1" applyAlignment="1">
      <alignment horizontal="center" vertical="center"/>
    </xf>
    <xf numFmtId="0" fontId="2" fillId="0" borderId="19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165" fontId="2" fillId="20" borderId="19" xfId="0" applyNumberFormat="1" applyFont="1" applyFill="1" applyBorder="1" applyAlignment="1" applyProtection="1">
      <alignment horizontal="center" vertical="center"/>
      <protection locked="0"/>
    </xf>
    <xf numFmtId="165" fontId="2" fillId="20" borderId="11" xfId="0" applyNumberFormat="1" applyFont="1" applyFill="1" applyBorder="1" applyAlignment="1" applyProtection="1">
      <alignment horizontal="center" vertical="center"/>
      <protection locked="0"/>
    </xf>
    <xf numFmtId="170" fontId="2" fillId="20" borderId="23" xfId="0" applyNumberFormat="1" applyFont="1" applyFill="1" applyBorder="1" applyAlignment="1" applyProtection="1">
      <alignment horizontal="center" vertical="center"/>
      <protection locked="0"/>
    </xf>
    <xf numFmtId="170" fontId="2" fillId="20" borderId="35" xfId="0" applyNumberFormat="1" applyFont="1" applyFill="1" applyBorder="1" applyAlignment="1" applyProtection="1">
      <alignment horizontal="center" vertical="center"/>
      <protection locked="0"/>
    </xf>
    <xf numFmtId="170" fontId="2" fillId="20" borderId="36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horizontal="center" vertical="center" shrinkToFit="1"/>
    </xf>
    <xf numFmtId="0" fontId="3" fillId="2" borderId="13" xfId="0" applyFont="1" applyFill="1" applyBorder="1" applyAlignment="1">
      <alignment horizontal="center" vertical="center" shrinkToFit="1"/>
    </xf>
    <xf numFmtId="0" fontId="2" fillId="0" borderId="18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49" fontId="4" fillId="19" borderId="18" xfId="0" applyNumberFormat="1" applyFont="1" applyFill="1" applyBorder="1" applyAlignment="1">
      <alignment horizontal="center" vertical="center"/>
    </xf>
    <xf numFmtId="49" fontId="4" fillId="19" borderId="7" xfId="0" applyNumberFormat="1" applyFont="1" applyFill="1" applyBorder="1" applyAlignment="1">
      <alignment horizontal="center" vertical="center"/>
    </xf>
    <xf numFmtId="49" fontId="4" fillId="19" borderId="13" xfId="0" applyNumberFormat="1" applyFont="1" applyFill="1" applyBorder="1" applyAlignment="1">
      <alignment horizontal="center" vertical="center"/>
    </xf>
    <xf numFmtId="0" fontId="9" fillId="20" borderId="16" xfId="0" applyNumberFormat="1" applyFont="1" applyFill="1" applyBorder="1" applyAlignment="1" applyProtection="1">
      <alignment horizontal="center" vertical="center"/>
      <protection locked="0"/>
    </xf>
    <xf numFmtId="0" fontId="9" fillId="20" borderId="10" xfId="0" applyNumberFormat="1" applyFont="1" applyFill="1" applyBorder="1" applyAlignment="1" applyProtection="1">
      <alignment horizontal="center" vertical="center"/>
      <protection locked="0"/>
    </xf>
    <xf numFmtId="0" fontId="9" fillId="20" borderId="12" xfId="0" applyNumberFormat="1" applyFont="1" applyFill="1" applyBorder="1" applyAlignment="1" applyProtection="1">
      <alignment horizontal="center" vertical="center"/>
      <protection locked="0"/>
    </xf>
    <xf numFmtId="1" fontId="2" fillId="0" borderId="18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center"/>
    </xf>
    <xf numFmtId="0" fontId="5" fillId="20" borderId="16" xfId="0" applyFont="1" applyFill="1" applyBorder="1" applyAlignment="1">
      <alignment horizontal="center" vertical="center"/>
    </xf>
    <xf numFmtId="0" fontId="5" fillId="20" borderId="10" xfId="0" applyFont="1" applyFill="1" applyBorder="1" applyAlignment="1">
      <alignment horizontal="center" vertical="center"/>
    </xf>
    <xf numFmtId="0" fontId="5" fillId="20" borderId="12" xfId="0" applyFont="1" applyFill="1" applyBorder="1" applyAlignment="1">
      <alignment horizontal="center" vertical="center"/>
    </xf>
    <xf numFmtId="0" fontId="2" fillId="0" borderId="18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165" fontId="2" fillId="20" borderId="18" xfId="0" applyNumberFormat="1" applyFont="1" applyFill="1" applyBorder="1" applyAlignment="1" applyProtection="1">
      <alignment horizontal="center" vertical="center"/>
      <protection locked="0"/>
    </xf>
    <xf numFmtId="165" fontId="2" fillId="20" borderId="7" xfId="0" applyNumberFormat="1" applyFont="1" applyFill="1" applyBorder="1" applyAlignment="1" applyProtection="1">
      <alignment horizontal="center" vertical="center"/>
      <protection locked="0"/>
    </xf>
    <xf numFmtId="170" fontId="2" fillId="20" borderId="33" xfId="0" applyNumberFormat="1" applyFont="1" applyFill="1" applyBorder="1" applyAlignment="1" applyProtection="1">
      <alignment horizontal="center" vertical="center"/>
      <protection locked="0"/>
    </xf>
    <xf numFmtId="170" fontId="2" fillId="20" borderId="22" xfId="0" applyNumberFormat="1" applyFont="1" applyFill="1" applyBorder="1" applyAlignment="1" applyProtection="1">
      <alignment horizontal="center" vertical="center"/>
      <protection locked="0"/>
    </xf>
    <xf numFmtId="170" fontId="2" fillId="20" borderId="34" xfId="0" applyNumberFormat="1" applyFont="1" applyFill="1" applyBorder="1" applyAlignment="1" applyProtection="1">
      <alignment horizontal="center" vertical="center"/>
      <protection locked="0"/>
    </xf>
    <xf numFmtId="0" fontId="3" fillId="15" borderId="7" xfId="0" applyFont="1" applyFill="1" applyBorder="1" applyAlignment="1">
      <alignment horizontal="center" vertical="center" shrinkToFit="1"/>
    </xf>
    <xf numFmtId="0" fontId="3" fillId="15" borderId="13" xfId="0" applyFont="1" applyFill="1" applyBorder="1" applyAlignment="1">
      <alignment horizontal="center" vertical="center" shrinkToFit="1"/>
    </xf>
    <xf numFmtId="0" fontId="3" fillId="3" borderId="7" xfId="0" applyFont="1" applyFill="1" applyBorder="1" applyAlignment="1">
      <alignment horizontal="center" vertical="center" shrinkToFit="1"/>
    </xf>
    <xf numFmtId="0" fontId="3" fillId="3" borderId="13" xfId="0" applyFont="1" applyFill="1" applyBorder="1" applyAlignment="1">
      <alignment horizontal="center" vertical="center" shrinkToFit="1"/>
    </xf>
    <xf numFmtId="0" fontId="2" fillId="0" borderId="41" xfId="0" applyFont="1" applyBorder="1" applyAlignment="1">
      <alignment horizontal="center" vertical="center" shrinkToFit="1"/>
    </xf>
    <xf numFmtId="0" fontId="2" fillId="0" borderId="10" xfId="0" applyFont="1" applyBorder="1" applyAlignment="1">
      <alignment horizontal="center" vertical="center" shrinkToFit="1"/>
    </xf>
    <xf numFmtId="0" fontId="2" fillId="0" borderId="17" xfId="0" applyFont="1" applyBorder="1" applyAlignment="1">
      <alignment horizontal="center" vertical="center" shrinkToFit="1"/>
    </xf>
    <xf numFmtId="0" fontId="2" fillId="0" borderId="30" xfId="0" applyFont="1" applyBorder="1" applyAlignment="1">
      <alignment horizontal="center" vertical="center" shrinkToFit="1"/>
    </xf>
    <xf numFmtId="0" fontId="2" fillId="0" borderId="31" xfId="0" applyFont="1" applyBorder="1" applyAlignment="1">
      <alignment horizontal="center" vertical="center" shrinkToFit="1"/>
    </xf>
    <xf numFmtId="0" fontId="2" fillId="0" borderId="32" xfId="0" applyFont="1" applyBorder="1" applyAlignment="1">
      <alignment horizontal="center" vertical="center" shrinkToFit="1"/>
    </xf>
    <xf numFmtId="0" fontId="3" fillId="15" borderId="10" xfId="0" applyFont="1" applyFill="1" applyBorder="1" applyAlignment="1">
      <alignment horizontal="center" vertical="center" shrinkToFit="1"/>
    </xf>
    <xf numFmtId="0" fontId="3" fillId="15" borderId="12" xfId="0" applyFont="1" applyFill="1" applyBorder="1" applyAlignment="1">
      <alignment horizontal="center" vertical="center" shrinkToFit="1"/>
    </xf>
    <xf numFmtId="0" fontId="2" fillId="0" borderId="16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49" fontId="4" fillId="19" borderId="16" xfId="0" applyNumberFormat="1" applyFont="1" applyFill="1" applyBorder="1" applyAlignment="1">
      <alignment horizontal="center" vertical="center" shrinkToFit="1"/>
    </xf>
    <xf numFmtId="49" fontId="4" fillId="19" borderId="10" xfId="0" applyNumberFormat="1" applyFont="1" applyFill="1" applyBorder="1" applyAlignment="1">
      <alignment horizontal="center" vertical="center" shrinkToFit="1"/>
    </xf>
    <xf numFmtId="49" fontId="4" fillId="19" borderId="12" xfId="0" applyNumberFormat="1" applyFont="1" applyFill="1" applyBorder="1" applyAlignment="1">
      <alignment horizontal="center" vertical="center" shrinkToFit="1"/>
    </xf>
    <xf numFmtId="1" fontId="2" fillId="18" borderId="16" xfId="0" applyNumberFormat="1" applyFont="1" applyFill="1" applyBorder="1" applyAlignment="1">
      <alignment horizontal="center" vertical="center"/>
    </xf>
    <xf numFmtId="1" fontId="2" fillId="18" borderId="12" xfId="0" applyNumberFormat="1" applyFont="1" applyFill="1" applyBorder="1" applyAlignment="1">
      <alignment horizontal="center" vertical="center"/>
    </xf>
    <xf numFmtId="0" fontId="2" fillId="0" borderId="16" xfId="0" applyNumberFormat="1" applyFont="1" applyFill="1" applyBorder="1" applyAlignment="1">
      <alignment horizontal="center" vertical="center"/>
    </xf>
    <xf numFmtId="0" fontId="2" fillId="0" borderId="12" xfId="0" applyNumberFormat="1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 textRotation="255" wrapText="1"/>
    </xf>
    <xf numFmtId="0" fontId="18" fillId="0" borderId="1" xfId="0" applyFont="1" applyBorder="1" applyAlignment="1">
      <alignment horizontal="center" vertical="center" textRotation="255" wrapText="1"/>
    </xf>
    <xf numFmtId="0" fontId="18" fillId="0" borderId="3" xfId="0" applyFont="1" applyBorder="1" applyAlignment="1">
      <alignment horizontal="center" vertical="center" textRotation="255" wrapText="1"/>
    </xf>
    <xf numFmtId="0" fontId="18" fillId="0" borderId="29" xfId="0" applyFont="1" applyBorder="1" applyAlignment="1">
      <alignment horizontal="center" vertical="center" textRotation="255" wrapText="1"/>
    </xf>
    <xf numFmtId="0" fontId="18" fillId="0" borderId="0" xfId="0" applyFont="1" applyBorder="1" applyAlignment="1">
      <alignment horizontal="center" vertical="center" textRotation="255" wrapText="1"/>
    </xf>
    <xf numFmtId="0" fontId="18" fillId="0" borderId="37" xfId="0" applyFont="1" applyBorder="1" applyAlignment="1">
      <alignment horizontal="center" vertical="center" textRotation="255" wrapText="1"/>
    </xf>
    <xf numFmtId="0" fontId="18" fillId="0" borderId="4" xfId="0" applyFont="1" applyBorder="1" applyAlignment="1">
      <alignment horizontal="center" vertical="center" textRotation="255" wrapText="1"/>
    </xf>
    <xf numFmtId="0" fontId="18" fillId="0" borderId="6" xfId="0" applyFont="1" applyBorder="1" applyAlignment="1">
      <alignment horizontal="center" vertical="center" textRotation="255" wrapText="1"/>
    </xf>
    <xf numFmtId="0" fontId="18" fillId="0" borderId="5" xfId="0" applyFont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center" vertical="top" shrinkToFit="1"/>
    </xf>
    <xf numFmtId="0" fontId="10" fillId="0" borderId="3" xfId="0" applyFont="1" applyBorder="1" applyAlignment="1">
      <alignment horizontal="center" vertical="top" shrinkToFit="1"/>
    </xf>
    <xf numFmtId="0" fontId="10" fillId="0" borderId="6" xfId="0" applyFont="1" applyBorder="1" applyAlignment="1">
      <alignment horizontal="center" vertical="top" shrinkToFit="1"/>
    </xf>
    <xf numFmtId="0" fontId="10" fillId="0" borderId="5" xfId="0" applyFont="1" applyBorder="1" applyAlignment="1">
      <alignment horizontal="center" vertical="top" shrinkToFit="1"/>
    </xf>
    <xf numFmtId="49" fontId="31" fillId="0" borderId="2" xfId="0" applyNumberFormat="1" applyFont="1" applyBorder="1" applyAlignment="1">
      <alignment horizontal="center" vertical="center" shrinkToFit="1"/>
    </xf>
    <xf numFmtId="49" fontId="31" fillId="0" borderId="1" xfId="0" applyNumberFormat="1" applyFont="1" applyBorder="1" applyAlignment="1">
      <alignment horizontal="center" vertical="center" shrinkToFit="1"/>
    </xf>
    <xf numFmtId="49" fontId="31" fillId="0" borderId="3" xfId="0" applyNumberFormat="1" applyFont="1" applyBorder="1" applyAlignment="1">
      <alignment horizontal="center" vertical="center" shrinkToFit="1"/>
    </xf>
    <xf numFmtId="49" fontId="31" fillId="0" borderId="4" xfId="0" applyNumberFormat="1" applyFont="1" applyBorder="1" applyAlignment="1">
      <alignment horizontal="center" vertical="center" shrinkToFit="1"/>
    </xf>
    <xf numFmtId="49" fontId="31" fillId="0" borderId="6" xfId="0" applyNumberFormat="1" applyFont="1" applyBorder="1" applyAlignment="1">
      <alignment horizontal="center" vertical="center" shrinkToFit="1"/>
    </xf>
    <xf numFmtId="49" fontId="31" fillId="0" borderId="5" xfId="0" applyNumberFormat="1" applyFont="1" applyBorder="1" applyAlignment="1">
      <alignment horizontal="center" vertical="center" shrinkToFit="1"/>
    </xf>
    <xf numFmtId="0" fontId="32" fillId="0" borderId="2" xfId="0" applyNumberFormat="1" applyFont="1" applyBorder="1" applyAlignment="1">
      <alignment horizontal="center" vertical="center" shrinkToFit="1"/>
    </xf>
    <xf numFmtId="0" fontId="32" fillId="0" borderId="1" xfId="0" applyNumberFormat="1" applyFont="1" applyBorder="1" applyAlignment="1">
      <alignment horizontal="center" vertical="center" shrinkToFit="1"/>
    </xf>
    <xf numFmtId="0" fontId="32" fillId="0" borderId="3" xfId="0" applyNumberFormat="1" applyFont="1" applyBorder="1" applyAlignment="1">
      <alignment horizontal="center" vertical="center" shrinkToFit="1"/>
    </xf>
    <xf numFmtId="0" fontId="32" fillId="0" borderId="4" xfId="0" applyNumberFormat="1" applyFont="1" applyBorder="1" applyAlignment="1">
      <alignment horizontal="center" vertical="center" shrinkToFit="1"/>
    </xf>
    <xf numFmtId="0" fontId="32" fillId="0" borderId="6" xfId="0" applyNumberFormat="1" applyFont="1" applyBorder="1" applyAlignment="1">
      <alignment horizontal="center" vertical="center" shrinkToFit="1"/>
    </xf>
    <xf numFmtId="0" fontId="32" fillId="0" borderId="5" xfId="0" applyNumberFormat="1" applyFont="1" applyBorder="1" applyAlignment="1">
      <alignment horizontal="center" vertical="center" shrinkToFit="1"/>
    </xf>
    <xf numFmtId="170" fontId="1" fillId="0" borderId="2" xfId="0" applyNumberFormat="1" applyFont="1" applyBorder="1" applyAlignment="1">
      <alignment horizontal="center" vertical="center" shrinkToFit="1"/>
    </xf>
    <xf numFmtId="170" fontId="1" fillId="0" borderId="1" xfId="0" applyNumberFormat="1" applyFont="1" applyBorder="1" applyAlignment="1">
      <alignment horizontal="center" vertical="center" shrinkToFit="1"/>
    </xf>
    <xf numFmtId="170" fontId="1" fillId="0" borderId="3" xfId="0" applyNumberFormat="1" applyFont="1" applyBorder="1" applyAlignment="1">
      <alignment horizontal="center" vertical="center" shrinkToFit="1"/>
    </xf>
    <xf numFmtId="170" fontId="1" fillId="0" borderId="29" xfId="0" applyNumberFormat="1" applyFont="1" applyBorder="1" applyAlignment="1">
      <alignment horizontal="center" vertical="center" shrinkToFit="1"/>
    </xf>
    <xf numFmtId="170" fontId="1" fillId="0" borderId="0" xfId="0" applyNumberFormat="1" applyFont="1" applyBorder="1" applyAlignment="1">
      <alignment horizontal="center" vertical="center" shrinkToFit="1"/>
    </xf>
    <xf numFmtId="170" fontId="1" fillId="0" borderId="37" xfId="0" applyNumberFormat="1" applyFont="1" applyBorder="1" applyAlignment="1">
      <alignment horizontal="center" vertical="center" shrinkToFit="1"/>
    </xf>
    <xf numFmtId="0" fontId="2" fillId="0" borderId="21" xfId="0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 shrinkToFit="1"/>
    </xf>
    <xf numFmtId="166" fontId="2" fillId="0" borderId="8" xfId="0" applyNumberFormat="1" applyFont="1" applyBorder="1" applyAlignment="1">
      <alignment horizontal="center" vertical="center" shrinkToFit="1"/>
    </xf>
    <xf numFmtId="168" fontId="2" fillId="0" borderId="8" xfId="0" applyNumberFormat="1" applyFont="1" applyBorder="1" applyAlignment="1">
      <alignment horizontal="center" vertical="center" shrinkToFit="1"/>
    </xf>
    <xf numFmtId="171" fontId="2" fillId="0" borderId="8" xfId="0" applyNumberFormat="1" applyFont="1" applyBorder="1" applyAlignment="1">
      <alignment horizontal="center" vertical="center" shrinkToFit="1"/>
    </xf>
    <xf numFmtId="171" fontId="2" fillId="0" borderId="9" xfId="0" applyNumberFormat="1" applyFont="1" applyBorder="1" applyAlignment="1">
      <alignment horizontal="center" vertical="center" shrinkToFit="1"/>
    </xf>
    <xf numFmtId="171" fontId="2" fillId="0" borderId="29" xfId="0" applyNumberFormat="1" applyFont="1" applyBorder="1" applyAlignment="1">
      <alignment horizontal="center" vertical="center" shrinkToFit="1"/>
    </xf>
    <xf numFmtId="171" fontId="2" fillId="0" borderId="0" xfId="0" applyNumberFormat="1" applyFont="1" applyBorder="1" applyAlignment="1">
      <alignment horizontal="center" vertical="center" shrinkToFit="1"/>
    </xf>
    <xf numFmtId="171" fontId="2" fillId="0" borderId="37" xfId="0" applyNumberFormat="1" applyFont="1" applyBorder="1" applyAlignment="1">
      <alignment horizontal="center" vertical="center" shrinkToFit="1"/>
    </xf>
    <xf numFmtId="164" fontId="19" fillId="15" borderId="1" xfId="0" applyNumberFormat="1" applyFont="1" applyFill="1" applyBorder="1" applyAlignment="1">
      <alignment horizontal="center" vertical="center" shrinkToFit="1"/>
    </xf>
    <xf numFmtId="164" fontId="19" fillId="4" borderId="1" xfId="0" applyNumberFormat="1" applyFont="1" applyFill="1" applyBorder="1" applyAlignment="1">
      <alignment horizontal="center" vertical="center" shrinkToFit="1"/>
    </xf>
    <xf numFmtId="164" fontId="2" fillId="16" borderId="1" xfId="0" applyNumberFormat="1" applyFont="1" applyFill="1" applyBorder="1" applyAlignment="1">
      <alignment horizontal="center" vertical="center" shrinkToFit="1"/>
    </xf>
    <xf numFmtId="164" fontId="2" fillId="16" borderId="3" xfId="0" applyNumberFormat="1" applyFont="1" applyFill="1" applyBorder="1" applyAlignment="1">
      <alignment horizontal="center" vertical="center" shrinkToFit="1"/>
    </xf>
    <xf numFmtId="0" fontId="2" fillId="13" borderId="2" xfId="0" applyNumberFormat="1" applyFont="1" applyFill="1" applyBorder="1" applyAlignment="1">
      <alignment horizontal="center" vertical="center" shrinkToFit="1"/>
    </xf>
    <xf numFmtId="0" fontId="2" fillId="13" borderId="1" xfId="0" applyNumberFormat="1" applyFont="1" applyFill="1" applyBorder="1" applyAlignment="1">
      <alignment horizontal="center" vertical="center" shrinkToFit="1"/>
    </xf>
    <xf numFmtId="0" fontId="2" fillId="13" borderId="3" xfId="0" applyNumberFormat="1" applyFont="1" applyFill="1" applyBorder="1" applyAlignment="1">
      <alignment horizontal="center" vertical="center" shrinkToFit="1"/>
    </xf>
    <xf numFmtId="0" fontId="2" fillId="13" borderId="4" xfId="0" applyNumberFormat="1" applyFont="1" applyFill="1" applyBorder="1" applyAlignment="1">
      <alignment horizontal="center" vertical="center" shrinkToFit="1"/>
    </xf>
    <xf numFmtId="0" fontId="2" fillId="13" borderId="6" xfId="0" applyNumberFormat="1" applyFont="1" applyFill="1" applyBorder="1" applyAlignment="1">
      <alignment horizontal="center" vertical="center" shrinkToFit="1"/>
    </xf>
    <xf numFmtId="0" fontId="2" fillId="13" borderId="5" xfId="0" applyNumberFormat="1" applyFont="1" applyFill="1" applyBorder="1" applyAlignment="1">
      <alignment horizontal="center" vertical="center" shrinkToFit="1"/>
    </xf>
    <xf numFmtId="169" fontId="7" fillId="0" borderId="6" xfId="0" applyNumberFormat="1" applyFont="1" applyBorder="1" applyAlignment="1">
      <alignment horizontal="center" vertical="center" shrinkToFit="1"/>
    </xf>
    <xf numFmtId="169" fontId="2" fillId="0" borderId="6" xfId="0" applyNumberFormat="1" applyFont="1" applyBorder="1" applyAlignment="1">
      <alignment horizontal="center" vertical="center" shrinkToFit="1"/>
    </xf>
    <xf numFmtId="169" fontId="8" fillId="0" borderId="6" xfId="0" applyNumberFormat="1" applyFont="1" applyBorder="1" applyAlignment="1">
      <alignment horizontal="center" vertical="center" shrinkToFit="1"/>
    </xf>
    <xf numFmtId="169" fontId="8" fillId="0" borderId="5" xfId="0" applyNumberFormat="1" applyFont="1" applyBorder="1" applyAlignment="1">
      <alignment horizontal="center" vertical="center" shrinkToFit="1"/>
    </xf>
    <xf numFmtId="0" fontId="2" fillId="0" borderId="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shrinkToFit="1"/>
    </xf>
    <xf numFmtId="0" fontId="2" fillId="0" borderId="20" xfId="0" applyFont="1" applyBorder="1" applyAlignment="1">
      <alignment horizontal="center" vertical="center" shrinkToFit="1"/>
    </xf>
    <xf numFmtId="0" fontId="21" fillId="0" borderId="15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2" fillId="0" borderId="9" xfId="0" applyFont="1" applyBorder="1" applyAlignment="1">
      <alignment horizontal="center" vertical="center" wrapText="1"/>
    </xf>
    <xf numFmtId="0" fontId="26" fillId="0" borderId="33" xfId="0" applyFont="1" applyBorder="1" applyAlignment="1">
      <alignment horizontal="center" vertical="center" shrinkToFit="1"/>
    </xf>
    <xf numFmtId="0" fontId="26" fillId="0" borderId="22" xfId="0" applyFont="1" applyBorder="1" applyAlignment="1">
      <alignment horizontal="center" vertical="center" shrinkToFit="1"/>
    </xf>
    <xf numFmtId="0" fontId="26" fillId="0" borderId="23" xfId="0" applyFont="1" applyBorder="1" applyAlignment="1">
      <alignment horizontal="center" vertical="center" shrinkToFit="1"/>
    </xf>
    <xf numFmtId="0" fontId="26" fillId="0" borderId="35" xfId="0" applyFont="1" applyBorder="1" applyAlignment="1">
      <alignment horizontal="center" vertical="center" shrinkToFit="1"/>
    </xf>
    <xf numFmtId="0" fontId="3" fillId="0" borderId="34" xfId="0" applyFont="1" applyBorder="1" applyAlignment="1">
      <alignment horizontal="center" vertical="center" shrinkToFit="1"/>
    </xf>
    <xf numFmtId="0" fontId="3" fillId="0" borderId="36" xfId="0" applyFont="1" applyBorder="1" applyAlignment="1">
      <alignment horizontal="center" vertical="center" shrinkToFit="1"/>
    </xf>
    <xf numFmtId="49" fontId="27" fillId="0" borderId="33" xfId="0" applyNumberFormat="1" applyFont="1" applyBorder="1" applyAlignment="1">
      <alignment horizontal="center" vertical="center" shrinkToFit="1"/>
    </xf>
    <xf numFmtId="49" fontId="27" fillId="0" borderId="22" xfId="0" applyNumberFormat="1" applyFont="1" applyBorder="1" applyAlignment="1">
      <alignment horizontal="center" vertical="center" shrinkToFit="1"/>
    </xf>
    <xf numFmtId="49" fontId="27" fillId="0" borderId="34" xfId="0" applyNumberFormat="1" applyFont="1" applyBorder="1" applyAlignment="1">
      <alignment horizontal="center" vertical="center" shrinkToFit="1"/>
    </xf>
    <xf numFmtId="0" fontId="9" fillId="20" borderId="30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1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2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26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40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9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3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22" xfId="0" applyNumberFormat="1" applyFont="1" applyFill="1" applyBorder="1" applyAlignment="1" applyProtection="1">
      <alignment horizontal="center" vertical="center" shrinkToFit="1"/>
      <protection locked="0"/>
    </xf>
    <xf numFmtId="0" fontId="9" fillId="20" borderId="34" xfId="0" applyNumberFormat="1" applyFont="1" applyFill="1" applyBorder="1" applyAlignment="1" applyProtection="1">
      <alignment horizontal="center" vertical="center" shrinkToFit="1"/>
      <protection locked="0"/>
    </xf>
    <xf numFmtId="1" fontId="18" fillId="0" borderId="33" xfId="0" applyNumberFormat="1" applyFont="1" applyBorder="1" applyAlignment="1">
      <alignment horizontal="center" vertical="center" shrinkToFit="1"/>
    </xf>
    <xf numFmtId="49" fontId="33" fillId="0" borderId="33" xfId="0" applyNumberFormat="1" applyFont="1" applyBorder="1" applyAlignment="1">
      <alignment horizontal="center" vertical="center" shrinkToFit="1"/>
    </xf>
    <xf numFmtId="0" fontId="27" fillId="0" borderId="22" xfId="0" applyNumberFormat="1" applyFont="1" applyBorder="1" applyAlignment="1">
      <alignment horizontal="center" vertical="center" shrinkToFit="1"/>
    </xf>
    <xf numFmtId="0" fontId="27" fillId="0" borderId="34" xfId="0" applyNumberFormat="1" applyFont="1" applyBorder="1" applyAlignment="1">
      <alignment horizontal="center" vertical="center" shrinkToFit="1"/>
    </xf>
    <xf numFmtId="0" fontId="27" fillId="0" borderId="33" xfId="0" applyNumberFormat="1" applyFont="1" applyBorder="1" applyAlignment="1">
      <alignment horizontal="center" vertical="center" shrinkToFit="1"/>
    </xf>
    <xf numFmtId="0" fontId="28" fillId="0" borderId="22" xfId="0" applyFont="1" applyBorder="1" applyAlignment="1">
      <alignment horizontal="center" vertical="center" shrinkToFit="1"/>
    </xf>
    <xf numFmtId="0" fontId="28" fillId="0" borderId="34" xfId="0" applyFont="1" applyBorder="1" applyAlignment="1">
      <alignment horizontal="center" vertical="center" shrinkToFit="1"/>
    </xf>
    <xf numFmtId="0" fontId="28" fillId="0" borderId="28" xfId="0" applyFont="1" applyBorder="1" applyAlignment="1">
      <alignment horizontal="center" vertical="center" shrinkToFit="1"/>
    </xf>
    <xf numFmtId="0" fontId="28" fillId="0" borderId="27" xfId="0" applyFont="1" applyBorder="1" applyAlignment="1">
      <alignment horizontal="center" vertical="center" shrinkToFit="1"/>
    </xf>
    <xf numFmtId="0" fontId="28" fillId="0" borderId="38" xfId="0" applyFont="1" applyBorder="1" applyAlignment="1">
      <alignment horizontal="center" vertical="center" shrinkToFit="1"/>
    </xf>
    <xf numFmtId="0" fontId="28" fillId="0" borderId="37" xfId="0" applyFont="1" applyBorder="1" applyAlignment="1">
      <alignment horizontal="center" vertical="center" shrinkToFit="1"/>
    </xf>
    <xf numFmtId="0" fontId="28" fillId="0" borderId="25" xfId="0" applyFont="1" applyBorder="1" applyAlignment="1">
      <alignment horizontal="center" vertical="center" shrinkToFit="1"/>
    </xf>
    <xf numFmtId="0" fontId="28" fillId="0" borderId="24" xfId="0" applyFont="1" applyBorder="1" applyAlignment="1">
      <alignment horizontal="center" vertical="center" shrinkToFit="1"/>
    </xf>
    <xf numFmtId="49" fontId="24" fillId="0" borderId="2" xfId="0" applyNumberFormat="1" applyFont="1" applyBorder="1" applyAlignment="1">
      <alignment horizontal="center" vertical="center"/>
    </xf>
    <xf numFmtId="49" fontId="24" fillId="0" borderId="1" xfId="0" applyNumberFormat="1" applyFont="1" applyBorder="1" applyAlignment="1">
      <alignment horizontal="center" vertical="center"/>
    </xf>
    <xf numFmtId="49" fontId="24" fillId="0" borderId="3" xfId="0" applyNumberFormat="1" applyFont="1" applyBorder="1" applyAlignment="1">
      <alignment horizontal="center" vertical="center"/>
    </xf>
    <xf numFmtId="49" fontId="24" fillId="0" borderId="29" xfId="0" applyNumberFormat="1" applyFont="1" applyBorder="1" applyAlignment="1">
      <alignment horizontal="center" vertical="center"/>
    </xf>
    <xf numFmtId="49" fontId="24" fillId="0" borderId="0" xfId="0" applyNumberFormat="1" applyFont="1" applyBorder="1" applyAlignment="1">
      <alignment horizontal="center" vertical="center"/>
    </xf>
    <xf numFmtId="49" fontId="24" fillId="0" borderId="37" xfId="0" applyNumberFormat="1" applyFont="1" applyBorder="1" applyAlignment="1">
      <alignment horizontal="center" vertical="center"/>
    </xf>
    <xf numFmtId="49" fontId="24" fillId="0" borderId="4" xfId="0" applyNumberFormat="1" applyFont="1" applyBorder="1" applyAlignment="1">
      <alignment horizontal="center" vertical="center"/>
    </xf>
    <xf numFmtId="49" fontId="24" fillId="0" borderId="6" xfId="0" applyNumberFormat="1" applyFont="1" applyBorder="1" applyAlignment="1">
      <alignment horizontal="center" vertical="center"/>
    </xf>
    <xf numFmtId="49" fontId="24" fillId="0" borderId="5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center" vertical="center" wrapText="1"/>
    </xf>
    <xf numFmtId="0" fontId="30" fillId="0" borderId="3" xfId="0" applyFont="1" applyBorder="1" applyAlignment="1">
      <alignment horizontal="center" vertical="center" wrapText="1"/>
    </xf>
    <xf numFmtId="0" fontId="30" fillId="0" borderId="29" xfId="0" applyFont="1" applyBorder="1" applyAlignment="1">
      <alignment horizontal="center" vertical="center" wrapText="1"/>
    </xf>
    <xf numFmtId="0" fontId="30" fillId="0" borderId="37" xfId="0" applyFont="1" applyBorder="1" applyAlignment="1">
      <alignment horizontal="center" vertical="center" wrapText="1"/>
    </xf>
    <xf numFmtId="0" fontId="30" fillId="0" borderId="4" xfId="0" applyFont="1" applyBorder="1" applyAlignment="1">
      <alignment horizontal="center" vertical="center" wrapText="1"/>
    </xf>
    <xf numFmtId="0" fontId="30" fillId="0" borderId="5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6" fillId="0" borderId="3" xfId="0" applyFont="1" applyBorder="1" applyAlignment="1">
      <alignment horizontal="center" vertical="center" wrapText="1"/>
    </xf>
    <xf numFmtId="0" fontId="26" fillId="0" borderId="29" xfId="0" applyFont="1" applyBorder="1" applyAlignment="1">
      <alignment horizontal="center" vertical="center" wrapText="1"/>
    </xf>
    <xf numFmtId="0" fontId="26" fillId="0" borderId="0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0" fontId="26" fillId="0" borderId="5" xfId="0" applyFont="1" applyBorder="1" applyAlignment="1">
      <alignment horizontal="center" vertical="center" wrapText="1"/>
    </xf>
    <xf numFmtId="0" fontId="0" fillId="0" borderId="43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7" xfId="0" applyBorder="1" applyAlignment="1">
      <alignment vertical="center"/>
    </xf>
    <xf numFmtId="0" fontId="13" fillId="6" borderId="18" xfId="0" applyFont="1" applyFill="1" applyBorder="1" applyAlignment="1"/>
    <xf numFmtId="0" fontId="13" fillId="6" borderId="7" xfId="0" applyFont="1" applyFill="1" applyBorder="1" applyAlignment="1"/>
    <xf numFmtId="0" fontId="13" fillId="6" borderId="42" xfId="0" applyFont="1" applyFill="1" applyBorder="1" applyAlignment="1"/>
    <xf numFmtId="0" fontId="13" fillId="0" borderId="18" xfId="0" applyFont="1" applyBorder="1" applyAlignment="1"/>
    <xf numFmtId="0" fontId="13" fillId="0" borderId="7" xfId="0" applyFont="1" applyBorder="1" applyAlignment="1"/>
    <xf numFmtId="0" fontId="13" fillId="0" borderId="42" xfId="0" applyFont="1" applyBorder="1" applyAlignment="1"/>
    <xf numFmtId="0" fontId="13" fillId="7" borderId="18" xfId="0" applyFont="1" applyFill="1" applyBorder="1" applyAlignment="1"/>
    <xf numFmtId="0" fontId="13" fillId="7" borderId="7" xfId="0" applyFont="1" applyFill="1" applyBorder="1" applyAlignment="1"/>
    <xf numFmtId="0" fontId="13" fillId="7" borderId="42" xfId="0" applyFont="1" applyFill="1" applyBorder="1" applyAlignment="1"/>
    <xf numFmtId="0" fontId="13" fillId="5" borderId="18" xfId="0" applyFont="1" applyFill="1" applyBorder="1" applyAlignment="1"/>
    <xf numFmtId="0" fontId="13" fillId="5" borderId="7" xfId="0" applyFont="1" applyFill="1" applyBorder="1" applyAlignment="1"/>
    <xf numFmtId="0" fontId="13" fillId="5" borderId="42" xfId="0" applyFont="1" applyFill="1" applyBorder="1" applyAlignment="1"/>
    <xf numFmtId="0" fontId="13" fillId="10" borderId="18" xfId="0" applyFont="1" applyFill="1" applyBorder="1" applyAlignment="1"/>
    <xf numFmtId="0" fontId="13" fillId="10" borderId="7" xfId="0" applyFont="1" applyFill="1" applyBorder="1" applyAlignment="1"/>
    <xf numFmtId="0" fontId="13" fillId="10" borderId="42" xfId="0" applyFont="1" applyFill="1" applyBorder="1" applyAlignment="1"/>
    <xf numFmtId="0" fontId="13" fillId="9" borderId="18" xfId="0" applyFont="1" applyFill="1" applyBorder="1" applyAlignment="1"/>
    <xf numFmtId="0" fontId="13" fillId="9" borderId="7" xfId="0" applyFont="1" applyFill="1" applyBorder="1" applyAlignment="1"/>
    <xf numFmtId="0" fontId="13" fillId="9" borderId="42" xfId="0" applyFont="1" applyFill="1" applyBorder="1" applyAlignment="1"/>
    <xf numFmtId="0" fontId="13" fillId="11" borderId="18" xfId="0" applyFont="1" applyFill="1" applyBorder="1" applyAlignment="1"/>
    <xf numFmtId="0" fontId="13" fillId="11" borderId="7" xfId="0" applyFont="1" applyFill="1" applyBorder="1" applyAlignment="1"/>
    <xf numFmtId="0" fontId="13" fillId="11" borderId="42" xfId="0" applyFont="1" applyFill="1" applyBorder="1" applyAlignment="1"/>
    <xf numFmtId="0" fontId="13" fillId="15" borderId="18" xfId="0" applyFont="1" applyFill="1" applyBorder="1" applyAlignment="1"/>
    <xf numFmtId="0" fontId="13" fillId="15" borderId="7" xfId="0" applyFont="1" applyFill="1" applyBorder="1" applyAlignment="1"/>
    <xf numFmtId="0" fontId="13" fillId="15" borderId="42" xfId="0" applyFont="1" applyFill="1" applyBorder="1" applyAlignment="1"/>
    <xf numFmtId="0" fontId="13" fillId="8" borderId="18" xfId="0" applyFont="1" applyFill="1" applyBorder="1" applyAlignment="1"/>
    <xf numFmtId="0" fontId="13" fillId="8" borderId="7" xfId="0" applyFont="1" applyFill="1" applyBorder="1" applyAlignment="1"/>
    <xf numFmtId="0" fontId="13" fillId="8" borderId="42" xfId="0" applyFont="1" applyFill="1" applyBorder="1" applyAlignment="1"/>
    <xf numFmtId="0" fontId="13" fillId="14" borderId="18" xfId="0" applyFont="1" applyFill="1" applyBorder="1" applyAlignment="1"/>
    <xf numFmtId="0" fontId="13" fillId="14" borderId="7" xfId="0" applyFont="1" applyFill="1" applyBorder="1" applyAlignment="1"/>
    <xf numFmtId="0" fontId="13" fillId="14" borderId="42" xfId="0" applyFont="1" applyFill="1" applyBorder="1" applyAlignment="1"/>
    <xf numFmtId="0" fontId="13" fillId="12" borderId="18" xfId="0" applyFont="1" applyFill="1" applyBorder="1" applyAlignment="1"/>
    <xf numFmtId="0" fontId="13" fillId="12" borderId="7" xfId="0" applyFont="1" applyFill="1" applyBorder="1" applyAlignment="1"/>
    <xf numFmtId="0" fontId="13" fillId="12" borderId="42" xfId="0" applyFont="1" applyFill="1" applyBorder="1" applyAlignment="1"/>
    <xf numFmtId="0" fontId="2" fillId="7" borderId="16" xfId="0" applyNumberFormat="1" applyFont="1" applyFill="1" applyBorder="1" applyAlignment="1">
      <alignment horizontal="center" vertical="center"/>
    </xf>
    <xf numFmtId="0" fontId="2" fillId="9" borderId="18" xfId="0" applyNumberFormat="1" applyFont="1" applyFill="1" applyBorder="1" applyAlignment="1">
      <alignment horizontal="center" vertical="center"/>
    </xf>
    <xf numFmtId="0" fontId="2" fillId="15" borderId="19" xfId="0" applyNumberFormat="1" applyFont="1" applyFill="1" applyBorder="1" applyAlignment="1">
      <alignment horizontal="center" vertical="center"/>
    </xf>
  </cellXfs>
  <cellStyles count="215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5" builtinId="9" hidden="1"/>
    <cellStyle name="Lien hypertexte visité" xfId="2116" builtinId="9" hidden="1"/>
    <cellStyle name="Lien hypertexte visité" xfId="2117" builtinId="9" hidden="1"/>
    <cellStyle name="Lien hypertexte visité" xfId="2118" builtinId="9" hidden="1"/>
    <cellStyle name="Lien hypertexte visité" xfId="2119" builtinId="9" hidden="1"/>
    <cellStyle name="Lien hypertexte visité" xfId="2120" builtinId="9" hidden="1"/>
    <cellStyle name="Lien hypertexte visité" xfId="2121" builtinId="9" hidden="1"/>
    <cellStyle name="Lien hypertexte visité" xfId="2122" builtinId="9" hidden="1"/>
    <cellStyle name="Lien hypertexte visité" xfId="2123" builtinId="9" hidden="1"/>
    <cellStyle name="Lien hypertexte visité" xfId="2124" builtinId="9" hidden="1"/>
    <cellStyle name="Lien hypertexte visité" xfId="2125" builtinId="9" hidden="1"/>
    <cellStyle name="Lien hypertexte visité" xfId="2126" builtinId="9" hidden="1"/>
    <cellStyle name="Lien hypertexte visité" xfId="2127" builtinId="9" hidden="1"/>
    <cellStyle name="Lien hypertexte visité" xfId="2128" builtinId="9" hidden="1"/>
    <cellStyle name="Lien hypertexte visité" xfId="2129" builtinId="9" hidden="1"/>
    <cellStyle name="Lien hypertexte visité" xfId="2130" builtinId="9" hidden="1"/>
    <cellStyle name="Lien hypertexte visité" xfId="2131" builtinId="9" hidden="1"/>
    <cellStyle name="Lien hypertexte visité" xfId="2132" builtinId="9" hidden="1"/>
    <cellStyle name="Lien hypertexte visité" xfId="2133" builtinId="9" hidden="1"/>
    <cellStyle name="Lien hypertexte visité" xfId="2134" builtinId="9" hidden="1"/>
    <cellStyle name="Lien hypertexte visité" xfId="2135" builtinId="9" hidden="1"/>
    <cellStyle name="Lien hypertexte visité" xfId="2136" builtinId="9" hidden="1"/>
    <cellStyle name="Lien hypertexte visité" xfId="2137" builtinId="9" hidden="1"/>
    <cellStyle name="Lien hypertexte visité" xfId="2138" builtinId="9" hidden="1"/>
    <cellStyle name="Lien hypertexte visité" xfId="2139" builtinId="9" hidden="1"/>
    <cellStyle name="Lien hypertexte visité" xfId="2140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Normal" xfId="0" builtinId="0"/>
  </cellStyles>
  <dxfs count="0"/>
  <tableStyles count="0" defaultTableStyle="TableStyleMedium9" defaultPivotStyle="PivotStyleLight16"/>
  <colors>
    <mruColors>
      <color rgb="FF008000"/>
      <color rgb="FF009900"/>
      <color rgb="FF0000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390525</xdr:colOff>
      <xdr:row>4</xdr:row>
      <xdr:rowOff>104775</xdr:rowOff>
    </xdr:from>
    <xdr:to>
      <xdr:col>59</xdr:col>
      <xdr:colOff>561975</xdr:colOff>
      <xdr:row>9</xdr:row>
      <xdr:rowOff>209550</xdr:rowOff>
    </xdr:to>
    <xdr:sp macro="" textlink="">
      <xdr:nvSpPr>
        <xdr:cNvPr id="2" name="ZoneTexte 1"/>
        <xdr:cNvSpPr txBox="1"/>
      </xdr:nvSpPr>
      <xdr:spPr>
        <a:xfrm>
          <a:off x="11649075" y="1400175"/>
          <a:ext cx="5505450" cy="1724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Prerequis :  Dans la feuille "ETIKETS"  au minimaum  1 tableu (le 1er),</a:t>
          </a:r>
          <a:r>
            <a:rPr lang="fr-FR" sz="1100" baseline="0"/>
            <a:t> c'est celui-ci qui servira de modèle</a:t>
          </a:r>
        </a:p>
        <a:p>
          <a:endParaRPr lang="fr-FR" sz="1100" baseline="0"/>
        </a:p>
        <a:p>
          <a:r>
            <a:rPr lang="fr-FR" sz="2800" baseline="0"/>
            <a:t>Un double clic affiche l'userform</a:t>
          </a:r>
          <a:endParaRPr lang="fr-FR" sz="2800"/>
        </a:p>
      </xdr:txBody>
    </xdr:sp>
    <xdr:clientData/>
  </xdr:twoCellAnchor>
  <xdr:twoCellAnchor>
    <xdr:from>
      <xdr:col>43</xdr:col>
      <xdr:colOff>238125</xdr:colOff>
      <xdr:row>11</xdr:row>
      <xdr:rowOff>161925</xdr:rowOff>
    </xdr:from>
    <xdr:to>
      <xdr:col>51</xdr:col>
      <xdr:colOff>66675</xdr:colOff>
      <xdr:row>13</xdr:row>
      <xdr:rowOff>152400</xdr:rowOff>
    </xdr:to>
    <xdr:sp macro="[0]!Recopie" textlink="">
      <xdr:nvSpPr>
        <xdr:cNvPr id="3" name="ZoneTexte 2"/>
        <xdr:cNvSpPr txBox="1"/>
      </xdr:nvSpPr>
      <xdr:spPr>
        <a:xfrm>
          <a:off x="12172950" y="3724275"/>
          <a:ext cx="2476500" cy="6381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Recopie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152400</xdr:colOff>
      <xdr:row>16</xdr:row>
      <xdr:rowOff>63500</xdr:rowOff>
    </xdr:from>
    <xdr:to>
      <xdr:col>22</xdr:col>
      <xdr:colOff>12700</xdr:colOff>
      <xdr:row>16</xdr:row>
      <xdr:rowOff>88900</xdr:rowOff>
    </xdr:to>
    <xdr:cxnSp macro="">
      <xdr:nvCxnSpPr>
        <xdr:cNvPr id="3" name="Connecteur droit avec flèche 2"/>
        <xdr:cNvCxnSpPr/>
      </xdr:nvCxnSpPr>
      <xdr:spPr>
        <a:xfrm flipH="1">
          <a:off x="5575300" y="2540000"/>
          <a:ext cx="1879600" cy="25400"/>
        </a:xfrm>
        <a:prstGeom prst="straightConnector1">
          <a:avLst/>
        </a:prstGeom>
        <a:ln w="50800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127000</xdr:colOff>
      <xdr:row>39</xdr:row>
      <xdr:rowOff>0</xdr:rowOff>
    </xdr:from>
    <xdr:to>
      <xdr:col>21</xdr:col>
      <xdr:colOff>812800</xdr:colOff>
      <xdr:row>39</xdr:row>
      <xdr:rowOff>25400</xdr:rowOff>
    </xdr:to>
    <xdr:cxnSp macro="">
      <xdr:nvCxnSpPr>
        <xdr:cNvPr id="5" name="Connecteur droit avec flèche 4"/>
        <xdr:cNvCxnSpPr/>
      </xdr:nvCxnSpPr>
      <xdr:spPr>
        <a:xfrm flipH="1">
          <a:off x="5549900" y="6146800"/>
          <a:ext cx="1879600" cy="25400"/>
        </a:xfrm>
        <a:prstGeom prst="straightConnector1">
          <a:avLst/>
        </a:prstGeom>
        <a:ln w="50800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152400</xdr:colOff>
      <xdr:row>45</xdr:row>
      <xdr:rowOff>50800</xdr:rowOff>
    </xdr:from>
    <xdr:to>
      <xdr:col>9</xdr:col>
      <xdr:colOff>114300</xdr:colOff>
      <xdr:row>56</xdr:row>
      <xdr:rowOff>127000</xdr:rowOff>
    </xdr:to>
    <xdr:cxnSp macro="">
      <xdr:nvCxnSpPr>
        <xdr:cNvPr id="6" name="Connecteur droit 5"/>
        <xdr:cNvCxnSpPr/>
      </xdr:nvCxnSpPr>
      <xdr:spPr>
        <a:xfrm flipH="1" flipV="1">
          <a:off x="1092200" y="7124700"/>
          <a:ext cx="1651000" cy="1752600"/>
        </a:xfrm>
        <a:prstGeom prst="line">
          <a:avLst/>
        </a:prstGeom>
        <a:ln>
          <a:tailEnd type="triangle" w="lg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177800</xdr:colOff>
      <xdr:row>38</xdr:row>
      <xdr:rowOff>127000</xdr:rowOff>
    </xdr:from>
    <xdr:to>
      <xdr:col>9</xdr:col>
      <xdr:colOff>114300</xdr:colOff>
      <xdr:row>56</xdr:row>
      <xdr:rowOff>114300</xdr:rowOff>
    </xdr:to>
    <xdr:cxnSp macro="">
      <xdr:nvCxnSpPr>
        <xdr:cNvPr id="12" name="Connecteur droit avec flèche 11"/>
        <xdr:cNvCxnSpPr/>
      </xdr:nvCxnSpPr>
      <xdr:spPr>
        <a:xfrm flipH="1" flipV="1">
          <a:off x="1968500" y="6121400"/>
          <a:ext cx="774700" cy="27432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114300</xdr:colOff>
      <xdr:row>36</xdr:row>
      <xdr:rowOff>114300</xdr:rowOff>
    </xdr:from>
    <xdr:to>
      <xdr:col>10</xdr:col>
      <xdr:colOff>139700</xdr:colOff>
      <xdr:row>56</xdr:row>
      <xdr:rowOff>101600</xdr:rowOff>
    </xdr:to>
    <xdr:cxnSp macro="">
      <xdr:nvCxnSpPr>
        <xdr:cNvPr id="15" name="Connecteur droit avec flèche 14"/>
        <xdr:cNvCxnSpPr/>
      </xdr:nvCxnSpPr>
      <xdr:spPr>
        <a:xfrm flipV="1">
          <a:off x="2743200" y="5803900"/>
          <a:ext cx="304800" cy="30480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101600</xdr:colOff>
      <xdr:row>44</xdr:row>
      <xdr:rowOff>127000</xdr:rowOff>
    </xdr:from>
    <xdr:to>
      <xdr:col>16</xdr:col>
      <xdr:colOff>127000</xdr:colOff>
      <xdr:row>56</xdr:row>
      <xdr:rowOff>88900</xdr:rowOff>
    </xdr:to>
    <xdr:cxnSp macro="">
      <xdr:nvCxnSpPr>
        <xdr:cNvPr id="18" name="Connecteur droit avec flèche 17"/>
        <xdr:cNvCxnSpPr/>
      </xdr:nvCxnSpPr>
      <xdr:spPr>
        <a:xfrm flipV="1">
          <a:off x="2730500" y="7035800"/>
          <a:ext cx="1981200" cy="1803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compatibilite-vba-entre-mac-et-pc-t70190-20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00FF"/>
  </sheetPr>
  <dimension ref="A1:BG578"/>
  <sheetViews>
    <sheetView tabSelected="1" topLeftCell="A4" zoomScale="75" zoomScaleNormal="75" zoomScalePageLayoutView="75" workbookViewId="0">
      <selection activeCell="BA21" sqref="BA21"/>
    </sheetView>
  </sheetViews>
  <sheetFormatPr baseColWidth="10" defaultColWidth="10.85546875" defaultRowHeight="15" customHeight="1" x14ac:dyDescent="0.2"/>
  <cols>
    <col min="1" max="1" width="4.42578125" style="42" customWidth="1"/>
    <col min="2" max="29" width="4" style="42" customWidth="1"/>
    <col min="30" max="38" width="4" style="3" customWidth="1"/>
    <col min="39" max="39" width="4" style="42" customWidth="1"/>
    <col min="40" max="40" width="4" style="3" customWidth="1"/>
    <col min="41" max="41" width="4" style="42" customWidth="1"/>
    <col min="42" max="42" width="4.42578125" style="3" customWidth="1"/>
    <col min="43" max="43" width="10.140625" style="42" bestFit="1" customWidth="1"/>
    <col min="44" max="44" width="9.28515625" style="42" bestFit="1" customWidth="1"/>
    <col min="45" max="45" width="10.140625" style="42" bestFit="1" customWidth="1"/>
    <col min="46" max="46" width="3.140625" style="42" bestFit="1" customWidth="1"/>
    <col min="47" max="48" width="2.7109375" style="42" customWidth="1"/>
    <col min="49" max="49" width="6.28515625" style="42" customWidth="1"/>
    <col min="50" max="53" width="2.7109375" style="42" customWidth="1"/>
    <col min="54" max="56" width="3.42578125" style="42" customWidth="1"/>
    <col min="57" max="57" width="9" style="42" customWidth="1"/>
    <col min="58" max="59" width="2.7109375" style="42" customWidth="1"/>
    <col min="60" max="16384" width="10.85546875" style="3"/>
  </cols>
  <sheetData>
    <row r="1" spans="2:48" s="42" customFormat="1" ht="26.1" customHeight="1" x14ac:dyDescent="0.2">
      <c r="B1" s="65" t="s">
        <v>271</v>
      </c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R1" s="64" t="s">
        <v>294</v>
      </c>
    </row>
    <row r="2" spans="2:48" s="42" customFormat="1" ht="26.1" customHeight="1" x14ac:dyDescent="0.2"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  <c r="AG2" s="65"/>
      <c r="AH2" s="65"/>
      <c r="AI2" s="65"/>
      <c r="AJ2" s="65"/>
      <c r="AK2" s="65"/>
      <c r="AL2" s="65"/>
      <c r="AM2" s="65"/>
      <c r="AN2" s="65"/>
      <c r="AO2" s="65"/>
    </row>
    <row r="3" spans="2:48" s="42" customFormat="1" ht="26.1" customHeight="1" x14ac:dyDescent="0.2"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</row>
    <row r="4" spans="2:48" s="42" customFormat="1" ht="26.1" customHeight="1" x14ac:dyDescent="0.2"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</row>
    <row r="5" spans="2:48" s="42" customFormat="1" ht="26.1" customHeight="1" x14ac:dyDescent="0.2">
      <c r="B5" s="65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</row>
    <row r="6" spans="2:48" s="3" customFormat="1" ht="26.1" customHeight="1" thickBot="1" x14ac:dyDescent="0.25"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Q6" s="42"/>
      <c r="AR6" s="42"/>
      <c r="AS6" s="42"/>
      <c r="AT6" s="42"/>
      <c r="AU6" s="42"/>
      <c r="AV6" s="42"/>
    </row>
    <row r="7" spans="2:48" s="3" customFormat="1" ht="26.1" customHeight="1" x14ac:dyDescent="0.2">
      <c r="B7" s="132" t="s">
        <v>244</v>
      </c>
      <c r="C7" s="133"/>
      <c r="D7" s="134"/>
      <c r="E7" s="141">
        <v>1</v>
      </c>
      <c r="F7" s="142"/>
      <c r="G7" s="145" t="s">
        <v>270</v>
      </c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7"/>
      <c r="AJ7" s="151" t="s">
        <v>275</v>
      </c>
      <c r="AK7" s="152"/>
      <c r="AL7" s="153"/>
      <c r="AM7" s="157">
        <f ca="1">SUM(AM13:AO18)</f>
        <v>216</v>
      </c>
      <c r="AN7" s="158"/>
      <c r="AO7" s="159"/>
      <c r="AQ7" s="42"/>
      <c r="AR7" s="42"/>
      <c r="AS7" s="42"/>
      <c r="AT7" s="42"/>
      <c r="AU7" s="42"/>
      <c r="AV7" s="42"/>
    </row>
    <row r="8" spans="2:48" s="3" customFormat="1" ht="26.1" customHeight="1" thickBot="1" x14ac:dyDescent="0.25">
      <c r="B8" s="135"/>
      <c r="C8" s="136"/>
      <c r="D8" s="137"/>
      <c r="E8" s="143"/>
      <c r="F8" s="144"/>
      <c r="G8" s="148"/>
      <c r="H8" s="149"/>
      <c r="I8" s="149"/>
      <c r="J8" s="149"/>
      <c r="K8" s="149"/>
      <c r="L8" s="149"/>
      <c r="M8" s="149"/>
      <c r="N8" s="149"/>
      <c r="O8" s="149"/>
      <c r="P8" s="149"/>
      <c r="Q8" s="149"/>
      <c r="R8" s="149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9"/>
      <c r="AI8" s="150"/>
      <c r="AJ8" s="154"/>
      <c r="AK8" s="155"/>
      <c r="AL8" s="156"/>
      <c r="AM8" s="160"/>
      <c r="AN8" s="161"/>
      <c r="AO8" s="162"/>
      <c r="AQ8" s="42"/>
      <c r="AR8" s="42"/>
      <c r="AS8" s="42"/>
      <c r="AT8" s="42"/>
      <c r="AU8" s="42"/>
      <c r="AV8" s="42"/>
    </row>
    <row r="9" spans="2:48" s="3" customFormat="1" ht="26.1" customHeight="1" thickBot="1" x14ac:dyDescent="0.25">
      <c r="B9" s="135"/>
      <c r="C9" s="136"/>
      <c r="D9" s="137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163" t="s">
        <v>95</v>
      </c>
      <c r="V9" s="164"/>
      <c r="W9" s="165">
        <v>15</v>
      </c>
      <c r="X9" s="165"/>
      <c r="Y9" s="165"/>
      <c r="Z9" s="165"/>
      <c r="AA9" s="166">
        <v>25</v>
      </c>
      <c r="AB9" s="166"/>
      <c r="AC9" s="166"/>
      <c r="AD9" s="166"/>
      <c r="AE9" s="166"/>
      <c r="AF9" s="166"/>
      <c r="AG9" s="166"/>
      <c r="AH9" s="166"/>
      <c r="AI9" s="167" t="s">
        <v>241</v>
      </c>
      <c r="AJ9" s="167"/>
      <c r="AK9" s="167"/>
      <c r="AL9" s="168"/>
      <c r="AM9" s="169"/>
      <c r="AN9" s="170"/>
      <c r="AO9" s="171"/>
      <c r="AQ9" s="42"/>
      <c r="AR9" s="42"/>
      <c r="AS9" s="42"/>
      <c r="AT9" s="42"/>
      <c r="AU9" s="42"/>
      <c r="AV9" s="42"/>
    </row>
    <row r="10" spans="2:48" s="3" customFormat="1" ht="26.1" customHeight="1" x14ac:dyDescent="0.2">
      <c r="B10" s="135"/>
      <c r="C10" s="136"/>
      <c r="D10" s="137"/>
      <c r="E10" s="172" t="s">
        <v>2</v>
      </c>
      <c r="F10" s="172"/>
      <c r="G10" s="172"/>
      <c r="H10" s="172"/>
      <c r="I10" s="173" t="s">
        <v>3</v>
      </c>
      <c r="J10" s="173"/>
      <c r="K10" s="173"/>
      <c r="L10" s="173"/>
      <c r="M10" s="174" t="s">
        <v>4</v>
      </c>
      <c r="N10" s="174"/>
      <c r="O10" s="174"/>
      <c r="P10" s="175"/>
      <c r="Q10" s="42"/>
      <c r="R10" s="42"/>
      <c r="S10" s="42"/>
      <c r="T10" s="42"/>
      <c r="U10" s="176">
        <v>1</v>
      </c>
      <c r="V10" s="177"/>
      <c r="W10" s="177"/>
      <c r="X10" s="177"/>
      <c r="Y10" s="177"/>
      <c r="Z10" s="177"/>
      <c r="AA10" s="177"/>
      <c r="AB10" s="177"/>
      <c r="AC10" s="177"/>
      <c r="AD10" s="177"/>
      <c r="AE10" s="177"/>
      <c r="AF10" s="177"/>
      <c r="AG10" s="177"/>
      <c r="AH10" s="177"/>
      <c r="AI10" s="178"/>
      <c r="AJ10" s="176">
        <v>1</v>
      </c>
      <c r="AK10" s="177"/>
      <c r="AL10" s="178"/>
      <c r="AM10" s="169"/>
      <c r="AN10" s="170"/>
      <c r="AO10" s="171"/>
      <c r="AQ10" s="42"/>
      <c r="AR10" s="42"/>
      <c r="AS10" s="42"/>
      <c r="AT10" s="42"/>
      <c r="AU10" s="42"/>
      <c r="AV10" s="42"/>
    </row>
    <row r="11" spans="2:48" s="3" customFormat="1" ht="26.1" customHeight="1" thickBot="1" x14ac:dyDescent="0.25">
      <c r="B11" s="135"/>
      <c r="C11" s="136"/>
      <c r="D11" s="137"/>
      <c r="E11" s="182">
        <f ca="1">SUM($AJ13,$AJ16)</f>
        <v>10</v>
      </c>
      <c r="F11" s="182"/>
      <c r="G11" s="182"/>
      <c r="H11" s="182"/>
      <c r="I11" s="183">
        <f ca="1">SUM($AJ14,$AJ17)</f>
        <v>10</v>
      </c>
      <c r="J11" s="183"/>
      <c r="K11" s="183"/>
      <c r="L11" s="183"/>
      <c r="M11" s="184">
        <f ca="1">SUM($AJ15,$AJ18)</f>
        <v>10</v>
      </c>
      <c r="N11" s="184"/>
      <c r="O11" s="184"/>
      <c r="P11" s="185"/>
      <c r="Q11" s="42"/>
      <c r="R11" s="42"/>
      <c r="S11" s="42"/>
      <c r="T11" s="42"/>
      <c r="U11" s="179"/>
      <c r="V11" s="180"/>
      <c r="W11" s="180"/>
      <c r="X11" s="180"/>
      <c r="Y11" s="180"/>
      <c r="Z11" s="180"/>
      <c r="AA11" s="180"/>
      <c r="AB11" s="180"/>
      <c r="AC11" s="180"/>
      <c r="AD11" s="180"/>
      <c r="AE11" s="180"/>
      <c r="AF11" s="180"/>
      <c r="AG11" s="180"/>
      <c r="AH11" s="180"/>
      <c r="AI11" s="181"/>
      <c r="AJ11" s="179"/>
      <c r="AK11" s="180"/>
      <c r="AL11" s="181"/>
      <c r="AM11" s="169"/>
      <c r="AN11" s="170"/>
      <c r="AO11" s="171"/>
      <c r="AQ11" s="42"/>
      <c r="AR11" s="42"/>
      <c r="AS11" s="42"/>
      <c r="AT11" s="42"/>
      <c r="AU11" s="42"/>
      <c r="AV11" s="42"/>
    </row>
    <row r="12" spans="2:48" s="37" customFormat="1" ht="26.1" customHeight="1" thickBot="1" x14ac:dyDescent="0.25">
      <c r="B12" s="138"/>
      <c r="C12" s="139"/>
      <c r="D12" s="140"/>
      <c r="E12" s="186" t="s">
        <v>0</v>
      </c>
      <c r="F12" s="186"/>
      <c r="G12" s="186"/>
      <c r="H12" s="187"/>
      <c r="I12" s="188" t="s">
        <v>177</v>
      </c>
      <c r="J12" s="164"/>
      <c r="K12" s="164"/>
      <c r="L12" s="164"/>
      <c r="M12" s="164"/>
      <c r="N12" s="189"/>
      <c r="O12" s="188" t="s">
        <v>178</v>
      </c>
      <c r="P12" s="164"/>
      <c r="Q12" s="164"/>
      <c r="R12" s="164"/>
      <c r="S12" s="164"/>
      <c r="T12" s="164"/>
      <c r="U12" s="164"/>
      <c r="V12" s="164"/>
      <c r="W12" s="189"/>
      <c r="X12" s="190" t="s">
        <v>272</v>
      </c>
      <c r="Y12" s="191"/>
      <c r="Z12" s="188" t="s">
        <v>179</v>
      </c>
      <c r="AA12" s="164"/>
      <c r="AB12" s="164"/>
      <c r="AC12" s="164"/>
      <c r="AD12" s="164"/>
      <c r="AE12" s="164"/>
      <c r="AF12" s="164"/>
      <c r="AG12" s="189"/>
      <c r="AH12" s="192" t="s">
        <v>273</v>
      </c>
      <c r="AI12" s="193"/>
      <c r="AJ12" s="115" t="s">
        <v>274</v>
      </c>
      <c r="AK12" s="116"/>
      <c r="AL12" s="117"/>
      <c r="AM12" s="118" t="s">
        <v>181</v>
      </c>
      <c r="AN12" s="119"/>
      <c r="AO12" s="120"/>
    </row>
    <row r="13" spans="2:48" s="3" customFormat="1" ht="26.1" customHeight="1" thickBot="1" x14ac:dyDescent="0.25">
      <c r="B13" s="56"/>
      <c r="C13" s="2"/>
      <c r="D13" s="2"/>
      <c r="E13" s="121"/>
      <c r="F13" s="122"/>
      <c r="G13" s="123">
        <v>1</v>
      </c>
      <c r="H13" s="124"/>
      <c r="I13" s="125" t="s">
        <v>184</v>
      </c>
      <c r="J13" s="126"/>
      <c r="K13" s="126"/>
      <c r="L13" s="126"/>
      <c r="M13" s="126"/>
      <c r="N13" s="127"/>
      <c r="O13" s="74" t="str">
        <f ca="1">RechercheTYPE(I13)</f>
        <v>1 Viper Prof</v>
      </c>
      <c r="P13" s="75"/>
      <c r="Q13" s="75"/>
      <c r="R13" s="75"/>
      <c r="S13" s="75"/>
      <c r="T13" s="75"/>
      <c r="U13" s="75"/>
      <c r="V13" s="75"/>
      <c r="W13" s="76"/>
      <c r="X13" s="128" t="str">
        <f ca="1">RechercheUNIVERS(I13)</f>
        <v>2</v>
      </c>
      <c r="Y13" s="129"/>
      <c r="Z13" s="101" t="str">
        <f ca="1">RechercheDMX(I13)</f>
        <v>211</v>
      </c>
      <c r="AA13" s="102"/>
      <c r="AB13" s="102"/>
      <c r="AC13" s="102"/>
      <c r="AD13" s="102"/>
      <c r="AE13" s="102"/>
      <c r="AF13" s="102"/>
      <c r="AG13" s="103"/>
      <c r="AH13" s="294"/>
      <c r="AI13" s="131"/>
      <c r="AJ13" s="106">
        <f ca="1">RechercheAMP(O13)</f>
        <v>5</v>
      </c>
      <c r="AK13" s="107"/>
      <c r="AL13" s="107"/>
      <c r="AM13" s="108">
        <f ca="1">RechercheWEIGHT(O13)</f>
        <v>36</v>
      </c>
      <c r="AN13" s="109"/>
      <c r="AO13" s="110"/>
      <c r="AQ13" s="2"/>
      <c r="AR13" s="2"/>
      <c r="AS13" s="2"/>
      <c r="AT13" s="2"/>
      <c r="AU13" s="2"/>
      <c r="AV13" s="2"/>
    </row>
    <row r="14" spans="2:48" s="3" customFormat="1" ht="26.1" customHeight="1" thickBot="1" x14ac:dyDescent="0.25">
      <c r="B14" s="56"/>
      <c r="C14" s="2"/>
      <c r="D14" s="2"/>
      <c r="E14" s="89"/>
      <c r="F14" s="90"/>
      <c r="G14" s="91">
        <v>2</v>
      </c>
      <c r="H14" s="92"/>
      <c r="I14" s="93" t="s">
        <v>185</v>
      </c>
      <c r="J14" s="94"/>
      <c r="K14" s="94"/>
      <c r="L14" s="94"/>
      <c r="M14" s="94"/>
      <c r="N14" s="95"/>
      <c r="O14" s="96" t="str">
        <f ca="1">RechercheTYPE(I14)</f>
        <v>1 Viper Prof</v>
      </c>
      <c r="P14" s="97"/>
      <c r="Q14" s="97"/>
      <c r="R14" s="97"/>
      <c r="S14" s="97"/>
      <c r="T14" s="97"/>
      <c r="U14" s="97"/>
      <c r="V14" s="97"/>
      <c r="W14" s="98"/>
      <c r="X14" s="99" t="str">
        <f ca="1">RechercheUNIVERS(I14)</f>
        <v>2</v>
      </c>
      <c r="Y14" s="100"/>
      <c r="Z14" s="101" t="str">
        <f ca="1">RechercheDMX(I14)</f>
        <v>237</v>
      </c>
      <c r="AA14" s="102"/>
      <c r="AB14" s="102"/>
      <c r="AC14" s="102"/>
      <c r="AD14" s="102"/>
      <c r="AE14" s="102"/>
      <c r="AF14" s="102"/>
      <c r="AG14" s="103"/>
      <c r="AH14" s="104"/>
      <c r="AI14" s="105"/>
      <c r="AJ14" s="106">
        <f ca="1">RechercheAMP(O14)</f>
        <v>5</v>
      </c>
      <c r="AK14" s="107"/>
      <c r="AL14" s="107"/>
      <c r="AM14" s="108">
        <f ca="1">RechercheWEIGHT(O14)</f>
        <v>36</v>
      </c>
      <c r="AN14" s="109"/>
      <c r="AO14" s="110"/>
      <c r="AQ14" s="2"/>
      <c r="AR14" s="2"/>
      <c r="AS14" s="2"/>
      <c r="AT14" s="2"/>
      <c r="AU14" s="2"/>
      <c r="AV14" s="2"/>
    </row>
    <row r="15" spans="2:48" s="3" customFormat="1" ht="26.1" customHeight="1" thickBot="1" x14ac:dyDescent="0.25">
      <c r="B15" s="56"/>
      <c r="C15" s="2"/>
      <c r="D15" s="2"/>
      <c r="E15" s="113"/>
      <c r="F15" s="114"/>
      <c r="G15" s="91">
        <v>3</v>
      </c>
      <c r="H15" s="92"/>
      <c r="I15" s="93" t="s">
        <v>186</v>
      </c>
      <c r="J15" s="94"/>
      <c r="K15" s="94"/>
      <c r="L15" s="94"/>
      <c r="M15" s="94"/>
      <c r="N15" s="95"/>
      <c r="O15" s="96" t="str">
        <f ca="1">RechercheTYPE(I15)</f>
        <v>1 Viper Prof</v>
      </c>
      <c r="P15" s="97"/>
      <c r="Q15" s="97"/>
      <c r="R15" s="97"/>
      <c r="S15" s="97"/>
      <c r="T15" s="97"/>
      <c r="U15" s="97"/>
      <c r="V15" s="97"/>
      <c r="W15" s="98"/>
      <c r="X15" s="99" t="str">
        <f ca="1">RechercheUNIVERS(I15)</f>
        <v>2</v>
      </c>
      <c r="Y15" s="100"/>
      <c r="Z15" s="101" t="str">
        <f ca="1">RechercheDMX(I15)</f>
        <v>263</v>
      </c>
      <c r="AA15" s="102"/>
      <c r="AB15" s="102"/>
      <c r="AC15" s="102"/>
      <c r="AD15" s="102"/>
      <c r="AE15" s="102"/>
      <c r="AF15" s="102"/>
      <c r="AG15" s="103"/>
      <c r="AH15" s="104"/>
      <c r="AI15" s="105"/>
      <c r="AJ15" s="106">
        <f ca="1">RechercheAMP(O15)</f>
        <v>5</v>
      </c>
      <c r="AK15" s="107"/>
      <c r="AL15" s="107"/>
      <c r="AM15" s="108">
        <f ca="1">RechercheWEIGHT(O15)</f>
        <v>36</v>
      </c>
      <c r="AN15" s="109"/>
      <c r="AO15" s="110"/>
      <c r="AQ15" s="2"/>
      <c r="AR15" s="2"/>
      <c r="AS15" s="2"/>
      <c r="AT15" s="2"/>
      <c r="AU15" s="2"/>
      <c r="AV15" s="2"/>
    </row>
    <row r="16" spans="2:48" s="3" customFormat="1" ht="26.1" customHeight="1" thickBot="1" x14ac:dyDescent="0.25">
      <c r="B16" s="56"/>
      <c r="C16" s="2"/>
      <c r="D16" s="2"/>
      <c r="E16" s="111"/>
      <c r="F16" s="112"/>
      <c r="G16" s="91">
        <v>4</v>
      </c>
      <c r="H16" s="92"/>
      <c r="I16" s="93" t="s">
        <v>187</v>
      </c>
      <c r="J16" s="94"/>
      <c r="K16" s="94"/>
      <c r="L16" s="94"/>
      <c r="M16" s="94"/>
      <c r="N16" s="95"/>
      <c r="O16" s="96" t="str">
        <f ca="1">RechercheTYPE(I16)</f>
        <v>1 Viper Prof</v>
      </c>
      <c r="P16" s="97"/>
      <c r="Q16" s="97"/>
      <c r="R16" s="97"/>
      <c r="S16" s="97"/>
      <c r="T16" s="97"/>
      <c r="U16" s="97"/>
      <c r="V16" s="97"/>
      <c r="W16" s="98"/>
      <c r="X16" s="99" t="str">
        <f ca="1">RechercheUNIVERS(I16)</f>
        <v>2</v>
      </c>
      <c r="Y16" s="100"/>
      <c r="Z16" s="101" t="str">
        <f ca="1">RechercheDMX(I16)</f>
        <v>289</v>
      </c>
      <c r="AA16" s="102"/>
      <c r="AB16" s="102"/>
      <c r="AC16" s="102"/>
      <c r="AD16" s="102"/>
      <c r="AE16" s="102"/>
      <c r="AF16" s="102"/>
      <c r="AG16" s="103"/>
      <c r="AH16" s="295"/>
      <c r="AI16" s="105"/>
      <c r="AJ16" s="106">
        <f ca="1">RechercheAMP(O16)</f>
        <v>5</v>
      </c>
      <c r="AK16" s="107"/>
      <c r="AL16" s="107"/>
      <c r="AM16" s="108">
        <f ca="1">RechercheWEIGHT(O16)</f>
        <v>36</v>
      </c>
      <c r="AN16" s="109"/>
      <c r="AO16" s="110"/>
      <c r="AQ16" s="2"/>
      <c r="AR16" s="2"/>
      <c r="AS16" s="2"/>
      <c r="AT16" s="2"/>
      <c r="AU16" s="2"/>
      <c r="AV16" s="2"/>
    </row>
    <row r="17" spans="2:59" s="3" customFormat="1" ht="26.1" customHeight="1" thickBot="1" x14ac:dyDescent="0.25">
      <c r="B17" s="56"/>
      <c r="C17" s="2"/>
      <c r="D17" s="2"/>
      <c r="E17" s="89"/>
      <c r="F17" s="90"/>
      <c r="G17" s="91">
        <v>5</v>
      </c>
      <c r="H17" s="92"/>
      <c r="I17" s="93" t="s">
        <v>188</v>
      </c>
      <c r="J17" s="94"/>
      <c r="K17" s="94"/>
      <c r="L17" s="94"/>
      <c r="M17" s="94"/>
      <c r="N17" s="95"/>
      <c r="O17" s="96" t="str">
        <f ca="1">RechercheTYPE(I17)</f>
        <v>1 Viper Prof</v>
      </c>
      <c r="P17" s="97"/>
      <c r="Q17" s="97"/>
      <c r="R17" s="97"/>
      <c r="S17" s="97"/>
      <c r="T17" s="97"/>
      <c r="U17" s="97"/>
      <c r="V17" s="97"/>
      <c r="W17" s="98"/>
      <c r="X17" s="99" t="str">
        <f ca="1">RechercheUNIVERS(I17)</f>
        <v>2</v>
      </c>
      <c r="Y17" s="100"/>
      <c r="Z17" s="101" t="str">
        <f ca="1">RechercheDMX(I17)</f>
        <v>315</v>
      </c>
      <c r="AA17" s="102"/>
      <c r="AB17" s="102"/>
      <c r="AC17" s="102"/>
      <c r="AD17" s="102"/>
      <c r="AE17" s="102"/>
      <c r="AF17" s="102"/>
      <c r="AG17" s="103"/>
      <c r="AH17" s="104"/>
      <c r="AI17" s="105"/>
      <c r="AJ17" s="106">
        <f ca="1">RechercheAMP(O17)</f>
        <v>5</v>
      </c>
      <c r="AK17" s="107"/>
      <c r="AL17" s="107"/>
      <c r="AM17" s="108">
        <f ca="1">RechercheWEIGHT(O17)</f>
        <v>36</v>
      </c>
      <c r="AN17" s="109"/>
      <c r="AO17" s="110"/>
      <c r="AQ17" s="2"/>
      <c r="AR17" s="2"/>
      <c r="AS17" s="2"/>
      <c r="AT17" s="2"/>
      <c r="AU17" s="2"/>
      <c r="AV17" s="2"/>
      <c r="AW17" s="42"/>
      <c r="AX17" s="42"/>
      <c r="AY17" s="42"/>
      <c r="AZ17" s="42"/>
      <c r="BA17" s="42"/>
      <c r="BB17" s="42"/>
      <c r="BC17" s="42"/>
      <c r="BD17" s="42"/>
      <c r="BE17" s="42"/>
      <c r="BF17" s="42"/>
      <c r="BG17" s="42"/>
    </row>
    <row r="18" spans="2:59" s="3" customFormat="1" ht="26.1" customHeight="1" thickBot="1" x14ac:dyDescent="0.25">
      <c r="B18" s="57"/>
      <c r="C18" s="62"/>
      <c r="D18" s="62"/>
      <c r="E18" s="67"/>
      <c r="F18" s="68"/>
      <c r="G18" s="69">
        <v>6</v>
      </c>
      <c r="H18" s="70"/>
      <c r="I18" s="71" t="s">
        <v>189</v>
      </c>
      <c r="J18" s="72"/>
      <c r="K18" s="72"/>
      <c r="L18" s="72"/>
      <c r="M18" s="72"/>
      <c r="N18" s="73"/>
      <c r="O18" s="74" t="str">
        <f ca="1">RechercheTYPE(I18)</f>
        <v>1 Viper Prof</v>
      </c>
      <c r="P18" s="75"/>
      <c r="Q18" s="75"/>
      <c r="R18" s="75"/>
      <c r="S18" s="75"/>
      <c r="T18" s="75"/>
      <c r="U18" s="75"/>
      <c r="V18" s="75"/>
      <c r="W18" s="76"/>
      <c r="X18" s="77" t="str">
        <f ca="1">RechercheUNIVERS(I18)</f>
        <v>2</v>
      </c>
      <c r="Y18" s="78"/>
      <c r="Z18" s="79" t="str">
        <f ca="1">RechercheDMX(I18)</f>
        <v>341</v>
      </c>
      <c r="AA18" s="80"/>
      <c r="AB18" s="80"/>
      <c r="AC18" s="80"/>
      <c r="AD18" s="80"/>
      <c r="AE18" s="80"/>
      <c r="AF18" s="80"/>
      <c r="AG18" s="81"/>
      <c r="AH18" s="296"/>
      <c r="AI18" s="83"/>
      <c r="AJ18" s="84">
        <f ca="1">RechercheAMP(O18)</f>
        <v>5</v>
      </c>
      <c r="AK18" s="85"/>
      <c r="AL18" s="85"/>
      <c r="AM18" s="86">
        <f ca="1">RechercheWEIGHT(O18)</f>
        <v>36</v>
      </c>
      <c r="AN18" s="87"/>
      <c r="AO18" s="88"/>
      <c r="AQ18" s="2"/>
      <c r="AR18" s="2"/>
      <c r="AS18" s="2"/>
      <c r="AT18" s="2"/>
      <c r="AU18" s="2"/>
      <c r="AV18" s="2"/>
      <c r="AW18" s="42"/>
      <c r="AX18" s="42"/>
      <c r="AY18" s="42"/>
      <c r="AZ18" s="42"/>
      <c r="BA18" s="42"/>
      <c r="BB18" s="42"/>
      <c r="BC18" s="42"/>
      <c r="BD18" s="42"/>
      <c r="BE18" s="42"/>
      <c r="BF18" s="42"/>
      <c r="BG18" s="42"/>
    </row>
    <row r="19" spans="2:59" s="3" customFormat="1" ht="26.1" customHeight="1" thickBot="1" x14ac:dyDescent="0.2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2"/>
      <c r="AA19" s="2"/>
      <c r="AB19" s="2"/>
      <c r="AC19" s="1"/>
      <c r="AM19" s="42"/>
      <c r="AO19" s="42"/>
      <c r="AQ19" s="42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2"/>
      <c r="BC19" s="42"/>
      <c r="BD19" s="42"/>
      <c r="BE19" s="42"/>
      <c r="BF19" s="42"/>
      <c r="BG19" s="42"/>
    </row>
    <row r="20" spans="2:59" s="3" customFormat="1" ht="26.1" customHeight="1" x14ac:dyDescent="0.2">
      <c r="B20" s="132" t="s">
        <v>244</v>
      </c>
      <c r="C20" s="133"/>
      <c r="D20" s="134"/>
      <c r="E20" s="141">
        <v>2</v>
      </c>
      <c r="F20" s="142"/>
      <c r="G20" s="145" t="s">
        <v>285</v>
      </c>
      <c r="H20" s="146"/>
      <c r="I20" s="146"/>
      <c r="J20" s="146"/>
      <c r="K20" s="146"/>
      <c r="L20" s="146"/>
      <c r="M20" s="146"/>
      <c r="N20" s="146"/>
      <c r="O20" s="146"/>
      <c r="P20" s="146"/>
      <c r="Q20" s="146"/>
      <c r="R20" s="146"/>
      <c r="S20" s="146"/>
      <c r="T20" s="146"/>
      <c r="U20" s="146"/>
      <c r="V20" s="146"/>
      <c r="W20" s="146"/>
      <c r="X20" s="146"/>
      <c r="Y20" s="146"/>
      <c r="Z20" s="146"/>
      <c r="AA20" s="146"/>
      <c r="AB20" s="146"/>
      <c r="AC20" s="146"/>
      <c r="AD20" s="146"/>
      <c r="AE20" s="146"/>
      <c r="AF20" s="146"/>
      <c r="AG20" s="146"/>
      <c r="AH20" s="146"/>
      <c r="AI20" s="147"/>
      <c r="AJ20" s="151" t="s">
        <v>290</v>
      </c>
      <c r="AK20" s="152"/>
      <c r="AL20" s="153"/>
      <c r="AM20" s="157">
        <f ca="1">SUM(AM26:AO31)</f>
        <v>126</v>
      </c>
      <c r="AN20" s="158"/>
      <c r="AO20" s="159"/>
      <c r="AQ20" s="42"/>
      <c r="AR20" s="42"/>
      <c r="AS20" s="42"/>
      <c r="AT20" s="42"/>
      <c r="AU20" s="42"/>
      <c r="AV20" s="42"/>
      <c r="AW20" s="42"/>
      <c r="AX20" s="42"/>
      <c r="AY20" s="42"/>
      <c r="AZ20" s="42"/>
      <c r="BA20" s="42"/>
      <c r="BB20" s="42"/>
      <c r="BC20" s="42"/>
      <c r="BD20" s="42"/>
      <c r="BE20" s="42"/>
      <c r="BF20" s="42"/>
      <c r="BG20" s="42"/>
    </row>
    <row r="21" spans="2:59" s="3" customFormat="1" ht="26.1" customHeight="1" thickBot="1" x14ac:dyDescent="0.25">
      <c r="B21" s="135"/>
      <c r="C21" s="136"/>
      <c r="D21" s="137"/>
      <c r="E21" s="143"/>
      <c r="F21" s="144"/>
      <c r="G21" s="148"/>
      <c r="H21" s="149"/>
      <c r="I21" s="149"/>
      <c r="J21" s="149"/>
      <c r="K21" s="149"/>
      <c r="L21" s="149"/>
      <c r="M21" s="149"/>
      <c r="N21" s="149"/>
      <c r="O21" s="149"/>
      <c r="P21" s="149"/>
      <c r="Q21" s="149"/>
      <c r="R21" s="149"/>
      <c r="S21" s="149"/>
      <c r="T21" s="149"/>
      <c r="U21" s="149"/>
      <c r="V21" s="149"/>
      <c r="W21" s="149"/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50"/>
      <c r="AJ21" s="154"/>
      <c r="AK21" s="155"/>
      <c r="AL21" s="156"/>
      <c r="AM21" s="160"/>
      <c r="AN21" s="161"/>
      <c r="AO21" s="162"/>
      <c r="AQ21" s="42"/>
      <c r="AR21" s="42"/>
      <c r="AS21" s="42"/>
      <c r="AT21" s="42"/>
      <c r="AU21" s="42"/>
      <c r="AV21" s="42"/>
      <c r="AW21" s="42"/>
      <c r="AX21" s="42"/>
      <c r="AY21" s="42"/>
      <c r="AZ21" s="42"/>
      <c r="BA21" s="42"/>
      <c r="BB21" s="42"/>
      <c r="BC21" s="42"/>
      <c r="BD21" s="42"/>
      <c r="BE21" s="42"/>
      <c r="BF21" s="42"/>
      <c r="BG21" s="42"/>
    </row>
    <row r="22" spans="2:59" s="3" customFormat="1" ht="26.1" customHeight="1" thickBot="1" x14ac:dyDescent="0.25">
      <c r="B22" s="135"/>
      <c r="C22" s="136"/>
      <c r="D22" s="137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  <c r="U22" s="163" t="s">
        <v>95</v>
      </c>
      <c r="V22" s="164"/>
      <c r="W22" s="165">
        <v>15</v>
      </c>
      <c r="X22" s="165"/>
      <c r="Y22" s="165"/>
      <c r="Z22" s="165"/>
      <c r="AA22" s="166">
        <v>25</v>
      </c>
      <c r="AB22" s="166"/>
      <c r="AC22" s="166"/>
      <c r="AD22" s="166"/>
      <c r="AE22" s="166"/>
      <c r="AF22" s="166"/>
      <c r="AG22" s="166"/>
      <c r="AH22" s="166"/>
      <c r="AI22" s="167" t="s">
        <v>242</v>
      </c>
      <c r="AJ22" s="167"/>
      <c r="AK22" s="167"/>
      <c r="AL22" s="168"/>
      <c r="AM22" s="169"/>
      <c r="AN22" s="170"/>
      <c r="AO22" s="171"/>
      <c r="AQ22" s="55"/>
      <c r="AR22" s="55"/>
      <c r="AS22" s="42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5"/>
      <c r="BG22" s="45"/>
    </row>
    <row r="23" spans="2:59" s="3" customFormat="1" ht="26.1" customHeight="1" x14ac:dyDescent="0.2">
      <c r="B23" s="135"/>
      <c r="C23" s="136"/>
      <c r="D23" s="137"/>
      <c r="E23" s="172" t="s">
        <v>2</v>
      </c>
      <c r="F23" s="172"/>
      <c r="G23" s="172"/>
      <c r="H23" s="172"/>
      <c r="I23" s="173" t="s">
        <v>3</v>
      </c>
      <c r="J23" s="173"/>
      <c r="K23" s="173"/>
      <c r="L23" s="173"/>
      <c r="M23" s="174" t="s">
        <v>4</v>
      </c>
      <c r="N23" s="174"/>
      <c r="O23" s="174"/>
      <c r="P23" s="175"/>
      <c r="Q23" s="42"/>
      <c r="R23" s="42"/>
      <c r="S23" s="42"/>
      <c r="T23" s="42"/>
      <c r="U23" s="176">
        <v>1</v>
      </c>
      <c r="V23" s="177"/>
      <c r="W23" s="177"/>
      <c r="X23" s="177"/>
      <c r="Y23" s="177"/>
      <c r="Z23" s="177"/>
      <c r="AA23" s="177"/>
      <c r="AB23" s="177"/>
      <c r="AC23" s="177"/>
      <c r="AD23" s="177"/>
      <c r="AE23" s="177"/>
      <c r="AF23" s="177"/>
      <c r="AG23" s="177"/>
      <c r="AH23" s="177"/>
      <c r="AI23" s="178"/>
      <c r="AJ23" s="176">
        <v>2</v>
      </c>
      <c r="AK23" s="177"/>
      <c r="AL23" s="178"/>
      <c r="AM23" s="169"/>
      <c r="AN23" s="170"/>
      <c r="AO23" s="171"/>
      <c r="AQ23" s="55"/>
      <c r="AR23" s="55"/>
      <c r="AS23" s="42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5"/>
      <c r="BG23" s="45"/>
    </row>
    <row r="24" spans="2:59" s="3" customFormat="1" ht="26.1" customHeight="1" thickBot="1" x14ac:dyDescent="0.25">
      <c r="B24" s="135"/>
      <c r="C24" s="136"/>
      <c r="D24" s="137"/>
      <c r="E24" s="182">
        <f ca="1">SUM($AJ26,$AJ29)</f>
        <v>6</v>
      </c>
      <c r="F24" s="182"/>
      <c r="G24" s="182"/>
      <c r="H24" s="182"/>
      <c r="I24" s="183">
        <f ca="1">SUM($AJ27,$AJ30)</f>
        <v>6</v>
      </c>
      <c r="J24" s="183"/>
      <c r="K24" s="183"/>
      <c r="L24" s="183"/>
      <c r="M24" s="184">
        <f ca="1">SUM($AJ28,$AJ31)</f>
        <v>6</v>
      </c>
      <c r="N24" s="184"/>
      <c r="O24" s="184"/>
      <c r="P24" s="185"/>
      <c r="Q24" s="42"/>
      <c r="R24" s="42"/>
      <c r="S24" s="42"/>
      <c r="T24" s="42"/>
      <c r="U24" s="179"/>
      <c r="V24" s="180"/>
      <c r="W24" s="180"/>
      <c r="X24" s="180"/>
      <c r="Y24" s="180"/>
      <c r="Z24" s="180"/>
      <c r="AA24" s="180"/>
      <c r="AB24" s="180"/>
      <c r="AC24" s="180"/>
      <c r="AD24" s="180"/>
      <c r="AE24" s="180"/>
      <c r="AF24" s="180"/>
      <c r="AG24" s="180"/>
      <c r="AH24" s="180"/>
      <c r="AI24" s="181"/>
      <c r="AJ24" s="179"/>
      <c r="AK24" s="180"/>
      <c r="AL24" s="181"/>
      <c r="AM24" s="169"/>
      <c r="AN24" s="170"/>
      <c r="AO24" s="171"/>
      <c r="AQ24" s="55"/>
      <c r="AR24" s="55"/>
      <c r="AS24" s="42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5"/>
      <c r="BG24" s="45"/>
    </row>
    <row r="25" spans="2:59" s="3" customFormat="1" ht="26.1" customHeight="1" thickBot="1" x14ac:dyDescent="0.25">
      <c r="B25" s="138"/>
      <c r="C25" s="139"/>
      <c r="D25" s="140"/>
      <c r="E25" s="186" t="s">
        <v>0</v>
      </c>
      <c r="F25" s="186"/>
      <c r="G25" s="186"/>
      <c r="H25" s="187"/>
      <c r="I25" s="188" t="s">
        <v>177</v>
      </c>
      <c r="J25" s="164"/>
      <c r="K25" s="164"/>
      <c r="L25" s="164"/>
      <c r="M25" s="164"/>
      <c r="N25" s="189"/>
      <c r="O25" s="188" t="s">
        <v>178</v>
      </c>
      <c r="P25" s="164"/>
      <c r="Q25" s="164"/>
      <c r="R25" s="164"/>
      <c r="S25" s="164"/>
      <c r="T25" s="164"/>
      <c r="U25" s="164"/>
      <c r="V25" s="164"/>
      <c r="W25" s="189"/>
      <c r="X25" s="190" t="s">
        <v>272</v>
      </c>
      <c r="Y25" s="191"/>
      <c r="Z25" s="188" t="s">
        <v>179</v>
      </c>
      <c r="AA25" s="164"/>
      <c r="AB25" s="164"/>
      <c r="AC25" s="164"/>
      <c r="AD25" s="164"/>
      <c r="AE25" s="164"/>
      <c r="AF25" s="164"/>
      <c r="AG25" s="189"/>
      <c r="AH25" s="192" t="s">
        <v>273</v>
      </c>
      <c r="AI25" s="193"/>
      <c r="AJ25" s="115" t="s">
        <v>274</v>
      </c>
      <c r="AK25" s="116"/>
      <c r="AL25" s="117"/>
      <c r="AM25" s="118" t="s">
        <v>181</v>
      </c>
      <c r="AN25" s="119"/>
      <c r="AO25" s="120"/>
      <c r="AQ25" s="42"/>
      <c r="AR25" s="42"/>
      <c r="AS25" s="42"/>
      <c r="AT25" s="47"/>
      <c r="AU25" s="47"/>
      <c r="AV25" s="47"/>
      <c r="AW25" s="48"/>
      <c r="AX25" s="48"/>
      <c r="AY25" s="48"/>
      <c r="AZ25" s="48"/>
      <c r="BA25" s="48"/>
      <c r="BB25" s="48"/>
      <c r="BC25" s="48"/>
      <c r="BD25" s="48"/>
      <c r="BE25" s="48"/>
      <c r="BG25" s="42"/>
    </row>
    <row r="26" spans="2:59" s="3" customFormat="1" ht="26.1" customHeight="1" thickBot="1" x14ac:dyDescent="0.25">
      <c r="B26" s="56"/>
      <c r="C26" s="2"/>
      <c r="D26" s="2"/>
      <c r="E26" s="121"/>
      <c r="F26" s="122"/>
      <c r="G26" s="123">
        <v>1</v>
      </c>
      <c r="H26" s="124"/>
      <c r="I26" s="125" t="s">
        <v>196</v>
      </c>
      <c r="J26" s="126"/>
      <c r="K26" s="126"/>
      <c r="L26" s="126"/>
      <c r="M26" s="126"/>
      <c r="N26" s="127"/>
      <c r="O26" s="74" t="str">
        <f ca="1">RechercheTYPE(I26)</f>
        <v>1 B-Eye K20</v>
      </c>
      <c r="P26" s="75"/>
      <c r="Q26" s="75"/>
      <c r="R26" s="75"/>
      <c r="S26" s="75"/>
      <c r="T26" s="75"/>
      <c r="U26" s="75"/>
      <c r="V26" s="75"/>
      <c r="W26" s="76"/>
      <c r="X26" s="128" t="str">
        <f ca="1">RechercheUNIVERS(I26)</f>
        <v>4</v>
      </c>
      <c r="Y26" s="129"/>
      <c r="Z26" s="101" t="str">
        <f ca="1">RechercheDMX(I26)</f>
        <v>1</v>
      </c>
      <c r="AA26" s="102"/>
      <c r="AB26" s="102"/>
      <c r="AC26" s="102"/>
      <c r="AD26" s="102"/>
      <c r="AE26" s="102"/>
      <c r="AF26" s="102"/>
      <c r="AG26" s="103"/>
      <c r="AH26" s="130"/>
      <c r="AI26" s="131"/>
      <c r="AJ26" s="106">
        <f ca="1">RechercheAMP(O26)</f>
        <v>3</v>
      </c>
      <c r="AK26" s="107"/>
      <c r="AL26" s="107"/>
      <c r="AM26" s="108">
        <f ca="1">RechercheWEIGHT(O26)</f>
        <v>21</v>
      </c>
      <c r="AN26" s="109"/>
      <c r="AO26" s="110"/>
      <c r="AQ26" s="42"/>
      <c r="AR26" s="42"/>
      <c r="AS26" s="42"/>
      <c r="AT26" s="42"/>
      <c r="AU26" s="47"/>
      <c r="AV26" s="47"/>
      <c r="BG26" s="42"/>
    </row>
    <row r="27" spans="2:59" s="3" customFormat="1" ht="26.1" customHeight="1" thickBot="1" x14ac:dyDescent="0.25">
      <c r="B27" s="56"/>
      <c r="C27" s="2"/>
      <c r="D27" s="2"/>
      <c r="E27" s="89"/>
      <c r="F27" s="90"/>
      <c r="G27" s="91">
        <v>2</v>
      </c>
      <c r="H27" s="92"/>
      <c r="I27" s="93" t="s">
        <v>197</v>
      </c>
      <c r="J27" s="94"/>
      <c r="K27" s="94"/>
      <c r="L27" s="94"/>
      <c r="M27" s="94"/>
      <c r="N27" s="95"/>
      <c r="O27" s="96" t="str">
        <f ca="1">RechercheTYPE(I27)</f>
        <v>1 B-Eye K20</v>
      </c>
      <c r="P27" s="97"/>
      <c r="Q27" s="97"/>
      <c r="R27" s="97"/>
      <c r="S27" s="97"/>
      <c r="T27" s="97"/>
      <c r="U27" s="97"/>
      <c r="V27" s="97"/>
      <c r="W27" s="98"/>
      <c r="X27" s="99" t="str">
        <f ca="1">RechercheUNIVERS(I27)</f>
        <v>4</v>
      </c>
      <c r="Y27" s="100"/>
      <c r="Z27" s="101" t="str">
        <f ca="1">RechercheDMX(I27)</f>
        <v>36</v>
      </c>
      <c r="AA27" s="102"/>
      <c r="AB27" s="102"/>
      <c r="AC27" s="102"/>
      <c r="AD27" s="102"/>
      <c r="AE27" s="102"/>
      <c r="AF27" s="102"/>
      <c r="AG27" s="103"/>
      <c r="AH27" s="104"/>
      <c r="AI27" s="105"/>
      <c r="AJ27" s="106">
        <f ca="1">RechercheAMP(O27)</f>
        <v>3</v>
      </c>
      <c r="AK27" s="107"/>
      <c r="AL27" s="107"/>
      <c r="AM27" s="108">
        <f ca="1">RechercheWEIGHT(O27)</f>
        <v>21</v>
      </c>
      <c r="AN27" s="109"/>
      <c r="AO27" s="110"/>
      <c r="AQ27" s="42"/>
      <c r="AR27" s="42"/>
      <c r="AS27" s="42"/>
      <c r="AT27" s="42"/>
      <c r="AU27" s="42"/>
      <c r="AV27" s="42"/>
      <c r="BG27" s="42"/>
    </row>
    <row r="28" spans="2:59" s="3" customFormat="1" ht="26.1" customHeight="1" thickBot="1" x14ac:dyDescent="0.25">
      <c r="B28" s="56"/>
      <c r="C28" s="2"/>
      <c r="D28" s="2"/>
      <c r="E28" s="113"/>
      <c r="F28" s="114"/>
      <c r="G28" s="91">
        <v>3</v>
      </c>
      <c r="H28" s="92"/>
      <c r="I28" s="93" t="s">
        <v>198</v>
      </c>
      <c r="J28" s="94"/>
      <c r="K28" s="94"/>
      <c r="L28" s="94"/>
      <c r="M28" s="94"/>
      <c r="N28" s="95"/>
      <c r="O28" s="96" t="str">
        <f ca="1">RechercheTYPE(I28)</f>
        <v>1 B-Eye K20</v>
      </c>
      <c r="P28" s="97"/>
      <c r="Q28" s="97"/>
      <c r="R28" s="97"/>
      <c r="S28" s="97"/>
      <c r="T28" s="97"/>
      <c r="U28" s="97"/>
      <c r="V28" s="97"/>
      <c r="W28" s="98"/>
      <c r="X28" s="99" t="str">
        <f ca="1">RechercheUNIVERS(I28)</f>
        <v>4</v>
      </c>
      <c r="Y28" s="100"/>
      <c r="Z28" s="101" t="str">
        <f ca="1">RechercheDMX(I28)</f>
        <v>71</v>
      </c>
      <c r="AA28" s="102"/>
      <c r="AB28" s="102"/>
      <c r="AC28" s="102"/>
      <c r="AD28" s="102"/>
      <c r="AE28" s="102"/>
      <c r="AF28" s="102"/>
      <c r="AG28" s="103"/>
      <c r="AH28" s="104"/>
      <c r="AI28" s="105"/>
      <c r="AJ28" s="106">
        <f ca="1">RechercheAMP(O28)</f>
        <v>3</v>
      </c>
      <c r="AK28" s="107"/>
      <c r="AL28" s="107"/>
      <c r="AM28" s="108">
        <f ca="1">RechercheWEIGHT(O28)</f>
        <v>21</v>
      </c>
      <c r="AN28" s="109"/>
      <c r="AO28" s="110"/>
      <c r="AQ28" s="42"/>
      <c r="AR28" s="42"/>
      <c r="AS28" s="42"/>
      <c r="AT28" s="42"/>
      <c r="AU28" s="42"/>
      <c r="AV28" s="42"/>
      <c r="BG28" s="42"/>
    </row>
    <row r="29" spans="2:59" s="3" customFormat="1" ht="26.1" customHeight="1" thickBot="1" x14ac:dyDescent="0.25">
      <c r="B29" s="56"/>
      <c r="C29" s="2"/>
      <c r="D29" s="2"/>
      <c r="E29" s="111"/>
      <c r="F29" s="112"/>
      <c r="G29" s="91">
        <v>4</v>
      </c>
      <c r="H29" s="92"/>
      <c r="I29" s="93" t="s">
        <v>199</v>
      </c>
      <c r="J29" s="94"/>
      <c r="K29" s="94"/>
      <c r="L29" s="94"/>
      <c r="M29" s="94"/>
      <c r="N29" s="95"/>
      <c r="O29" s="96" t="str">
        <f ca="1">RechercheTYPE(I29)</f>
        <v>1 B-Eye K20</v>
      </c>
      <c r="P29" s="97"/>
      <c r="Q29" s="97"/>
      <c r="R29" s="97"/>
      <c r="S29" s="97"/>
      <c r="T29" s="97"/>
      <c r="U29" s="97"/>
      <c r="V29" s="97"/>
      <c r="W29" s="98"/>
      <c r="X29" s="99" t="str">
        <f ca="1">RechercheUNIVERS(I29)</f>
        <v>4</v>
      </c>
      <c r="Y29" s="100"/>
      <c r="Z29" s="101" t="str">
        <f ca="1">RechercheDMX(I29)</f>
        <v>106</v>
      </c>
      <c r="AA29" s="102"/>
      <c r="AB29" s="102"/>
      <c r="AC29" s="102"/>
      <c r="AD29" s="102"/>
      <c r="AE29" s="102"/>
      <c r="AF29" s="102"/>
      <c r="AG29" s="103"/>
      <c r="AH29" s="104"/>
      <c r="AI29" s="105"/>
      <c r="AJ29" s="106">
        <f ca="1">RechercheAMP(O29)</f>
        <v>3</v>
      </c>
      <c r="AK29" s="107"/>
      <c r="AL29" s="107"/>
      <c r="AM29" s="108">
        <f ca="1">RechercheWEIGHT(O29)</f>
        <v>21</v>
      </c>
      <c r="AN29" s="109"/>
      <c r="AO29" s="110"/>
      <c r="AQ29" s="42"/>
      <c r="AR29" s="42"/>
      <c r="AS29" s="42"/>
      <c r="AT29" s="42"/>
      <c r="AU29" s="42"/>
      <c r="AV29" s="42"/>
      <c r="BG29" s="42"/>
    </row>
    <row r="30" spans="2:59" s="3" customFormat="1" ht="26.1" customHeight="1" thickBot="1" x14ac:dyDescent="0.25">
      <c r="B30" s="56"/>
      <c r="C30" s="2"/>
      <c r="D30" s="2"/>
      <c r="E30" s="89"/>
      <c r="F30" s="90"/>
      <c r="G30" s="91">
        <v>5</v>
      </c>
      <c r="H30" s="92"/>
      <c r="I30" s="93" t="s">
        <v>200</v>
      </c>
      <c r="J30" s="94"/>
      <c r="K30" s="94"/>
      <c r="L30" s="94"/>
      <c r="M30" s="94"/>
      <c r="N30" s="95"/>
      <c r="O30" s="96" t="str">
        <f ca="1">RechercheTYPE(I30)</f>
        <v>1 B-Eye K20</v>
      </c>
      <c r="P30" s="97"/>
      <c r="Q30" s="97"/>
      <c r="R30" s="97"/>
      <c r="S30" s="97"/>
      <c r="T30" s="97"/>
      <c r="U30" s="97"/>
      <c r="V30" s="97"/>
      <c r="W30" s="98"/>
      <c r="X30" s="99" t="str">
        <f ca="1">RechercheUNIVERS(I30)</f>
        <v>2</v>
      </c>
      <c r="Y30" s="100"/>
      <c r="Z30" s="101" t="str">
        <f ca="1">RechercheDMX(I30)</f>
        <v>367</v>
      </c>
      <c r="AA30" s="102"/>
      <c r="AB30" s="102"/>
      <c r="AC30" s="102"/>
      <c r="AD30" s="102"/>
      <c r="AE30" s="102"/>
      <c r="AF30" s="102"/>
      <c r="AG30" s="103"/>
      <c r="AH30" s="104"/>
      <c r="AI30" s="105"/>
      <c r="AJ30" s="106">
        <f ca="1">RechercheAMP(O30)</f>
        <v>3</v>
      </c>
      <c r="AK30" s="107"/>
      <c r="AL30" s="107"/>
      <c r="AM30" s="108">
        <f ca="1">RechercheWEIGHT(O30)</f>
        <v>21</v>
      </c>
      <c r="AN30" s="109"/>
      <c r="AO30" s="110"/>
      <c r="AQ30" s="42"/>
      <c r="AR30" s="42"/>
      <c r="AS30" s="42"/>
      <c r="AT30" s="42"/>
      <c r="AU30" s="42"/>
      <c r="AV30" s="42"/>
      <c r="BG30" s="42"/>
    </row>
    <row r="31" spans="2:59" s="3" customFormat="1" ht="26.1" customHeight="1" thickBot="1" x14ac:dyDescent="0.25">
      <c r="B31" s="57"/>
      <c r="C31" s="62"/>
      <c r="D31" s="62"/>
      <c r="E31" s="67"/>
      <c r="F31" s="68"/>
      <c r="G31" s="69">
        <v>6</v>
      </c>
      <c r="H31" s="70"/>
      <c r="I31" s="71" t="s">
        <v>201</v>
      </c>
      <c r="J31" s="72"/>
      <c r="K31" s="72"/>
      <c r="L31" s="72"/>
      <c r="M31" s="72"/>
      <c r="N31" s="73"/>
      <c r="O31" s="74" t="str">
        <f ca="1">RechercheTYPE(I31)</f>
        <v>1 B-Eye K20</v>
      </c>
      <c r="P31" s="75"/>
      <c r="Q31" s="75"/>
      <c r="R31" s="75"/>
      <c r="S31" s="75"/>
      <c r="T31" s="75"/>
      <c r="U31" s="75"/>
      <c r="V31" s="75"/>
      <c r="W31" s="76"/>
      <c r="X31" s="77" t="str">
        <f ca="1">RechercheUNIVERS(I31)</f>
        <v>2</v>
      </c>
      <c r="Y31" s="78"/>
      <c r="Z31" s="79" t="str">
        <f ca="1">RechercheDMX(I31)</f>
        <v>402</v>
      </c>
      <c r="AA31" s="80"/>
      <c r="AB31" s="80"/>
      <c r="AC31" s="80"/>
      <c r="AD31" s="80"/>
      <c r="AE31" s="80"/>
      <c r="AF31" s="80"/>
      <c r="AG31" s="81"/>
      <c r="AH31" s="82"/>
      <c r="AI31" s="83"/>
      <c r="AJ31" s="84">
        <f ca="1">RechercheAMP(O31)</f>
        <v>3</v>
      </c>
      <c r="AK31" s="85"/>
      <c r="AL31" s="85"/>
      <c r="AM31" s="86">
        <f ca="1">RechercheWEIGHT(O31)</f>
        <v>21</v>
      </c>
      <c r="AN31" s="87"/>
      <c r="AO31" s="88"/>
      <c r="AQ31" s="42"/>
      <c r="AR31" s="42"/>
      <c r="AS31" s="42"/>
      <c r="AT31" s="42"/>
      <c r="AU31" s="42"/>
      <c r="AV31" s="42"/>
      <c r="BG31" s="42"/>
    </row>
    <row r="32" spans="2:59" s="3" customFormat="1" ht="26.1" customHeight="1" thickBot="1" x14ac:dyDescent="0.25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M32" s="42"/>
      <c r="AO32" s="42"/>
      <c r="AQ32" s="42"/>
      <c r="AR32" s="42"/>
      <c r="AS32" s="42"/>
      <c r="AT32" s="42"/>
      <c r="AU32" s="42"/>
      <c r="AV32" s="42"/>
      <c r="BG32" s="42"/>
    </row>
    <row r="33" spans="2:59" s="42" customFormat="1" ht="26.1" customHeight="1" x14ac:dyDescent="0.2">
      <c r="B33" s="132" t="s">
        <v>244</v>
      </c>
      <c r="C33" s="133"/>
      <c r="D33" s="134"/>
      <c r="E33" s="141">
        <v>3</v>
      </c>
      <c r="F33" s="142"/>
      <c r="G33" s="145" t="s">
        <v>286</v>
      </c>
      <c r="H33" s="146"/>
      <c r="I33" s="146"/>
      <c r="J33" s="146"/>
      <c r="K33" s="146"/>
      <c r="L33" s="146"/>
      <c r="M33" s="146"/>
      <c r="N33" s="146"/>
      <c r="O33" s="146"/>
      <c r="P33" s="146"/>
      <c r="Q33" s="146"/>
      <c r="R33" s="146"/>
      <c r="S33" s="146"/>
      <c r="T33" s="146"/>
      <c r="U33" s="146"/>
      <c r="V33" s="146"/>
      <c r="W33" s="146"/>
      <c r="X33" s="146"/>
      <c r="Y33" s="146"/>
      <c r="Z33" s="146"/>
      <c r="AA33" s="146"/>
      <c r="AB33" s="146"/>
      <c r="AC33" s="146"/>
      <c r="AD33" s="146"/>
      <c r="AE33" s="146"/>
      <c r="AF33" s="146"/>
      <c r="AG33" s="146"/>
      <c r="AH33" s="146"/>
      <c r="AI33" s="147"/>
      <c r="AJ33" s="151" t="s">
        <v>289</v>
      </c>
      <c r="AK33" s="152"/>
      <c r="AL33" s="153"/>
      <c r="AM33" s="157">
        <f ca="1">SUM(AM39:AO44)</f>
        <v>33</v>
      </c>
      <c r="AN33" s="158"/>
      <c r="AO33" s="159"/>
    </row>
    <row r="34" spans="2:59" s="42" customFormat="1" ht="26.1" customHeight="1" thickBot="1" x14ac:dyDescent="0.25">
      <c r="B34" s="135"/>
      <c r="C34" s="136"/>
      <c r="D34" s="137"/>
      <c r="E34" s="143"/>
      <c r="F34" s="144"/>
      <c r="G34" s="148"/>
      <c r="H34" s="149"/>
      <c r="I34" s="149"/>
      <c r="J34" s="149"/>
      <c r="K34" s="149"/>
      <c r="L34" s="149"/>
      <c r="M34" s="149"/>
      <c r="N34" s="149"/>
      <c r="O34" s="149"/>
      <c r="P34" s="149"/>
      <c r="Q34" s="149"/>
      <c r="R34" s="149"/>
      <c r="S34" s="149"/>
      <c r="T34" s="149"/>
      <c r="U34" s="149"/>
      <c r="V34" s="149"/>
      <c r="W34" s="149"/>
      <c r="X34" s="149"/>
      <c r="Y34" s="149"/>
      <c r="Z34" s="149"/>
      <c r="AA34" s="149"/>
      <c r="AB34" s="149"/>
      <c r="AC34" s="149"/>
      <c r="AD34" s="149"/>
      <c r="AE34" s="149"/>
      <c r="AF34" s="149"/>
      <c r="AG34" s="149"/>
      <c r="AH34" s="149"/>
      <c r="AI34" s="150"/>
      <c r="AJ34" s="154"/>
      <c r="AK34" s="155"/>
      <c r="AL34" s="156"/>
      <c r="AM34" s="160"/>
      <c r="AN34" s="161"/>
      <c r="AO34" s="162"/>
    </row>
    <row r="35" spans="2:59" s="3" customFormat="1" ht="26.1" customHeight="1" thickBot="1" x14ac:dyDescent="0.25">
      <c r="B35" s="135"/>
      <c r="C35" s="136"/>
      <c r="D35" s="137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163" t="s">
        <v>95</v>
      </c>
      <c r="V35" s="164"/>
      <c r="W35" s="165">
        <v>15</v>
      </c>
      <c r="X35" s="165"/>
      <c r="Y35" s="165"/>
      <c r="Z35" s="165"/>
      <c r="AA35" s="166">
        <v>25</v>
      </c>
      <c r="AB35" s="166"/>
      <c r="AC35" s="166"/>
      <c r="AD35" s="166"/>
      <c r="AE35" s="166"/>
      <c r="AF35" s="166"/>
      <c r="AG35" s="166"/>
      <c r="AH35" s="166"/>
      <c r="AI35" s="167" t="s">
        <v>241</v>
      </c>
      <c r="AJ35" s="167"/>
      <c r="AK35" s="167"/>
      <c r="AL35" s="168"/>
      <c r="AM35" s="169"/>
      <c r="AN35" s="170"/>
      <c r="AO35" s="171"/>
      <c r="AQ35" s="42"/>
      <c r="AR35" s="42"/>
      <c r="AS35" s="42"/>
      <c r="AT35" s="42"/>
      <c r="AU35" s="60"/>
      <c r="AV35" s="60"/>
      <c r="AW35" s="60"/>
      <c r="AX35" s="60"/>
      <c r="AY35" s="60"/>
      <c r="AZ35" s="60"/>
      <c r="BA35" s="60"/>
      <c r="BB35" s="60"/>
      <c r="BC35" s="60"/>
      <c r="BD35" s="60"/>
      <c r="BE35" s="60"/>
      <c r="BF35" s="60"/>
      <c r="BG35" s="60"/>
    </row>
    <row r="36" spans="2:59" s="3" customFormat="1" ht="26.1" customHeight="1" x14ac:dyDescent="0.2">
      <c r="B36" s="135"/>
      <c r="C36" s="136"/>
      <c r="D36" s="137"/>
      <c r="E36" s="172" t="s">
        <v>2</v>
      </c>
      <c r="F36" s="172"/>
      <c r="G36" s="172"/>
      <c r="H36" s="172"/>
      <c r="I36" s="173" t="s">
        <v>3</v>
      </c>
      <c r="J36" s="173"/>
      <c r="K36" s="173"/>
      <c r="L36" s="173"/>
      <c r="M36" s="174" t="s">
        <v>4</v>
      </c>
      <c r="N36" s="174"/>
      <c r="O36" s="174"/>
      <c r="P36" s="175"/>
      <c r="Q36" s="42"/>
      <c r="R36" s="42"/>
      <c r="S36" s="42"/>
      <c r="T36" s="42"/>
      <c r="U36" s="176">
        <v>1</v>
      </c>
      <c r="V36" s="177"/>
      <c r="W36" s="177"/>
      <c r="X36" s="177"/>
      <c r="Y36" s="177"/>
      <c r="Z36" s="177"/>
      <c r="AA36" s="177"/>
      <c r="AB36" s="177"/>
      <c r="AC36" s="177"/>
      <c r="AD36" s="177"/>
      <c r="AE36" s="177"/>
      <c r="AF36" s="177"/>
      <c r="AG36" s="177"/>
      <c r="AH36" s="177"/>
      <c r="AI36" s="178"/>
      <c r="AJ36" s="176">
        <v>3</v>
      </c>
      <c r="AK36" s="177"/>
      <c r="AL36" s="178"/>
      <c r="AM36" s="169"/>
      <c r="AN36" s="170"/>
      <c r="AO36" s="171"/>
      <c r="AQ36" s="42"/>
      <c r="AR36" s="42"/>
      <c r="AS36" s="42"/>
      <c r="AT36" s="42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</row>
    <row r="37" spans="2:59" s="3" customFormat="1" ht="26.1" customHeight="1" thickBot="1" x14ac:dyDescent="0.25">
      <c r="B37" s="135"/>
      <c r="C37" s="136"/>
      <c r="D37" s="137"/>
      <c r="E37" s="182">
        <f ca="1">SUM($AJ39,$AJ42)</f>
        <v>18</v>
      </c>
      <c r="F37" s="182"/>
      <c r="G37" s="182"/>
      <c r="H37" s="182"/>
      <c r="I37" s="183">
        <f ca="1">SUM($AJ40,$AJ43)</f>
        <v>18</v>
      </c>
      <c r="J37" s="183"/>
      <c r="K37" s="183"/>
      <c r="L37" s="183"/>
      <c r="M37" s="184">
        <f ca="1">SUM($AJ41,$AJ44)</f>
        <v>18</v>
      </c>
      <c r="N37" s="184"/>
      <c r="O37" s="184"/>
      <c r="P37" s="185"/>
      <c r="Q37" s="42"/>
      <c r="R37" s="42"/>
      <c r="S37" s="42"/>
      <c r="T37" s="42"/>
      <c r="U37" s="179"/>
      <c r="V37" s="180"/>
      <c r="W37" s="180"/>
      <c r="X37" s="180"/>
      <c r="Y37" s="180"/>
      <c r="Z37" s="180"/>
      <c r="AA37" s="180"/>
      <c r="AB37" s="180"/>
      <c r="AC37" s="180"/>
      <c r="AD37" s="180"/>
      <c r="AE37" s="180"/>
      <c r="AF37" s="180"/>
      <c r="AG37" s="180"/>
      <c r="AH37" s="180"/>
      <c r="AI37" s="181"/>
      <c r="AJ37" s="179"/>
      <c r="AK37" s="180"/>
      <c r="AL37" s="181"/>
      <c r="AM37" s="169"/>
      <c r="AN37" s="170"/>
      <c r="AO37" s="171"/>
      <c r="AQ37" s="42"/>
      <c r="AR37" s="42"/>
      <c r="AS37" s="42"/>
      <c r="AT37" s="42"/>
      <c r="AU37" s="42"/>
      <c r="AV37" s="4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</row>
    <row r="38" spans="2:59" s="3" customFormat="1" ht="26.1" customHeight="1" thickBot="1" x14ac:dyDescent="0.25">
      <c r="B38" s="138"/>
      <c r="C38" s="139"/>
      <c r="D38" s="140"/>
      <c r="E38" s="186" t="s">
        <v>0</v>
      </c>
      <c r="F38" s="186"/>
      <c r="G38" s="186"/>
      <c r="H38" s="187"/>
      <c r="I38" s="188" t="s">
        <v>177</v>
      </c>
      <c r="J38" s="164"/>
      <c r="K38" s="164"/>
      <c r="L38" s="164"/>
      <c r="M38" s="164"/>
      <c r="N38" s="189"/>
      <c r="O38" s="188" t="s">
        <v>178</v>
      </c>
      <c r="P38" s="164"/>
      <c r="Q38" s="164"/>
      <c r="R38" s="164"/>
      <c r="S38" s="164"/>
      <c r="T38" s="164"/>
      <c r="U38" s="164"/>
      <c r="V38" s="164"/>
      <c r="W38" s="189"/>
      <c r="X38" s="190" t="s">
        <v>272</v>
      </c>
      <c r="Y38" s="191"/>
      <c r="Z38" s="188" t="s">
        <v>179</v>
      </c>
      <c r="AA38" s="164"/>
      <c r="AB38" s="164"/>
      <c r="AC38" s="164"/>
      <c r="AD38" s="164"/>
      <c r="AE38" s="164"/>
      <c r="AF38" s="164"/>
      <c r="AG38" s="189"/>
      <c r="AH38" s="192" t="s">
        <v>273</v>
      </c>
      <c r="AI38" s="193"/>
      <c r="AJ38" s="115" t="s">
        <v>274</v>
      </c>
      <c r="AK38" s="116"/>
      <c r="AL38" s="117"/>
      <c r="AM38" s="118" t="s">
        <v>181</v>
      </c>
      <c r="AN38" s="119"/>
      <c r="AO38" s="120"/>
      <c r="AX38" s="2"/>
      <c r="AY38" s="2"/>
      <c r="AZ38" s="2"/>
      <c r="BA38" s="2"/>
      <c r="BB38" s="2"/>
      <c r="BC38" s="2"/>
      <c r="BD38" s="2"/>
      <c r="BE38" s="2"/>
      <c r="BF38" s="2"/>
      <c r="BG38" s="2"/>
    </row>
    <row r="39" spans="2:59" s="3" customFormat="1" ht="26.1" customHeight="1" thickBot="1" x14ac:dyDescent="0.25">
      <c r="B39" s="56"/>
      <c r="C39" s="2"/>
      <c r="D39" s="2"/>
      <c r="E39" s="121"/>
      <c r="F39" s="122"/>
      <c r="G39" s="123">
        <v>1</v>
      </c>
      <c r="H39" s="124"/>
      <c r="I39" s="125" t="s">
        <v>276</v>
      </c>
      <c r="J39" s="126"/>
      <c r="K39" s="126"/>
      <c r="L39" s="126"/>
      <c r="M39" s="126"/>
      <c r="N39" s="127"/>
      <c r="O39" s="74" t="str">
        <f ca="1">RechercheTYPE(I39)</f>
        <v>2 Mac Aura</v>
      </c>
      <c r="P39" s="75"/>
      <c r="Q39" s="75"/>
      <c r="R39" s="75"/>
      <c r="S39" s="75"/>
      <c r="T39" s="75"/>
      <c r="U39" s="75"/>
      <c r="V39" s="75"/>
      <c r="W39" s="76"/>
      <c r="X39" s="128" t="str">
        <f ca="1">RechercheUNIVERS(I39)</f>
        <v>3</v>
      </c>
      <c r="Y39" s="129"/>
      <c r="Z39" s="101" t="str">
        <f ca="1">RechercheDMX(I39)</f>
        <v>201/215</v>
      </c>
      <c r="AA39" s="102"/>
      <c r="AB39" s="102"/>
      <c r="AC39" s="102"/>
      <c r="AD39" s="102"/>
      <c r="AE39" s="102"/>
      <c r="AF39" s="102"/>
      <c r="AG39" s="103"/>
      <c r="AH39" s="130"/>
      <c r="AI39" s="131"/>
      <c r="AJ39" s="106">
        <f ca="1">RechercheAMP(O39)</f>
        <v>2</v>
      </c>
      <c r="AK39" s="107"/>
      <c r="AL39" s="107"/>
      <c r="AM39" s="108">
        <f ca="1">RechercheWEIGHT(O39)</f>
        <v>11</v>
      </c>
      <c r="AN39" s="109"/>
      <c r="AO39" s="110"/>
      <c r="AX39" s="42"/>
      <c r="AY39" s="42"/>
      <c r="AZ39" s="42"/>
      <c r="BA39" s="42"/>
      <c r="BB39" s="42"/>
      <c r="BC39" s="42"/>
      <c r="BD39" s="42"/>
      <c r="BE39" s="42"/>
      <c r="BF39" s="42"/>
      <c r="BG39" s="42"/>
    </row>
    <row r="40" spans="2:59" s="3" customFormat="1" ht="26.1" customHeight="1" thickBot="1" x14ac:dyDescent="0.25">
      <c r="B40" s="56"/>
      <c r="C40" s="2"/>
      <c r="D40" s="2"/>
      <c r="E40" s="89"/>
      <c r="F40" s="90"/>
      <c r="G40" s="91">
        <v>2</v>
      </c>
      <c r="H40" s="92"/>
      <c r="I40" s="93" t="s">
        <v>277</v>
      </c>
      <c r="J40" s="94"/>
      <c r="K40" s="94"/>
      <c r="L40" s="94"/>
      <c r="M40" s="94"/>
      <c r="N40" s="95"/>
      <c r="O40" s="96" t="str">
        <f ca="1">RechercheTYPE(I40)</f>
        <v>2 Mac Aura</v>
      </c>
      <c r="P40" s="97"/>
      <c r="Q40" s="97"/>
      <c r="R40" s="97"/>
      <c r="S40" s="97"/>
      <c r="T40" s="97"/>
      <c r="U40" s="97"/>
      <c r="V40" s="97"/>
      <c r="W40" s="98"/>
      <c r="X40" s="99" t="str">
        <f ca="1">RechercheUNIVERS(I40)</f>
        <v>3</v>
      </c>
      <c r="Y40" s="100"/>
      <c r="Z40" s="101" t="str">
        <f ca="1">RechercheDMX(I40)</f>
        <v>229/243</v>
      </c>
      <c r="AA40" s="102"/>
      <c r="AB40" s="102"/>
      <c r="AC40" s="102"/>
      <c r="AD40" s="102"/>
      <c r="AE40" s="102"/>
      <c r="AF40" s="102"/>
      <c r="AG40" s="103"/>
      <c r="AH40" s="104"/>
      <c r="AI40" s="105"/>
      <c r="AJ40" s="106">
        <f ca="1">RechercheAMP(O40)</f>
        <v>2</v>
      </c>
      <c r="AK40" s="107"/>
      <c r="AL40" s="107"/>
      <c r="AM40" s="108">
        <f ca="1">RechercheWEIGHT(O40)</f>
        <v>11</v>
      </c>
      <c r="AN40" s="109"/>
      <c r="AO40" s="110"/>
      <c r="AX40" s="42"/>
      <c r="AY40" s="42"/>
      <c r="AZ40" s="42"/>
      <c r="BA40" s="42"/>
      <c r="BB40" s="42"/>
      <c r="BC40" s="42"/>
      <c r="BD40" s="42"/>
      <c r="BE40" s="42"/>
      <c r="BF40" s="42"/>
      <c r="BG40" s="42"/>
    </row>
    <row r="41" spans="2:59" s="3" customFormat="1" ht="26.1" customHeight="1" thickBot="1" x14ac:dyDescent="0.25">
      <c r="B41" s="56"/>
      <c r="C41" s="2"/>
      <c r="D41" s="2"/>
      <c r="E41" s="113"/>
      <c r="F41" s="114"/>
      <c r="G41" s="91">
        <v>3</v>
      </c>
      <c r="H41" s="92"/>
      <c r="I41" s="93" t="s">
        <v>278</v>
      </c>
      <c r="J41" s="94"/>
      <c r="K41" s="94"/>
      <c r="L41" s="94"/>
      <c r="M41" s="94"/>
      <c r="N41" s="95"/>
      <c r="O41" s="96" t="str">
        <f ca="1">RechercheTYPE(I41)</f>
        <v>2 Mac Aura</v>
      </c>
      <c r="P41" s="97"/>
      <c r="Q41" s="97"/>
      <c r="R41" s="97"/>
      <c r="S41" s="97"/>
      <c r="T41" s="97"/>
      <c r="U41" s="97"/>
      <c r="V41" s="97"/>
      <c r="W41" s="98"/>
      <c r="X41" s="99" t="str">
        <f ca="1">RechercheUNIVERS(I41)</f>
        <v>3</v>
      </c>
      <c r="Y41" s="100"/>
      <c r="Z41" s="101" t="str">
        <f ca="1">RechercheDMX(I41)</f>
        <v>257/271</v>
      </c>
      <c r="AA41" s="102"/>
      <c r="AB41" s="102"/>
      <c r="AC41" s="102"/>
      <c r="AD41" s="102"/>
      <c r="AE41" s="102"/>
      <c r="AF41" s="102"/>
      <c r="AG41" s="103"/>
      <c r="AH41" s="104"/>
      <c r="AI41" s="105"/>
      <c r="AJ41" s="106">
        <f ca="1">RechercheAMP(O41)</f>
        <v>2</v>
      </c>
      <c r="AK41" s="107"/>
      <c r="AL41" s="107"/>
      <c r="AM41" s="108">
        <f ca="1">RechercheWEIGHT(O41)</f>
        <v>11</v>
      </c>
      <c r="AN41" s="109"/>
      <c r="AO41" s="110"/>
      <c r="AX41" s="42"/>
      <c r="AY41" s="42"/>
      <c r="AZ41" s="42"/>
      <c r="BA41" s="42"/>
      <c r="BB41" s="42"/>
      <c r="BC41" s="42"/>
      <c r="BD41" s="42"/>
      <c r="BE41" s="42"/>
      <c r="BF41" s="42"/>
      <c r="BG41" s="42"/>
    </row>
    <row r="42" spans="2:59" s="3" customFormat="1" ht="26.1" customHeight="1" thickBot="1" x14ac:dyDescent="0.25">
      <c r="B42" s="56"/>
      <c r="C42" s="2"/>
      <c r="D42" s="2"/>
      <c r="E42" s="111"/>
      <c r="F42" s="112"/>
      <c r="G42" s="91">
        <v>4</v>
      </c>
      <c r="H42" s="92"/>
      <c r="I42" s="93" t="s">
        <v>279</v>
      </c>
      <c r="J42" s="94"/>
      <c r="K42" s="94"/>
      <c r="L42" s="94"/>
      <c r="M42" s="94"/>
      <c r="N42" s="95"/>
      <c r="O42" s="96" t="str">
        <f ca="1">RechercheTYPE(I42)</f>
        <v>1 Atomic 3000</v>
      </c>
      <c r="P42" s="97"/>
      <c r="Q42" s="97"/>
      <c r="R42" s="97"/>
      <c r="S42" s="97"/>
      <c r="T42" s="97"/>
      <c r="U42" s="97"/>
      <c r="V42" s="97"/>
      <c r="W42" s="98"/>
      <c r="X42" s="99" t="str">
        <f ca="1">RechercheUNIVERS(I42)</f>
        <v>4</v>
      </c>
      <c r="Y42" s="100"/>
      <c r="Z42" s="101" t="str">
        <f ca="1">RechercheDMX(I42)</f>
        <v>201</v>
      </c>
      <c r="AA42" s="102"/>
      <c r="AB42" s="102"/>
      <c r="AC42" s="102"/>
      <c r="AD42" s="102"/>
      <c r="AE42" s="102"/>
      <c r="AF42" s="102"/>
      <c r="AG42" s="103"/>
      <c r="AH42" s="104"/>
      <c r="AI42" s="105"/>
      <c r="AJ42" s="106">
        <f ca="1">RechercheAMP(O42)</f>
        <v>16</v>
      </c>
      <c r="AK42" s="107"/>
      <c r="AL42" s="107"/>
      <c r="AM42" s="108" t="str">
        <f ca="1">RechercheWEIGHT(O42)</f>
        <v/>
      </c>
      <c r="AN42" s="109"/>
      <c r="AO42" s="110"/>
      <c r="AX42" s="42"/>
      <c r="AY42" s="42"/>
      <c r="AZ42" s="42"/>
      <c r="BA42" s="42"/>
      <c r="BB42" s="42"/>
      <c r="BC42" s="42"/>
      <c r="BD42" s="42"/>
      <c r="BE42" s="42"/>
      <c r="BF42" s="42"/>
      <c r="BG42" s="42"/>
    </row>
    <row r="43" spans="2:59" s="3" customFormat="1" ht="26.1" customHeight="1" thickBot="1" x14ac:dyDescent="0.25">
      <c r="B43" s="56"/>
      <c r="C43" s="2"/>
      <c r="D43" s="2"/>
      <c r="E43" s="89"/>
      <c r="F43" s="90"/>
      <c r="G43" s="91">
        <v>5</v>
      </c>
      <c r="H43" s="92"/>
      <c r="I43" s="93" t="s">
        <v>280</v>
      </c>
      <c r="J43" s="94"/>
      <c r="K43" s="94"/>
      <c r="L43" s="94"/>
      <c r="M43" s="94"/>
      <c r="N43" s="95"/>
      <c r="O43" s="96" t="str">
        <f ca="1">RechercheTYPE(I43)</f>
        <v>1 Atomic 3000</v>
      </c>
      <c r="P43" s="97"/>
      <c r="Q43" s="97"/>
      <c r="R43" s="97"/>
      <c r="S43" s="97"/>
      <c r="T43" s="97"/>
      <c r="U43" s="97"/>
      <c r="V43" s="97"/>
      <c r="W43" s="98"/>
      <c r="X43" s="99" t="str">
        <f ca="1">RechercheUNIVERS(I43)</f>
        <v>4</v>
      </c>
      <c r="Y43" s="100"/>
      <c r="Z43" s="101" t="str">
        <f ca="1">RechercheDMX(I43)</f>
        <v>205</v>
      </c>
      <c r="AA43" s="102"/>
      <c r="AB43" s="102"/>
      <c r="AC43" s="102"/>
      <c r="AD43" s="102"/>
      <c r="AE43" s="102"/>
      <c r="AF43" s="102"/>
      <c r="AG43" s="103"/>
      <c r="AH43" s="104"/>
      <c r="AI43" s="105"/>
      <c r="AJ43" s="106">
        <f ca="1">RechercheAMP(O43)</f>
        <v>16</v>
      </c>
      <c r="AK43" s="107"/>
      <c r="AL43" s="107"/>
      <c r="AM43" s="108" t="str">
        <f ca="1">RechercheWEIGHT(O43)</f>
        <v/>
      </c>
      <c r="AN43" s="109"/>
      <c r="AO43" s="110"/>
      <c r="AX43" s="42"/>
      <c r="AY43" s="42"/>
      <c r="AZ43" s="42"/>
      <c r="BA43" s="42"/>
      <c r="BB43" s="42"/>
      <c r="BC43" s="42"/>
      <c r="BD43" s="42"/>
      <c r="BE43" s="42"/>
      <c r="BF43" s="42"/>
      <c r="BG43" s="42"/>
    </row>
    <row r="44" spans="2:59" s="3" customFormat="1" ht="26.1" customHeight="1" thickBot="1" x14ac:dyDescent="0.25">
      <c r="B44" s="57"/>
      <c r="C44" s="62"/>
      <c r="D44" s="62"/>
      <c r="E44" s="67"/>
      <c r="F44" s="68"/>
      <c r="G44" s="69">
        <v>6</v>
      </c>
      <c r="H44" s="70"/>
      <c r="I44" s="71" t="s">
        <v>281</v>
      </c>
      <c r="J44" s="72"/>
      <c r="K44" s="72"/>
      <c r="L44" s="72"/>
      <c r="M44" s="72"/>
      <c r="N44" s="73"/>
      <c r="O44" s="74" t="str">
        <f ca="1">RechercheTYPE(I44)</f>
        <v>1 Atomic 3000</v>
      </c>
      <c r="P44" s="75"/>
      <c r="Q44" s="75"/>
      <c r="R44" s="75"/>
      <c r="S44" s="75"/>
      <c r="T44" s="75"/>
      <c r="U44" s="75"/>
      <c r="V44" s="75"/>
      <c r="W44" s="76"/>
      <c r="X44" s="77" t="str">
        <f ca="1">RechercheUNIVERS(I44)</f>
        <v>4</v>
      </c>
      <c r="Y44" s="78"/>
      <c r="Z44" s="79" t="str">
        <f ca="1">RechercheDMX(I44)</f>
        <v>209</v>
      </c>
      <c r="AA44" s="80"/>
      <c r="AB44" s="80"/>
      <c r="AC44" s="80"/>
      <c r="AD44" s="80"/>
      <c r="AE44" s="80"/>
      <c r="AF44" s="80"/>
      <c r="AG44" s="81"/>
      <c r="AH44" s="82"/>
      <c r="AI44" s="83"/>
      <c r="AJ44" s="84">
        <f ca="1">RechercheAMP(O44)</f>
        <v>16</v>
      </c>
      <c r="AK44" s="85"/>
      <c r="AL44" s="85"/>
      <c r="AM44" s="86" t="str">
        <f ca="1">RechercheWEIGHT(O44)</f>
        <v/>
      </c>
      <c r="AN44" s="87"/>
      <c r="AO44" s="88"/>
      <c r="AX44" s="42"/>
      <c r="AY44" s="42"/>
      <c r="AZ44" s="42"/>
      <c r="BA44" s="42"/>
      <c r="BB44" s="42"/>
      <c r="BC44" s="42"/>
      <c r="BD44" s="42"/>
      <c r="BE44" s="42"/>
      <c r="BF44" s="42"/>
      <c r="BG44" s="42"/>
    </row>
    <row r="45" spans="2:59" s="3" customFormat="1" ht="26.1" customHeight="1" thickBot="1" x14ac:dyDescent="0.25">
      <c r="B45" s="42"/>
      <c r="C45" s="42"/>
      <c r="D45" s="42"/>
      <c r="E45" s="42"/>
      <c r="F45" s="42"/>
      <c r="G45" s="42"/>
      <c r="H45" s="42"/>
      <c r="I45" s="42"/>
      <c r="J45" s="42"/>
      <c r="K45" s="42"/>
      <c r="O45" s="42"/>
      <c r="P45" s="42"/>
      <c r="Q45" s="42"/>
      <c r="R45" s="42"/>
      <c r="AA45" s="46"/>
      <c r="AB45" s="46"/>
      <c r="AC45" s="46"/>
      <c r="AD45" s="46"/>
      <c r="AE45" s="46"/>
      <c r="AF45" s="61"/>
      <c r="AG45" s="61"/>
      <c r="AH45" s="61"/>
      <c r="AI45" s="61"/>
      <c r="AM45" s="42"/>
      <c r="AO45" s="42"/>
      <c r="AX45" s="42"/>
      <c r="AY45" s="42"/>
      <c r="AZ45" s="42"/>
      <c r="BA45" s="42"/>
      <c r="BB45" s="42"/>
      <c r="BC45" s="42"/>
      <c r="BD45" s="42"/>
      <c r="BE45" s="42"/>
      <c r="BF45" s="42"/>
      <c r="BG45" s="42"/>
    </row>
    <row r="46" spans="2:59" s="3" customFormat="1" ht="26.1" customHeight="1" x14ac:dyDescent="0.2">
      <c r="B46" s="132" t="s">
        <v>243</v>
      </c>
      <c r="C46" s="133"/>
      <c r="D46" s="134"/>
      <c r="E46" s="141">
        <v>4</v>
      </c>
      <c r="F46" s="142"/>
      <c r="G46" s="145" t="s">
        <v>287</v>
      </c>
      <c r="H46" s="146"/>
      <c r="I46" s="146"/>
      <c r="J46" s="146"/>
      <c r="K46" s="146"/>
      <c r="L46" s="146"/>
      <c r="M46" s="146"/>
      <c r="N46" s="146"/>
      <c r="O46" s="146"/>
      <c r="P46" s="146"/>
      <c r="Q46" s="146"/>
      <c r="R46" s="146"/>
      <c r="S46" s="146"/>
      <c r="T46" s="146"/>
      <c r="U46" s="146"/>
      <c r="V46" s="146"/>
      <c r="W46" s="146"/>
      <c r="X46" s="146"/>
      <c r="Y46" s="146"/>
      <c r="Z46" s="146"/>
      <c r="AA46" s="146"/>
      <c r="AB46" s="146"/>
      <c r="AC46" s="146"/>
      <c r="AD46" s="146"/>
      <c r="AE46" s="146"/>
      <c r="AF46" s="146"/>
      <c r="AG46" s="146"/>
      <c r="AH46" s="146"/>
      <c r="AI46" s="147"/>
      <c r="AJ46" s="151" t="s">
        <v>288</v>
      </c>
      <c r="AK46" s="152"/>
      <c r="AL46" s="153"/>
      <c r="AM46" s="157">
        <f ca="1">SUM(AM52:AO57)</f>
        <v>39</v>
      </c>
      <c r="AN46" s="158"/>
      <c r="AO46" s="159"/>
      <c r="AX46" s="42"/>
      <c r="AY46" s="42"/>
      <c r="AZ46" s="42"/>
      <c r="BA46" s="42"/>
      <c r="BB46" s="42"/>
      <c r="BC46" s="42"/>
      <c r="BD46" s="42"/>
      <c r="BE46" s="42"/>
      <c r="BF46" s="42"/>
      <c r="BG46" s="42"/>
    </row>
    <row r="47" spans="2:59" s="3" customFormat="1" ht="26.1" customHeight="1" thickBot="1" x14ac:dyDescent="0.25">
      <c r="B47" s="135"/>
      <c r="C47" s="136"/>
      <c r="D47" s="137"/>
      <c r="E47" s="143"/>
      <c r="F47" s="144"/>
      <c r="G47" s="148"/>
      <c r="H47" s="149"/>
      <c r="I47" s="149"/>
      <c r="J47" s="149"/>
      <c r="K47" s="149"/>
      <c r="L47" s="149"/>
      <c r="M47" s="149"/>
      <c r="N47" s="149"/>
      <c r="O47" s="149"/>
      <c r="P47" s="149"/>
      <c r="Q47" s="149"/>
      <c r="R47" s="149"/>
      <c r="S47" s="149"/>
      <c r="T47" s="149"/>
      <c r="U47" s="149"/>
      <c r="V47" s="149"/>
      <c r="W47" s="149"/>
      <c r="X47" s="149"/>
      <c r="Y47" s="149"/>
      <c r="Z47" s="149"/>
      <c r="AA47" s="149"/>
      <c r="AB47" s="149"/>
      <c r="AC47" s="149"/>
      <c r="AD47" s="149"/>
      <c r="AE47" s="149"/>
      <c r="AF47" s="149"/>
      <c r="AG47" s="149"/>
      <c r="AH47" s="149"/>
      <c r="AI47" s="150"/>
      <c r="AJ47" s="154"/>
      <c r="AK47" s="155"/>
      <c r="AL47" s="156"/>
      <c r="AM47" s="160"/>
      <c r="AN47" s="161"/>
      <c r="AO47" s="162"/>
      <c r="AX47" s="42"/>
      <c r="AY47" s="42"/>
      <c r="AZ47" s="42"/>
      <c r="BA47" s="42"/>
      <c r="BB47" s="42"/>
      <c r="BC47" s="42"/>
      <c r="BD47" s="42"/>
      <c r="BE47" s="42"/>
      <c r="BF47" s="42"/>
      <c r="BG47" s="42"/>
    </row>
    <row r="48" spans="2:59" s="3" customFormat="1" ht="26.1" customHeight="1" thickBot="1" x14ac:dyDescent="0.25">
      <c r="B48" s="135"/>
      <c r="C48" s="136"/>
      <c r="D48" s="137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163" t="s">
        <v>95</v>
      </c>
      <c r="V48" s="164"/>
      <c r="W48" s="165">
        <v>15</v>
      </c>
      <c r="X48" s="165"/>
      <c r="Y48" s="165"/>
      <c r="Z48" s="165"/>
      <c r="AA48" s="166">
        <v>25</v>
      </c>
      <c r="AB48" s="166"/>
      <c r="AC48" s="166"/>
      <c r="AD48" s="166"/>
      <c r="AE48" s="166"/>
      <c r="AF48" s="166"/>
      <c r="AG48" s="166"/>
      <c r="AH48" s="166"/>
      <c r="AI48" s="167" t="s">
        <v>241</v>
      </c>
      <c r="AJ48" s="167"/>
      <c r="AK48" s="167"/>
      <c r="AL48" s="168"/>
      <c r="AM48" s="169"/>
      <c r="AN48" s="170"/>
      <c r="AO48" s="171"/>
      <c r="AX48" s="42"/>
      <c r="AY48" s="42"/>
      <c r="AZ48" s="42"/>
      <c r="BA48" s="42"/>
      <c r="BB48" s="42"/>
      <c r="BC48" s="42"/>
      <c r="BD48" s="42"/>
      <c r="BE48" s="42"/>
      <c r="BF48" s="42"/>
      <c r="BG48" s="42"/>
    </row>
    <row r="49" spans="2:49" s="3" customFormat="1" ht="26.1" customHeight="1" x14ac:dyDescent="0.2">
      <c r="B49" s="135"/>
      <c r="C49" s="136"/>
      <c r="D49" s="137"/>
      <c r="E49" s="172" t="s">
        <v>2</v>
      </c>
      <c r="F49" s="172"/>
      <c r="G49" s="172"/>
      <c r="H49" s="172"/>
      <c r="I49" s="173" t="s">
        <v>3</v>
      </c>
      <c r="J49" s="173"/>
      <c r="K49" s="173"/>
      <c r="L49" s="173"/>
      <c r="M49" s="174" t="s">
        <v>4</v>
      </c>
      <c r="N49" s="174"/>
      <c r="O49" s="174"/>
      <c r="P49" s="175"/>
      <c r="Q49" s="42"/>
      <c r="R49" s="42"/>
      <c r="S49" s="42"/>
      <c r="T49" s="42"/>
      <c r="U49" s="176">
        <v>1</v>
      </c>
      <c r="V49" s="177"/>
      <c r="W49" s="177"/>
      <c r="X49" s="177"/>
      <c r="Y49" s="177"/>
      <c r="Z49" s="177"/>
      <c r="AA49" s="177"/>
      <c r="AB49" s="177"/>
      <c r="AC49" s="177"/>
      <c r="AD49" s="177"/>
      <c r="AE49" s="177"/>
      <c r="AF49" s="177"/>
      <c r="AG49" s="177"/>
      <c r="AH49" s="177"/>
      <c r="AI49" s="178"/>
      <c r="AJ49" s="176">
        <v>3</v>
      </c>
      <c r="AK49" s="177"/>
      <c r="AL49" s="178"/>
      <c r="AM49" s="169"/>
      <c r="AN49" s="170"/>
      <c r="AO49" s="171"/>
    </row>
    <row r="50" spans="2:49" s="3" customFormat="1" ht="26.1" customHeight="1" thickBot="1" x14ac:dyDescent="0.25">
      <c r="B50" s="135"/>
      <c r="C50" s="136"/>
      <c r="D50" s="137"/>
      <c r="E50" s="182">
        <f ca="1">SUM($AJ52,$AJ55)</f>
        <v>20</v>
      </c>
      <c r="F50" s="182"/>
      <c r="G50" s="182"/>
      <c r="H50" s="182"/>
      <c r="I50" s="183">
        <f ca="1">SUM($AJ53,$AJ56)</f>
        <v>20</v>
      </c>
      <c r="J50" s="183"/>
      <c r="K50" s="183"/>
      <c r="L50" s="183"/>
      <c r="M50" s="184">
        <f ca="1">SUM($AJ54,$AJ57)</f>
        <v>20</v>
      </c>
      <c r="N50" s="184"/>
      <c r="O50" s="184"/>
      <c r="P50" s="185"/>
      <c r="Q50" s="42"/>
      <c r="R50" s="42"/>
      <c r="S50" s="42"/>
      <c r="T50" s="42"/>
      <c r="U50" s="179"/>
      <c r="V50" s="180"/>
      <c r="W50" s="180"/>
      <c r="X50" s="180"/>
      <c r="Y50" s="180"/>
      <c r="Z50" s="180"/>
      <c r="AA50" s="180"/>
      <c r="AB50" s="180"/>
      <c r="AC50" s="180"/>
      <c r="AD50" s="180"/>
      <c r="AE50" s="180"/>
      <c r="AF50" s="180"/>
      <c r="AG50" s="180"/>
      <c r="AH50" s="180"/>
      <c r="AI50" s="181"/>
      <c r="AJ50" s="179"/>
      <c r="AK50" s="180"/>
      <c r="AL50" s="181"/>
      <c r="AM50" s="169"/>
      <c r="AN50" s="170"/>
      <c r="AO50" s="171"/>
    </row>
    <row r="51" spans="2:49" s="3" customFormat="1" ht="26.1" customHeight="1" thickBot="1" x14ac:dyDescent="0.25">
      <c r="B51" s="138"/>
      <c r="C51" s="139"/>
      <c r="D51" s="140"/>
      <c r="E51" s="186" t="s">
        <v>0</v>
      </c>
      <c r="F51" s="186"/>
      <c r="G51" s="186"/>
      <c r="H51" s="187"/>
      <c r="I51" s="188" t="s">
        <v>177</v>
      </c>
      <c r="J51" s="164"/>
      <c r="K51" s="164"/>
      <c r="L51" s="164"/>
      <c r="M51" s="164"/>
      <c r="N51" s="189"/>
      <c r="O51" s="188" t="s">
        <v>178</v>
      </c>
      <c r="P51" s="164"/>
      <c r="Q51" s="164"/>
      <c r="R51" s="164"/>
      <c r="S51" s="164"/>
      <c r="T51" s="164"/>
      <c r="U51" s="164"/>
      <c r="V51" s="164"/>
      <c r="W51" s="189"/>
      <c r="X51" s="190" t="s">
        <v>272</v>
      </c>
      <c r="Y51" s="191"/>
      <c r="Z51" s="188" t="s">
        <v>179</v>
      </c>
      <c r="AA51" s="164"/>
      <c r="AB51" s="164"/>
      <c r="AC51" s="164"/>
      <c r="AD51" s="164"/>
      <c r="AE51" s="164"/>
      <c r="AF51" s="164"/>
      <c r="AG51" s="189"/>
      <c r="AH51" s="192" t="s">
        <v>273</v>
      </c>
      <c r="AI51" s="193"/>
      <c r="AJ51" s="115" t="s">
        <v>274</v>
      </c>
      <c r="AK51" s="116"/>
      <c r="AL51" s="117"/>
      <c r="AM51" s="118" t="s">
        <v>181</v>
      </c>
      <c r="AN51" s="119"/>
      <c r="AO51" s="120"/>
    </row>
    <row r="52" spans="2:49" s="3" customFormat="1" ht="26.1" customHeight="1" thickBot="1" x14ac:dyDescent="0.25">
      <c r="B52" s="56"/>
      <c r="C52" s="2"/>
      <c r="D52" s="2"/>
      <c r="E52" s="121"/>
      <c r="F52" s="122"/>
      <c r="G52" s="123">
        <v>1</v>
      </c>
      <c r="H52" s="124"/>
      <c r="I52" s="125" t="s">
        <v>282</v>
      </c>
      <c r="J52" s="126"/>
      <c r="K52" s="126"/>
      <c r="L52" s="126"/>
      <c r="M52" s="126"/>
      <c r="N52" s="127"/>
      <c r="O52" s="74" t="str">
        <f ca="1">RechercheTYPE(I52)</f>
        <v>2 Par 64</v>
      </c>
      <c r="P52" s="75"/>
      <c r="Q52" s="75"/>
      <c r="R52" s="75"/>
      <c r="S52" s="75"/>
      <c r="T52" s="75"/>
      <c r="U52" s="75"/>
      <c r="V52" s="75"/>
      <c r="W52" s="76"/>
      <c r="X52" s="128" t="str">
        <f ca="1">RechercheUNIVERS(I52)</f>
        <v>1</v>
      </c>
      <c r="Y52" s="129"/>
      <c r="Z52" s="101" t="str">
        <f ca="1">RechercheDMX(I52)</f>
        <v>481/482</v>
      </c>
      <c r="AA52" s="102"/>
      <c r="AB52" s="102"/>
      <c r="AC52" s="102"/>
      <c r="AD52" s="102"/>
      <c r="AE52" s="102"/>
      <c r="AF52" s="102"/>
      <c r="AG52" s="103"/>
      <c r="AH52" s="130"/>
      <c r="AI52" s="131"/>
      <c r="AJ52" s="106">
        <f ca="1">RechercheAMP(O52)</f>
        <v>9</v>
      </c>
      <c r="AK52" s="107"/>
      <c r="AL52" s="107"/>
      <c r="AM52" s="108">
        <f ca="1">RechercheWEIGHT(O52)</f>
        <v>4</v>
      </c>
      <c r="AN52" s="109"/>
      <c r="AO52" s="110"/>
    </row>
    <row r="53" spans="2:49" s="3" customFormat="1" ht="26.1" customHeight="1" thickBot="1" x14ac:dyDescent="0.25">
      <c r="B53" s="56"/>
      <c r="C53" s="2"/>
      <c r="D53" s="2"/>
      <c r="E53" s="89"/>
      <c r="F53" s="90"/>
      <c r="G53" s="91">
        <v>2</v>
      </c>
      <c r="H53" s="92"/>
      <c r="I53" s="93" t="s">
        <v>283</v>
      </c>
      <c r="J53" s="94"/>
      <c r="K53" s="94"/>
      <c r="L53" s="94"/>
      <c r="M53" s="94"/>
      <c r="N53" s="95"/>
      <c r="O53" s="96" t="str">
        <f ca="1">RechercheTYPE(I53)</f>
        <v>2 Par 64</v>
      </c>
      <c r="P53" s="97"/>
      <c r="Q53" s="97"/>
      <c r="R53" s="97"/>
      <c r="S53" s="97"/>
      <c r="T53" s="97"/>
      <c r="U53" s="97"/>
      <c r="V53" s="97"/>
      <c r="W53" s="98"/>
      <c r="X53" s="99" t="str">
        <f ca="1">RechercheUNIVERS(I53)</f>
        <v>1</v>
      </c>
      <c r="Y53" s="100"/>
      <c r="Z53" s="101" t="str">
        <f ca="1">RechercheDMX(I53)</f>
        <v>483/484</v>
      </c>
      <c r="AA53" s="102"/>
      <c r="AB53" s="102"/>
      <c r="AC53" s="102"/>
      <c r="AD53" s="102"/>
      <c r="AE53" s="102"/>
      <c r="AF53" s="102"/>
      <c r="AG53" s="103"/>
      <c r="AH53" s="104"/>
      <c r="AI53" s="105"/>
      <c r="AJ53" s="106">
        <f ca="1">RechercheAMP(O53)</f>
        <v>9</v>
      </c>
      <c r="AK53" s="107"/>
      <c r="AL53" s="107"/>
      <c r="AM53" s="108">
        <f ca="1">RechercheWEIGHT(O53)</f>
        <v>4</v>
      </c>
      <c r="AN53" s="109"/>
      <c r="AO53" s="110"/>
    </row>
    <row r="54" spans="2:49" s="3" customFormat="1" ht="26.1" customHeight="1" thickBot="1" x14ac:dyDescent="0.25">
      <c r="B54" s="56"/>
      <c r="C54" s="2"/>
      <c r="D54" s="2"/>
      <c r="E54" s="113"/>
      <c r="F54" s="114"/>
      <c r="G54" s="91">
        <v>3</v>
      </c>
      <c r="H54" s="92"/>
      <c r="I54" s="93" t="s">
        <v>284</v>
      </c>
      <c r="J54" s="94"/>
      <c r="K54" s="94"/>
      <c r="L54" s="94"/>
      <c r="M54" s="94"/>
      <c r="N54" s="95"/>
      <c r="O54" s="96" t="str">
        <f ca="1">RechercheTYPE(I54)</f>
        <v>2 Par 64</v>
      </c>
      <c r="P54" s="97"/>
      <c r="Q54" s="97"/>
      <c r="R54" s="97"/>
      <c r="S54" s="97"/>
      <c r="T54" s="97"/>
      <c r="U54" s="97"/>
      <c r="V54" s="97"/>
      <c r="W54" s="98"/>
      <c r="X54" s="99" t="str">
        <f ca="1">RechercheUNIVERS(I54)</f>
        <v>1</v>
      </c>
      <c r="Y54" s="100"/>
      <c r="Z54" s="101" t="str">
        <f ca="1">RechercheDMX(I54)</f>
        <v>485/486</v>
      </c>
      <c r="AA54" s="102"/>
      <c r="AB54" s="102"/>
      <c r="AC54" s="102"/>
      <c r="AD54" s="102"/>
      <c r="AE54" s="102"/>
      <c r="AF54" s="102"/>
      <c r="AG54" s="103"/>
      <c r="AH54" s="104"/>
      <c r="AI54" s="105"/>
      <c r="AJ54" s="106">
        <f ca="1">RechercheAMP(O54)</f>
        <v>9</v>
      </c>
      <c r="AK54" s="107"/>
      <c r="AL54" s="107"/>
      <c r="AM54" s="108">
        <f ca="1">RechercheWEIGHT(O54)</f>
        <v>4</v>
      </c>
      <c r="AN54" s="109"/>
      <c r="AO54" s="110"/>
    </row>
    <row r="55" spans="2:49" s="3" customFormat="1" ht="26.1" customHeight="1" thickBot="1" x14ac:dyDescent="0.25">
      <c r="B55" s="56"/>
      <c r="C55" s="2"/>
      <c r="D55" s="2"/>
      <c r="E55" s="111"/>
      <c r="F55" s="112"/>
      <c r="G55" s="91">
        <v>4</v>
      </c>
      <c r="H55" s="92"/>
      <c r="I55" s="93" t="s">
        <v>232</v>
      </c>
      <c r="J55" s="94"/>
      <c r="K55" s="94"/>
      <c r="L55" s="94"/>
      <c r="M55" s="94"/>
      <c r="N55" s="95"/>
      <c r="O55" s="96" t="str">
        <f ca="1">RechercheTYPE(I55)</f>
        <v>1 Mole 4</v>
      </c>
      <c r="P55" s="97"/>
      <c r="Q55" s="97"/>
      <c r="R55" s="97"/>
      <c r="S55" s="97"/>
      <c r="T55" s="97"/>
      <c r="U55" s="97"/>
      <c r="V55" s="97"/>
      <c r="W55" s="98"/>
      <c r="X55" s="99" t="str">
        <f ca="1">RechercheUNIVERS(I55)</f>
        <v>1</v>
      </c>
      <c r="Y55" s="100"/>
      <c r="Z55" s="101" t="str">
        <f ca="1">RechercheDMX(I55)</f>
        <v>493</v>
      </c>
      <c r="AA55" s="102"/>
      <c r="AB55" s="102"/>
      <c r="AC55" s="102"/>
      <c r="AD55" s="102"/>
      <c r="AE55" s="102"/>
      <c r="AF55" s="102"/>
      <c r="AG55" s="103"/>
      <c r="AH55" s="104"/>
      <c r="AI55" s="105"/>
      <c r="AJ55" s="106">
        <f ca="1">RechercheAMP(O55)</f>
        <v>11</v>
      </c>
      <c r="AK55" s="107"/>
      <c r="AL55" s="107"/>
      <c r="AM55" s="108">
        <f ca="1">RechercheWEIGHT(O55)</f>
        <v>9</v>
      </c>
      <c r="AN55" s="109"/>
      <c r="AO55" s="110"/>
    </row>
    <row r="56" spans="2:49" s="3" customFormat="1" ht="26.1" customHeight="1" thickBot="1" x14ac:dyDescent="0.25">
      <c r="B56" s="56"/>
      <c r="C56" s="2"/>
      <c r="D56" s="2"/>
      <c r="E56" s="89"/>
      <c r="F56" s="90"/>
      <c r="G56" s="91">
        <v>5</v>
      </c>
      <c r="H56" s="92"/>
      <c r="I56" s="93" t="s">
        <v>233</v>
      </c>
      <c r="J56" s="94"/>
      <c r="K56" s="94"/>
      <c r="L56" s="94"/>
      <c r="M56" s="94"/>
      <c r="N56" s="95"/>
      <c r="O56" s="96" t="str">
        <f ca="1">RechercheTYPE(I56)</f>
        <v>1 Mole 4</v>
      </c>
      <c r="P56" s="97"/>
      <c r="Q56" s="97"/>
      <c r="R56" s="97"/>
      <c r="S56" s="97"/>
      <c r="T56" s="97"/>
      <c r="U56" s="97"/>
      <c r="V56" s="97"/>
      <c r="W56" s="98"/>
      <c r="X56" s="99" t="str">
        <f ca="1">RechercheUNIVERS(I56)</f>
        <v>1</v>
      </c>
      <c r="Y56" s="100"/>
      <c r="Z56" s="101" t="str">
        <f ca="1">RechercheDMX(I56)</f>
        <v>494</v>
      </c>
      <c r="AA56" s="102"/>
      <c r="AB56" s="102"/>
      <c r="AC56" s="102"/>
      <c r="AD56" s="102"/>
      <c r="AE56" s="102"/>
      <c r="AF56" s="102"/>
      <c r="AG56" s="103"/>
      <c r="AH56" s="104"/>
      <c r="AI56" s="105"/>
      <c r="AJ56" s="106">
        <f ca="1">RechercheAMP(O56)</f>
        <v>11</v>
      </c>
      <c r="AK56" s="107"/>
      <c r="AL56" s="107"/>
      <c r="AM56" s="108">
        <f ca="1">RechercheWEIGHT(O56)</f>
        <v>9</v>
      </c>
      <c r="AN56" s="109"/>
      <c r="AO56" s="110"/>
      <c r="AQ56" s="42"/>
      <c r="AR56" s="42"/>
      <c r="AS56" s="42"/>
      <c r="AT56" s="42"/>
      <c r="AU56" s="42"/>
      <c r="AV56" s="42"/>
      <c r="AW56" s="42"/>
    </row>
    <row r="57" spans="2:49" s="3" customFormat="1" ht="26.1" customHeight="1" thickBot="1" x14ac:dyDescent="0.25">
      <c r="B57" s="57"/>
      <c r="C57" s="62"/>
      <c r="D57" s="62"/>
      <c r="E57" s="67"/>
      <c r="F57" s="68"/>
      <c r="G57" s="69">
        <v>6</v>
      </c>
      <c r="H57" s="70"/>
      <c r="I57" s="71" t="s">
        <v>234</v>
      </c>
      <c r="J57" s="72"/>
      <c r="K57" s="72"/>
      <c r="L57" s="72"/>
      <c r="M57" s="72"/>
      <c r="N57" s="73"/>
      <c r="O57" s="74" t="str">
        <f ca="1">RechercheTYPE(I57)</f>
        <v>1 Mole 4</v>
      </c>
      <c r="P57" s="75"/>
      <c r="Q57" s="75"/>
      <c r="R57" s="75"/>
      <c r="S57" s="75"/>
      <c r="T57" s="75"/>
      <c r="U57" s="75"/>
      <c r="V57" s="75"/>
      <c r="W57" s="76"/>
      <c r="X57" s="77" t="str">
        <f ca="1">RechercheUNIVERS(I57)</f>
        <v>1</v>
      </c>
      <c r="Y57" s="78"/>
      <c r="Z57" s="79" t="str">
        <f ca="1">RechercheDMX(I57)</f>
        <v>495</v>
      </c>
      <c r="AA57" s="80"/>
      <c r="AB57" s="80"/>
      <c r="AC57" s="80"/>
      <c r="AD57" s="80"/>
      <c r="AE57" s="80"/>
      <c r="AF57" s="80"/>
      <c r="AG57" s="81"/>
      <c r="AH57" s="82"/>
      <c r="AI57" s="83"/>
      <c r="AJ57" s="84">
        <f ca="1">RechercheAMP(O57)</f>
        <v>11</v>
      </c>
      <c r="AK57" s="85"/>
      <c r="AL57" s="85"/>
      <c r="AM57" s="86">
        <f ca="1">RechercheWEIGHT(O57)</f>
        <v>9</v>
      </c>
      <c r="AN57" s="87"/>
      <c r="AO57" s="88"/>
      <c r="AQ57" s="42"/>
      <c r="AR57" s="42"/>
      <c r="AS57" s="42"/>
      <c r="AT57" s="42"/>
      <c r="AU57" s="42"/>
      <c r="AV57" s="42"/>
      <c r="AW57" s="42"/>
    </row>
    <row r="58" spans="2:49" s="3" customFormat="1" ht="20.100000000000001" customHeight="1" x14ac:dyDescent="0.2">
      <c r="B58" s="42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3"/>
      <c r="AM58" s="42"/>
      <c r="AO58" s="42"/>
      <c r="AQ58" s="42"/>
      <c r="AR58" s="42"/>
      <c r="AS58" s="42"/>
      <c r="AT58" s="42"/>
      <c r="AU58" s="42"/>
      <c r="AV58" s="42"/>
      <c r="AW58" s="42"/>
    </row>
    <row r="59" spans="2:49" s="3" customFormat="1" ht="20.100000000000001" customHeight="1" x14ac:dyDescent="0.2">
      <c r="B59" s="42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3"/>
      <c r="AM59" s="42"/>
      <c r="AO59" s="42"/>
      <c r="AQ59" s="42"/>
      <c r="AR59" s="42"/>
      <c r="AS59" s="42"/>
      <c r="AT59" s="42"/>
      <c r="AU59" s="42"/>
      <c r="AV59" s="42"/>
      <c r="AW59" s="42"/>
    </row>
    <row r="60" spans="2:49" s="3" customFormat="1" ht="20.100000000000001" customHeight="1" x14ac:dyDescent="0.2">
      <c r="B60" s="42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3"/>
      <c r="AM60" s="42"/>
      <c r="AO60" s="42"/>
      <c r="AQ60" s="42"/>
      <c r="AR60" s="42"/>
      <c r="AS60" s="42"/>
      <c r="AT60" s="42"/>
      <c r="AU60" s="42"/>
      <c r="AV60" s="42"/>
      <c r="AW60" s="42"/>
    </row>
    <row r="61" spans="2:49" s="3" customFormat="1" ht="20.100000000000001" customHeight="1" x14ac:dyDescent="0.2"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3"/>
      <c r="AM61" s="42"/>
      <c r="AO61" s="42"/>
      <c r="AQ61" s="42"/>
      <c r="AR61" s="42"/>
      <c r="AS61" s="42"/>
      <c r="AT61" s="42"/>
      <c r="AU61" s="42"/>
      <c r="AV61" s="42"/>
      <c r="AW61" s="42"/>
    </row>
    <row r="62" spans="2:49" s="3" customFormat="1" ht="20.100000000000001" customHeight="1" x14ac:dyDescent="0.2"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3"/>
      <c r="AM62" s="42"/>
      <c r="AO62" s="42"/>
      <c r="AQ62" s="42"/>
      <c r="AR62" s="42"/>
      <c r="AS62" s="42"/>
      <c r="AT62" s="42"/>
      <c r="AU62" s="42"/>
      <c r="AV62" s="42"/>
      <c r="AW62" s="42"/>
    </row>
    <row r="63" spans="2:49" s="3" customFormat="1" ht="20.100000000000001" customHeight="1" x14ac:dyDescent="0.2"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3"/>
      <c r="AM63" s="42"/>
      <c r="AO63" s="42"/>
      <c r="AQ63" s="42"/>
      <c r="AR63" s="42"/>
      <c r="AS63" s="42"/>
      <c r="AT63" s="42"/>
      <c r="AU63" s="42"/>
      <c r="AV63" s="42"/>
      <c r="AW63" s="42"/>
    </row>
    <row r="64" spans="2:49" s="3" customFormat="1" ht="20.100000000000001" customHeight="1" x14ac:dyDescent="0.2"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3"/>
      <c r="AM64" s="42"/>
      <c r="AO64" s="42"/>
      <c r="AQ64" s="42"/>
      <c r="AR64" s="42"/>
      <c r="AS64" s="42"/>
      <c r="AT64" s="42"/>
      <c r="AU64" s="42"/>
      <c r="AV64" s="42"/>
      <c r="AW64" s="42"/>
    </row>
    <row r="65" spans="29:29" s="3" customFormat="1" ht="20.100000000000001" customHeight="1" x14ac:dyDescent="0.2">
      <c r="AC65" s="43"/>
    </row>
    <row r="66" spans="29:29" s="3" customFormat="1" ht="20.100000000000001" customHeight="1" x14ac:dyDescent="0.2">
      <c r="AC66" s="42"/>
    </row>
    <row r="67" spans="29:29" s="3" customFormat="1" ht="20.100000000000001" customHeight="1" x14ac:dyDescent="0.2">
      <c r="AC67" s="42"/>
    </row>
    <row r="68" spans="29:29" s="3" customFormat="1" ht="20.100000000000001" customHeight="1" x14ac:dyDescent="0.2">
      <c r="AC68" s="42"/>
    </row>
    <row r="69" spans="29:29" s="3" customFormat="1" ht="20.100000000000001" customHeight="1" x14ac:dyDescent="0.2">
      <c r="AC69" s="42"/>
    </row>
    <row r="70" spans="29:29" s="3" customFormat="1" ht="20.100000000000001" customHeight="1" x14ac:dyDescent="0.2">
      <c r="AC70" s="42"/>
    </row>
    <row r="71" spans="29:29" s="3" customFormat="1" ht="20.100000000000001" customHeight="1" x14ac:dyDescent="0.2">
      <c r="AC71" s="42"/>
    </row>
    <row r="72" spans="29:29" s="3" customFormat="1" ht="20.100000000000001" customHeight="1" x14ac:dyDescent="0.2">
      <c r="AC72" s="42"/>
    </row>
    <row r="73" spans="29:29" s="3" customFormat="1" ht="20.100000000000001" customHeight="1" x14ac:dyDescent="0.2">
      <c r="AC73" s="42"/>
    </row>
    <row r="74" spans="29:29" s="3" customFormat="1" ht="20.100000000000001" customHeight="1" x14ac:dyDescent="0.2">
      <c r="AC74" s="42"/>
    </row>
    <row r="75" spans="29:29" s="3" customFormat="1" ht="20.100000000000001" customHeight="1" x14ac:dyDescent="0.2">
      <c r="AC75" s="42"/>
    </row>
    <row r="76" spans="29:29" s="3" customFormat="1" ht="20.100000000000001" customHeight="1" x14ac:dyDescent="0.2">
      <c r="AC76" s="42"/>
    </row>
    <row r="77" spans="29:29" s="3" customFormat="1" ht="20.100000000000001" customHeight="1" x14ac:dyDescent="0.2">
      <c r="AC77" s="42"/>
    </row>
    <row r="78" spans="29:29" s="3" customFormat="1" ht="20.100000000000001" customHeight="1" x14ac:dyDescent="0.2">
      <c r="AC78" s="42"/>
    </row>
    <row r="79" spans="29:29" s="3" customFormat="1" ht="20.100000000000001" customHeight="1" x14ac:dyDescent="0.2">
      <c r="AC79" s="42"/>
    </row>
    <row r="80" spans="29:29" s="3" customFormat="1" ht="20.100000000000001" customHeight="1" x14ac:dyDescent="0.2">
      <c r="AC80" s="42"/>
    </row>
    <row r="81" s="3" customFormat="1" ht="20.100000000000001" customHeight="1" x14ac:dyDescent="0.2"/>
    <row r="82" s="3" customFormat="1" ht="20.100000000000001" customHeight="1" x14ac:dyDescent="0.2"/>
    <row r="83" s="3" customFormat="1" ht="20.100000000000001" customHeight="1" x14ac:dyDescent="0.2"/>
    <row r="84" s="3" customFormat="1" ht="20.100000000000001" customHeight="1" x14ac:dyDescent="0.2"/>
    <row r="85" s="3" customFormat="1" ht="20.100000000000001" customHeight="1" x14ac:dyDescent="0.2"/>
    <row r="86" s="3" customFormat="1" ht="20.100000000000001" customHeight="1" x14ac:dyDescent="0.2"/>
    <row r="87" s="3" customFormat="1" ht="20.100000000000001" customHeight="1" x14ac:dyDescent="0.2"/>
    <row r="88" s="3" customFormat="1" ht="20.100000000000001" customHeight="1" x14ac:dyDescent="0.2"/>
    <row r="89" s="3" customFormat="1" ht="20.100000000000001" customHeight="1" x14ac:dyDescent="0.2"/>
    <row r="90" s="3" customFormat="1" ht="20.100000000000001" customHeight="1" x14ac:dyDescent="0.2"/>
    <row r="91" s="3" customFormat="1" ht="20.100000000000001" customHeight="1" x14ac:dyDescent="0.2"/>
    <row r="92" s="3" customFormat="1" ht="20.100000000000001" customHeight="1" x14ac:dyDescent="0.2"/>
    <row r="93" s="3" customFormat="1" ht="20.100000000000001" customHeight="1" x14ac:dyDescent="0.2"/>
    <row r="94" s="3" customFormat="1" ht="20.100000000000001" customHeight="1" x14ac:dyDescent="0.2"/>
    <row r="95" s="3" customFormat="1" ht="20.100000000000001" customHeight="1" x14ac:dyDescent="0.2"/>
    <row r="96" s="3" customFormat="1" ht="20.100000000000001" customHeight="1" x14ac:dyDescent="0.2"/>
    <row r="97" s="3" customFormat="1" ht="20.100000000000001" customHeight="1" x14ac:dyDescent="0.2"/>
    <row r="98" s="3" customFormat="1" ht="20.100000000000001" customHeight="1" x14ac:dyDescent="0.2"/>
    <row r="99" s="3" customFormat="1" ht="20.100000000000001" customHeight="1" x14ac:dyDescent="0.2"/>
    <row r="100" s="3" customFormat="1" ht="20.100000000000001" customHeight="1" x14ac:dyDescent="0.2"/>
    <row r="101" s="3" customFormat="1" ht="20.100000000000001" customHeight="1" x14ac:dyDescent="0.2"/>
    <row r="102" s="3" customFormat="1" ht="20.100000000000001" customHeight="1" x14ac:dyDescent="0.2"/>
    <row r="103" s="3" customFormat="1" ht="20.100000000000001" customHeight="1" x14ac:dyDescent="0.2"/>
    <row r="104" s="3" customFormat="1" ht="20.100000000000001" customHeight="1" x14ac:dyDescent="0.2"/>
    <row r="105" s="3" customFormat="1" ht="20.100000000000001" customHeight="1" x14ac:dyDescent="0.2"/>
    <row r="106" s="3" customFormat="1" ht="20.100000000000001" customHeight="1" x14ac:dyDescent="0.2"/>
    <row r="107" s="3" customFormat="1" ht="20.100000000000001" customHeight="1" x14ac:dyDescent="0.2"/>
    <row r="108" s="3" customFormat="1" ht="20.100000000000001" customHeight="1" x14ac:dyDescent="0.2"/>
    <row r="109" s="3" customFormat="1" ht="20.100000000000001" customHeight="1" x14ac:dyDescent="0.2"/>
    <row r="110" s="3" customFormat="1" ht="20.100000000000001" customHeight="1" x14ac:dyDescent="0.2"/>
    <row r="111" s="3" customFormat="1" ht="20.100000000000001" customHeight="1" x14ac:dyDescent="0.2"/>
    <row r="112" s="3" customFormat="1" ht="20.100000000000001" customHeight="1" x14ac:dyDescent="0.2"/>
    <row r="113" s="3" customFormat="1" ht="20.100000000000001" customHeight="1" x14ac:dyDescent="0.2"/>
    <row r="114" s="3" customFormat="1" ht="20.100000000000001" customHeight="1" x14ac:dyDescent="0.2"/>
    <row r="115" s="3" customFormat="1" ht="20.100000000000001" customHeight="1" x14ac:dyDescent="0.2"/>
    <row r="116" s="3" customFormat="1" ht="20.100000000000001" customHeight="1" x14ac:dyDescent="0.2"/>
    <row r="117" s="3" customFormat="1" ht="20.100000000000001" customHeight="1" x14ac:dyDescent="0.2"/>
    <row r="118" s="3" customFormat="1" ht="20.100000000000001" customHeight="1" x14ac:dyDescent="0.2"/>
    <row r="119" s="3" customFormat="1" ht="20.100000000000001" customHeight="1" x14ac:dyDescent="0.2"/>
    <row r="120" s="3" customFormat="1" ht="20.100000000000001" customHeight="1" x14ac:dyDescent="0.2"/>
    <row r="121" s="3" customFormat="1" ht="20.100000000000001" customHeight="1" x14ac:dyDescent="0.2"/>
    <row r="122" s="3" customFormat="1" ht="20.100000000000001" customHeight="1" x14ac:dyDescent="0.2"/>
    <row r="123" s="3" customFormat="1" ht="20.100000000000001" customHeight="1" x14ac:dyDescent="0.2"/>
    <row r="124" s="3" customFormat="1" ht="20.100000000000001" customHeight="1" x14ac:dyDescent="0.2"/>
    <row r="125" s="3" customFormat="1" ht="20.100000000000001" customHeight="1" x14ac:dyDescent="0.2"/>
    <row r="126" s="3" customFormat="1" ht="20.100000000000001" customHeight="1" x14ac:dyDescent="0.2"/>
    <row r="127" s="3" customFormat="1" ht="20.100000000000001" customHeight="1" x14ac:dyDescent="0.2"/>
    <row r="128" s="3" customFormat="1" ht="20.100000000000001" customHeight="1" x14ac:dyDescent="0.2"/>
    <row r="129" s="3" customFormat="1" ht="20.100000000000001" customHeight="1" x14ac:dyDescent="0.2"/>
    <row r="130" s="3" customFormat="1" ht="20.100000000000001" customHeight="1" x14ac:dyDescent="0.2"/>
    <row r="131" s="3" customFormat="1" ht="20.100000000000001" customHeight="1" x14ac:dyDescent="0.2"/>
    <row r="132" s="3" customFormat="1" ht="20.100000000000001" customHeight="1" x14ac:dyDescent="0.2"/>
    <row r="133" s="3" customFormat="1" ht="20.100000000000001" customHeight="1" x14ac:dyDescent="0.2"/>
    <row r="134" s="3" customFormat="1" ht="20.100000000000001" customHeight="1" x14ac:dyDescent="0.2"/>
    <row r="135" s="3" customFormat="1" ht="20.100000000000001" customHeight="1" x14ac:dyDescent="0.2"/>
    <row r="136" s="3" customFormat="1" ht="20.100000000000001" customHeight="1" x14ac:dyDescent="0.2"/>
    <row r="137" s="3" customFormat="1" ht="20.100000000000001" customHeight="1" x14ac:dyDescent="0.2"/>
    <row r="138" s="3" customFormat="1" ht="20.100000000000001" customHeight="1" x14ac:dyDescent="0.2"/>
    <row r="139" s="3" customFormat="1" ht="20.100000000000001" customHeight="1" x14ac:dyDescent="0.2"/>
    <row r="140" s="3" customFormat="1" ht="20.100000000000001" customHeight="1" x14ac:dyDescent="0.2"/>
    <row r="141" s="3" customFormat="1" ht="20.100000000000001" customHeight="1" x14ac:dyDescent="0.2"/>
    <row r="142" s="3" customFormat="1" ht="20.100000000000001" customHeight="1" x14ac:dyDescent="0.2"/>
    <row r="143" s="3" customFormat="1" ht="20.100000000000001" customHeight="1" x14ac:dyDescent="0.2"/>
    <row r="144" s="3" customFormat="1" ht="20.100000000000001" customHeight="1" x14ac:dyDescent="0.2"/>
    <row r="145" s="3" customFormat="1" ht="20.100000000000001" customHeight="1" x14ac:dyDescent="0.2"/>
    <row r="146" s="3" customFormat="1" ht="20.100000000000001" customHeight="1" x14ac:dyDescent="0.2"/>
    <row r="147" s="3" customFormat="1" ht="20.100000000000001" customHeight="1" x14ac:dyDescent="0.2"/>
    <row r="148" s="3" customFormat="1" ht="20.100000000000001" customHeight="1" x14ac:dyDescent="0.2"/>
    <row r="149" s="3" customFormat="1" ht="20.100000000000001" customHeight="1" x14ac:dyDescent="0.2"/>
    <row r="150" s="3" customFormat="1" ht="20.100000000000001" customHeight="1" x14ac:dyDescent="0.2"/>
    <row r="151" s="3" customFormat="1" ht="20.100000000000001" customHeight="1" x14ac:dyDescent="0.2"/>
    <row r="152" s="3" customFormat="1" ht="20.100000000000001" customHeight="1" x14ac:dyDescent="0.2"/>
    <row r="153" s="3" customFormat="1" ht="20.100000000000001" customHeight="1" x14ac:dyDescent="0.2"/>
    <row r="154" s="3" customFormat="1" ht="20.100000000000001" customHeight="1" x14ac:dyDescent="0.2"/>
    <row r="155" s="3" customFormat="1" ht="20.100000000000001" customHeight="1" x14ac:dyDescent="0.2"/>
    <row r="156" s="3" customFormat="1" ht="20.100000000000001" customHeight="1" x14ac:dyDescent="0.2"/>
    <row r="157" s="3" customFormat="1" ht="20.100000000000001" customHeight="1" x14ac:dyDescent="0.2"/>
    <row r="158" s="3" customFormat="1" ht="20.100000000000001" customHeight="1" x14ac:dyDescent="0.2"/>
    <row r="159" s="3" customFormat="1" ht="20.100000000000001" customHeight="1" x14ac:dyDescent="0.2"/>
    <row r="160" s="3" customFormat="1" ht="20.100000000000001" customHeight="1" x14ac:dyDescent="0.2"/>
    <row r="161" s="3" customFormat="1" ht="20.100000000000001" customHeight="1" x14ac:dyDescent="0.2"/>
    <row r="162" s="3" customFormat="1" ht="20.100000000000001" customHeight="1" x14ac:dyDescent="0.2"/>
    <row r="163" s="3" customFormat="1" ht="20.100000000000001" customHeight="1" x14ac:dyDescent="0.2"/>
    <row r="164" s="3" customFormat="1" ht="20.100000000000001" customHeight="1" x14ac:dyDescent="0.2"/>
    <row r="165" s="3" customFormat="1" ht="20.100000000000001" customHeight="1" x14ac:dyDescent="0.2"/>
    <row r="166" s="3" customFormat="1" ht="20.100000000000001" customHeight="1" x14ac:dyDescent="0.2"/>
    <row r="167" s="3" customFormat="1" ht="20.100000000000001" customHeight="1" x14ac:dyDescent="0.2"/>
    <row r="168" s="3" customFormat="1" ht="20.100000000000001" customHeight="1" x14ac:dyDescent="0.2"/>
    <row r="169" s="3" customFormat="1" ht="20.100000000000001" customHeight="1" x14ac:dyDescent="0.2"/>
    <row r="170" s="3" customFormat="1" ht="20.100000000000001" customHeight="1" x14ac:dyDescent="0.2"/>
    <row r="171" s="3" customFormat="1" ht="20.100000000000001" customHeight="1" x14ac:dyDescent="0.2"/>
    <row r="172" s="3" customFormat="1" ht="20.100000000000001" customHeight="1" x14ac:dyDescent="0.2"/>
    <row r="173" s="3" customFormat="1" ht="20.100000000000001" customHeight="1" x14ac:dyDescent="0.2"/>
    <row r="174" s="3" customFormat="1" ht="20.100000000000001" customHeight="1" x14ac:dyDescent="0.2"/>
    <row r="175" s="3" customFormat="1" ht="20.100000000000001" customHeight="1" x14ac:dyDescent="0.2"/>
    <row r="176" s="3" customFormat="1" ht="20.100000000000001" customHeight="1" x14ac:dyDescent="0.2"/>
    <row r="177" s="3" customFormat="1" ht="20.100000000000001" customHeight="1" x14ac:dyDescent="0.2"/>
    <row r="178" s="3" customFormat="1" ht="20.100000000000001" customHeight="1" x14ac:dyDescent="0.2"/>
    <row r="179" s="3" customFormat="1" ht="20.100000000000001" customHeight="1" x14ac:dyDescent="0.2"/>
    <row r="180" s="3" customFormat="1" ht="20.100000000000001" customHeight="1" x14ac:dyDescent="0.2"/>
    <row r="181" s="3" customFormat="1" ht="20.100000000000001" customHeight="1" x14ac:dyDescent="0.2"/>
    <row r="182" s="3" customFormat="1" ht="20.100000000000001" customHeight="1" x14ac:dyDescent="0.2"/>
    <row r="183" s="3" customFormat="1" ht="20.100000000000001" customHeight="1" x14ac:dyDescent="0.2"/>
    <row r="184" s="3" customFormat="1" ht="20.100000000000001" customHeight="1" x14ac:dyDescent="0.2"/>
    <row r="185" s="3" customFormat="1" ht="20.100000000000001" customHeight="1" x14ac:dyDescent="0.2"/>
    <row r="186" s="3" customFormat="1" ht="20.100000000000001" customHeight="1" x14ac:dyDescent="0.2"/>
    <row r="187" s="3" customFormat="1" ht="20.100000000000001" customHeight="1" x14ac:dyDescent="0.2"/>
    <row r="188" s="3" customFormat="1" ht="20.100000000000001" customHeight="1" x14ac:dyDescent="0.2"/>
    <row r="189" s="3" customFormat="1" ht="20.100000000000001" customHeight="1" x14ac:dyDescent="0.2"/>
    <row r="190" s="3" customFormat="1" ht="20.100000000000001" customHeight="1" x14ac:dyDescent="0.2"/>
    <row r="191" s="3" customFormat="1" ht="20.100000000000001" customHeight="1" x14ac:dyDescent="0.2"/>
    <row r="192" s="3" customFormat="1" ht="20.100000000000001" customHeight="1" x14ac:dyDescent="0.2"/>
    <row r="193" s="3" customFormat="1" ht="20.100000000000001" customHeight="1" x14ac:dyDescent="0.2"/>
    <row r="194" s="3" customFormat="1" ht="20.100000000000001" customHeight="1" x14ac:dyDescent="0.2"/>
    <row r="195" s="3" customFormat="1" ht="20.100000000000001" customHeight="1" x14ac:dyDescent="0.2"/>
    <row r="196" s="3" customFormat="1" ht="20.100000000000001" customHeight="1" x14ac:dyDescent="0.2"/>
    <row r="197" s="3" customFormat="1" ht="20.100000000000001" customHeight="1" x14ac:dyDescent="0.2"/>
    <row r="198" s="3" customFormat="1" ht="20.100000000000001" customHeight="1" x14ac:dyDescent="0.2"/>
    <row r="199" s="3" customFormat="1" ht="20.100000000000001" customHeight="1" x14ac:dyDescent="0.2"/>
    <row r="200" s="3" customFormat="1" ht="20.100000000000001" customHeight="1" x14ac:dyDescent="0.2"/>
    <row r="201" s="3" customFormat="1" ht="20.100000000000001" customHeight="1" x14ac:dyDescent="0.2"/>
    <row r="202" s="3" customFormat="1" ht="20.100000000000001" customHeight="1" x14ac:dyDescent="0.2"/>
    <row r="203" s="3" customFormat="1" ht="20.100000000000001" customHeight="1" x14ac:dyDescent="0.2"/>
    <row r="204" s="3" customFormat="1" ht="20.100000000000001" customHeight="1" x14ac:dyDescent="0.2"/>
    <row r="205" s="3" customFormat="1" ht="20.100000000000001" customHeight="1" x14ac:dyDescent="0.2"/>
    <row r="206" s="3" customFormat="1" ht="20.100000000000001" customHeight="1" x14ac:dyDescent="0.2"/>
    <row r="207" s="3" customFormat="1" ht="20.100000000000001" customHeight="1" x14ac:dyDescent="0.2"/>
    <row r="208" s="3" customFormat="1" ht="20.100000000000001" customHeight="1" x14ac:dyDescent="0.2"/>
    <row r="209" s="3" customFormat="1" ht="20.100000000000001" customHeight="1" x14ac:dyDescent="0.2"/>
    <row r="210" s="3" customFormat="1" ht="20.100000000000001" customHeight="1" x14ac:dyDescent="0.2"/>
    <row r="211" s="3" customFormat="1" ht="20.100000000000001" customHeight="1" x14ac:dyDescent="0.2"/>
    <row r="212" s="3" customFormat="1" ht="20.100000000000001" customHeight="1" x14ac:dyDescent="0.2"/>
    <row r="213" s="3" customFormat="1" ht="20.100000000000001" customHeight="1" x14ac:dyDescent="0.2"/>
    <row r="214" s="3" customFormat="1" ht="20.100000000000001" customHeight="1" x14ac:dyDescent="0.2"/>
    <row r="215" s="3" customFormat="1" ht="20.100000000000001" customHeight="1" x14ac:dyDescent="0.2"/>
    <row r="216" s="3" customFormat="1" ht="20.100000000000001" customHeight="1" x14ac:dyDescent="0.2"/>
    <row r="217" s="3" customFormat="1" ht="20.100000000000001" customHeight="1" x14ac:dyDescent="0.2"/>
    <row r="218" s="3" customFormat="1" ht="20.100000000000001" customHeight="1" x14ac:dyDescent="0.2"/>
    <row r="219" s="3" customFormat="1" ht="20.100000000000001" customHeight="1" x14ac:dyDescent="0.2"/>
    <row r="220" s="3" customFormat="1" ht="20.100000000000001" customHeight="1" x14ac:dyDescent="0.2"/>
    <row r="221" s="3" customFormat="1" ht="20.100000000000001" customHeight="1" x14ac:dyDescent="0.2"/>
    <row r="222" s="3" customFormat="1" ht="20.100000000000001" customHeight="1" x14ac:dyDescent="0.2"/>
    <row r="223" s="3" customFormat="1" ht="20.100000000000001" customHeight="1" x14ac:dyDescent="0.2"/>
    <row r="224" s="3" customFormat="1" ht="20.100000000000001" customHeight="1" x14ac:dyDescent="0.2"/>
    <row r="225" s="3" customFormat="1" ht="20.100000000000001" customHeight="1" x14ac:dyDescent="0.2"/>
    <row r="226" s="3" customFormat="1" ht="20.100000000000001" customHeight="1" x14ac:dyDescent="0.2"/>
    <row r="227" s="3" customFormat="1" ht="20.100000000000001" customHeight="1" x14ac:dyDescent="0.2"/>
    <row r="228" s="3" customFormat="1" ht="20.100000000000001" customHeight="1" x14ac:dyDescent="0.2"/>
    <row r="229" s="3" customFormat="1" ht="20.100000000000001" customHeight="1" x14ac:dyDescent="0.2"/>
    <row r="230" s="3" customFormat="1" ht="20.100000000000001" customHeight="1" x14ac:dyDescent="0.2"/>
    <row r="231" s="3" customFormat="1" ht="20.100000000000001" customHeight="1" x14ac:dyDescent="0.2"/>
    <row r="232" s="3" customFormat="1" ht="20.100000000000001" customHeight="1" x14ac:dyDescent="0.2"/>
    <row r="233" s="3" customFormat="1" ht="20.100000000000001" customHeight="1" x14ac:dyDescent="0.2"/>
    <row r="234" s="3" customFormat="1" ht="20.100000000000001" customHeight="1" x14ac:dyDescent="0.2"/>
    <row r="235" s="3" customFormat="1" ht="20.100000000000001" customHeight="1" x14ac:dyDescent="0.2"/>
    <row r="236" s="3" customFormat="1" ht="20.100000000000001" customHeight="1" x14ac:dyDescent="0.2"/>
    <row r="237" s="3" customFormat="1" ht="20.100000000000001" customHeight="1" x14ac:dyDescent="0.2"/>
    <row r="238" s="3" customFormat="1" ht="20.100000000000001" customHeight="1" x14ac:dyDescent="0.2"/>
    <row r="239" s="3" customFormat="1" ht="20.100000000000001" customHeight="1" x14ac:dyDescent="0.2"/>
    <row r="240" s="3" customFormat="1" ht="20.100000000000001" customHeight="1" x14ac:dyDescent="0.2"/>
    <row r="241" s="3" customFormat="1" ht="20.100000000000001" customHeight="1" x14ac:dyDescent="0.2"/>
    <row r="242" s="3" customFormat="1" ht="20.100000000000001" customHeight="1" x14ac:dyDescent="0.2"/>
    <row r="243" s="3" customFormat="1" ht="20.100000000000001" customHeight="1" x14ac:dyDescent="0.2"/>
    <row r="244" s="3" customFormat="1" ht="20.100000000000001" customHeight="1" x14ac:dyDescent="0.2"/>
    <row r="245" s="3" customFormat="1" ht="20.100000000000001" customHeight="1" x14ac:dyDescent="0.2"/>
    <row r="246" s="3" customFormat="1" ht="20.100000000000001" customHeight="1" x14ac:dyDescent="0.2"/>
    <row r="247" s="3" customFormat="1" ht="20.100000000000001" customHeight="1" x14ac:dyDescent="0.2"/>
    <row r="248" s="3" customFormat="1" ht="20.100000000000001" customHeight="1" x14ac:dyDescent="0.2"/>
    <row r="249" s="3" customFormat="1" ht="20.100000000000001" customHeight="1" x14ac:dyDescent="0.2"/>
    <row r="250" s="3" customFormat="1" ht="20.100000000000001" customHeight="1" x14ac:dyDescent="0.2"/>
    <row r="251" s="3" customFormat="1" ht="20.100000000000001" customHeight="1" x14ac:dyDescent="0.2"/>
    <row r="252" s="3" customFormat="1" ht="20.100000000000001" customHeight="1" x14ac:dyDescent="0.2"/>
    <row r="253" s="3" customFormat="1" ht="20.100000000000001" customHeight="1" x14ac:dyDescent="0.2"/>
    <row r="254" s="3" customFormat="1" ht="20.100000000000001" customHeight="1" x14ac:dyDescent="0.2"/>
    <row r="255" s="3" customFormat="1" ht="20.100000000000001" customHeight="1" x14ac:dyDescent="0.2"/>
    <row r="256" s="3" customFormat="1" ht="20.100000000000001" customHeight="1" x14ac:dyDescent="0.2"/>
    <row r="257" s="3" customFormat="1" ht="20.100000000000001" customHeight="1" x14ac:dyDescent="0.2"/>
    <row r="258" s="3" customFormat="1" ht="20.100000000000001" customHeight="1" x14ac:dyDescent="0.2"/>
    <row r="259" s="3" customFormat="1" ht="20.100000000000001" customHeight="1" x14ac:dyDescent="0.2"/>
    <row r="260" s="3" customFormat="1" ht="20.100000000000001" customHeight="1" x14ac:dyDescent="0.2"/>
    <row r="261" s="3" customFormat="1" ht="20.100000000000001" customHeight="1" x14ac:dyDescent="0.2"/>
    <row r="262" s="3" customFormat="1" ht="20.100000000000001" customHeight="1" x14ac:dyDescent="0.2"/>
    <row r="263" s="3" customFormat="1" ht="20.100000000000001" customHeight="1" x14ac:dyDescent="0.2"/>
    <row r="264" s="3" customFormat="1" ht="20.100000000000001" customHeight="1" x14ac:dyDescent="0.2"/>
    <row r="265" s="3" customFormat="1" ht="20.100000000000001" customHeight="1" x14ac:dyDescent="0.2"/>
    <row r="266" s="3" customFormat="1" ht="20.100000000000001" customHeight="1" x14ac:dyDescent="0.2"/>
    <row r="267" s="3" customFormat="1" ht="20.100000000000001" customHeight="1" x14ac:dyDescent="0.2"/>
    <row r="268" s="3" customFormat="1" ht="20.100000000000001" customHeight="1" x14ac:dyDescent="0.2"/>
    <row r="269" s="3" customFormat="1" ht="20.100000000000001" customHeight="1" x14ac:dyDescent="0.2"/>
    <row r="270" s="3" customFormat="1" ht="20.100000000000001" customHeight="1" x14ac:dyDescent="0.2"/>
    <row r="271" s="3" customFormat="1" ht="20.100000000000001" customHeight="1" x14ac:dyDescent="0.2"/>
    <row r="272" s="3" customFormat="1" ht="20.100000000000001" customHeight="1" x14ac:dyDescent="0.2"/>
    <row r="273" s="3" customFormat="1" ht="20.100000000000001" customHeight="1" x14ac:dyDescent="0.2"/>
    <row r="274" s="3" customFormat="1" ht="20.100000000000001" customHeight="1" x14ac:dyDescent="0.2"/>
    <row r="275" s="3" customFormat="1" ht="20.100000000000001" customHeight="1" x14ac:dyDescent="0.2"/>
    <row r="276" s="3" customFormat="1" ht="20.100000000000001" customHeight="1" x14ac:dyDescent="0.2"/>
    <row r="277" s="3" customFormat="1" ht="20.100000000000001" customHeight="1" x14ac:dyDescent="0.2"/>
    <row r="278" s="3" customFormat="1" ht="20.100000000000001" customHeight="1" x14ac:dyDescent="0.2"/>
    <row r="279" s="3" customFormat="1" ht="20.100000000000001" customHeight="1" x14ac:dyDescent="0.2"/>
    <row r="280" s="3" customFormat="1" ht="20.100000000000001" customHeight="1" x14ac:dyDescent="0.2"/>
    <row r="281" s="3" customFormat="1" ht="20.100000000000001" customHeight="1" x14ac:dyDescent="0.2"/>
    <row r="282" s="3" customFormat="1" ht="20.100000000000001" customHeight="1" x14ac:dyDescent="0.2"/>
    <row r="283" s="3" customFormat="1" ht="20.100000000000001" customHeight="1" x14ac:dyDescent="0.2"/>
    <row r="284" s="3" customFormat="1" ht="20.100000000000001" customHeight="1" x14ac:dyDescent="0.2"/>
    <row r="285" s="3" customFormat="1" ht="20.100000000000001" customHeight="1" x14ac:dyDescent="0.2"/>
    <row r="286" s="3" customFormat="1" ht="20.100000000000001" customHeight="1" x14ac:dyDescent="0.2"/>
    <row r="287" s="3" customFormat="1" ht="20.100000000000001" customHeight="1" x14ac:dyDescent="0.2"/>
    <row r="288" s="3" customFormat="1" ht="20.100000000000001" customHeight="1" x14ac:dyDescent="0.2"/>
    <row r="289" s="3" customFormat="1" ht="20.100000000000001" customHeight="1" x14ac:dyDescent="0.2"/>
    <row r="290" s="3" customFormat="1" ht="20.100000000000001" customHeight="1" x14ac:dyDescent="0.2"/>
    <row r="291" s="3" customFormat="1" ht="20.100000000000001" customHeight="1" x14ac:dyDescent="0.2"/>
    <row r="292" s="3" customFormat="1" ht="20.100000000000001" customHeight="1" x14ac:dyDescent="0.2"/>
    <row r="293" s="3" customFormat="1" ht="20.100000000000001" customHeight="1" x14ac:dyDescent="0.2"/>
    <row r="294" s="3" customFormat="1" ht="20.100000000000001" customHeight="1" x14ac:dyDescent="0.2"/>
    <row r="295" s="3" customFormat="1" ht="20.100000000000001" customHeight="1" x14ac:dyDescent="0.2"/>
    <row r="296" s="3" customFormat="1" ht="20.100000000000001" customHeight="1" x14ac:dyDescent="0.2"/>
    <row r="297" s="3" customFormat="1" ht="20.100000000000001" customHeight="1" x14ac:dyDescent="0.2"/>
    <row r="298" s="3" customFormat="1" ht="20.100000000000001" customHeight="1" x14ac:dyDescent="0.2"/>
    <row r="299" s="3" customFormat="1" ht="20.100000000000001" customHeight="1" x14ac:dyDescent="0.2"/>
    <row r="300" s="3" customFormat="1" ht="20.100000000000001" customHeight="1" x14ac:dyDescent="0.2"/>
    <row r="301" s="3" customFormat="1" ht="20.100000000000001" customHeight="1" x14ac:dyDescent="0.2"/>
    <row r="302" s="3" customFormat="1" ht="20.100000000000001" customHeight="1" x14ac:dyDescent="0.2"/>
    <row r="303" s="3" customFormat="1" ht="20.100000000000001" customHeight="1" x14ac:dyDescent="0.2"/>
    <row r="304" s="3" customFormat="1" ht="20.100000000000001" customHeight="1" x14ac:dyDescent="0.2"/>
    <row r="305" s="3" customFormat="1" ht="20.100000000000001" customHeight="1" x14ac:dyDescent="0.2"/>
    <row r="306" s="3" customFormat="1" ht="20.100000000000001" customHeight="1" x14ac:dyDescent="0.2"/>
    <row r="307" s="3" customFormat="1" ht="20.100000000000001" customHeight="1" x14ac:dyDescent="0.2"/>
    <row r="308" s="3" customFormat="1" ht="20.100000000000001" customHeight="1" x14ac:dyDescent="0.2"/>
    <row r="309" s="3" customFormat="1" ht="20.100000000000001" customHeight="1" x14ac:dyDescent="0.2"/>
    <row r="310" s="3" customFormat="1" ht="20.100000000000001" customHeight="1" x14ac:dyDescent="0.2"/>
    <row r="311" s="3" customFormat="1" ht="20.100000000000001" customHeight="1" x14ac:dyDescent="0.2"/>
    <row r="312" s="3" customFormat="1" ht="20.100000000000001" customHeight="1" x14ac:dyDescent="0.2"/>
    <row r="313" s="3" customFormat="1" ht="20.100000000000001" customHeight="1" x14ac:dyDescent="0.2"/>
    <row r="314" s="3" customFormat="1" ht="20.100000000000001" customHeight="1" x14ac:dyDescent="0.2"/>
    <row r="315" s="3" customFormat="1" ht="20.100000000000001" customHeight="1" x14ac:dyDescent="0.2"/>
    <row r="316" s="3" customFormat="1" ht="20.100000000000001" customHeight="1" x14ac:dyDescent="0.2"/>
    <row r="317" s="3" customFormat="1" ht="20.100000000000001" customHeight="1" x14ac:dyDescent="0.2"/>
    <row r="318" s="3" customFormat="1" ht="20.100000000000001" customHeight="1" x14ac:dyDescent="0.2"/>
    <row r="319" s="3" customFormat="1" ht="20.100000000000001" customHeight="1" x14ac:dyDescent="0.2"/>
    <row r="320" s="3" customFormat="1" ht="20.100000000000001" customHeight="1" x14ac:dyDescent="0.2"/>
    <row r="321" s="3" customFormat="1" ht="20.100000000000001" customHeight="1" x14ac:dyDescent="0.2"/>
    <row r="322" s="3" customFormat="1" ht="20.100000000000001" customHeight="1" x14ac:dyDescent="0.2"/>
    <row r="323" s="3" customFormat="1" ht="20.100000000000001" customHeight="1" x14ac:dyDescent="0.2"/>
    <row r="324" s="3" customFormat="1" ht="20.100000000000001" customHeight="1" x14ac:dyDescent="0.2"/>
    <row r="325" s="3" customFormat="1" ht="20.100000000000001" customHeight="1" x14ac:dyDescent="0.2"/>
    <row r="326" s="3" customFormat="1" ht="20.100000000000001" customHeight="1" x14ac:dyDescent="0.2"/>
    <row r="327" s="3" customFormat="1" ht="20.100000000000001" customHeight="1" x14ac:dyDescent="0.2"/>
    <row r="328" s="3" customFormat="1" ht="20.100000000000001" customHeight="1" x14ac:dyDescent="0.2"/>
    <row r="329" s="3" customFormat="1" ht="20.100000000000001" customHeight="1" x14ac:dyDescent="0.2"/>
    <row r="330" s="3" customFormat="1" ht="20.100000000000001" customHeight="1" x14ac:dyDescent="0.2"/>
    <row r="331" s="3" customFormat="1" ht="20.100000000000001" customHeight="1" x14ac:dyDescent="0.2"/>
    <row r="332" s="3" customFormat="1" ht="20.100000000000001" customHeight="1" x14ac:dyDescent="0.2"/>
    <row r="333" s="3" customFormat="1" ht="20.100000000000001" customHeight="1" x14ac:dyDescent="0.2"/>
    <row r="334" s="3" customFormat="1" ht="20.100000000000001" customHeight="1" x14ac:dyDescent="0.2"/>
    <row r="335" s="3" customFormat="1" ht="20.100000000000001" customHeight="1" x14ac:dyDescent="0.2"/>
    <row r="336" s="3" customFormat="1" ht="20.100000000000001" customHeight="1" x14ac:dyDescent="0.2"/>
    <row r="337" s="3" customFormat="1" ht="20.100000000000001" customHeight="1" x14ac:dyDescent="0.2"/>
    <row r="338" s="3" customFormat="1" ht="20.100000000000001" customHeight="1" x14ac:dyDescent="0.2"/>
    <row r="339" s="3" customFormat="1" ht="20.100000000000001" customHeight="1" x14ac:dyDescent="0.2"/>
    <row r="340" s="3" customFormat="1" ht="20.100000000000001" customHeight="1" x14ac:dyDescent="0.2"/>
    <row r="341" s="3" customFormat="1" ht="20.100000000000001" customHeight="1" x14ac:dyDescent="0.2"/>
    <row r="342" s="3" customFormat="1" ht="20.100000000000001" customHeight="1" x14ac:dyDescent="0.2"/>
    <row r="343" s="3" customFormat="1" ht="20.100000000000001" customHeight="1" x14ac:dyDescent="0.2"/>
    <row r="344" s="3" customFormat="1" ht="20.100000000000001" customHeight="1" x14ac:dyDescent="0.2"/>
    <row r="345" s="3" customFormat="1" ht="20.100000000000001" customHeight="1" x14ac:dyDescent="0.2"/>
    <row r="346" s="3" customFormat="1" ht="20.100000000000001" customHeight="1" x14ac:dyDescent="0.2"/>
    <row r="347" s="3" customFormat="1" ht="20.100000000000001" customHeight="1" x14ac:dyDescent="0.2"/>
    <row r="348" s="3" customFormat="1" ht="20.100000000000001" customHeight="1" x14ac:dyDescent="0.2"/>
    <row r="349" s="3" customFormat="1" ht="20.100000000000001" customHeight="1" x14ac:dyDescent="0.2"/>
    <row r="350" s="3" customFormat="1" ht="20.100000000000001" customHeight="1" x14ac:dyDescent="0.2"/>
    <row r="351" s="3" customFormat="1" ht="20.100000000000001" customHeight="1" x14ac:dyDescent="0.2"/>
    <row r="352" s="3" customFormat="1" ht="20.100000000000001" customHeight="1" x14ac:dyDescent="0.2"/>
    <row r="353" s="3" customFormat="1" ht="20.100000000000001" customHeight="1" x14ac:dyDescent="0.2"/>
    <row r="354" s="3" customFormat="1" ht="20.100000000000001" customHeight="1" x14ac:dyDescent="0.2"/>
    <row r="355" s="3" customFormat="1" ht="20.100000000000001" customHeight="1" x14ac:dyDescent="0.2"/>
    <row r="356" s="3" customFormat="1" ht="20.100000000000001" customHeight="1" x14ac:dyDescent="0.2"/>
    <row r="357" s="3" customFormat="1" ht="20.100000000000001" customHeight="1" x14ac:dyDescent="0.2"/>
    <row r="358" s="3" customFormat="1" ht="20.100000000000001" customHeight="1" x14ac:dyDescent="0.2"/>
    <row r="359" s="3" customFormat="1" ht="20.100000000000001" customHeight="1" x14ac:dyDescent="0.2"/>
    <row r="360" s="3" customFormat="1" ht="20.100000000000001" customHeight="1" x14ac:dyDescent="0.2"/>
    <row r="361" s="3" customFormat="1" ht="20.100000000000001" customHeight="1" x14ac:dyDescent="0.2"/>
    <row r="362" s="3" customFormat="1" ht="20.100000000000001" customHeight="1" x14ac:dyDescent="0.2"/>
    <row r="363" s="3" customFormat="1" ht="20.100000000000001" customHeight="1" x14ac:dyDescent="0.2"/>
    <row r="364" s="3" customFormat="1" ht="20.100000000000001" customHeight="1" x14ac:dyDescent="0.2"/>
    <row r="365" s="3" customFormat="1" ht="20.100000000000001" customHeight="1" x14ac:dyDescent="0.2"/>
    <row r="366" s="3" customFormat="1" ht="20.100000000000001" customHeight="1" x14ac:dyDescent="0.2"/>
    <row r="367" s="3" customFormat="1" ht="20.100000000000001" customHeight="1" x14ac:dyDescent="0.2"/>
    <row r="368" s="3" customFormat="1" ht="20.100000000000001" customHeight="1" x14ac:dyDescent="0.2"/>
    <row r="369" s="3" customFormat="1" ht="20.100000000000001" customHeight="1" x14ac:dyDescent="0.2"/>
    <row r="370" s="3" customFormat="1" ht="20.100000000000001" customHeight="1" x14ac:dyDescent="0.2"/>
    <row r="371" s="3" customFormat="1" ht="20.100000000000001" customHeight="1" x14ac:dyDescent="0.2"/>
    <row r="372" s="3" customFormat="1" ht="20.100000000000001" customHeight="1" x14ac:dyDescent="0.2"/>
    <row r="373" s="3" customFormat="1" ht="20.100000000000001" customHeight="1" x14ac:dyDescent="0.2"/>
    <row r="374" s="3" customFormat="1" ht="20.100000000000001" customHeight="1" x14ac:dyDescent="0.2"/>
    <row r="375" s="3" customFormat="1" ht="20.100000000000001" customHeight="1" x14ac:dyDescent="0.2"/>
    <row r="376" s="3" customFormat="1" ht="20.100000000000001" customHeight="1" x14ac:dyDescent="0.2"/>
    <row r="377" s="3" customFormat="1" ht="20.100000000000001" customHeight="1" x14ac:dyDescent="0.2"/>
    <row r="378" s="3" customFormat="1" ht="20.100000000000001" customHeight="1" x14ac:dyDescent="0.2"/>
    <row r="379" s="3" customFormat="1" ht="20.100000000000001" customHeight="1" x14ac:dyDescent="0.2"/>
    <row r="380" s="3" customFormat="1" ht="20.100000000000001" customHeight="1" x14ac:dyDescent="0.2"/>
    <row r="381" s="3" customFormat="1" ht="20.100000000000001" customHeight="1" x14ac:dyDescent="0.2"/>
    <row r="382" s="3" customFormat="1" ht="20.100000000000001" customHeight="1" x14ac:dyDescent="0.2"/>
    <row r="383" s="3" customFormat="1" ht="20.100000000000001" customHeight="1" x14ac:dyDescent="0.2"/>
    <row r="384" s="3" customFormat="1" ht="20.100000000000001" customHeight="1" x14ac:dyDescent="0.2"/>
    <row r="385" s="3" customFormat="1" ht="20.100000000000001" customHeight="1" x14ac:dyDescent="0.2"/>
    <row r="386" s="3" customFormat="1" ht="20.100000000000001" customHeight="1" x14ac:dyDescent="0.2"/>
    <row r="387" s="3" customFormat="1" ht="20.100000000000001" customHeight="1" x14ac:dyDescent="0.2"/>
    <row r="388" s="3" customFormat="1" ht="20.100000000000001" customHeight="1" x14ac:dyDescent="0.2"/>
    <row r="389" s="3" customFormat="1" ht="20.100000000000001" customHeight="1" x14ac:dyDescent="0.2"/>
    <row r="390" s="3" customFormat="1" ht="20.100000000000001" customHeight="1" x14ac:dyDescent="0.2"/>
    <row r="391" s="3" customFormat="1" ht="20.100000000000001" customHeight="1" x14ac:dyDescent="0.2"/>
    <row r="392" s="3" customFormat="1" ht="20.100000000000001" customHeight="1" x14ac:dyDescent="0.2"/>
    <row r="393" s="3" customFormat="1" ht="20.100000000000001" customHeight="1" x14ac:dyDescent="0.2"/>
    <row r="394" s="3" customFormat="1" ht="20.100000000000001" customHeight="1" x14ac:dyDescent="0.2"/>
    <row r="395" s="3" customFormat="1" ht="20.100000000000001" customHeight="1" x14ac:dyDescent="0.2"/>
    <row r="396" s="3" customFormat="1" ht="20.100000000000001" customHeight="1" x14ac:dyDescent="0.2"/>
    <row r="397" s="3" customFormat="1" ht="20.100000000000001" customHeight="1" x14ac:dyDescent="0.2"/>
    <row r="398" s="3" customFormat="1" ht="20.100000000000001" customHeight="1" x14ac:dyDescent="0.2"/>
    <row r="399" s="3" customFormat="1" ht="20.100000000000001" customHeight="1" x14ac:dyDescent="0.2"/>
    <row r="400" s="3" customFormat="1" ht="20.100000000000001" customHeight="1" x14ac:dyDescent="0.2"/>
    <row r="401" s="3" customFormat="1" ht="20.100000000000001" customHeight="1" x14ac:dyDescent="0.2"/>
    <row r="402" s="3" customFormat="1" ht="20.100000000000001" customHeight="1" x14ac:dyDescent="0.2"/>
    <row r="403" s="3" customFormat="1" ht="20.100000000000001" customHeight="1" x14ac:dyDescent="0.2"/>
    <row r="404" s="3" customFormat="1" ht="20.100000000000001" customHeight="1" x14ac:dyDescent="0.2"/>
    <row r="405" s="3" customFormat="1" ht="20.100000000000001" customHeight="1" x14ac:dyDescent="0.2"/>
    <row r="406" s="3" customFormat="1" ht="20.100000000000001" customHeight="1" x14ac:dyDescent="0.2"/>
    <row r="407" s="3" customFormat="1" ht="20.100000000000001" customHeight="1" x14ac:dyDescent="0.2"/>
    <row r="408" s="3" customFormat="1" ht="20.100000000000001" customHeight="1" x14ac:dyDescent="0.2"/>
    <row r="409" s="3" customFormat="1" ht="20.100000000000001" customHeight="1" x14ac:dyDescent="0.2"/>
    <row r="410" s="3" customFormat="1" ht="20.100000000000001" customHeight="1" x14ac:dyDescent="0.2"/>
    <row r="411" s="3" customFormat="1" ht="20.100000000000001" customHeight="1" x14ac:dyDescent="0.2"/>
    <row r="412" s="3" customFormat="1" ht="20.100000000000001" customHeight="1" x14ac:dyDescent="0.2"/>
    <row r="413" s="3" customFormat="1" ht="20.100000000000001" customHeight="1" x14ac:dyDescent="0.2"/>
    <row r="414" s="3" customFormat="1" ht="20.100000000000001" customHeight="1" x14ac:dyDescent="0.2"/>
    <row r="415" s="3" customFormat="1" ht="20.100000000000001" customHeight="1" x14ac:dyDescent="0.2"/>
    <row r="416" s="3" customFormat="1" ht="20.100000000000001" customHeight="1" x14ac:dyDescent="0.2"/>
    <row r="417" s="3" customFormat="1" ht="20.100000000000001" customHeight="1" x14ac:dyDescent="0.2"/>
    <row r="418" s="3" customFormat="1" ht="20.100000000000001" customHeight="1" x14ac:dyDescent="0.2"/>
    <row r="419" s="3" customFormat="1" ht="20.100000000000001" customHeight="1" x14ac:dyDescent="0.2"/>
    <row r="420" s="3" customFormat="1" ht="20.100000000000001" customHeight="1" x14ac:dyDescent="0.2"/>
    <row r="421" s="3" customFormat="1" ht="20.100000000000001" customHeight="1" x14ac:dyDescent="0.2"/>
    <row r="422" s="3" customFormat="1" ht="20.100000000000001" customHeight="1" x14ac:dyDescent="0.2"/>
    <row r="423" s="3" customFormat="1" ht="20.100000000000001" customHeight="1" x14ac:dyDescent="0.2"/>
    <row r="424" s="3" customFormat="1" ht="20.100000000000001" customHeight="1" x14ac:dyDescent="0.2"/>
    <row r="425" s="3" customFormat="1" ht="20.100000000000001" customHeight="1" x14ac:dyDescent="0.2"/>
    <row r="426" s="3" customFormat="1" ht="20.100000000000001" customHeight="1" x14ac:dyDescent="0.2"/>
    <row r="427" s="3" customFormat="1" ht="20.100000000000001" customHeight="1" x14ac:dyDescent="0.2"/>
    <row r="428" s="3" customFormat="1" ht="20.100000000000001" customHeight="1" x14ac:dyDescent="0.2"/>
    <row r="429" s="3" customFormat="1" ht="20.100000000000001" customHeight="1" x14ac:dyDescent="0.2"/>
    <row r="430" s="3" customFormat="1" ht="20.100000000000001" customHeight="1" x14ac:dyDescent="0.2"/>
    <row r="431" s="3" customFormat="1" ht="20.100000000000001" customHeight="1" x14ac:dyDescent="0.2"/>
    <row r="432" s="3" customFormat="1" ht="20.100000000000001" customHeight="1" x14ac:dyDescent="0.2"/>
    <row r="433" s="3" customFormat="1" ht="20.100000000000001" customHeight="1" x14ac:dyDescent="0.2"/>
    <row r="434" s="3" customFormat="1" ht="20.100000000000001" customHeight="1" x14ac:dyDescent="0.2"/>
    <row r="435" s="3" customFormat="1" ht="20.100000000000001" customHeight="1" x14ac:dyDescent="0.2"/>
    <row r="436" s="3" customFormat="1" ht="20.100000000000001" customHeight="1" x14ac:dyDescent="0.2"/>
    <row r="437" s="3" customFormat="1" ht="20.100000000000001" customHeight="1" x14ac:dyDescent="0.2"/>
    <row r="438" s="3" customFormat="1" ht="20.100000000000001" customHeight="1" x14ac:dyDescent="0.2"/>
    <row r="439" s="3" customFormat="1" ht="20.100000000000001" customHeight="1" x14ac:dyDescent="0.2"/>
    <row r="440" s="3" customFormat="1" ht="20.100000000000001" customHeight="1" x14ac:dyDescent="0.2"/>
    <row r="441" s="3" customFormat="1" ht="20.100000000000001" customHeight="1" x14ac:dyDescent="0.2"/>
    <row r="442" s="3" customFormat="1" ht="20.100000000000001" customHeight="1" x14ac:dyDescent="0.2"/>
    <row r="443" s="3" customFormat="1" ht="20.100000000000001" customHeight="1" x14ac:dyDescent="0.2"/>
    <row r="444" s="3" customFormat="1" ht="20.100000000000001" customHeight="1" x14ac:dyDescent="0.2"/>
    <row r="445" s="3" customFormat="1" ht="20.100000000000001" customHeight="1" x14ac:dyDescent="0.2"/>
    <row r="446" s="3" customFormat="1" ht="20.100000000000001" customHeight="1" x14ac:dyDescent="0.2"/>
    <row r="447" s="3" customFormat="1" ht="20.100000000000001" customHeight="1" x14ac:dyDescent="0.2"/>
    <row r="448" s="3" customFormat="1" ht="20.100000000000001" customHeight="1" x14ac:dyDescent="0.2"/>
    <row r="449" s="3" customFormat="1" ht="20.100000000000001" customHeight="1" x14ac:dyDescent="0.2"/>
    <row r="450" s="3" customFormat="1" ht="20.100000000000001" customHeight="1" x14ac:dyDescent="0.2"/>
    <row r="451" s="3" customFormat="1" ht="20.100000000000001" customHeight="1" x14ac:dyDescent="0.2"/>
    <row r="452" s="3" customFormat="1" ht="20.100000000000001" customHeight="1" x14ac:dyDescent="0.2"/>
    <row r="453" s="3" customFormat="1" ht="20.100000000000001" customHeight="1" x14ac:dyDescent="0.2"/>
    <row r="454" s="3" customFormat="1" ht="20.100000000000001" customHeight="1" x14ac:dyDescent="0.2"/>
    <row r="455" s="3" customFormat="1" ht="20.100000000000001" customHeight="1" x14ac:dyDescent="0.2"/>
    <row r="456" s="3" customFormat="1" ht="20.100000000000001" customHeight="1" x14ac:dyDescent="0.2"/>
    <row r="457" s="3" customFormat="1" ht="20.100000000000001" customHeight="1" x14ac:dyDescent="0.2"/>
    <row r="458" s="3" customFormat="1" ht="20.100000000000001" customHeight="1" x14ac:dyDescent="0.2"/>
    <row r="459" s="3" customFormat="1" ht="20.100000000000001" customHeight="1" x14ac:dyDescent="0.2"/>
    <row r="460" s="3" customFormat="1" ht="20.100000000000001" customHeight="1" x14ac:dyDescent="0.2"/>
    <row r="461" s="3" customFormat="1" ht="20.100000000000001" customHeight="1" x14ac:dyDescent="0.2"/>
    <row r="462" s="3" customFormat="1" ht="20.100000000000001" customHeight="1" x14ac:dyDescent="0.2"/>
    <row r="463" s="3" customFormat="1" ht="20.100000000000001" customHeight="1" x14ac:dyDescent="0.2"/>
    <row r="464" s="3" customFormat="1" ht="20.100000000000001" customHeight="1" x14ac:dyDescent="0.2"/>
    <row r="465" s="3" customFormat="1" ht="20.100000000000001" customHeight="1" x14ac:dyDescent="0.2"/>
    <row r="466" s="3" customFormat="1" ht="20.100000000000001" customHeight="1" x14ac:dyDescent="0.2"/>
    <row r="467" s="3" customFormat="1" ht="20.100000000000001" customHeight="1" x14ac:dyDescent="0.2"/>
    <row r="468" s="3" customFormat="1" ht="20.100000000000001" customHeight="1" x14ac:dyDescent="0.2"/>
    <row r="469" s="3" customFormat="1" ht="20.100000000000001" customHeight="1" x14ac:dyDescent="0.2"/>
    <row r="470" s="3" customFormat="1" ht="20.100000000000001" customHeight="1" x14ac:dyDescent="0.2"/>
    <row r="471" s="3" customFormat="1" ht="20.100000000000001" customHeight="1" x14ac:dyDescent="0.2"/>
    <row r="472" s="3" customFormat="1" ht="20.100000000000001" customHeight="1" x14ac:dyDescent="0.2"/>
    <row r="473" s="3" customFormat="1" ht="20.100000000000001" customHeight="1" x14ac:dyDescent="0.2"/>
    <row r="474" s="3" customFormat="1" ht="20.100000000000001" customHeight="1" x14ac:dyDescent="0.2"/>
    <row r="475" s="3" customFormat="1" ht="20.100000000000001" customHeight="1" x14ac:dyDescent="0.2"/>
    <row r="476" s="3" customFormat="1" ht="20.100000000000001" customHeight="1" x14ac:dyDescent="0.2"/>
    <row r="477" s="3" customFormat="1" ht="20.100000000000001" customHeight="1" x14ac:dyDescent="0.2"/>
    <row r="478" s="3" customFormat="1" ht="20.100000000000001" customHeight="1" x14ac:dyDescent="0.2"/>
    <row r="479" s="3" customFormat="1" ht="20.100000000000001" customHeight="1" x14ac:dyDescent="0.2"/>
    <row r="480" s="3" customFormat="1" ht="20.100000000000001" customHeight="1" x14ac:dyDescent="0.2"/>
    <row r="481" s="3" customFormat="1" ht="20.100000000000001" customHeight="1" x14ac:dyDescent="0.2"/>
    <row r="482" s="3" customFormat="1" ht="20.100000000000001" customHeight="1" x14ac:dyDescent="0.2"/>
    <row r="483" s="3" customFormat="1" ht="20.100000000000001" customHeight="1" x14ac:dyDescent="0.2"/>
    <row r="484" s="3" customFormat="1" ht="20.100000000000001" customHeight="1" x14ac:dyDescent="0.2"/>
    <row r="485" s="3" customFormat="1" ht="20.100000000000001" customHeight="1" x14ac:dyDescent="0.2"/>
    <row r="486" s="3" customFormat="1" ht="20.100000000000001" customHeight="1" x14ac:dyDescent="0.2"/>
    <row r="487" s="3" customFormat="1" ht="20.100000000000001" customHeight="1" x14ac:dyDescent="0.2"/>
    <row r="488" s="3" customFormat="1" ht="20.100000000000001" customHeight="1" x14ac:dyDescent="0.2"/>
    <row r="489" s="3" customFormat="1" ht="20.100000000000001" customHeight="1" x14ac:dyDescent="0.2"/>
    <row r="490" s="3" customFormat="1" ht="20.100000000000001" customHeight="1" x14ac:dyDescent="0.2"/>
    <row r="491" s="3" customFormat="1" ht="20.100000000000001" customHeight="1" x14ac:dyDescent="0.2"/>
    <row r="492" s="3" customFormat="1" ht="20.100000000000001" customHeight="1" x14ac:dyDescent="0.2"/>
    <row r="493" s="3" customFormat="1" ht="20.100000000000001" customHeight="1" x14ac:dyDescent="0.2"/>
    <row r="494" s="3" customFormat="1" ht="20.100000000000001" customHeight="1" x14ac:dyDescent="0.2"/>
    <row r="495" s="3" customFormat="1" ht="20.100000000000001" customHeight="1" x14ac:dyDescent="0.2"/>
    <row r="496" s="3" customFormat="1" ht="20.100000000000001" customHeight="1" x14ac:dyDescent="0.2"/>
    <row r="497" s="3" customFormat="1" ht="20.100000000000001" customHeight="1" x14ac:dyDescent="0.2"/>
    <row r="498" s="3" customFormat="1" ht="20.100000000000001" customHeight="1" x14ac:dyDescent="0.2"/>
    <row r="499" s="3" customFormat="1" ht="20.100000000000001" customHeight="1" x14ac:dyDescent="0.2"/>
    <row r="500" s="3" customFormat="1" ht="20.100000000000001" customHeight="1" x14ac:dyDescent="0.2"/>
    <row r="501" s="3" customFormat="1" ht="20.100000000000001" customHeight="1" x14ac:dyDescent="0.2"/>
    <row r="502" s="3" customFormat="1" ht="20.100000000000001" customHeight="1" x14ac:dyDescent="0.2"/>
    <row r="503" s="3" customFormat="1" ht="20.100000000000001" customHeight="1" x14ac:dyDescent="0.2"/>
    <row r="504" s="3" customFormat="1" ht="20.100000000000001" customHeight="1" x14ac:dyDescent="0.2"/>
    <row r="505" s="3" customFormat="1" ht="20.100000000000001" customHeight="1" x14ac:dyDescent="0.2"/>
    <row r="506" s="3" customFormat="1" ht="20.100000000000001" customHeight="1" x14ac:dyDescent="0.2"/>
    <row r="507" s="3" customFormat="1" ht="20.100000000000001" customHeight="1" x14ac:dyDescent="0.2"/>
    <row r="508" s="3" customFormat="1" ht="20.100000000000001" customHeight="1" x14ac:dyDescent="0.2"/>
    <row r="509" s="3" customFormat="1" ht="20.100000000000001" customHeight="1" x14ac:dyDescent="0.2"/>
    <row r="510" s="3" customFormat="1" ht="20.100000000000001" customHeight="1" x14ac:dyDescent="0.2"/>
    <row r="511" s="3" customFormat="1" ht="20.100000000000001" customHeight="1" x14ac:dyDescent="0.2"/>
    <row r="512" s="3" customFormat="1" ht="20.100000000000001" customHeight="1" x14ac:dyDescent="0.2"/>
    <row r="513" s="3" customFormat="1" ht="20.100000000000001" customHeight="1" x14ac:dyDescent="0.2"/>
    <row r="514" s="3" customFormat="1" ht="20.100000000000001" customHeight="1" x14ac:dyDescent="0.2"/>
    <row r="515" s="3" customFormat="1" ht="20.100000000000001" customHeight="1" x14ac:dyDescent="0.2"/>
    <row r="516" s="3" customFormat="1" ht="20.100000000000001" customHeight="1" x14ac:dyDescent="0.2"/>
    <row r="517" s="3" customFormat="1" ht="20.100000000000001" customHeight="1" x14ac:dyDescent="0.2"/>
    <row r="518" s="3" customFormat="1" ht="20.100000000000001" customHeight="1" x14ac:dyDescent="0.2"/>
    <row r="519" s="3" customFormat="1" ht="20.100000000000001" customHeight="1" x14ac:dyDescent="0.2"/>
    <row r="520" s="3" customFormat="1" ht="20.100000000000001" customHeight="1" x14ac:dyDescent="0.2"/>
    <row r="521" s="3" customFormat="1" ht="20.100000000000001" customHeight="1" x14ac:dyDescent="0.2"/>
    <row r="522" s="3" customFormat="1" ht="20.100000000000001" customHeight="1" x14ac:dyDescent="0.2"/>
    <row r="523" s="3" customFormat="1" ht="20.100000000000001" customHeight="1" x14ac:dyDescent="0.2"/>
    <row r="524" s="3" customFormat="1" ht="20.100000000000001" customHeight="1" x14ac:dyDescent="0.2"/>
    <row r="525" s="3" customFormat="1" ht="20.100000000000001" customHeight="1" x14ac:dyDescent="0.2"/>
    <row r="526" s="3" customFormat="1" ht="20.100000000000001" customHeight="1" x14ac:dyDescent="0.2"/>
    <row r="527" s="3" customFormat="1" ht="20.100000000000001" customHeight="1" x14ac:dyDescent="0.2"/>
    <row r="528" s="3" customFormat="1" ht="20.100000000000001" customHeight="1" x14ac:dyDescent="0.2"/>
    <row r="529" s="3" customFormat="1" ht="20.100000000000001" customHeight="1" x14ac:dyDescent="0.2"/>
    <row r="530" s="3" customFormat="1" ht="20.100000000000001" customHeight="1" x14ac:dyDescent="0.2"/>
    <row r="531" s="3" customFormat="1" ht="20.100000000000001" customHeight="1" x14ac:dyDescent="0.2"/>
    <row r="532" s="3" customFormat="1" ht="20.100000000000001" customHeight="1" x14ac:dyDescent="0.2"/>
    <row r="533" s="3" customFormat="1" ht="20.100000000000001" customHeight="1" x14ac:dyDescent="0.2"/>
    <row r="534" s="3" customFormat="1" ht="20.100000000000001" customHeight="1" x14ac:dyDescent="0.2"/>
    <row r="535" s="3" customFormat="1" ht="20.100000000000001" customHeight="1" x14ac:dyDescent="0.2"/>
    <row r="536" s="3" customFormat="1" ht="20.100000000000001" customHeight="1" x14ac:dyDescent="0.2"/>
    <row r="537" s="3" customFormat="1" ht="20.100000000000001" customHeight="1" x14ac:dyDescent="0.2"/>
    <row r="538" s="3" customFormat="1" ht="20.100000000000001" customHeight="1" x14ac:dyDescent="0.2"/>
    <row r="539" s="3" customFormat="1" ht="20.100000000000001" customHeight="1" x14ac:dyDescent="0.2"/>
    <row r="540" s="3" customFormat="1" ht="20.100000000000001" customHeight="1" x14ac:dyDescent="0.2"/>
    <row r="541" s="3" customFormat="1" ht="20.100000000000001" customHeight="1" x14ac:dyDescent="0.2"/>
    <row r="542" s="3" customFormat="1" ht="20.100000000000001" customHeight="1" x14ac:dyDescent="0.2"/>
    <row r="543" s="3" customFormat="1" ht="20.100000000000001" customHeight="1" x14ac:dyDescent="0.2"/>
    <row r="544" s="3" customFormat="1" ht="20.100000000000001" customHeight="1" x14ac:dyDescent="0.2"/>
    <row r="545" s="3" customFormat="1" ht="20.100000000000001" customHeight="1" x14ac:dyDescent="0.2"/>
    <row r="546" s="3" customFormat="1" ht="20.100000000000001" customHeight="1" x14ac:dyDescent="0.2"/>
    <row r="547" s="3" customFormat="1" ht="20.100000000000001" customHeight="1" x14ac:dyDescent="0.2"/>
    <row r="548" s="3" customFormat="1" ht="20.100000000000001" customHeight="1" x14ac:dyDescent="0.2"/>
    <row r="549" s="3" customFormat="1" ht="20.100000000000001" customHeight="1" x14ac:dyDescent="0.2"/>
    <row r="550" s="3" customFormat="1" ht="20.100000000000001" customHeight="1" x14ac:dyDescent="0.2"/>
    <row r="551" s="3" customFormat="1" ht="20.100000000000001" customHeight="1" x14ac:dyDescent="0.2"/>
    <row r="552" s="3" customFormat="1" ht="20.100000000000001" customHeight="1" x14ac:dyDescent="0.2"/>
    <row r="553" s="3" customFormat="1" ht="20.100000000000001" customHeight="1" x14ac:dyDescent="0.2"/>
    <row r="554" s="3" customFormat="1" ht="20.100000000000001" customHeight="1" x14ac:dyDescent="0.2"/>
    <row r="555" s="3" customFormat="1" ht="20.100000000000001" customHeight="1" x14ac:dyDescent="0.2"/>
    <row r="556" s="3" customFormat="1" ht="20.100000000000001" customHeight="1" x14ac:dyDescent="0.2"/>
    <row r="557" s="3" customFormat="1" ht="20.100000000000001" customHeight="1" x14ac:dyDescent="0.2"/>
    <row r="558" s="3" customFormat="1" ht="20.100000000000001" customHeight="1" x14ac:dyDescent="0.2"/>
    <row r="559" s="3" customFormat="1" ht="20.100000000000001" customHeight="1" x14ac:dyDescent="0.2"/>
    <row r="560" s="3" customFormat="1" ht="20.100000000000001" customHeight="1" x14ac:dyDescent="0.2"/>
    <row r="561" s="3" customFormat="1" ht="20.100000000000001" customHeight="1" x14ac:dyDescent="0.2"/>
    <row r="562" s="3" customFormat="1" ht="20.100000000000001" customHeight="1" x14ac:dyDescent="0.2"/>
    <row r="563" s="3" customFormat="1" ht="20.100000000000001" customHeight="1" x14ac:dyDescent="0.2"/>
    <row r="564" s="3" customFormat="1" ht="20.100000000000001" customHeight="1" x14ac:dyDescent="0.2"/>
    <row r="565" s="3" customFormat="1" ht="20.100000000000001" customHeight="1" x14ac:dyDescent="0.2"/>
    <row r="566" s="3" customFormat="1" ht="20.100000000000001" customHeight="1" x14ac:dyDescent="0.2"/>
    <row r="567" s="3" customFormat="1" ht="20.100000000000001" customHeight="1" x14ac:dyDescent="0.2"/>
    <row r="568" s="3" customFormat="1" ht="20.100000000000001" customHeight="1" x14ac:dyDescent="0.2"/>
    <row r="569" s="3" customFormat="1" ht="20.100000000000001" customHeight="1" x14ac:dyDescent="0.2"/>
    <row r="570" s="3" customFormat="1" ht="20.100000000000001" customHeight="1" x14ac:dyDescent="0.2"/>
    <row r="571" s="3" customFormat="1" ht="20.100000000000001" customHeight="1" x14ac:dyDescent="0.2"/>
    <row r="572" s="3" customFormat="1" ht="20.100000000000001" customHeight="1" x14ac:dyDescent="0.2"/>
    <row r="573" s="3" customFormat="1" ht="20.100000000000001" customHeight="1" x14ac:dyDescent="0.2"/>
    <row r="574" s="3" customFormat="1" ht="20.100000000000001" customHeight="1" x14ac:dyDescent="0.2"/>
    <row r="575" s="3" customFormat="1" ht="20.100000000000001" customHeight="1" x14ac:dyDescent="0.2"/>
    <row r="576" s="3" customFormat="1" ht="20.100000000000001" customHeight="1" x14ac:dyDescent="0.2"/>
    <row r="577" s="3" customFormat="1" ht="20.100000000000001" customHeight="1" x14ac:dyDescent="0.2"/>
    <row r="578" s="3" customFormat="1" ht="20.100000000000001" customHeight="1" x14ac:dyDescent="0.2"/>
  </sheetData>
  <mergeCells count="321">
    <mergeCell ref="O15:W15"/>
    <mergeCell ref="AJ16:AL16"/>
    <mergeCell ref="AH15:AI15"/>
    <mergeCell ref="Z15:AG15"/>
    <mergeCell ref="O29:W29"/>
    <mergeCell ref="X29:Y29"/>
    <mergeCell ref="Z29:AG29"/>
    <mergeCell ref="AH29:AI29"/>
    <mergeCell ref="AJ29:AL29"/>
    <mergeCell ref="E10:H10"/>
    <mergeCell ref="E11:H11"/>
    <mergeCell ref="E7:F8"/>
    <mergeCell ref="AJ7:AL8"/>
    <mergeCell ref="AJ10:AL11"/>
    <mergeCell ref="G7:AI8"/>
    <mergeCell ref="U10:AI11"/>
    <mergeCell ref="AI9:AL9"/>
    <mergeCell ref="W9:Z9"/>
    <mergeCell ref="AA9:AH9"/>
    <mergeCell ref="M11:P11"/>
    <mergeCell ref="M10:P10"/>
    <mergeCell ref="AH14:AI14"/>
    <mergeCell ref="Z14:AG14"/>
    <mergeCell ref="AH13:AI13"/>
    <mergeCell ref="E14:F14"/>
    <mergeCell ref="E15:F15"/>
    <mergeCell ref="O13:W13"/>
    <mergeCell ref="O14:W14"/>
    <mergeCell ref="E29:F29"/>
    <mergeCell ref="G29:H29"/>
    <mergeCell ref="I29:N29"/>
    <mergeCell ref="AH16:AI16"/>
    <mergeCell ref="AJ18:AL18"/>
    <mergeCell ref="E18:F18"/>
    <mergeCell ref="AH18:AI18"/>
    <mergeCell ref="Z18:AG18"/>
    <mergeCell ref="Z26:AG26"/>
    <mergeCell ref="AH26:AI26"/>
    <mergeCell ref="AJ26:AL26"/>
    <mergeCell ref="AM26:AO26"/>
    <mergeCell ref="O27:W27"/>
    <mergeCell ref="X27:Y27"/>
    <mergeCell ref="Z27:AG27"/>
    <mergeCell ref="AH27:AI27"/>
    <mergeCell ref="AJ27:AL27"/>
    <mergeCell ref="AM27:AO27"/>
    <mergeCell ref="E28:F28"/>
    <mergeCell ref="G28:H28"/>
    <mergeCell ref="I28:N28"/>
    <mergeCell ref="O28:W28"/>
    <mergeCell ref="X28:Y28"/>
    <mergeCell ref="Z28:AG28"/>
    <mergeCell ref="AH28:AI28"/>
    <mergeCell ref="AJ28:AL28"/>
    <mergeCell ref="AM28:AO28"/>
    <mergeCell ref="G18:H18"/>
    <mergeCell ref="G17:H17"/>
    <mergeCell ref="G16:H16"/>
    <mergeCell ref="E17:F17"/>
    <mergeCell ref="E16:F16"/>
    <mergeCell ref="X16:Y16"/>
    <mergeCell ref="E26:F26"/>
    <mergeCell ref="G26:H26"/>
    <mergeCell ref="I26:N26"/>
    <mergeCell ref="O26:W26"/>
    <mergeCell ref="X26:Y26"/>
    <mergeCell ref="E27:F27"/>
    <mergeCell ref="G27:H27"/>
    <mergeCell ref="I27:N27"/>
    <mergeCell ref="E13:F13"/>
    <mergeCell ref="I13:N13"/>
    <mergeCell ref="AH12:AI12"/>
    <mergeCell ref="Z13:AG13"/>
    <mergeCell ref="Z12:AG12"/>
    <mergeCell ref="AJ12:AL12"/>
    <mergeCell ref="AM13:AO13"/>
    <mergeCell ref="X15:Y15"/>
    <mergeCell ref="I18:N18"/>
    <mergeCell ref="I17:N17"/>
    <mergeCell ref="I16:N16"/>
    <mergeCell ref="O16:W16"/>
    <mergeCell ref="O17:W17"/>
    <mergeCell ref="O18:W18"/>
    <mergeCell ref="I15:N15"/>
    <mergeCell ref="Z17:AG17"/>
    <mergeCell ref="AJ17:AL17"/>
    <mergeCell ref="Z16:AG16"/>
    <mergeCell ref="X18:Y18"/>
    <mergeCell ref="X17:Y17"/>
    <mergeCell ref="AH17:AI17"/>
    <mergeCell ref="AJ14:AL14"/>
    <mergeCell ref="AJ13:AL13"/>
    <mergeCell ref="AJ15:AL15"/>
    <mergeCell ref="B7:D12"/>
    <mergeCell ref="AM7:AO8"/>
    <mergeCell ref="AM12:AO12"/>
    <mergeCell ref="AM9:AO11"/>
    <mergeCell ref="M24:P24"/>
    <mergeCell ref="E25:H25"/>
    <mergeCell ref="I25:N25"/>
    <mergeCell ref="O25:W25"/>
    <mergeCell ref="X25:Y25"/>
    <mergeCell ref="Z25:AG25"/>
    <mergeCell ref="AH25:AI25"/>
    <mergeCell ref="AJ25:AL25"/>
    <mergeCell ref="AM25:AO25"/>
    <mergeCell ref="I14:N14"/>
    <mergeCell ref="G14:H14"/>
    <mergeCell ref="G13:H13"/>
    <mergeCell ref="U9:V9"/>
    <mergeCell ref="X14:Y14"/>
    <mergeCell ref="X13:Y13"/>
    <mergeCell ref="X12:Y12"/>
    <mergeCell ref="O12:W12"/>
    <mergeCell ref="G15:H15"/>
    <mergeCell ref="E12:H12"/>
    <mergeCell ref="I12:N12"/>
    <mergeCell ref="AM18:AO18"/>
    <mergeCell ref="AM17:AO17"/>
    <mergeCell ref="AM16:AO16"/>
    <mergeCell ref="AM15:AO15"/>
    <mergeCell ref="AM14:AO14"/>
    <mergeCell ref="I10:L10"/>
    <mergeCell ref="I11:L11"/>
    <mergeCell ref="B20:D25"/>
    <mergeCell ref="E20:F21"/>
    <mergeCell ref="G20:AI21"/>
    <mergeCell ref="AJ20:AL21"/>
    <mergeCell ref="AM20:AO21"/>
    <mergeCell ref="U22:V22"/>
    <mergeCell ref="W22:Z22"/>
    <mergeCell ref="AA22:AH22"/>
    <mergeCell ref="AI22:AL22"/>
    <mergeCell ref="AM22:AO24"/>
    <mergeCell ref="E23:H23"/>
    <mergeCell ref="I23:L23"/>
    <mergeCell ref="M23:P23"/>
    <mergeCell ref="U23:AI24"/>
    <mergeCell ref="AJ23:AL24"/>
    <mergeCell ref="E24:H24"/>
    <mergeCell ref="I24:L24"/>
    <mergeCell ref="AM29:AO29"/>
    <mergeCell ref="E30:F30"/>
    <mergeCell ref="G30:H30"/>
    <mergeCell ref="I30:N30"/>
    <mergeCell ref="O30:W30"/>
    <mergeCell ref="X30:Y30"/>
    <mergeCell ref="Z30:AG30"/>
    <mergeCell ref="AH30:AI30"/>
    <mergeCell ref="AJ30:AL30"/>
    <mergeCell ref="AM30:AO30"/>
    <mergeCell ref="E31:F31"/>
    <mergeCell ref="G31:H31"/>
    <mergeCell ref="I31:N31"/>
    <mergeCell ref="O31:W31"/>
    <mergeCell ref="X31:Y31"/>
    <mergeCell ref="Z31:AG31"/>
    <mergeCell ref="AH31:AI31"/>
    <mergeCell ref="AJ31:AL31"/>
    <mergeCell ref="AM31:AO31"/>
    <mergeCell ref="B33:D38"/>
    <mergeCell ref="E33:F34"/>
    <mergeCell ref="G33:AI34"/>
    <mergeCell ref="AJ33:AL34"/>
    <mergeCell ref="AM33:AO34"/>
    <mergeCell ref="U35:V35"/>
    <mergeCell ref="W35:Z35"/>
    <mergeCell ref="AA35:AH35"/>
    <mergeCell ref="AI35:AL35"/>
    <mergeCell ref="AM35:AO37"/>
    <mergeCell ref="E36:H36"/>
    <mergeCell ref="I36:L36"/>
    <mergeCell ref="M36:P36"/>
    <mergeCell ref="U36:AI37"/>
    <mergeCell ref="AJ36:AL37"/>
    <mergeCell ref="E37:H37"/>
    <mergeCell ref="I37:L37"/>
    <mergeCell ref="M37:P37"/>
    <mergeCell ref="E38:H38"/>
    <mergeCell ref="I38:N38"/>
    <mergeCell ref="O38:W38"/>
    <mergeCell ref="X38:Y38"/>
    <mergeCell ref="Z38:AG38"/>
    <mergeCell ref="AH38:AI38"/>
    <mergeCell ref="AJ38:AL38"/>
    <mergeCell ref="AM38:AO38"/>
    <mergeCell ref="E39:F39"/>
    <mergeCell ref="G39:H39"/>
    <mergeCell ref="I39:N39"/>
    <mergeCell ref="O39:W39"/>
    <mergeCell ref="X39:Y39"/>
    <mergeCell ref="Z39:AG39"/>
    <mergeCell ref="AH39:AI39"/>
    <mergeCell ref="AJ39:AL39"/>
    <mergeCell ref="AM39:AO39"/>
    <mergeCell ref="E40:F40"/>
    <mergeCell ref="G40:H40"/>
    <mergeCell ref="I40:N40"/>
    <mergeCell ref="O40:W40"/>
    <mergeCell ref="X40:Y40"/>
    <mergeCell ref="Z40:AG40"/>
    <mergeCell ref="AH40:AI40"/>
    <mergeCell ref="AJ40:AL40"/>
    <mergeCell ref="AM40:AO40"/>
    <mergeCell ref="E41:F41"/>
    <mergeCell ref="G41:H41"/>
    <mergeCell ref="I41:N41"/>
    <mergeCell ref="O41:W41"/>
    <mergeCell ref="X41:Y41"/>
    <mergeCell ref="Z41:AG41"/>
    <mergeCell ref="AH41:AI41"/>
    <mergeCell ref="AJ41:AL41"/>
    <mergeCell ref="AM41:AO41"/>
    <mergeCell ref="E42:F42"/>
    <mergeCell ref="G42:H42"/>
    <mergeCell ref="I42:N42"/>
    <mergeCell ref="O42:W42"/>
    <mergeCell ref="X42:Y42"/>
    <mergeCell ref="Z42:AG42"/>
    <mergeCell ref="AH42:AI42"/>
    <mergeCell ref="AJ42:AL42"/>
    <mergeCell ref="AM42:AO42"/>
    <mergeCell ref="E43:F43"/>
    <mergeCell ref="G43:H43"/>
    <mergeCell ref="I43:N43"/>
    <mergeCell ref="O43:W43"/>
    <mergeCell ref="X43:Y43"/>
    <mergeCell ref="Z43:AG43"/>
    <mergeCell ref="AH43:AI43"/>
    <mergeCell ref="AJ43:AL43"/>
    <mergeCell ref="AM43:AO43"/>
    <mergeCell ref="E44:F44"/>
    <mergeCell ref="G44:H44"/>
    <mergeCell ref="I44:N44"/>
    <mergeCell ref="O44:W44"/>
    <mergeCell ref="X44:Y44"/>
    <mergeCell ref="Z44:AG44"/>
    <mergeCell ref="AH44:AI44"/>
    <mergeCell ref="AJ44:AL44"/>
    <mergeCell ref="AM44:AO44"/>
    <mergeCell ref="B46:D51"/>
    <mergeCell ref="E46:F47"/>
    <mergeCell ref="G46:AI47"/>
    <mergeCell ref="AJ46:AL47"/>
    <mergeCell ref="AM46:AO47"/>
    <mergeCell ref="U48:V48"/>
    <mergeCell ref="W48:Z48"/>
    <mergeCell ref="AA48:AH48"/>
    <mergeCell ref="AI48:AL48"/>
    <mergeCell ref="AM48:AO50"/>
    <mergeCell ref="E49:H49"/>
    <mergeCell ref="I49:L49"/>
    <mergeCell ref="M49:P49"/>
    <mergeCell ref="U49:AI50"/>
    <mergeCell ref="AJ49:AL50"/>
    <mergeCell ref="E50:H50"/>
    <mergeCell ref="I50:L50"/>
    <mergeCell ref="M50:P50"/>
    <mergeCell ref="E51:H51"/>
    <mergeCell ref="I51:N51"/>
    <mergeCell ref="O51:W51"/>
    <mergeCell ref="X51:Y51"/>
    <mergeCell ref="Z51:AG51"/>
    <mergeCell ref="AH51:AI51"/>
    <mergeCell ref="AJ51:AL51"/>
    <mergeCell ref="AM51:AO51"/>
    <mergeCell ref="E52:F52"/>
    <mergeCell ref="G52:H52"/>
    <mergeCell ref="I52:N52"/>
    <mergeCell ref="O52:W52"/>
    <mergeCell ref="X52:Y52"/>
    <mergeCell ref="Z52:AG52"/>
    <mergeCell ref="AH52:AI52"/>
    <mergeCell ref="AJ52:AL52"/>
    <mergeCell ref="AM52:AO52"/>
    <mergeCell ref="E53:F53"/>
    <mergeCell ref="G53:H53"/>
    <mergeCell ref="I53:N53"/>
    <mergeCell ref="O53:W53"/>
    <mergeCell ref="X53:Y53"/>
    <mergeCell ref="Z53:AG53"/>
    <mergeCell ref="AH53:AI53"/>
    <mergeCell ref="AJ53:AL53"/>
    <mergeCell ref="AM53:AO53"/>
    <mergeCell ref="Z55:AG55"/>
    <mergeCell ref="AH55:AI55"/>
    <mergeCell ref="AJ55:AL55"/>
    <mergeCell ref="AM55:AO55"/>
    <mergeCell ref="E54:F54"/>
    <mergeCell ref="G54:H54"/>
    <mergeCell ref="I54:N54"/>
    <mergeCell ref="O54:W54"/>
    <mergeCell ref="X54:Y54"/>
    <mergeCell ref="Z54:AG54"/>
    <mergeCell ref="AH54:AI54"/>
    <mergeCell ref="AJ54:AL54"/>
    <mergeCell ref="AM54:AO54"/>
    <mergeCell ref="B1:AO6"/>
    <mergeCell ref="E57:F57"/>
    <mergeCell ref="G57:H57"/>
    <mergeCell ref="I57:N57"/>
    <mergeCell ref="O57:W57"/>
    <mergeCell ref="X57:Y57"/>
    <mergeCell ref="Z57:AG57"/>
    <mergeCell ref="AH57:AI57"/>
    <mergeCell ref="AJ57:AL57"/>
    <mergeCell ref="AM57:AO57"/>
    <mergeCell ref="E56:F56"/>
    <mergeCell ref="G56:H56"/>
    <mergeCell ref="I56:N56"/>
    <mergeCell ref="O56:W56"/>
    <mergeCell ref="X56:Y56"/>
    <mergeCell ref="Z56:AG56"/>
    <mergeCell ref="AH56:AI56"/>
    <mergeCell ref="AJ56:AL56"/>
    <mergeCell ref="AM56:AO56"/>
    <mergeCell ref="E55:F55"/>
    <mergeCell ref="G55:H55"/>
    <mergeCell ref="I55:N55"/>
    <mergeCell ref="O55:W55"/>
    <mergeCell ref="X55:Y55"/>
  </mergeCells>
  <phoneticPr fontId="6" type="noConversion"/>
  <hyperlinks>
    <hyperlink ref="AR1" r:id="rId1"/>
  </hyperlinks>
  <printOptions horizontalCentered="1" verticalCentered="1"/>
  <pageMargins left="0.50314960629921268" right="0.50314960629921268" top="0.35629921259842523" bottom="0.35629921259842523" header="1.7716535433070868" footer="0.30000000000000004"/>
  <pageSetup paperSize="9" scale="47" orientation="portrait" horizontalDpi="4294967292" verticalDpi="4294967292"/>
  <colBreaks count="1" manualBreakCount="1">
    <brk id="42" max="1048575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24">
        <x14:dataValidation type="list" allowBlank="1" showInputMessage="1" showErrorMessage="1">
          <x14:formula1>
            <xm:f>Palette!$A$3:$A$16</xm:f>
          </x14:formula1>
          <xm:sqref>B7</xm:sqref>
        </x14:dataValidation>
        <x14:dataValidation type="list" allowBlank="1" showInputMessage="1" showErrorMessage="1">
          <x14:formula1>
            <xm:f>Palette!$A$3:$A$16</xm:f>
          </x14:formula1>
          <xm:sqref>B46</xm:sqref>
        </x14:dataValidation>
        <x14:dataValidation type="list" allowBlank="1" showInputMessage="1" showErrorMessage="1">
          <x14:formula1>
            <xm:f>Palette!$A$3:$A$16</xm:f>
          </x14:formula1>
          <xm:sqref>B20</xm:sqref>
        </x14:dataValidation>
        <x14:dataValidation type="list" allowBlank="1" showInputMessage="1" showErrorMessage="1">
          <x14:formula1>
            <xm:f>Palette!$A$3:$A$16</xm:f>
          </x14:formula1>
          <xm:sqref>B33</xm:sqref>
        </x14:dataValidation>
        <x14:dataValidation type="list" allowBlank="1" showInputMessage="1" showErrorMessage="1">
          <x14:formula1>
            <xm:f>Palette!$C$3:$C$9</xm:f>
          </x14:formula1>
          <xm:sqref>W9:AH9</xm:sqref>
        </x14:dataValidation>
        <x14:dataValidation type="list" allowBlank="1" showInputMessage="1" showErrorMessage="1">
          <x14:formula1>
            <xm:f>Palette!$C$3:$C$9</xm:f>
          </x14:formula1>
          <xm:sqref>W35:AH35</xm:sqref>
        </x14:dataValidation>
        <x14:dataValidation type="list" allowBlank="1" showInputMessage="1" showErrorMessage="1">
          <x14:formula1>
            <xm:f>Palette!$C$3:$C$9</xm:f>
          </x14:formula1>
          <xm:sqref>W22:AH22</xm:sqref>
        </x14:dataValidation>
        <x14:dataValidation type="list" allowBlank="1" showInputMessage="1" showErrorMessage="1">
          <x14:formula1>
            <xm:f>Palette!$C$3:$C$9</xm:f>
          </x14:formula1>
          <xm:sqref>W48:AH48</xm:sqref>
        </x14:dataValidation>
        <x14:dataValidation type="list" allowBlank="1" showInputMessage="1" showErrorMessage="1">
          <x14:formula1>
            <xm:f>Palette!$C$8:$C$9</xm:f>
          </x14:formula1>
          <xm:sqref>AI9</xm:sqref>
        </x14:dataValidation>
        <x14:dataValidation type="list" allowBlank="1" showInputMessage="1" showErrorMessage="1">
          <x14:formula1>
            <xm:f>Palette!$C$8:$C$9</xm:f>
          </x14:formula1>
          <xm:sqref>AI35</xm:sqref>
        </x14:dataValidation>
        <x14:dataValidation type="list" allowBlank="1" showInputMessage="1" showErrorMessage="1">
          <x14:formula1>
            <xm:f>Palette!$C$8:$C$9</xm:f>
          </x14:formula1>
          <xm:sqref>AI22</xm:sqref>
        </x14:dataValidation>
        <x14:dataValidation type="list" allowBlank="1" showInputMessage="1" showErrorMessage="1">
          <x14:formula1>
            <xm:f>Palette!$C$8:$C$9</xm:f>
          </x14:formula1>
          <xm:sqref>AI48</xm:sqref>
        </x14:dataValidation>
        <x14:dataValidation type="list" allowBlank="1" showInputMessage="1" showErrorMessage="1">
          <x14:formula1>
            <xm:f>Palette!$D$3:$D$12</xm:f>
          </x14:formula1>
          <xm:sqref>U10</xm:sqref>
        </x14:dataValidation>
        <x14:dataValidation type="list" allowBlank="1" showInputMessage="1" showErrorMessage="1">
          <x14:formula1>
            <xm:f>Palette!$D$3:$D$12</xm:f>
          </x14:formula1>
          <xm:sqref>AJ36</xm:sqref>
        </x14:dataValidation>
        <x14:dataValidation type="list" allowBlank="1" showInputMessage="1" showErrorMessage="1">
          <x14:formula1>
            <xm:f>Palette!$D$3:$D$12</xm:f>
          </x14:formula1>
          <xm:sqref>U36</xm:sqref>
        </x14:dataValidation>
        <x14:dataValidation type="list" allowBlank="1" showInputMessage="1" showErrorMessage="1">
          <x14:formula1>
            <xm:f>Palette!$D$3:$D$12</xm:f>
          </x14:formula1>
          <xm:sqref>AJ23</xm:sqref>
        </x14:dataValidation>
        <x14:dataValidation type="list" allowBlank="1" showInputMessage="1" showErrorMessage="1">
          <x14:formula1>
            <xm:f>Palette!$D$3:$D$12</xm:f>
          </x14:formula1>
          <xm:sqref>U23</xm:sqref>
        </x14:dataValidation>
        <x14:dataValidation type="list" allowBlank="1" showInputMessage="1" showErrorMessage="1">
          <x14:formula1>
            <xm:f>Palette!$D$3:$D$12</xm:f>
          </x14:formula1>
          <xm:sqref>AJ10</xm:sqref>
        </x14:dataValidation>
        <x14:dataValidation type="list" allowBlank="1" showInputMessage="1" showErrorMessage="1">
          <x14:formula1>
            <xm:f>Palette!$D$3:$D$12</xm:f>
          </x14:formula1>
          <xm:sqref>AJ49</xm:sqref>
        </x14:dataValidation>
        <x14:dataValidation type="list" allowBlank="1" showInputMessage="1" showErrorMessage="1">
          <x14:formula1>
            <xm:f>Palette!$D$3:$D$12</xm:f>
          </x14:formula1>
          <xm:sqref>U49</xm:sqref>
        </x14:dataValidation>
        <x14:dataValidation type="list" allowBlank="1" showInputMessage="1" showErrorMessage="1">
          <x14:formula1>
            <xm:f>Palette!$D$3:$D$13</xm:f>
          </x14:formula1>
          <xm:sqref>AH13:AI18</xm:sqref>
        </x14:dataValidation>
        <x14:dataValidation type="list" allowBlank="1" showInputMessage="1" showErrorMessage="1">
          <x14:formula1>
            <xm:f>Palette!$D$3:$D$13</xm:f>
          </x14:formula1>
          <xm:sqref>AH39:AI44</xm:sqref>
        </x14:dataValidation>
        <x14:dataValidation type="list" allowBlank="1" showInputMessage="1" showErrorMessage="1">
          <x14:formula1>
            <xm:f>Palette!$D$3:$D$13</xm:f>
          </x14:formula1>
          <xm:sqref>AH26:AI31</xm:sqref>
        </x14:dataValidation>
        <x14:dataValidation type="list" allowBlank="1" showInputMessage="1" showErrorMessage="1">
          <x14:formula1>
            <xm:f>Palette!$D$3:$D$13</xm:f>
          </x14:formula1>
          <xm:sqref>AH52:AI57</xm:sqref>
        </x14:dataValidation>
      </x14:dataValidations>
    </ex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theme="0"/>
  </sheetPr>
  <dimension ref="B1:E66"/>
  <sheetViews>
    <sheetView topLeftCell="A24" workbookViewId="0">
      <selection activeCell="F48" sqref="F48"/>
    </sheetView>
  </sheetViews>
  <sheetFormatPr baseColWidth="10" defaultColWidth="10.85546875" defaultRowHeight="18" x14ac:dyDescent="0.2"/>
  <cols>
    <col min="1" max="1" width="4.140625" style="37" customWidth="1"/>
    <col min="2" max="2" width="19.28515625" style="37" bestFit="1" customWidth="1"/>
    <col min="3" max="3" width="35.42578125" style="37" customWidth="1"/>
    <col min="4" max="4" width="14.85546875" style="37" bestFit="1" customWidth="1"/>
    <col min="5" max="5" width="8.140625" style="37" bestFit="1" customWidth="1"/>
    <col min="6" max="16384" width="10.85546875" style="37"/>
  </cols>
  <sheetData>
    <row r="1" spans="2:5" s="38" customFormat="1" ht="23.25" x14ac:dyDescent="0.2">
      <c r="B1" s="38" t="s">
        <v>174</v>
      </c>
      <c r="C1" s="38" t="s">
        <v>175</v>
      </c>
      <c r="D1" s="38" t="s">
        <v>176</v>
      </c>
      <c r="E1" s="38" t="s">
        <v>1</v>
      </c>
    </row>
    <row r="2" spans="2:5" ht="17.100000000000001" customHeight="1" x14ac:dyDescent="0.2">
      <c r="B2" s="40" t="s">
        <v>184</v>
      </c>
      <c r="C2" s="37" t="s">
        <v>115</v>
      </c>
      <c r="D2" s="37">
        <v>2</v>
      </c>
      <c r="E2" s="37">
        <v>211</v>
      </c>
    </row>
    <row r="3" spans="2:5" ht="17.100000000000001" customHeight="1" x14ac:dyDescent="0.2">
      <c r="B3" s="40" t="s">
        <v>185</v>
      </c>
      <c r="C3" s="37" t="s">
        <v>115</v>
      </c>
      <c r="D3" s="37">
        <v>2</v>
      </c>
      <c r="E3" s="37">
        <v>237</v>
      </c>
    </row>
    <row r="4" spans="2:5" ht="17.100000000000001" customHeight="1" x14ac:dyDescent="0.2">
      <c r="B4" s="40" t="s">
        <v>186</v>
      </c>
      <c r="C4" s="37" t="s">
        <v>115</v>
      </c>
      <c r="D4" s="37">
        <v>2</v>
      </c>
      <c r="E4" s="37">
        <v>263</v>
      </c>
    </row>
    <row r="5" spans="2:5" ht="17.100000000000001" customHeight="1" x14ac:dyDescent="0.2">
      <c r="B5" s="40" t="s">
        <v>187</v>
      </c>
      <c r="C5" s="37" t="s">
        <v>115</v>
      </c>
      <c r="D5" s="37">
        <v>2</v>
      </c>
      <c r="E5" s="37">
        <v>289</v>
      </c>
    </row>
    <row r="6" spans="2:5" ht="17.100000000000001" customHeight="1" x14ac:dyDescent="0.2">
      <c r="B6" s="40" t="s">
        <v>188</v>
      </c>
      <c r="C6" s="37" t="s">
        <v>115</v>
      </c>
      <c r="D6" s="37">
        <v>2</v>
      </c>
      <c r="E6" s="37">
        <v>315</v>
      </c>
    </row>
    <row r="7" spans="2:5" ht="17.100000000000001" customHeight="1" x14ac:dyDescent="0.2">
      <c r="B7" s="40" t="s">
        <v>189</v>
      </c>
      <c r="C7" s="37" t="s">
        <v>115</v>
      </c>
      <c r="D7" s="37">
        <v>2</v>
      </c>
      <c r="E7" s="37">
        <v>341</v>
      </c>
    </row>
    <row r="8" spans="2:5" ht="17.100000000000001" customHeight="1" x14ac:dyDescent="0.2">
      <c r="B8" s="40" t="s">
        <v>190</v>
      </c>
      <c r="C8" s="37" t="s">
        <v>116</v>
      </c>
      <c r="D8" s="37">
        <v>2</v>
      </c>
      <c r="E8" s="37">
        <v>1</v>
      </c>
    </row>
    <row r="9" spans="2:5" ht="17.100000000000001" customHeight="1" x14ac:dyDescent="0.2">
      <c r="B9" s="40" t="s">
        <v>191</v>
      </c>
      <c r="C9" s="37" t="s">
        <v>116</v>
      </c>
      <c r="D9" s="37">
        <v>2</v>
      </c>
      <c r="E9" s="37">
        <v>36</v>
      </c>
    </row>
    <row r="10" spans="2:5" ht="17.100000000000001" customHeight="1" x14ac:dyDescent="0.2">
      <c r="B10" s="40" t="s">
        <v>192</v>
      </c>
      <c r="C10" s="37" t="s">
        <v>116</v>
      </c>
      <c r="D10" s="37">
        <v>2</v>
      </c>
      <c r="E10" s="37">
        <v>71</v>
      </c>
    </row>
    <row r="11" spans="2:5" ht="17.100000000000001" customHeight="1" x14ac:dyDescent="0.2">
      <c r="B11" s="40" t="s">
        <v>193</v>
      </c>
      <c r="C11" s="37" t="s">
        <v>116</v>
      </c>
      <c r="D11" s="37">
        <v>2</v>
      </c>
      <c r="E11" s="37">
        <v>106</v>
      </c>
    </row>
    <row r="12" spans="2:5" x14ac:dyDescent="0.2">
      <c r="B12" s="40" t="s">
        <v>194</v>
      </c>
      <c r="C12" s="37" t="s">
        <v>116</v>
      </c>
      <c r="D12" s="37">
        <v>2</v>
      </c>
      <c r="E12" s="37">
        <v>141</v>
      </c>
    </row>
    <row r="13" spans="2:5" x14ac:dyDescent="0.2">
      <c r="B13" s="40" t="s">
        <v>195</v>
      </c>
      <c r="C13" s="37" t="s">
        <v>116</v>
      </c>
      <c r="D13" s="37">
        <v>2</v>
      </c>
      <c r="E13" s="37">
        <v>176</v>
      </c>
    </row>
    <row r="14" spans="2:5" x14ac:dyDescent="0.2">
      <c r="B14" s="40" t="s">
        <v>196</v>
      </c>
      <c r="C14" s="37" t="s">
        <v>114</v>
      </c>
      <c r="D14" s="37">
        <v>4</v>
      </c>
      <c r="E14" s="37">
        <v>1</v>
      </c>
    </row>
    <row r="15" spans="2:5" x14ac:dyDescent="0.2">
      <c r="B15" s="40" t="s">
        <v>197</v>
      </c>
      <c r="C15" s="37" t="s">
        <v>114</v>
      </c>
      <c r="D15" s="37">
        <v>4</v>
      </c>
      <c r="E15" s="37">
        <v>36</v>
      </c>
    </row>
    <row r="16" spans="2:5" x14ac:dyDescent="0.2">
      <c r="B16" s="40" t="s">
        <v>198</v>
      </c>
      <c r="C16" s="37" t="s">
        <v>114</v>
      </c>
      <c r="D16" s="37">
        <v>4</v>
      </c>
      <c r="E16" s="37">
        <v>71</v>
      </c>
    </row>
    <row r="17" spans="2:5" x14ac:dyDescent="0.2">
      <c r="B17" s="40" t="s">
        <v>199</v>
      </c>
      <c r="C17" s="37" t="s">
        <v>114</v>
      </c>
      <c r="D17" s="37">
        <v>4</v>
      </c>
      <c r="E17" s="37">
        <v>106</v>
      </c>
    </row>
    <row r="18" spans="2:5" x14ac:dyDescent="0.2">
      <c r="B18" s="40" t="s">
        <v>200</v>
      </c>
      <c r="C18" s="37" t="s">
        <v>114</v>
      </c>
      <c r="D18" s="37">
        <v>2</v>
      </c>
      <c r="E18" s="37">
        <v>367</v>
      </c>
    </row>
    <row r="19" spans="2:5" x14ac:dyDescent="0.2">
      <c r="B19" s="40" t="s">
        <v>201</v>
      </c>
      <c r="C19" s="37" t="s">
        <v>114</v>
      </c>
      <c r="D19" s="37">
        <v>2</v>
      </c>
      <c r="E19" s="37">
        <v>402</v>
      </c>
    </row>
    <row r="20" spans="2:5" x14ac:dyDescent="0.2">
      <c r="B20" s="40" t="s">
        <v>202</v>
      </c>
      <c r="C20" s="37" t="s">
        <v>114</v>
      </c>
      <c r="D20" s="37">
        <v>2</v>
      </c>
      <c r="E20" s="37">
        <v>437</v>
      </c>
    </row>
    <row r="21" spans="2:5" x14ac:dyDescent="0.2">
      <c r="B21" s="40" t="s">
        <v>203</v>
      </c>
      <c r="C21" s="37" t="s">
        <v>114</v>
      </c>
      <c r="D21" s="37">
        <v>2</v>
      </c>
      <c r="E21" s="37">
        <v>472</v>
      </c>
    </row>
    <row r="22" spans="2:5" x14ac:dyDescent="0.2">
      <c r="B22" s="40" t="s">
        <v>204</v>
      </c>
      <c r="C22" s="37" t="s">
        <v>180</v>
      </c>
      <c r="D22" s="37">
        <v>3</v>
      </c>
      <c r="E22" s="37">
        <v>201</v>
      </c>
    </row>
    <row r="23" spans="2:5" x14ac:dyDescent="0.2">
      <c r="B23" s="40" t="s">
        <v>205</v>
      </c>
      <c r="C23" s="37" t="s">
        <v>180</v>
      </c>
      <c r="D23" s="37">
        <v>3</v>
      </c>
      <c r="E23" s="37">
        <v>215</v>
      </c>
    </row>
    <row r="24" spans="2:5" x14ac:dyDescent="0.2">
      <c r="B24" s="40" t="s">
        <v>206</v>
      </c>
      <c r="C24" s="37" t="s">
        <v>180</v>
      </c>
      <c r="D24" s="37">
        <v>3</v>
      </c>
      <c r="E24" s="37">
        <v>229</v>
      </c>
    </row>
    <row r="25" spans="2:5" x14ac:dyDescent="0.2">
      <c r="B25" s="40" t="s">
        <v>207</v>
      </c>
      <c r="C25" s="37" t="s">
        <v>180</v>
      </c>
      <c r="D25" s="37">
        <v>3</v>
      </c>
      <c r="E25" s="37">
        <v>243</v>
      </c>
    </row>
    <row r="26" spans="2:5" x14ac:dyDescent="0.2">
      <c r="B26" s="40" t="s">
        <v>208</v>
      </c>
      <c r="C26" s="37" t="s">
        <v>180</v>
      </c>
      <c r="D26" s="37">
        <v>3</v>
      </c>
      <c r="E26" s="37">
        <v>257</v>
      </c>
    </row>
    <row r="27" spans="2:5" x14ac:dyDescent="0.2">
      <c r="B27" s="40" t="s">
        <v>209</v>
      </c>
      <c r="C27" s="37" t="s">
        <v>180</v>
      </c>
      <c r="D27" s="37">
        <v>3</v>
      </c>
      <c r="E27" s="37">
        <v>271</v>
      </c>
    </row>
    <row r="28" spans="2:5" x14ac:dyDescent="0.2">
      <c r="B28" s="40" t="s">
        <v>210</v>
      </c>
      <c r="C28" s="37" t="s">
        <v>115</v>
      </c>
      <c r="D28" s="37">
        <v>3</v>
      </c>
      <c r="E28" s="37">
        <v>301</v>
      </c>
    </row>
    <row r="29" spans="2:5" x14ac:dyDescent="0.2">
      <c r="B29" s="40" t="s">
        <v>211</v>
      </c>
      <c r="C29" s="37" t="s">
        <v>115</v>
      </c>
      <c r="D29" s="37">
        <v>3</v>
      </c>
      <c r="E29" s="37">
        <v>327</v>
      </c>
    </row>
    <row r="30" spans="2:5" x14ac:dyDescent="0.2">
      <c r="B30" s="40" t="s">
        <v>212</v>
      </c>
      <c r="C30" s="37" t="s">
        <v>115</v>
      </c>
      <c r="D30" s="37">
        <v>3</v>
      </c>
      <c r="E30" s="37">
        <v>353</v>
      </c>
    </row>
    <row r="31" spans="2:5" x14ac:dyDescent="0.2">
      <c r="B31" s="40" t="s">
        <v>213</v>
      </c>
      <c r="C31" s="37" t="s">
        <v>115</v>
      </c>
      <c r="D31" s="37">
        <v>3</v>
      </c>
      <c r="E31" s="37">
        <v>379</v>
      </c>
    </row>
    <row r="32" spans="2:5" x14ac:dyDescent="0.2">
      <c r="B32" s="40" t="s">
        <v>214</v>
      </c>
      <c r="C32" s="37" t="s">
        <v>115</v>
      </c>
      <c r="D32" s="37">
        <v>3</v>
      </c>
      <c r="E32" s="37">
        <v>1</v>
      </c>
    </row>
    <row r="33" spans="2:5" x14ac:dyDescent="0.2">
      <c r="B33" s="40" t="s">
        <v>215</v>
      </c>
      <c r="C33" s="37" t="s">
        <v>115</v>
      </c>
      <c r="D33" s="37">
        <v>3</v>
      </c>
      <c r="E33" s="37">
        <v>27</v>
      </c>
    </row>
    <row r="34" spans="2:5" x14ac:dyDescent="0.2">
      <c r="B34" s="40" t="s">
        <v>216</v>
      </c>
      <c r="C34" s="37" t="s">
        <v>115</v>
      </c>
      <c r="D34" s="37">
        <v>3</v>
      </c>
      <c r="E34" s="37">
        <v>53</v>
      </c>
    </row>
    <row r="35" spans="2:5" x14ac:dyDescent="0.2">
      <c r="B35" s="40" t="s">
        <v>217</v>
      </c>
      <c r="C35" s="37" t="s">
        <v>115</v>
      </c>
      <c r="D35" s="37">
        <v>3</v>
      </c>
      <c r="E35" s="37">
        <v>79</v>
      </c>
    </row>
    <row r="36" spans="2:5" x14ac:dyDescent="0.2">
      <c r="B36" s="40" t="s">
        <v>218</v>
      </c>
      <c r="C36" s="37" t="s">
        <v>115</v>
      </c>
      <c r="D36" s="37">
        <v>3</v>
      </c>
      <c r="E36" s="37">
        <v>105</v>
      </c>
    </row>
    <row r="37" spans="2:5" x14ac:dyDescent="0.2">
      <c r="B37" s="40" t="s">
        <v>219</v>
      </c>
      <c r="C37" s="37" t="s">
        <v>115</v>
      </c>
      <c r="D37" s="37">
        <v>3</v>
      </c>
      <c r="E37" s="37">
        <v>131</v>
      </c>
    </row>
    <row r="38" spans="2:5" x14ac:dyDescent="0.2">
      <c r="B38" s="40" t="s">
        <v>220</v>
      </c>
      <c r="C38" s="37" t="s">
        <v>18</v>
      </c>
      <c r="D38" s="37">
        <v>1</v>
      </c>
      <c r="E38" s="37">
        <v>481</v>
      </c>
    </row>
    <row r="39" spans="2:5" x14ac:dyDescent="0.2">
      <c r="B39" s="40" t="s">
        <v>221</v>
      </c>
      <c r="C39" s="37" t="s">
        <v>18</v>
      </c>
      <c r="D39" s="37">
        <v>1</v>
      </c>
      <c r="E39" s="37">
        <v>482</v>
      </c>
    </row>
    <row r="40" spans="2:5" x14ac:dyDescent="0.2">
      <c r="B40" s="40" t="s">
        <v>222</v>
      </c>
      <c r="C40" s="37" t="s">
        <v>18</v>
      </c>
      <c r="D40" s="37">
        <v>1</v>
      </c>
      <c r="E40" s="37">
        <v>483</v>
      </c>
    </row>
    <row r="41" spans="2:5" x14ac:dyDescent="0.2">
      <c r="B41" s="40" t="s">
        <v>182</v>
      </c>
      <c r="C41" s="37" t="s">
        <v>18</v>
      </c>
      <c r="D41" s="37">
        <v>1</v>
      </c>
      <c r="E41" s="37">
        <v>484</v>
      </c>
    </row>
    <row r="42" spans="2:5" x14ac:dyDescent="0.2">
      <c r="B42" s="40" t="s">
        <v>223</v>
      </c>
      <c r="C42" s="37" t="s">
        <v>18</v>
      </c>
      <c r="D42" s="37">
        <v>1</v>
      </c>
      <c r="E42" s="37">
        <v>485</v>
      </c>
    </row>
    <row r="43" spans="2:5" x14ac:dyDescent="0.2">
      <c r="B43" s="40" t="s">
        <v>224</v>
      </c>
      <c r="C43" s="37" t="s">
        <v>18</v>
      </c>
      <c r="D43" s="37">
        <v>1</v>
      </c>
      <c r="E43" s="37">
        <v>486</v>
      </c>
    </row>
    <row r="44" spans="2:5" x14ac:dyDescent="0.2">
      <c r="B44" s="40" t="s">
        <v>225</v>
      </c>
      <c r="C44" s="37" t="s">
        <v>18</v>
      </c>
      <c r="D44" s="37">
        <v>1</v>
      </c>
      <c r="E44" s="37">
        <v>487</v>
      </c>
    </row>
    <row r="45" spans="2:5" x14ac:dyDescent="0.2">
      <c r="B45" s="40" t="s">
        <v>226</v>
      </c>
      <c r="C45" s="37" t="s">
        <v>18</v>
      </c>
      <c r="D45" s="37">
        <v>1</v>
      </c>
      <c r="E45" s="37">
        <v>488</v>
      </c>
    </row>
    <row r="46" spans="2:5" x14ac:dyDescent="0.2">
      <c r="B46" s="40" t="s">
        <v>227</v>
      </c>
      <c r="C46" s="37" t="s">
        <v>18</v>
      </c>
      <c r="D46" s="37">
        <v>1</v>
      </c>
      <c r="E46" s="37">
        <v>489</v>
      </c>
    </row>
    <row r="47" spans="2:5" x14ac:dyDescent="0.2">
      <c r="B47" s="40" t="s">
        <v>228</v>
      </c>
      <c r="C47" s="37" t="s">
        <v>18</v>
      </c>
      <c r="D47" s="37">
        <v>1</v>
      </c>
      <c r="E47" s="37">
        <v>490</v>
      </c>
    </row>
    <row r="48" spans="2:5" x14ac:dyDescent="0.2">
      <c r="B48" s="40" t="s">
        <v>229</v>
      </c>
      <c r="C48" s="37" t="s">
        <v>18</v>
      </c>
      <c r="D48" s="37">
        <v>1</v>
      </c>
      <c r="E48" s="37">
        <v>491</v>
      </c>
    </row>
    <row r="49" spans="2:5" x14ac:dyDescent="0.2">
      <c r="B49" s="40" t="s">
        <v>230</v>
      </c>
      <c r="C49" s="37" t="s">
        <v>18</v>
      </c>
      <c r="D49" s="37">
        <v>1</v>
      </c>
      <c r="E49" s="37">
        <v>492</v>
      </c>
    </row>
    <row r="50" spans="2:5" x14ac:dyDescent="0.2">
      <c r="B50" s="40" t="s">
        <v>231</v>
      </c>
      <c r="C50" s="37" t="s">
        <v>18</v>
      </c>
      <c r="D50" s="37">
        <v>1</v>
      </c>
      <c r="E50" s="37">
        <v>493</v>
      </c>
    </row>
    <row r="51" spans="2:5" x14ac:dyDescent="0.2">
      <c r="B51" s="40" t="s">
        <v>232</v>
      </c>
      <c r="C51" s="37" t="s">
        <v>63</v>
      </c>
      <c r="D51" s="37">
        <v>1</v>
      </c>
      <c r="E51" s="37">
        <v>493</v>
      </c>
    </row>
    <row r="52" spans="2:5" x14ac:dyDescent="0.2">
      <c r="B52" s="40" t="s">
        <v>233</v>
      </c>
      <c r="C52" s="37" t="s">
        <v>63</v>
      </c>
      <c r="D52" s="37">
        <v>1</v>
      </c>
      <c r="E52" s="37">
        <v>494</v>
      </c>
    </row>
    <row r="53" spans="2:5" x14ac:dyDescent="0.2">
      <c r="B53" s="40" t="s">
        <v>234</v>
      </c>
      <c r="C53" s="37" t="s">
        <v>63</v>
      </c>
      <c r="D53" s="37">
        <v>1</v>
      </c>
      <c r="E53" s="37">
        <v>495</v>
      </c>
    </row>
    <row r="54" spans="2:5" x14ac:dyDescent="0.2">
      <c r="B54" s="40" t="s">
        <v>235</v>
      </c>
      <c r="C54" s="37" t="s">
        <v>63</v>
      </c>
      <c r="D54" s="37">
        <v>1</v>
      </c>
      <c r="E54" s="37">
        <v>496</v>
      </c>
    </row>
    <row r="55" spans="2:5" x14ac:dyDescent="0.2">
      <c r="B55" s="40" t="s">
        <v>236</v>
      </c>
      <c r="C55" s="37" t="s">
        <v>63</v>
      </c>
      <c r="D55" s="37">
        <v>1</v>
      </c>
      <c r="E55" s="37">
        <v>497</v>
      </c>
    </row>
    <row r="56" spans="2:5" x14ac:dyDescent="0.2">
      <c r="B56" s="40" t="s">
        <v>237</v>
      </c>
      <c r="C56" s="37" t="s">
        <v>63</v>
      </c>
      <c r="D56" s="37">
        <v>1</v>
      </c>
      <c r="E56" s="37">
        <v>498</v>
      </c>
    </row>
    <row r="57" spans="2:5" x14ac:dyDescent="0.2">
      <c r="B57" s="40" t="s">
        <v>183</v>
      </c>
      <c r="C57" s="37" t="s">
        <v>29</v>
      </c>
      <c r="D57" s="37">
        <v>1</v>
      </c>
      <c r="E57" s="37">
        <v>499</v>
      </c>
    </row>
    <row r="58" spans="2:5" x14ac:dyDescent="0.2">
      <c r="B58" s="40" t="s">
        <v>238</v>
      </c>
      <c r="C58" s="37" t="s">
        <v>29</v>
      </c>
      <c r="D58" s="37">
        <v>1</v>
      </c>
      <c r="E58" s="37">
        <v>500</v>
      </c>
    </row>
    <row r="59" spans="2:5" x14ac:dyDescent="0.2">
      <c r="B59" s="40" t="s">
        <v>239</v>
      </c>
      <c r="C59" s="37" t="s">
        <v>29</v>
      </c>
      <c r="D59" s="37">
        <v>1</v>
      </c>
      <c r="E59" s="37">
        <v>501</v>
      </c>
    </row>
    <row r="60" spans="2:5" x14ac:dyDescent="0.2">
      <c r="B60" s="40" t="s">
        <v>240</v>
      </c>
      <c r="C60" s="37" t="s">
        <v>29</v>
      </c>
      <c r="D60" s="37">
        <v>1</v>
      </c>
      <c r="E60" s="37">
        <v>502</v>
      </c>
    </row>
    <row r="61" spans="2:5" x14ac:dyDescent="0.2">
      <c r="B61" s="37">
        <v>1001</v>
      </c>
      <c r="C61" s="37" t="s">
        <v>124</v>
      </c>
      <c r="D61" s="37">
        <v>4</v>
      </c>
      <c r="E61" s="37">
        <v>201</v>
      </c>
    </row>
    <row r="62" spans="2:5" x14ac:dyDescent="0.2">
      <c r="B62" s="37">
        <v>1002</v>
      </c>
      <c r="C62" s="37" t="s">
        <v>124</v>
      </c>
      <c r="D62" s="37">
        <v>4</v>
      </c>
      <c r="E62" s="37">
        <v>205</v>
      </c>
    </row>
    <row r="63" spans="2:5" x14ac:dyDescent="0.2">
      <c r="B63" s="37">
        <v>1003</v>
      </c>
      <c r="C63" s="37" t="s">
        <v>124</v>
      </c>
      <c r="D63" s="37">
        <v>4</v>
      </c>
      <c r="E63" s="37">
        <v>209</v>
      </c>
    </row>
    <row r="64" spans="2:5" x14ac:dyDescent="0.2">
      <c r="B64" s="37">
        <v>1004</v>
      </c>
      <c r="C64" s="37" t="s">
        <v>124</v>
      </c>
      <c r="D64" s="37">
        <v>4</v>
      </c>
      <c r="E64" s="37">
        <v>213</v>
      </c>
    </row>
    <row r="65" spans="2:5" x14ac:dyDescent="0.2">
      <c r="B65" s="37">
        <v>1005</v>
      </c>
      <c r="C65" s="37" t="s">
        <v>124</v>
      </c>
      <c r="D65" s="37">
        <v>4</v>
      </c>
      <c r="E65" s="37">
        <v>217</v>
      </c>
    </row>
    <row r="66" spans="2:5" x14ac:dyDescent="0.2">
      <c r="B66" s="37">
        <v>1006</v>
      </c>
      <c r="C66" s="37" t="s">
        <v>124</v>
      </c>
      <c r="D66" s="37">
        <v>4</v>
      </c>
      <c r="E66" s="37">
        <v>221</v>
      </c>
    </row>
  </sheetData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MATOS!$B:$B</xm:f>
          </x14:formula1>
          <xm:sqref>C2:C66</xm:sqref>
        </x14:dataValidation>
      </x14:dataValidations>
    </ex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F172"/>
  <sheetViews>
    <sheetView workbookViewId="0"/>
  </sheetViews>
  <sheetFormatPr baseColWidth="10" defaultColWidth="10.85546875" defaultRowHeight="18" x14ac:dyDescent="0.25"/>
  <cols>
    <col min="1" max="1" width="10.85546875" style="30"/>
    <col min="2" max="2" width="32.42578125" style="28" bestFit="1" customWidth="1"/>
    <col min="3" max="3" width="10.85546875" style="29" bestFit="1" customWidth="1"/>
    <col min="4" max="4" width="10.85546875" style="39"/>
    <col min="5" max="5" width="37.140625" style="30" bestFit="1" customWidth="1"/>
    <col min="6" max="16384" width="10.85546875" style="30"/>
  </cols>
  <sheetData>
    <row r="1" spans="2:3" x14ac:dyDescent="0.25">
      <c r="B1" s="4" t="s">
        <v>13</v>
      </c>
      <c r="C1" s="5">
        <v>4.3499999999999996</v>
      </c>
    </row>
    <row r="2" spans="2:3" x14ac:dyDescent="0.25">
      <c r="B2" s="31"/>
      <c r="C2" s="13"/>
    </row>
    <row r="3" spans="2:3" x14ac:dyDescent="0.25">
      <c r="B3" s="12" t="s">
        <v>118</v>
      </c>
      <c r="C3" s="34"/>
    </row>
    <row r="4" spans="2:3" x14ac:dyDescent="0.25">
      <c r="B4" s="6"/>
      <c r="C4" s="7"/>
    </row>
    <row r="5" spans="2:3" x14ac:dyDescent="0.25">
      <c r="B5" s="12" t="s">
        <v>64</v>
      </c>
      <c r="C5" s="13">
        <v>1.3</v>
      </c>
    </row>
    <row r="6" spans="2:3" x14ac:dyDescent="0.25">
      <c r="B6" s="8" t="s">
        <v>83</v>
      </c>
      <c r="C6" s="5">
        <v>8.6999999999999993</v>
      </c>
    </row>
    <row r="7" spans="2:3" x14ac:dyDescent="0.25">
      <c r="B7" s="8" t="s">
        <v>84</v>
      </c>
      <c r="C7" s="5">
        <v>21</v>
      </c>
    </row>
    <row r="8" spans="2:3" x14ac:dyDescent="0.25">
      <c r="B8" s="12" t="s">
        <v>119</v>
      </c>
      <c r="C8" s="34"/>
    </row>
    <row r="9" spans="2:3" x14ac:dyDescent="0.25">
      <c r="B9" s="8" t="s">
        <v>44</v>
      </c>
      <c r="C9" s="5">
        <v>0.5</v>
      </c>
    </row>
    <row r="10" spans="2:3" x14ac:dyDescent="0.25">
      <c r="B10" s="9" t="s">
        <v>58</v>
      </c>
      <c r="C10" s="10">
        <v>1.8</v>
      </c>
    </row>
    <row r="11" spans="2:3" x14ac:dyDescent="0.25">
      <c r="B11" s="12" t="s">
        <v>120</v>
      </c>
      <c r="C11" s="10">
        <v>3.65</v>
      </c>
    </row>
    <row r="12" spans="2:3" x14ac:dyDescent="0.25">
      <c r="B12" s="12" t="s">
        <v>121</v>
      </c>
      <c r="C12" s="13"/>
    </row>
    <row r="13" spans="2:3" x14ac:dyDescent="0.25">
      <c r="B13" s="12" t="s">
        <v>122</v>
      </c>
      <c r="C13" s="13"/>
    </row>
    <row r="14" spans="2:3" x14ac:dyDescent="0.25">
      <c r="B14" s="12" t="s">
        <v>123</v>
      </c>
      <c r="C14" s="13"/>
    </row>
    <row r="15" spans="2:3" x14ac:dyDescent="0.25">
      <c r="B15" s="9" t="s">
        <v>173</v>
      </c>
      <c r="C15" s="11">
        <v>8.6999999999999993</v>
      </c>
    </row>
    <row r="16" spans="2:3" x14ac:dyDescent="0.25">
      <c r="B16" s="9" t="s">
        <v>24</v>
      </c>
      <c r="C16" s="11">
        <v>12</v>
      </c>
    </row>
    <row r="17" spans="2:6" x14ac:dyDescent="0.25">
      <c r="B17" s="9" t="s">
        <v>100</v>
      </c>
      <c r="C17" s="5">
        <v>0.44</v>
      </c>
    </row>
    <row r="18" spans="2:6" x14ac:dyDescent="0.25">
      <c r="B18" s="12" t="s">
        <v>124</v>
      </c>
      <c r="C18" s="13">
        <v>16</v>
      </c>
    </row>
    <row r="19" spans="2:6" x14ac:dyDescent="0.25">
      <c r="B19" s="12" t="s">
        <v>125</v>
      </c>
      <c r="C19" s="13">
        <v>16</v>
      </c>
    </row>
    <row r="20" spans="2:6" x14ac:dyDescent="0.25">
      <c r="B20" s="9" t="s">
        <v>38</v>
      </c>
      <c r="C20" s="5">
        <v>16</v>
      </c>
    </row>
    <row r="21" spans="2:6" x14ac:dyDescent="0.25">
      <c r="B21" s="12" t="s">
        <v>114</v>
      </c>
      <c r="C21" s="13">
        <v>2.93</v>
      </c>
      <c r="D21" s="39">
        <v>21</v>
      </c>
    </row>
    <row r="22" spans="2:6" x14ac:dyDescent="0.25">
      <c r="B22" s="8" t="s">
        <v>21</v>
      </c>
      <c r="C22" s="5">
        <v>26.09</v>
      </c>
    </row>
    <row r="23" spans="2:6" x14ac:dyDescent="0.25">
      <c r="B23" s="32" t="s">
        <v>126</v>
      </c>
      <c r="C23" s="13">
        <v>4.3499999999999996</v>
      </c>
    </row>
    <row r="24" spans="2:6" x14ac:dyDescent="0.25">
      <c r="B24" s="32" t="s">
        <v>127</v>
      </c>
      <c r="C24" s="13">
        <f>6000/230</f>
        <v>26.086956521739129</v>
      </c>
    </row>
    <row r="25" spans="2:6" x14ac:dyDescent="0.25">
      <c r="B25" s="4" t="s">
        <v>65</v>
      </c>
      <c r="C25" s="5">
        <v>5.2</v>
      </c>
    </row>
    <row r="26" spans="2:6" x14ac:dyDescent="0.25">
      <c r="B26" s="4" t="s">
        <v>43</v>
      </c>
      <c r="C26" s="5">
        <v>8.6999999999999993</v>
      </c>
    </row>
    <row r="27" spans="2:6" x14ac:dyDescent="0.25">
      <c r="B27" s="4" t="s">
        <v>48</v>
      </c>
      <c r="C27" s="5">
        <v>8.6999999999999993</v>
      </c>
    </row>
    <row r="28" spans="2:6" x14ac:dyDescent="0.25">
      <c r="B28" s="32" t="s">
        <v>128</v>
      </c>
      <c r="C28" s="13">
        <v>17.399999999999999</v>
      </c>
    </row>
    <row r="29" spans="2:6" x14ac:dyDescent="0.25">
      <c r="B29" s="12" t="s">
        <v>129</v>
      </c>
      <c r="C29" s="34"/>
    </row>
    <row r="30" spans="2:6" x14ac:dyDescent="0.25">
      <c r="B30" s="9" t="s">
        <v>53</v>
      </c>
      <c r="C30" s="11">
        <v>42</v>
      </c>
    </row>
    <row r="31" spans="2:6" x14ac:dyDescent="0.25">
      <c r="B31" s="9" t="s">
        <v>98</v>
      </c>
      <c r="C31" s="5">
        <v>1</v>
      </c>
      <c r="E31" s="12"/>
      <c r="F31" s="13"/>
    </row>
    <row r="32" spans="2:6" x14ac:dyDescent="0.25">
      <c r="B32" s="32" t="s">
        <v>130</v>
      </c>
      <c r="C32" s="13">
        <v>1.74</v>
      </c>
      <c r="E32" s="12"/>
      <c r="F32" s="34"/>
    </row>
    <row r="33" spans="2:6" x14ac:dyDescent="0.25">
      <c r="B33" s="8" t="s">
        <v>81</v>
      </c>
      <c r="C33" s="5">
        <v>3.5</v>
      </c>
      <c r="E33" s="12"/>
      <c r="F33" s="13"/>
    </row>
    <row r="34" spans="2:6" x14ac:dyDescent="0.25">
      <c r="B34" s="9" t="s">
        <v>109</v>
      </c>
      <c r="C34" s="11">
        <v>8.69</v>
      </c>
    </row>
    <row r="35" spans="2:6" x14ac:dyDescent="0.25">
      <c r="B35" s="8" t="s">
        <v>20</v>
      </c>
      <c r="C35" s="5"/>
      <c r="E35" s="32"/>
      <c r="F35" s="13"/>
    </row>
    <row r="36" spans="2:6" x14ac:dyDescent="0.25">
      <c r="B36" s="4" t="s">
        <v>62</v>
      </c>
      <c r="C36" s="14">
        <v>11.3</v>
      </c>
      <c r="E36" s="12"/>
      <c r="F36" s="35"/>
    </row>
    <row r="37" spans="2:6" x14ac:dyDescent="0.25">
      <c r="B37" s="8" t="s">
        <v>110</v>
      </c>
      <c r="C37" s="5">
        <v>2.95</v>
      </c>
      <c r="E37" s="12"/>
      <c r="F37" s="35"/>
    </row>
    <row r="38" spans="2:6" x14ac:dyDescent="0.25">
      <c r="B38" s="8" t="s">
        <v>14</v>
      </c>
      <c r="C38" s="5">
        <v>3.5</v>
      </c>
      <c r="E38" s="12"/>
      <c r="F38" s="13"/>
    </row>
    <row r="39" spans="2:6" x14ac:dyDescent="0.25">
      <c r="B39" s="15" t="s">
        <v>22</v>
      </c>
      <c r="C39" s="16">
        <v>0.44</v>
      </c>
    </row>
    <row r="40" spans="2:6" x14ac:dyDescent="0.25">
      <c r="B40" s="17" t="s">
        <v>9</v>
      </c>
      <c r="C40" s="18">
        <v>1.1499999999999999</v>
      </c>
      <c r="E40" s="12"/>
      <c r="F40" s="34"/>
    </row>
    <row r="41" spans="2:6" x14ac:dyDescent="0.25">
      <c r="B41" s="17" t="s">
        <v>7</v>
      </c>
      <c r="C41" s="18">
        <v>1.19</v>
      </c>
      <c r="E41" s="12"/>
      <c r="F41" s="13"/>
    </row>
    <row r="42" spans="2:6" x14ac:dyDescent="0.25">
      <c r="B42" s="17" t="s">
        <v>8</v>
      </c>
      <c r="C42" s="18">
        <v>1.32</v>
      </c>
    </row>
    <row r="43" spans="2:6" x14ac:dyDescent="0.25">
      <c r="B43" s="17" t="s">
        <v>10</v>
      </c>
      <c r="C43" s="18">
        <v>1.5</v>
      </c>
    </row>
    <row r="44" spans="2:6" x14ac:dyDescent="0.25">
      <c r="B44" s="17" t="s">
        <v>11</v>
      </c>
      <c r="C44" s="18">
        <v>0.35199999999999998</v>
      </c>
    </row>
    <row r="45" spans="2:6" x14ac:dyDescent="0.25">
      <c r="B45" s="12" t="s">
        <v>131</v>
      </c>
      <c r="C45" s="13">
        <v>0.93</v>
      </c>
      <c r="E45" s="12"/>
      <c r="F45" s="34"/>
    </row>
    <row r="46" spans="2:6" x14ac:dyDescent="0.25">
      <c r="B46" s="19" t="s">
        <v>28</v>
      </c>
      <c r="C46" s="11">
        <v>2.2000000000000002</v>
      </c>
      <c r="F46" s="35"/>
    </row>
    <row r="47" spans="2:6" x14ac:dyDescent="0.25">
      <c r="B47" s="19" t="s">
        <v>5</v>
      </c>
      <c r="C47" s="5">
        <v>4.8</v>
      </c>
    </row>
    <row r="48" spans="2:6" x14ac:dyDescent="0.25">
      <c r="B48" s="9" t="s">
        <v>23</v>
      </c>
      <c r="C48" s="11">
        <v>12</v>
      </c>
    </row>
    <row r="49" spans="2:6" x14ac:dyDescent="0.25">
      <c r="B49" s="20" t="s">
        <v>52</v>
      </c>
      <c r="C49" s="21">
        <v>0.4</v>
      </c>
    </row>
    <row r="50" spans="2:6" x14ac:dyDescent="0.25">
      <c r="B50" s="20" t="s">
        <v>87</v>
      </c>
      <c r="C50" s="21">
        <v>9.6</v>
      </c>
    </row>
    <row r="51" spans="2:6" x14ac:dyDescent="0.25">
      <c r="B51" s="15" t="s">
        <v>82</v>
      </c>
      <c r="C51" s="16">
        <v>2</v>
      </c>
    </row>
    <row r="52" spans="2:6" x14ac:dyDescent="0.25">
      <c r="B52" s="32" t="s">
        <v>132</v>
      </c>
      <c r="C52" s="13">
        <v>4.34</v>
      </c>
    </row>
    <row r="53" spans="2:6" x14ac:dyDescent="0.25">
      <c r="B53" s="32" t="s">
        <v>133</v>
      </c>
      <c r="C53" s="13">
        <v>1.3</v>
      </c>
    </row>
    <row r="54" spans="2:6" x14ac:dyDescent="0.25">
      <c r="B54" s="32" t="s">
        <v>134</v>
      </c>
      <c r="C54" s="13">
        <f>1000/230</f>
        <v>4.3478260869565215</v>
      </c>
    </row>
    <row r="55" spans="2:6" x14ac:dyDescent="0.25">
      <c r="B55" s="8" t="s">
        <v>59</v>
      </c>
      <c r="C55" s="5">
        <v>4.3499999999999996</v>
      </c>
      <c r="E55" s="12"/>
      <c r="F55" s="13"/>
    </row>
    <row r="56" spans="2:6" x14ac:dyDescent="0.25">
      <c r="B56" s="8" t="s">
        <v>60</v>
      </c>
      <c r="C56" s="5">
        <v>8.6999999999999993</v>
      </c>
      <c r="E56" s="12"/>
      <c r="F56" s="34"/>
    </row>
    <row r="57" spans="2:6" x14ac:dyDescent="0.25">
      <c r="B57" s="8" t="s">
        <v>88</v>
      </c>
      <c r="C57" s="5">
        <v>11</v>
      </c>
      <c r="E57" s="12"/>
      <c r="F57" s="34"/>
    </row>
    <row r="58" spans="2:6" x14ac:dyDescent="0.25">
      <c r="B58" s="32" t="s">
        <v>135</v>
      </c>
      <c r="C58" s="13">
        <v>3.26</v>
      </c>
    </row>
    <row r="59" spans="2:6" x14ac:dyDescent="0.25">
      <c r="B59" s="32" t="s">
        <v>136</v>
      </c>
      <c r="C59" s="13">
        <v>8.6999999999999993</v>
      </c>
    </row>
    <row r="60" spans="2:6" x14ac:dyDescent="0.25">
      <c r="B60" s="9" t="s">
        <v>104</v>
      </c>
      <c r="C60" s="11">
        <v>1.9</v>
      </c>
    </row>
    <row r="61" spans="2:6" x14ac:dyDescent="0.25">
      <c r="B61" s="9" t="s">
        <v>50</v>
      </c>
      <c r="C61" s="5">
        <v>32</v>
      </c>
    </row>
    <row r="62" spans="2:6" x14ac:dyDescent="0.25">
      <c r="B62" s="9" t="s">
        <v>15</v>
      </c>
      <c r="C62" s="11">
        <v>3.5</v>
      </c>
    </row>
    <row r="63" spans="2:6" x14ac:dyDescent="0.25">
      <c r="B63" s="9" t="s">
        <v>101</v>
      </c>
      <c r="C63" s="11">
        <v>1.3</v>
      </c>
      <c r="F63" s="35"/>
    </row>
    <row r="64" spans="2:6" x14ac:dyDescent="0.25">
      <c r="B64" s="22" t="s">
        <v>111</v>
      </c>
      <c r="C64" s="23">
        <v>3.2</v>
      </c>
    </row>
    <row r="65" spans="2:6" x14ac:dyDescent="0.25">
      <c r="B65" s="33" t="s">
        <v>137</v>
      </c>
      <c r="C65" s="13">
        <v>0.26</v>
      </c>
      <c r="E65" s="31"/>
      <c r="F65" s="13"/>
    </row>
    <row r="66" spans="2:6" x14ac:dyDescent="0.25">
      <c r="B66" s="8" t="s">
        <v>29</v>
      </c>
      <c r="C66" s="5">
        <v>5.66</v>
      </c>
      <c r="E66" s="12"/>
      <c r="F66" s="34"/>
    </row>
    <row r="67" spans="2:6" x14ac:dyDescent="0.25">
      <c r="B67" s="8" t="s">
        <v>80</v>
      </c>
      <c r="C67" s="5">
        <v>5.66</v>
      </c>
    </row>
    <row r="68" spans="2:6" x14ac:dyDescent="0.25">
      <c r="B68" s="32" t="s">
        <v>138</v>
      </c>
      <c r="C68" s="13">
        <v>4.3499999999999996</v>
      </c>
      <c r="E68" s="32"/>
      <c r="F68" s="13"/>
    </row>
    <row r="69" spans="2:6" x14ac:dyDescent="0.25">
      <c r="B69" s="8" t="s">
        <v>113</v>
      </c>
      <c r="C69" s="5">
        <v>8.68</v>
      </c>
    </row>
    <row r="70" spans="2:6" x14ac:dyDescent="0.25">
      <c r="B70" s="32" t="s">
        <v>139</v>
      </c>
      <c r="C70" s="13">
        <v>21.75</v>
      </c>
      <c r="E70" s="32"/>
      <c r="F70" s="13"/>
    </row>
    <row r="71" spans="2:6" x14ac:dyDescent="0.25">
      <c r="B71" s="8" t="s">
        <v>19</v>
      </c>
      <c r="C71" s="11"/>
    </row>
    <row r="72" spans="2:6" x14ac:dyDescent="0.25">
      <c r="B72" s="9" t="s">
        <v>27</v>
      </c>
      <c r="C72" s="11">
        <v>20</v>
      </c>
    </row>
    <row r="73" spans="2:6" x14ac:dyDescent="0.25">
      <c r="B73" s="9" t="s">
        <v>94</v>
      </c>
      <c r="C73" s="5">
        <v>2</v>
      </c>
      <c r="E73" s="12"/>
      <c r="F73" s="34"/>
    </row>
    <row r="74" spans="2:6" x14ac:dyDescent="0.25">
      <c r="B74" s="12" t="s">
        <v>140</v>
      </c>
      <c r="C74" s="13">
        <v>1.52</v>
      </c>
      <c r="E74" s="12"/>
      <c r="F74" s="13"/>
    </row>
    <row r="75" spans="2:6" x14ac:dyDescent="0.25">
      <c r="B75" s="9" t="s">
        <v>26</v>
      </c>
      <c r="C75" s="11">
        <v>12</v>
      </c>
      <c r="E75" s="12"/>
      <c r="F75" s="34"/>
    </row>
    <row r="76" spans="2:6" x14ac:dyDescent="0.25">
      <c r="B76" s="9" t="s">
        <v>42</v>
      </c>
      <c r="C76" s="5">
        <v>8.16</v>
      </c>
      <c r="E76" s="12"/>
      <c r="F76" s="34"/>
    </row>
    <row r="77" spans="2:6" x14ac:dyDescent="0.25">
      <c r="B77" s="12" t="s">
        <v>141</v>
      </c>
      <c r="C77" s="34"/>
    </row>
    <row r="78" spans="2:6" x14ac:dyDescent="0.25">
      <c r="B78" s="9" t="s">
        <v>25</v>
      </c>
      <c r="C78" s="11">
        <v>25</v>
      </c>
    </row>
    <row r="79" spans="2:6" x14ac:dyDescent="0.25">
      <c r="B79" s="9" t="s">
        <v>56</v>
      </c>
      <c r="C79" s="11">
        <v>4</v>
      </c>
      <c r="E79" s="12"/>
      <c r="F79" s="34"/>
    </row>
    <row r="80" spans="2:6" x14ac:dyDescent="0.25">
      <c r="B80" s="9" t="s">
        <v>55</v>
      </c>
      <c r="C80" s="11">
        <v>7.5</v>
      </c>
    </row>
    <row r="81" spans="1:6" x14ac:dyDescent="0.25">
      <c r="B81" s="9" t="s">
        <v>97</v>
      </c>
      <c r="C81" s="11">
        <v>0.5</v>
      </c>
      <c r="E81" s="32"/>
      <c r="F81" s="13"/>
    </row>
    <row r="82" spans="1:6" x14ac:dyDescent="0.25">
      <c r="B82" s="22" t="s">
        <v>142</v>
      </c>
      <c r="C82" s="13"/>
      <c r="E82" s="32"/>
      <c r="F82" s="13"/>
    </row>
    <row r="83" spans="1:6" x14ac:dyDescent="0.25">
      <c r="B83" s="9" t="s">
        <v>54</v>
      </c>
      <c r="C83" s="10">
        <v>39</v>
      </c>
      <c r="F83" s="13"/>
    </row>
    <row r="84" spans="1:6" x14ac:dyDescent="0.25">
      <c r="B84" s="12" t="s">
        <v>143</v>
      </c>
      <c r="C84" s="13">
        <v>0.6</v>
      </c>
    </row>
    <row r="85" spans="1:6" x14ac:dyDescent="0.25">
      <c r="B85" s="12" t="s">
        <v>144</v>
      </c>
      <c r="C85" s="13">
        <v>32</v>
      </c>
    </row>
    <row r="86" spans="1:6" x14ac:dyDescent="0.25">
      <c r="B86" s="9" t="s">
        <v>37</v>
      </c>
      <c r="C86" s="11">
        <v>7.39</v>
      </c>
    </row>
    <row r="87" spans="1:6" x14ac:dyDescent="0.25">
      <c r="B87" s="12" t="s">
        <v>145</v>
      </c>
      <c r="C87" s="13"/>
    </row>
    <row r="88" spans="1:6" x14ac:dyDescent="0.25">
      <c r="B88" s="9" t="s">
        <v>108</v>
      </c>
      <c r="C88" s="11">
        <v>7.8</v>
      </c>
    </row>
    <row r="89" spans="1:6" x14ac:dyDescent="0.25">
      <c r="B89" s="9" t="s">
        <v>36</v>
      </c>
      <c r="C89" s="11">
        <v>7.8</v>
      </c>
    </row>
    <row r="90" spans="1:6" x14ac:dyDescent="0.25">
      <c r="B90" s="12" t="s">
        <v>146</v>
      </c>
      <c r="C90" s="13"/>
    </row>
    <row r="91" spans="1:6" x14ac:dyDescent="0.25">
      <c r="B91" s="12" t="s">
        <v>147</v>
      </c>
      <c r="C91" s="13"/>
    </row>
    <row r="92" spans="1:6" x14ac:dyDescent="0.25">
      <c r="B92" s="9" t="s">
        <v>57</v>
      </c>
      <c r="C92" s="11">
        <v>4.2</v>
      </c>
    </row>
    <row r="93" spans="1:6" x14ac:dyDescent="0.25">
      <c r="B93" s="12" t="s">
        <v>148</v>
      </c>
      <c r="C93" s="13"/>
    </row>
    <row r="94" spans="1:6" x14ac:dyDescent="0.25">
      <c r="A94" s="41"/>
      <c r="B94" s="9" t="s">
        <v>180</v>
      </c>
      <c r="C94" s="5">
        <v>1.1000000000000001</v>
      </c>
      <c r="D94" s="39">
        <v>5.6</v>
      </c>
    </row>
    <row r="95" spans="1:6" x14ac:dyDescent="0.25">
      <c r="B95" s="9" t="s">
        <v>107</v>
      </c>
      <c r="C95" s="11">
        <v>3.31</v>
      </c>
      <c r="E95" s="12"/>
      <c r="F95" s="34"/>
    </row>
    <row r="96" spans="1:6" x14ac:dyDescent="0.25">
      <c r="B96" s="6" t="s">
        <v>99</v>
      </c>
      <c r="C96" s="7">
        <v>2.61</v>
      </c>
      <c r="E96" s="12"/>
      <c r="F96" s="13"/>
    </row>
    <row r="97" spans="2:6" x14ac:dyDescent="0.25">
      <c r="B97" s="9" t="s">
        <v>16</v>
      </c>
      <c r="C97" s="11">
        <v>6.21</v>
      </c>
      <c r="E97" s="12"/>
      <c r="F97" s="34"/>
    </row>
    <row r="98" spans="2:6" x14ac:dyDescent="0.25">
      <c r="B98" s="9" t="s">
        <v>105</v>
      </c>
      <c r="C98" s="11">
        <v>3.11</v>
      </c>
      <c r="E98" s="12"/>
      <c r="F98" s="13"/>
    </row>
    <row r="99" spans="2:6" x14ac:dyDescent="0.25">
      <c r="B99" s="9" t="s">
        <v>6</v>
      </c>
      <c r="C99" s="11">
        <v>12.3</v>
      </c>
      <c r="E99" s="12"/>
      <c r="F99" s="13"/>
    </row>
    <row r="100" spans="2:6" x14ac:dyDescent="0.25">
      <c r="B100" s="9" t="s">
        <v>106</v>
      </c>
      <c r="C100" s="11">
        <v>6.15</v>
      </c>
      <c r="F100" s="13"/>
    </row>
    <row r="101" spans="2:6" x14ac:dyDescent="0.25">
      <c r="B101" s="31" t="s">
        <v>149</v>
      </c>
      <c r="C101" s="13">
        <v>0.2</v>
      </c>
      <c r="F101" s="35"/>
    </row>
    <row r="102" spans="2:6" x14ac:dyDescent="0.25">
      <c r="B102" s="32" t="s">
        <v>117</v>
      </c>
      <c r="C102" s="13">
        <v>11.3</v>
      </c>
      <c r="E102" s="12"/>
      <c r="F102" s="34"/>
    </row>
    <row r="103" spans="2:6" x14ac:dyDescent="0.25">
      <c r="B103" s="32" t="s">
        <v>150</v>
      </c>
      <c r="C103" s="13">
        <v>22.61</v>
      </c>
      <c r="E103" s="32"/>
      <c r="F103" s="13"/>
    </row>
    <row r="104" spans="2:6" x14ac:dyDescent="0.25">
      <c r="B104" s="8" t="s">
        <v>63</v>
      </c>
      <c r="C104" s="5">
        <v>11.4</v>
      </c>
      <c r="D104" s="44">
        <v>9</v>
      </c>
      <c r="E104" s="32"/>
      <c r="F104" s="13"/>
    </row>
    <row r="105" spans="2:6" x14ac:dyDescent="0.25">
      <c r="B105" s="31" t="s">
        <v>151</v>
      </c>
      <c r="C105" s="13">
        <v>11.3</v>
      </c>
      <c r="E105" s="31"/>
      <c r="F105" s="13"/>
    </row>
    <row r="106" spans="2:6" x14ac:dyDescent="0.25">
      <c r="B106" s="31" t="s">
        <v>152</v>
      </c>
      <c r="C106" s="13">
        <v>22.6</v>
      </c>
      <c r="F106" s="36"/>
    </row>
    <row r="107" spans="2:6" x14ac:dyDescent="0.25">
      <c r="B107" s="12" t="s">
        <v>153</v>
      </c>
    </row>
    <row r="108" spans="2:6" x14ac:dyDescent="0.25">
      <c r="B108" s="12" t="s">
        <v>154</v>
      </c>
      <c r="C108" s="13">
        <v>1.96</v>
      </c>
      <c r="E108" s="12"/>
      <c r="F108" s="13"/>
    </row>
    <row r="109" spans="2:6" x14ac:dyDescent="0.25">
      <c r="B109" s="4" t="s">
        <v>17</v>
      </c>
      <c r="C109" s="5">
        <v>17.399999999999999</v>
      </c>
      <c r="E109" s="12"/>
      <c r="F109" s="13"/>
    </row>
    <row r="110" spans="2:6" x14ac:dyDescent="0.25">
      <c r="B110" s="6" t="s">
        <v>49</v>
      </c>
      <c r="C110" s="7">
        <v>0.6</v>
      </c>
      <c r="E110" s="12"/>
      <c r="F110" s="13"/>
    </row>
    <row r="111" spans="2:6" x14ac:dyDescent="0.25">
      <c r="B111" s="8" t="s">
        <v>66</v>
      </c>
      <c r="C111" s="5">
        <v>0.2</v>
      </c>
    </row>
    <row r="112" spans="2:6" x14ac:dyDescent="0.25">
      <c r="B112" s="32" t="s">
        <v>155</v>
      </c>
      <c r="C112" s="13">
        <v>0.52</v>
      </c>
    </row>
    <row r="113" spans="1:4" x14ac:dyDescent="0.25">
      <c r="A113" s="41"/>
      <c r="B113" s="8" t="s">
        <v>18</v>
      </c>
      <c r="C113" s="5">
        <v>4.34</v>
      </c>
      <c r="D113" s="39">
        <v>2</v>
      </c>
    </row>
    <row r="114" spans="1:4" x14ac:dyDescent="0.25">
      <c r="B114" s="32" t="s">
        <v>156</v>
      </c>
      <c r="C114" s="13">
        <v>2.5</v>
      </c>
    </row>
    <row r="115" spans="1:4" x14ac:dyDescent="0.25">
      <c r="B115" s="8" t="s">
        <v>112</v>
      </c>
      <c r="C115" s="5">
        <v>4.34</v>
      </c>
    </row>
    <row r="116" spans="1:4" x14ac:dyDescent="0.25">
      <c r="B116" s="32" t="s">
        <v>157</v>
      </c>
      <c r="C116" s="13">
        <v>8.6999999999999993</v>
      </c>
    </row>
    <row r="117" spans="1:4" x14ac:dyDescent="0.25">
      <c r="B117" s="32" t="s">
        <v>158</v>
      </c>
      <c r="C117" s="13">
        <v>8.69</v>
      </c>
    </row>
    <row r="118" spans="1:4" x14ac:dyDescent="0.25">
      <c r="B118" s="15" t="s">
        <v>86</v>
      </c>
      <c r="C118" s="16">
        <v>0.74</v>
      </c>
    </row>
    <row r="119" spans="1:4" x14ac:dyDescent="0.25">
      <c r="B119" s="17" t="s">
        <v>12</v>
      </c>
      <c r="C119" s="24">
        <v>2.59</v>
      </c>
    </row>
    <row r="120" spans="1:4" x14ac:dyDescent="0.25">
      <c r="B120" s="17" t="s">
        <v>68</v>
      </c>
      <c r="C120" s="18">
        <v>2.2200000000000002</v>
      </c>
    </row>
    <row r="121" spans="1:4" x14ac:dyDescent="0.25">
      <c r="B121" s="17" t="s">
        <v>67</v>
      </c>
      <c r="C121" s="18">
        <v>2.96</v>
      </c>
    </row>
    <row r="122" spans="1:4" x14ac:dyDescent="0.25">
      <c r="B122" s="17" t="s">
        <v>69</v>
      </c>
      <c r="C122" s="18">
        <v>3.7</v>
      </c>
    </row>
    <row r="123" spans="1:4" x14ac:dyDescent="0.25">
      <c r="B123" s="17" t="s">
        <v>70</v>
      </c>
      <c r="C123" s="18">
        <v>4.4400000000000004</v>
      </c>
    </row>
    <row r="124" spans="1:4" x14ac:dyDescent="0.25">
      <c r="B124" s="15" t="s">
        <v>74</v>
      </c>
      <c r="C124" s="16">
        <v>1.3</v>
      </c>
    </row>
    <row r="125" spans="1:4" x14ac:dyDescent="0.25">
      <c r="B125" s="15" t="s">
        <v>75</v>
      </c>
      <c r="C125" s="16">
        <v>0.37</v>
      </c>
    </row>
    <row r="126" spans="1:4" x14ac:dyDescent="0.25">
      <c r="B126" s="15" t="s">
        <v>71</v>
      </c>
      <c r="C126" s="18">
        <v>4.4400000000000004</v>
      </c>
    </row>
    <row r="127" spans="1:4" x14ac:dyDescent="0.25">
      <c r="B127" s="17" t="s">
        <v>72</v>
      </c>
      <c r="C127" s="18">
        <v>1.48</v>
      </c>
    </row>
    <row r="128" spans="1:4" x14ac:dyDescent="0.25">
      <c r="B128" s="17" t="s">
        <v>73</v>
      </c>
      <c r="C128" s="18">
        <v>2.2200000000000002</v>
      </c>
    </row>
    <row r="129" spans="2:3" x14ac:dyDescent="0.25">
      <c r="B129" s="15" t="s">
        <v>76</v>
      </c>
      <c r="C129" s="16">
        <v>0.12</v>
      </c>
    </row>
    <row r="130" spans="2:3" x14ac:dyDescent="0.25">
      <c r="B130" s="20" t="s">
        <v>46</v>
      </c>
      <c r="C130" s="21">
        <v>0.6</v>
      </c>
    </row>
    <row r="131" spans="2:3" x14ac:dyDescent="0.25">
      <c r="B131" s="20" t="s">
        <v>77</v>
      </c>
      <c r="C131" s="21">
        <v>1.2</v>
      </c>
    </row>
    <row r="132" spans="2:3" x14ac:dyDescent="0.25">
      <c r="B132" s="12" t="s">
        <v>159</v>
      </c>
      <c r="C132" s="13">
        <v>0.35</v>
      </c>
    </row>
    <row r="133" spans="2:3" x14ac:dyDescent="0.25">
      <c r="B133" s="12" t="s">
        <v>160</v>
      </c>
      <c r="C133" s="13">
        <v>26</v>
      </c>
    </row>
    <row r="134" spans="2:3" x14ac:dyDescent="0.25">
      <c r="B134" s="25" t="s">
        <v>91</v>
      </c>
      <c r="C134" s="7">
        <v>0.5</v>
      </c>
    </row>
    <row r="135" spans="2:3" x14ac:dyDescent="0.25">
      <c r="B135" s="25" t="s">
        <v>92</v>
      </c>
      <c r="C135" s="7">
        <v>2.5</v>
      </c>
    </row>
    <row r="136" spans="2:3" x14ac:dyDescent="0.25">
      <c r="B136" s="12" t="s">
        <v>161</v>
      </c>
      <c r="C136" s="13">
        <v>1.6</v>
      </c>
    </row>
    <row r="137" spans="2:3" x14ac:dyDescent="0.25">
      <c r="B137" s="12" t="s">
        <v>162</v>
      </c>
    </row>
    <row r="138" spans="2:3" x14ac:dyDescent="0.25">
      <c r="B138" s="9" t="s">
        <v>32</v>
      </c>
      <c r="C138" s="11">
        <v>1.5</v>
      </c>
    </row>
    <row r="139" spans="2:3" x14ac:dyDescent="0.25">
      <c r="B139" s="9" t="s">
        <v>96</v>
      </c>
      <c r="C139" s="11">
        <v>1.22</v>
      </c>
    </row>
    <row r="140" spans="2:3" x14ac:dyDescent="0.25">
      <c r="B140" s="9" t="s">
        <v>172</v>
      </c>
      <c r="C140" s="11">
        <v>2.25</v>
      </c>
    </row>
    <row r="141" spans="2:3" x14ac:dyDescent="0.25">
      <c r="B141" s="6" t="s">
        <v>51</v>
      </c>
      <c r="C141" s="26">
        <v>18</v>
      </c>
    </row>
    <row r="142" spans="2:3" x14ac:dyDescent="0.25">
      <c r="B142" s="12" t="s">
        <v>163</v>
      </c>
      <c r="C142" s="13">
        <v>1.1000000000000001</v>
      </c>
    </row>
    <row r="143" spans="2:3" x14ac:dyDescent="0.25">
      <c r="B143" s="8" t="s">
        <v>30</v>
      </c>
      <c r="C143" s="5">
        <v>2</v>
      </c>
    </row>
    <row r="144" spans="2:3" x14ac:dyDescent="0.25">
      <c r="B144" s="9" t="s">
        <v>93</v>
      </c>
      <c r="C144" s="11">
        <v>3.2</v>
      </c>
    </row>
    <row r="145" spans="1:4" x14ac:dyDescent="0.25">
      <c r="B145" s="9" t="s">
        <v>31</v>
      </c>
      <c r="C145" s="11">
        <v>6</v>
      </c>
    </row>
    <row r="146" spans="1:4" x14ac:dyDescent="0.25">
      <c r="B146" s="25" t="s">
        <v>90</v>
      </c>
      <c r="C146" s="7">
        <v>2.2000000000000002</v>
      </c>
    </row>
    <row r="147" spans="1:4" x14ac:dyDescent="0.25">
      <c r="B147" s="25" t="s">
        <v>85</v>
      </c>
      <c r="C147" s="7">
        <v>3.5</v>
      </c>
    </row>
    <row r="148" spans="1:4" x14ac:dyDescent="0.25">
      <c r="B148" s="8" t="s">
        <v>61</v>
      </c>
      <c r="C148" s="5">
        <v>5.25</v>
      </c>
    </row>
    <row r="149" spans="1:4" x14ac:dyDescent="0.25">
      <c r="B149" s="33" t="s">
        <v>164</v>
      </c>
      <c r="C149" s="5">
        <v>16</v>
      </c>
    </row>
    <row r="150" spans="1:4" x14ac:dyDescent="0.25">
      <c r="B150" s="32" t="s">
        <v>165</v>
      </c>
      <c r="C150" s="13">
        <v>5.2</v>
      </c>
    </row>
    <row r="151" spans="1:4" x14ac:dyDescent="0.25">
      <c r="B151" s="9" t="s">
        <v>102</v>
      </c>
      <c r="C151" s="11">
        <v>0.78</v>
      </c>
    </row>
    <row r="152" spans="1:4" x14ac:dyDescent="0.25">
      <c r="B152" s="9" t="s">
        <v>103</v>
      </c>
      <c r="C152" s="11">
        <v>7.8</v>
      </c>
    </row>
    <row r="153" spans="1:4" x14ac:dyDescent="0.25">
      <c r="B153" s="6" t="s">
        <v>47</v>
      </c>
      <c r="C153" s="7">
        <v>3</v>
      </c>
    </row>
    <row r="154" spans="1:4" x14ac:dyDescent="0.25">
      <c r="B154" s="6" t="s">
        <v>45</v>
      </c>
      <c r="C154" s="7">
        <v>1</v>
      </c>
    </row>
    <row r="155" spans="1:4" x14ac:dyDescent="0.25">
      <c r="B155" s="6" t="s">
        <v>79</v>
      </c>
      <c r="C155" s="7">
        <v>2</v>
      </c>
    </row>
    <row r="156" spans="1:4" x14ac:dyDescent="0.25">
      <c r="B156" s="6" t="s">
        <v>78</v>
      </c>
      <c r="C156" s="7">
        <v>3</v>
      </c>
    </row>
    <row r="157" spans="1:4" x14ac:dyDescent="0.25">
      <c r="A157" s="41"/>
      <c r="B157" s="12" t="s">
        <v>116</v>
      </c>
      <c r="C157" s="27">
        <v>5.2</v>
      </c>
      <c r="D157" s="39">
        <v>37.1</v>
      </c>
    </row>
    <row r="158" spans="1:4" x14ac:dyDescent="0.25">
      <c r="A158" s="41"/>
      <c r="B158" s="12" t="s">
        <v>115</v>
      </c>
      <c r="C158" s="27">
        <v>5.2</v>
      </c>
      <c r="D158" s="39">
        <v>36</v>
      </c>
    </row>
    <row r="159" spans="1:4" x14ac:dyDescent="0.25">
      <c r="B159" s="12" t="s">
        <v>166</v>
      </c>
    </row>
    <row r="160" spans="1:4" x14ac:dyDescent="0.25">
      <c r="B160" s="9" t="s">
        <v>39</v>
      </c>
      <c r="C160" s="11">
        <v>4.8</v>
      </c>
    </row>
    <row r="161" spans="2:3" x14ac:dyDescent="0.25">
      <c r="B161" s="9" t="s">
        <v>33</v>
      </c>
      <c r="C161" s="11">
        <v>4.8</v>
      </c>
    </row>
    <row r="162" spans="2:3" x14ac:dyDescent="0.25">
      <c r="B162" s="9" t="s">
        <v>89</v>
      </c>
      <c r="C162" s="11">
        <v>8</v>
      </c>
    </row>
    <row r="163" spans="2:3" x14ac:dyDescent="0.25">
      <c r="B163" s="9" t="s">
        <v>34</v>
      </c>
      <c r="C163" s="11">
        <v>8</v>
      </c>
    </row>
    <row r="164" spans="2:3" x14ac:dyDescent="0.25">
      <c r="B164" s="12" t="s">
        <v>167</v>
      </c>
    </row>
    <row r="165" spans="2:3" x14ac:dyDescent="0.25">
      <c r="B165" s="12" t="s">
        <v>168</v>
      </c>
    </row>
    <row r="166" spans="2:3" x14ac:dyDescent="0.25">
      <c r="B166" s="9" t="s">
        <v>35</v>
      </c>
      <c r="C166" s="11">
        <v>8</v>
      </c>
    </row>
    <row r="167" spans="2:3" x14ac:dyDescent="0.25">
      <c r="B167" s="12" t="s">
        <v>169</v>
      </c>
    </row>
    <row r="168" spans="2:3" x14ac:dyDescent="0.25">
      <c r="B168" s="9" t="s">
        <v>40</v>
      </c>
      <c r="C168" s="11">
        <v>8</v>
      </c>
    </row>
    <row r="169" spans="2:3" x14ac:dyDescent="0.25">
      <c r="B169" s="9" t="s">
        <v>41</v>
      </c>
      <c r="C169" s="11">
        <v>6</v>
      </c>
    </row>
    <row r="170" spans="2:3" x14ac:dyDescent="0.25">
      <c r="B170" s="12" t="s">
        <v>170</v>
      </c>
      <c r="C170" s="13">
        <v>1</v>
      </c>
    </row>
    <row r="171" spans="2:3" x14ac:dyDescent="0.25">
      <c r="B171" s="12" t="s">
        <v>171</v>
      </c>
    </row>
    <row r="172" spans="2:3" x14ac:dyDescent="0.25">
      <c r="B172" s="32"/>
      <c r="C172" s="13"/>
    </row>
  </sheetData>
  <sortState ref="B2:C220">
    <sortCondition ref="B176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FF00"/>
  </sheetPr>
  <dimension ref="B1:Y65"/>
  <sheetViews>
    <sheetView topLeftCell="A31" workbookViewId="0">
      <selection activeCell="U31" sqref="U31"/>
    </sheetView>
  </sheetViews>
  <sheetFormatPr baseColWidth="10" defaultColWidth="10.85546875" defaultRowHeight="12.75" x14ac:dyDescent="0.2"/>
  <cols>
    <col min="1" max="1" width="4.7109375" style="42" customWidth="1"/>
    <col min="2" max="4" width="3.85546875" style="42" customWidth="1"/>
    <col min="5" max="19" width="3.7109375" style="42" customWidth="1"/>
    <col min="20" max="20" width="4.85546875" style="42" customWidth="1"/>
    <col min="21" max="16384" width="10.85546875" style="42"/>
  </cols>
  <sheetData>
    <row r="1" spans="2:24" ht="12.75" customHeight="1" x14ac:dyDescent="0.2">
      <c r="B1" s="225" t="str">
        <f>'B6'!$G$7</f>
        <v>PERCHE CONTRE N°1</v>
      </c>
      <c r="C1" s="226"/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O1" s="226"/>
      <c r="P1" s="226"/>
      <c r="Q1" s="226"/>
      <c r="R1" s="226"/>
      <c r="S1" s="227"/>
      <c r="U1" s="63"/>
    </row>
    <row r="2" spans="2:24" ht="12.75" customHeight="1" x14ac:dyDescent="0.2">
      <c r="B2" s="228"/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30"/>
      <c r="U2" s="63"/>
    </row>
    <row r="3" spans="2:24" ht="12.75" customHeight="1" x14ac:dyDescent="0.2">
      <c r="B3" s="228"/>
      <c r="C3" s="229"/>
      <c r="D3" s="229"/>
      <c r="E3" s="229"/>
      <c r="F3" s="229"/>
      <c r="G3" s="229"/>
      <c r="H3" s="229"/>
      <c r="I3" s="229"/>
      <c r="J3" s="229"/>
      <c r="K3" s="229"/>
      <c r="L3" s="229"/>
      <c r="M3" s="229"/>
      <c r="N3" s="229"/>
      <c r="O3" s="229"/>
      <c r="P3" s="229"/>
      <c r="Q3" s="229"/>
      <c r="R3" s="229"/>
      <c r="S3" s="230"/>
      <c r="U3" s="63"/>
    </row>
    <row r="4" spans="2:24" ht="12.75" customHeight="1" x14ac:dyDescent="0.2">
      <c r="B4" s="228"/>
      <c r="C4" s="229"/>
      <c r="D4" s="229"/>
      <c r="E4" s="229"/>
      <c r="F4" s="229"/>
      <c r="G4" s="229"/>
      <c r="H4" s="229"/>
      <c r="I4" s="229"/>
      <c r="J4" s="229"/>
      <c r="K4" s="229"/>
      <c r="L4" s="229"/>
      <c r="M4" s="229"/>
      <c r="N4" s="229"/>
      <c r="O4" s="229"/>
      <c r="P4" s="229"/>
      <c r="Q4" s="229"/>
      <c r="R4" s="229"/>
      <c r="S4" s="230"/>
      <c r="U4" s="63"/>
    </row>
    <row r="5" spans="2:24" ht="12.75" customHeight="1" x14ac:dyDescent="0.2">
      <c r="B5" s="228"/>
      <c r="C5" s="229"/>
      <c r="D5" s="229"/>
      <c r="E5" s="229"/>
      <c r="F5" s="229"/>
      <c r="G5" s="229"/>
      <c r="H5" s="229"/>
      <c r="I5" s="229"/>
      <c r="J5" s="229"/>
      <c r="K5" s="229"/>
      <c r="L5" s="229"/>
      <c r="M5" s="229"/>
      <c r="N5" s="229"/>
      <c r="O5" s="229"/>
      <c r="P5" s="229"/>
      <c r="Q5" s="229"/>
      <c r="R5" s="229"/>
      <c r="S5" s="230"/>
      <c r="U5" s="63"/>
    </row>
    <row r="6" spans="2:24" ht="12.75" customHeight="1" x14ac:dyDescent="0.2">
      <c r="B6" s="228"/>
      <c r="C6" s="229"/>
      <c r="D6" s="229"/>
      <c r="E6" s="229"/>
      <c r="F6" s="229"/>
      <c r="G6" s="229"/>
      <c r="H6" s="229"/>
      <c r="I6" s="229"/>
      <c r="J6" s="229"/>
      <c r="K6" s="229"/>
      <c r="L6" s="229"/>
      <c r="M6" s="229"/>
      <c r="N6" s="229"/>
      <c r="O6" s="229"/>
      <c r="P6" s="229"/>
      <c r="Q6" s="229"/>
      <c r="R6" s="229"/>
      <c r="S6" s="230"/>
      <c r="U6" s="63"/>
    </row>
    <row r="7" spans="2:24" ht="12.75" customHeight="1" x14ac:dyDescent="0.2">
      <c r="B7" s="228"/>
      <c r="C7" s="229"/>
      <c r="D7" s="229"/>
      <c r="E7" s="229"/>
      <c r="F7" s="229"/>
      <c r="G7" s="229"/>
      <c r="H7" s="229"/>
      <c r="I7" s="229"/>
      <c r="J7" s="229"/>
      <c r="K7" s="229"/>
      <c r="L7" s="229"/>
      <c r="M7" s="229"/>
      <c r="N7" s="229"/>
      <c r="O7" s="229"/>
      <c r="P7" s="229"/>
      <c r="Q7" s="229"/>
      <c r="R7" s="229"/>
      <c r="S7" s="230"/>
      <c r="U7" s="63"/>
    </row>
    <row r="8" spans="2:24" ht="12.75" customHeight="1" x14ac:dyDescent="0.2">
      <c r="B8" s="228"/>
      <c r="C8" s="229"/>
      <c r="D8" s="229"/>
      <c r="E8" s="229"/>
      <c r="F8" s="229"/>
      <c r="G8" s="229"/>
      <c r="H8" s="229"/>
      <c r="I8" s="229"/>
      <c r="J8" s="229"/>
      <c r="K8" s="229"/>
      <c r="L8" s="229"/>
      <c r="M8" s="229"/>
      <c r="N8" s="229"/>
      <c r="O8" s="229"/>
      <c r="P8" s="229"/>
      <c r="Q8" s="229"/>
      <c r="R8" s="229"/>
      <c r="S8" s="230"/>
      <c r="U8" s="63"/>
    </row>
    <row r="9" spans="2:24" ht="12.75" customHeight="1" x14ac:dyDescent="0.2">
      <c r="B9" s="228"/>
      <c r="C9" s="229"/>
      <c r="D9" s="229"/>
      <c r="E9" s="229"/>
      <c r="F9" s="229"/>
      <c r="G9" s="229"/>
      <c r="H9" s="229"/>
      <c r="I9" s="229"/>
      <c r="J9" s="229"/>
      <c r="K9" s="229"/>
      <c r="L9" s="229"/>
      <c r="M9" s="229"/>
      <c r="N9" s="229"/>
      <c r="O9" s="229"/>
      <c r="P9" s="229"/>
      <c r="Q9" s="229"/>
      <c r="R9" s="229"/>
      <c r="S9" s="230"/>
      <c r="U9" s="63"/>
    </row>
    <row r="10" spans="2:24" ht="13.5" customHeight="1" thickBot="1" x14ac:dyDescent="0.25">
      <c r="B10" s="231"/>
      <c r="C10" s="232"/>
      <c r="D10" s="232"/>
      <c r="E10" s="232"/>
      <c r="F10" s="232"/>
      <c r="G10" s="232"/>
      <c r="H10" s="232"/>
      <c r="I10" s="232"/>
      <c r="J10" s="232"/>
      <c r="K10" s="232"/>
      <c r="L10" s="232"/>
      <c r="M10" s="232"/>
      <c r="N10" s="232"/>
      <c r="O10" s="232"/>
      <c r="P10" s="232"/>
      <c r="Q10" s="232"/>
      <c r="R10" s="232"/>
      <c r="S10" s="233"/>
      <c r="U10" s="63"/>
    </row>
    <row r="11" spans="2:24" ht="9" customHeight="1" thickBot="1" x14ac:dyDescent="0.25">
      <c r="B11" s="58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U11" s="59"/>
    </row>
    <row r="12" spans="2:24" ht="12.95" customHeight="1" x14ac:dyDescent="0.2">
      <c r="B12" s="203" t="str">
        <f ca="1">'B6'!$O$13</f>
        <v>1 Viper Prof</v>
      </c>
      <c r="C12" s="204"/>
      <c r="D12" s="205"/>
      <c r="E12" s="203" t="str">
        <f ca="1">'B6'!$O$14</f>
        <v>1 Viper Prof</v>
      </c>
      <c r="F12" s="204"/>
      <c r="G12" s="205"/>
      <c r="H12" s="203" t="str">
        <f ca="1">'B6'!$O$15</f>
        <v>1 Viper Prof</v>
      </c>
      <c r="I12" s="204"/>
      <c r="J12" s="205"/>
      <c r="K12" s="203" t="str">
        <f ca="1">'B6'!$O$16</f>
        <v>1 Viper Prof</v>
      </c>
      <c r="L12" s="204"/>
      <c r="M12" s="205"/>
      <c r="N12" s="203" t="str">
        <f ca="1">'B6'!$O$17</f>
        <v>1 Viper Prof</v>
      </c>
      <c r="O12" s="204"/>
      <c r="P12" s="205"/>
      <c r="Q12" s="203" t="str">
        <f ca="1">'B6'!$O$18</f>
        <v>1 Viper Prof</v>
      </c>
      <c r="R12" s="204"/>
      <c r="S12" s="205"/>
      <c r="W12" s="243" t="s">
        <v>291</v>
      </c>
      <c r="X12" s="244"/>
    </row>
    <row r="13" spans="2:24" ht="12.95" customHeight="1" x14ac:dyDescent="0.2">
      <c r="B13" s="206"/>
      <c r="C13" s="207"/>
      <c r="D13" s="208"/>
      <c r="E13" s="206"/>
      <c r="F13" s="207"/>
      <c r="G13" s="208"/>
      <c r="H13" s="206"/>
      <c r="I13" s="207"/>
      <c r="J13" s="208"/>
      <c r="K13" s="206"/>
      <c r="L13" s="207"/>
      <c r="M13" s="208"/>
      <c r="N13" s="206"/>
      <c r="O13" s="207"/>
      <c r="P13" s="208"/>
      <c r="Q13" s="206"/>
      <c r="R13" s="207"/>
      <c r="S13" s="208"/>
      <c r="W13" s="245"/>
      <c r="X13" s="246"/>
    </row>
    <row r="14" spans="2:24" ht="12.95" customHeight="1" x14ac:dyDescent="0.2">
      <c r="B14" s="209"/>
      <c r="C14" s="210"/>
      <c r="D14" s="211"/>
      <c r="E14" s="209"/>
      <c r="F14" s="210"/>
      <c r="G14" s="211"/>
      <c r="H14" s="209"/>
      <c r="I14" s="210"/>
      <c r="J14" s="211"/>
      <c r="K14" s="209"/>
      <c r="L14" s="210"/>
      <c r="M14" s="211"/>
      <c r="N14" s="209"/>
      <c r="O14" s="210"/>
      <c r="P14" s="211"/>
      <c r="Q14" s="209"/>
      <c r="R14" s="210"/>
      <c r="S14" s="211"/>
      <c r="W14" s="245"/>
      <c r="X14" s="246"/>
    </row>
    <row r="15" spans="2:24" ht="12.95" customHeight="1" x14ac:dyDescent="0.2">
      <c r="B15" s="200" t="str">
        <f>'B6'!$I$13</f>
        <v>21</v>
      </c>
      <c r="C15" s="201"/>
      <c r="D15" s="202"/>
      <c r="E15" s="200" t="str">
        <f>'B6'!$I$14</f>
        <v>22</v>
      </c>
      <c r="F15" s="201"/>
      <c r="G15" s="202"/>
      <c r="H15" s="200" t="str">
        <f>'B6'!$I$15</f>
        <v>23</v>
      </c>
      <c r="I15" s="201"/>
      <c r="J15" s="202"/>
      <c r="K15" s="200" t="str">
        <f>'B6'!$I$16</f>
        <v>24</v>
      </c>
      <c r="L15" s="201"/>
      <c r="M15" s="202"/>
      <c r="N15" s="200" t="str">
        <f>'B6'!$I$17</f>
        <v>25</v>
      </c>
      <c r="O15" s="201"/>
      <c r="P15" s="202"/>
      <c r="Q15" s="200" t="str">
        <f>'B6'!$I$18</f>
        <v>26</v>
      </c>
      <c r="R15" s="201"/>
      <c r="S15" s="202"/>
      <c r="W15" s="245"/>
      <c r="X15" s="246"/>
    </row>
    <row r="16" spans="2:24" ht="12.95" customHeight="1" x14ac:dyDescent="0.2">
      <c r="B16" s="200"/>
      <c r="C16" s="201"/>
      <c r="D16" s="202"/>
      <c r="E16" s="200"/>
      <c r="F16" s="201"/>
      <c r="G16" s="202"/>
      <c r="H16" s="200"/>
      <c r="I16" s="201"/>
      <c r="J16" s="202"/>
      <c r="K16" s="200"/>
      <c r="L16" s="201"/>
      <c r="M16" s="202"/>
      <c r="N16" s="200"/>
      <c r="O16" s="201"/>
      <c r="P16" s="202"/>
      <c r="Q16" s="200"/>
      <c r="R16" s="201"/>
      <c r="S16" s="202"/>
      <c r="W16" s="245"/>
      <c r="X16" s="246"/>
    </row>
    <row r="17" spans="2:24" ht="12.95" customHeight="1" x14ac:dyDescent="0.2">
      <c r="B17" s="200"/>
      <c r="C17" s="201"/>
      <c r="D17" s="202"/>
      <c r="E17" s="200"/>
      <c r="F17" s="201"/>
      <c r="G17" s="202"/>
      <c r="H17" s="200"/>
      <c r="I17" s="201"/>
      <c r="J17" s="202"/>
      <c r="K17" s="200"/>
      <c r="L17" s="201"/>
      <c r="M17" s="202"/>
      <c r="N17" s="200"/>
      <c r="O17" s="201"/>
      <c r="P17" s="202"/>
      <c r="Q17" s="200"/>
      <c r="R17" s="201"/>
      <c r="S17" s="202"/>
      <c r="W17" s="245"/>
      <c r="X17" s="246"/>
    </row>
    <row r="18" spans="2:24" ht="12.95" customHeight="1" x14ac:dyDescent="0.2">
      <c r="B18" s="212" t="str">
        <f ca="1">'B6'!$X$13</f>
        <v>2</v>
      </c>
      <c r="C18" s="217" t="str">
        <f ca="1">'B6'!$Z$13</f>
        <v>211</v>
      </c>
      <c r="D18" s="218"/>
      <c r="E18" s="212" t="str">
        <f ca="1">'B6'!$X$14</f>
        <v>2</v>
      </c>
      <c r="F18" s="217" t="str">
        <f ca="1">'B6'!$Z$14</f>
        <v>237</v>
      </c>
      <c r="G18" s="218"/>
      <c r="H18" s="212" t="str">
        <f ca="1">'B6'!$X$15</f>
        <v>2</v>
      </c>
      <c r="I18" s="217" t="str">
        <f ca="1">'B6'!$Z$15</f>
        <v>263</v>
      </c>
      <c r="J18" s="218"/>
      <c r="K18" s="212" t="str">
        <f ca="1">'B6'!$X$16</f>
        <v>2</v>
      </c>
      <c r="L18" s="217" t="str">
        <f ca="1">'B6'!$Z$16</f>
        <v>289</v>
      </c>
      <c r="M18" s="218"/>
      <c r="N18" s="212" t="str">
        <f ca="1">'B6'!$X$17</f>
        <v>2</v>
      </c>
      <c r="O18" s="217" t="str">
        <f ca="1">'B6'!$Z$17</f>
        <v>315</v>
      </c>
      <c r="P18" s="218"/>
      <c r="Q18" s="212" t="str">
        <f ca="1">'B6'!$X$18</f>
        <v>2</v>
      </c>
      <c r="R18" s="219" t="str">
        <f ca="1">'B6'!$Z$18</f>
        <v>341</v>
      </c>
      <c r="S18" s="220"/>
      <c r="W18" s="245"/>
      <c r="X18" s="246"/>
    </row>
    <row r="19" spans="2:24" ht="12.95" customHeight="1" x14ac:dyDescent="0.2">
      <c r="B19" s="212"/>
      <c r="C19" s="217"/>
      <c r="D19" s="218"/>
      <c r="E19" s="212"/>
      <c r="F19" s="217"/>
      <c r="G19" s="218"/>
      <c r="H19" s="212"/>
      <c r="I19" s="217"/>
      <c r="J19" s="218"/>
      <c r="K19" s="212"/>
      <c r="L19" s="217"/>
      <c r="M19" s="218"/>
      <c r="N19" s="212"/>
      <c r="O19" s="217"/>
      <c r="P19" s="218"/>
      <c r="Q19" s="212"/>
      <c r="R19" s="221"/>
      <c r="S19" s="222"/>
      <c r="W19" s="245"/>
      <c r="X19" s="246"/>
    </row>
    <row r="20" spans="2:24" ht="12.95" customHeight="1" x14ac:dyDescent="0.2">
      <c r="B20" s="212"/>
      <c r="C20" s="217"/>
      <c r="D20" s="218"/>
      <c r="E20" s="212"/>
      <c r="F20" s="217"/>
      <c r="G20" s="218"/>
      <c r="H20" s="212"/>
      <c r="I20" s="217"/>
      <c r="J20" s="218"/>
      <c r="K20" s="212"/>
      <c r="L20" s="217"/>
      <c r="M20" s="218"/>
      <c r="N20" s="212"/>
      <c r="O20" s="217"/>
      <c r="P20" s="218"/>
      <c r="Q20" s="212"/>
      <c r="R20" s="223"/>
      <c r="S20" s="224"/>
      <c r="W20" s="245"/>
      <c r="X20" s="246"/>
    </row>
    <row r="21" spans="2:24" ht="12.95" customHeight="1" x14ac:dyDescent="0.2">
      <c r="B21" s="194" t="str">
        <f>'B6'!$AJ$7</f>
        <v>P1</v>
      </c>
      <c r="C21" s="195"/>
      <c r="D21" s="198">
        <v>1</v>
      </c>
      <c r="E21" s="194" t="str">
        <f>'B6'!$AJ$7</f>
        <v>P1</v>
      </c>
      <c r="F21" s="195"/>
      <c r="G21" s="198">
        <v>2</v>
      </c>
      <c r="H21" s="194" t="str">
        <f>'B6'!$AJ$7</f>
        <v>P1</v>
      </c>
      <c r="I21" s="195"/>
      <c r="J21" s="198">
        <v>3</v>
      </c>
      <c r="K21" s="194" t="str">
        <f>'B6'!$AJ$7</f>
        <v>P1</v>
      </c>
      <c r="L21" s="195"/>
      <c r="M21" s="198">
        <v>4</v>
      </c>
      <c r="N21" s="194" t="str">
        <f>'B6'!$AJ$7</f>
        <v>P1</v>
      </c>
      <c r="O21" s="195"/>
      <c r="P21" s="198">
        <v>5</v>
      </c>
      <c r="Q21" s="194" t="str">
        <f>'B6'!$AJ$7</f>
        <v>P1</v>
      </c>
      <c r="R21" s="195"/>
      <c r="S21" s="198">
        <v>6</v>
      </c>
      <c r="W21" s="245"/>
      <c r="X21" s="246"/>
    </row>
    <row r="22" spans="2:24" ht="12.95" customHeight="1" thickBot="1" x14ac:dyDescent="0.25">
      <c r="B22" s="196"/>
      <c r="C22" s="197"/>
      <c r="D22" s="199"/>
      <c r="E22" s="196"/>
      <c r="F22" s="197"/>
      <c r="G22" s="199"/>
      <c r="H22" s="196"/>
      <c r="I22" s="197"/>
      <c r="J22" s="199"/>
      <c r="K22" s="196"/>
      <c r="L22" s="197"/>
      <c r="M22" s="199"/>
      <c r="N22" s="196"/>
      <c r="O22" s="197"/>
      <c r="P22" s="199"/>
      <c r="Q22" s="196"/>
      <c r="R22" s="197"/>
      <c r="S22" s="199"/>
      <c r="W22" s="247"/>
      <c r="X22" s="248"/>
    </row>
    <row r="23" spans="2:24" ht="24" customHeight="1" thickBot="1" x14ac:dyDescent="0.25"/>
    <row r="24" spans="2:24" x14ac:dyDescent="0.2">
      <c r="B24" s="225" t="str">
        <f>'B6'!$G$20</f>
        <v>PERCHE CONTRE N°2</v>
      </c>
      <c r="C24" s="226"/>
      <c r="D24" s="226"/>
      <c r="E24" s="226"/>
      <c r="F24" s="226"/>
      <c r="G24" s="226"/>
      <c r="H24" s="226"/>
      <c r="I24" s="226"/>
      <c r="J24" s="226"/>
      <c r="K24" s="226"/>
      <c r="L24" s="226"/>
      <c r="M24" s="226"/>
      <c r="N24" s="226"/>
      <c r="O24" s="226"/>
      <c r="P24" s="226"/>
      <c r="Q24" s="226"/>
      <c r="R24" s="226"/>
      <c r="S24" s="227"/>
    </row>
    <row r="25" spans="2:24" x14ac:dyDescent="0.2">
      <c r="B25" s="228"/>
      <c r="C25" s="229"/>
      <c r="D25" s="229"/>
      <c r="E25" s="229"/>
      <c r="F25" s="229"/>
      <c r="G25" s="229"/>
      <c r="H25" s="229"/>
      <c r="I25" s="229"/>
      <c r="J25" s="229"/>
      <c r="K25" s="229"/>
      <c r="L25" s="229"/>
      <c r="M25" s="229"/>
      <c r="N25" s="229"/>
      <c r="O25" s="229"/>
      <c r="P25" s="229"/>
      <c r="Q25" s="229"/>
      <c r="R25" s="229"/>
      <c r="S25" s="230"/>
    </row>
    <row r="26" spans="2:24" x14ac:dyDescent="0.2">
      <c r="B26" s="228"/>
      <c r="C26" s="229"/>
      <c r="D26" s="229"/>
      <c r="E26" s="229"/>
      <c r="F26" s="229"/>
      <c r="G26" s="229"/>
      <c r="H26" s="229"/>
      <c r="I26" s="229"/>
      <c r="J26" s="229"/>
      <c r="K26" s="229"/>
      <c r="L26" s="229"/>
      <c r="M26" s="229"/>
      <c r="N26" s="229"/>
      <c r="O26" s="229"/>
      <c r="P26" s="229"/>
      <c r="Q26" s="229"/>
      <c r="R26" s="229"/>
      <c r="S26" s="230"/>
    </row>
    <row r="27" spans="2:24" ht="9.9499999999999993" customHeight="1" x14ac:dyDescent="0.2">
      <c r="B27" s="228"/>
      <c r="C27" s="229"/>
      <c r="D27" s="229"/>
      <c r="E27" s="229"/>
      <c r="F27" s="229"/>
      <c r="G27" s="229"/>
      <c r="H27" s="229"/>
      <c r="I27" s="229"/>
      <c r="J27" s="229"/>
      <c r="K27" s="229"/>
      <c r="L27" s="229"/>
      <c r="M27" s="229"/>
      <c r="N27" s="229"/>
      <c r="O27" s="229"/>
      <c r="P27" s="229"/>
      <c r="Q27" s="229"/>
      <c r="R27" s="229"/>
      <c r="S27" s="230"/>
    </row>
    <row r="28" spans="2:24" x14ac:dyDescent="0.2">
      <c r="B28" s="228"/>
      <c r="C28" s="229"/>
      <c r="D28" s="229"/>
      <c r="E28" s="229"/>
      <c r="F28" s="229"/>
      <c r="G28" s="229"/>
      <c r="H28" s="229"/>
      <c r="I28" s="229"/>
      <c r="J28" s="229"/>
      <c r="K28" s="229"/>
      <c r="L28" s="229"/>
      <c r="M28" s="229"/>
      <c r="N28" s="229"/>
      <c r="O28" s="229"/>
      <c r="P28" s="229"/>
      <c r="Q28" s="229"/>
      <c r="R28" s="229"/>
      <c r="S28" s="230"/>
    </row>
    <row r="29" spans="2:24" x14ac:dyDescent="0.2">
      <c r="B29" s="228"/>
      <c r="C29" s="229"/>
      <c r="D29" s="229"/>
      <c r="E29" s="229"/>
      <c r="F29" s="229"/>
      <c r="G29" s="229"/>
      <c r="H29" s="229"/>
      <c r="I29" s="229"/>
      <c r="J29" s="229"/>
      <c r="K29" s="229"/>
      <c r="L29" s="229"/>
      <c r="M29" s="229"/>
      <c r="N29" s="229"/>
      <c r="O29" s="229"/>
      <c r="P29" s="229"/>
      <c r="Q29" s="229"/>
      <c r="R29" s="229"/>
      <c r="S29" s="230"/>
    </row>
    <row r="30" spans="2:24" x14ac:dyDescent="0.2">
      <c r="B30" s="228"/>
      <c r="C30" s="229"/>
      <c r="D30" s="229"/>
      <c r="E30" s="229"/>
      <c r="F30" s="229"/>
      <c r="G30" s="229"/>
      <c r="H30" s="229"/>
      <c r="I30" s="229"/>
      <c r="J30" s="229"/>
      <c r="K30" s="229"/>
      <c r="L30" s="229"/>
      <c r="M30" s="229"/>
      <c r="N30" s="229"/>
      <c r="O30" s="229"/>
      <c r="P30" s="229"/>
      <c r="Q30" s="229"/>
      <c r="R30" s="229"/>
      <c r="S30" s="230"/>
    </row>
    <row r="31" spans="2:24" x14ac:dyDescent="0.2">
      <c r="B31" s="228"/>
      <c r="C31" s="229"/>
      <c r="D31" s="229"/>
      <c r="E31" s="229"/>
      <c r="F31" s="229"/>
      <c r="G31" s="229"/>
      <c r="H31" s="229"/>
      <c r="I31" s="229"/>
      <c r="J31" s="229"/>
      <c r="K31" s="229"/>
      <c r="L31" s="229"/>
      <c r="M31" s="229"/>
      <c r="N31" s="229"/>
      <c r="O31" s="229"/>
      <c r="P31" s="229"/>
      <c r="Q31" s="229"/>
      <c r="R31" s="229"/>
      <c r="S31" s="230"/>
    </row>
    <row r="32" spans="2:24" x14ac:dyDescent="0.2">
      <c r="B32" s="228"/>
      <c r="C32" s="229"/>
      <c r="D32" s="229"/>
      <c r="E32" s="229"/>
      <c r="F32" s="229"/>
      <c r="G32" s="229"/>
      <c r="H32" s="229"/>
      <c r="I32" s="229"/>
      <c r="J32" s="229"/>
      <c r="K32" s="229"/>
      <c r="L32" s="229"/>
      <c r="M32" s="229"/>
      <c r="N32" s="229"/>
      <c r="O32" s="229"/>
      <c r="P32" s="229"/>
      <c r="Q32" s="229"/>
      <c r="R32" s="229"/>
      <c r="S32" s="230"/>
    </row>
    <row r="33" spans="2:25" ht="13.5" thickBot="1" x14ac:dyDescent="0.25">
      <c r="B33" s="231"/>
      <c r="C33" s="232"/>
      <c r="D33" s="232"/>
      <c r="E33" s="232"/>
      <c r="F33" s="232"/>
      <c r="G33" s="232"/>
      <c r="H33" s="232"/>
      <c r="I33" s="232"/>
      <c r="J33" s="232"/>
      <c r="K33" s="232"/>
      <c r="L33" s="232"/>
      <c r="M33" s="232"/>
      <c r="N33" s="232"/>
      <c r="O33" s="232"/>
      <c r="P33" s="232"/>
      <c r="Q33" s="232"/>
      <c r="R33" s="232"/>
      <c r="S33" s="233"/>
    </row>
    <row r="34" spans="2:25" ht="8.1" customHeight="1" thickBot="1" x14ac:dyDescent="0.25"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</row>
    <row r="35" spans="2:25" ht="12" customHeight="1" x14ac:dyDescent="0.2">
      <c r="B35" s="203" t="str">
        <f ca="1">'B6'!$O$26</f>
        <v>1 B-Eye K20</v>
      </c>
      <c r="C35" s="204"/>
      <c r="D35" s="205"/>
      <c r="E35" s="203" t="str">
        <f ca="1">'B6'!$O$27</f>
        <v>1 B-Eye K20</v>
      </c>
      <c r="F35" s="204"/>
      <c r="G35" s="205"/>
      <c r="H35" s="203" t="str">
        <f ca="1">'B6'!$O$28</f>
        <v>1 B-Eye K20</v>
      </c>
      <c r="I35" s="204"/>
      <c r="J35" s="205"/>
      <c r="K35" s="203" t="str">
        <f ca="1">'B6'!$O$29</f>
        <v>1 B-Eye K20</v>
      </c>
      <c r="L35" s="204"/>
      <c r="M35" s="205"/>
      <c r="N35" s="203" t="str">
        <f ca="1">'B6'!$O$30</f>
        <v>1 B-Eye K20</v>
      </c>
      <c r="O35" s="204"/>
      <c r="P35" s="205"/>
      <c r="Q35" s="203" t="str">
        <f ca="1">'B6'!$O$31</f>
        <v>1 B-Eye K20</v>
      </c>
      <c r="R35" s="204"/>
      <c r="S35" s="205"/>
      <c r="W35" s="249" t="s">
        <v>293</v>
      </c>
      <c r="X35" s="250"/>
      <c r="Y35" s="251"/>
    </row>
    <row r="36" spans="2:25" ht="12" customHeight="1" x14ac:dyDescent="0.2">
      <c r="B36" s="206"/>
      <c r="C36" s="207"/>
      <c r="D36" s="208"/>
      <c r="E36" s="206"/>
      <c r="F36" s="207"/>
      <c r="G36" s="208"/>
      <c r="H36" s="206"/>
      <c r="I36" s="207"/>
      <c r="J36" s="208"/>
      <c r="K36" s="206"/>
      <c r="L36" s="207"/>
      <c r="M36" s="208"/>
      <c r="N36" s="206"/>
      <c r="O36" s="207"/>
      <c r="P36" s="208"/>
      <c r="Q36" s="206"/>
      <c r="R36" s="207"/>
      <c r="S36" s="208"/>
      <c r="W36" s="252"/>
      <c r="X36" s="253"/>
      <c r="Y36" s="254"/>
    </row>
    <row r="37" spans="2:25" ht="12" customHeight="1" x14ac:dyDescent="0.2">
      <c r="B37" s="209"/>
      <c r="C37" s="210"/>
      <c r="D37" s="211"/>
      <c r="E37" s="209"/>
      <c r="F37" s="210"/>
      <c r="G37" s="211"/>
      <c r="H37" s="209"/>
      <c r="I37" s="210"/>
      <c r="J37" s="211"/>
      <c r="K37" s="209"/>
      <c r="L37" s="210"/>
      <c r="M37" s="211"/>
      <c r="N37" s="209"/>
      <c r="O37" s="210"/>
      <c r="P37" s="211"/>
      <c r="Q37" s="209"/>
      <c r="R37" s="210"/>
      <c r="S37" s="211"/>
      <c r="W37" s="252"/>
      <c r="X37" s="253"/>
      <c r="Y37" s="254"/>
    </row>
    <row r="38" spans="2:25" ht="12" customHeight="1" x14ac:dyDescent="0.2">
      <c r="B38" s="200" t="str">
        <f>'B6'!$I$26</f>
        <v>201</v>
      </c>
      <c r="C38" s="201"/>
      <c r="D38" s="202"/>
      <c r="E38" s="200" t="str">
        <f>'B6'!$I$27</f>
        <v>202</v>
      </c>
      <c r="F38" s="201"/>
      <c r="G38" s="202"/>
      <c r="H38" s="200" t="str">
        <f>'B6'!$I$28</f>
        <v>203</v>
      </c>
      <c r="I38" s="201"/>
      <c r="J38" s="202"/>
      <c r="K38" s="200" t="str">
        <f>'B6'!$I$29</f>
        <v>204</v>
      </c>
      <c r="L38" s="201"/>
      <c r="M38" s="202"/>
      <c r="N38" s="200" t="str">
        <f>'B6'!$I$30</f>
        <v>205</v>
      </c>
      <c r="O38" s="201"/>
      <c r="P38" s="202"/>
      <c r="Q38" s="213" t="str">
        <f>'B6'!$I$31</f>
        <v>206</v>
      </c>
      <c r="R38" s="214"/>
      <c r="S38" s="215"/>
      <c r="W38" s="252"/>
      <c r="X38" s="253"/>
      <c r="Y38" s="254"/>
    </row>
    <row r="39" spans="2:25" ht="12" customHeight="1" x14ac:dyDescent="0.2">
      <c r="B39" s="200"/>
      <c r="C39" s="201"/>
      <c r="D39" s="202"/>
      <c r="E39" s="200"/>
      <c r="F39" s="201"/>
      <c r="G39" s="202"/>
      <c r="H39" s="200"/>
      <c r="I39" s="201"/>
      <c r="J39" s="202"/>
      <c r="K39" s="200"/>
      <c r="L39" s="201"/>
      <c r="M39" s="202"/>
      <c r="N39" s="200"/>
      <c r="O39" s="201"/>
      <c r="P39" s="202"/>
      <c r="Q39" s="216"/>
      <c r="R39" s="214"/>
      <c r="S39" s="215"/>
      <c r="W39" s="252"/>
      <c r="X39" s="253"/>
      <c r="Y39" s="254"/>
    </row>
    <row r="40" spans="2:25" ht="12" customHeight="1" x14ac:dyDescent="0.2">
      <c r="B40" s="200"/>
      <c r="C40" s="201"/>
      <c r="D40" s="202"/>
      <c r="E40" s="200"/>
      <c r="F40" s="201"/>
      <c r="G40" s="202"/>
      <c r="H40" s="200"/>
      <c r="I40" s="201"/>
      <c r="J40" s="202"/>
      <c r="K40" s="200"/>
      <c r="L40" s="201"/>
      <c r="M40" s="202"/>
      <c r="N40" s="200"/>
      <c r="O40" s="201"/>
      <c r="P40" s="202"/>
      <c r="Q40" s="216"/>
      <c r="R40" s="214"/>
      <c r="S40" s="215"/>
      <c r="W40" s="252"/>
      <c r="X40" s="253"/>
      <c r="Y40" s="254"/>
    </row>
    <row r="41" spans="2:25" ht="12" customHeight="1" x14ac:dyDescent="0.2">
      <c r="B41" s="212" t="str">
        <f ca="1">'B6'!$X$26</f>
        <v>4</v>
      </c>
      <c r="C41" s="217" t="str">
        <f ca="1">'B6'!$Z$26</f>
        <v>1</v>
      </c>
      <c r="D41" s="218"/>
      <c r="E41" s="212" t="str">
        <f ca="1">'B6'!$X$27</f>
        <v>4</v>
      </c>
      <c r="F41" s="217" t="str">
        <f ca="1">'B6'!$Z$27</f>
        <v>36</v>
      </c>
      <c r="G41" s="218"/>
      <c r="H41" s="212" t="str">
        <f ca="1">'B6'!$X$28</f>
        <v>4</v>
      </c>
      <c r="I41" s="217" t="str">
        <f ca="1">'B6'!$Z$28</f>
        <v>71</v>
      </c>
      <c r="J41" s="218"/>
      <c r="K41" s="212" t="str">
        <f ca="1">'B6'!$X$29</f>
        <v>4</v>
      </c>
      <c r="L41" s="217" t="str">
        <f ca="1">'B6'!$Z$29</f>
        <v>106</v>
      </c>
      <c r="M41" s="218"/>
      <c r="N41" s="212" t="str">
        <f ca="1">'B6'!$X$30</f>
        <v>2</v>
      </c>
      <c r="O41" s="217" t="str">
        <f ca="1">'B6'!$Z$30</f>
        <v>367</v>
      </c>
      <c r="P41" s="218"/>
      <c r="Q41" s="212" t="str">
        <f ca="1">'B6'!$X$31</f>
        <v>2</v>
      </c>
      <c r="R41" s="219" t="str">
        <f ca="1">'B6'!$Z$31</f>
        <v>402</v>
      </c>
      <c r="S41" s="220"/>
      <c r="W41" s="252"/>
      <c r="X41" s="253"/>
      <c r="Y41" s="254"/>
    </row>
    <row r="42" spans="2:25" ht="12" customHeight="1" x14ac:dyDescent="0.2">
      <c r="B42" s="212"/>
      <c r="C42" s="217"/>
      <c r="D42" s="218"/>
      <c r="E42" s="212"/>
      <c r="F42" s="217"/>
      <c r="G42" s="218"/>
      <c r="H42" s="212"/>
      <c r="I42" s="217"/>
      <c r="J42" s="218"/>
      <c r="K42" s="212"/>
      <c r="L42" s="217"/>
      <c r="M42" s="218"/>
      <c r="N42" s="212"/>
      <c r="O42" s="217"/>
      <c r="P42" s="218"/>
      <c r="Q42" s="212"/>
      <c r="R42" s="221"/>
      <c r="S42" s="222"/>
      <c r="W42" s="252"/>
      <c r="X42" s="253"/>
      <c r="Y42" s="254"/>
    </row>
    <row r="43" spans="2:25" ht="12" customHeight="1" x14ac:dyDescent="0.2">
      <c r="B43" s="212"/>
      <c r="C43" s="217"/>
      <c r="D43" s="218"/>
      <c r="E43" s="212"/>
      <c r="F43" s="217"/>
      <c r="G43" s="218"/>
      <c r="H43" s="212"/>
      <c r="I43" s="217"/>
      <c r="J43" s="218"/>
      <c r="K43" s="212"/>
      <c r="L43" s="217"/>
      <c r="M43" s="218"/>
      <c r="N43" s="212"/>
      <c r="O43" s="217"/>
      <c r="P43" s="218"/>
      <c r="Q43" s="212"/>
      <c r="R43" s="223"/>
      <c r="S43" s="224"/>
      <c r="W43" s="252"/>
      <c r="X43" s="253"/>
      <c r="Y43" s="254"/>
    </row>
    <row r="44" spans="2:25" ht="12" customHeight="1" x14ac:dyDescent="0.2">
      <c r="B44" s="194" t="str">
        <f>'B6'!$AJ$20</f>
        <v>P2</v>
      </c>
      <c r="C44" s="195"/>
      <c r="D44" s="198">
        <v>1</v>
      </c>
      <c r="E44" s="194" t="str">
        <f>'B6'!$AJ$20</f>
        <v>P2</v>
      </c>
      <c r="F44" s="195"/>
      <c r="G44" s="198">
        <v>2</v>
      </c>
      <c r="H44" s="194" t="str">
        <f>'B6'!$AJ$20</f>
        <v>P2</v>
      </c>
      <c r="I44" s="195"/>
      <c r="J44" s="198">
        <v>3</v>
      </c>
      <c r="K44" s="194" t="str">
        <f>'B6'!$AJ$20</f>
        <v>P2</v>
      </c>
      <c r="L44" s="195"/>
      <c r="M44" s="198">
        <v>4</v>
      </c>
      <c r="N44" s="194" t="str">
        <f>'B6'!$AJ$20</f>
        <v>P2</v>
      </c>
      <c r="O44" s="195"/>
      <c r="P44" s="198">
        <v>5</v>
      </c>
      <c r="Q44" s="194" t="str">
        <f>'B6'!$AJ$20</f>
        <v>P2</v>
      </c>
      <c r="R44" s="195"/>
      <c r="S44" s="198">
        <v>6</v>
      </c>
      <c r="W44" s="252"/>
      <c r="X44" s="253"/>
      <c r="Y44" s="254"/>
    </row>
    <row r="45" spans="2:25" ht="12.95" customHeight="1" thickBot="1" x14ac:dyDescent="0.25">
      <c r="B45" s="196"/>
      <c r="C45" s="197"/>
      <c r="D45" s="199"/>
      <c r="E45" s="196"/>
      <c r="F45" s="197"/>
      <c r="G45" s="199"/>
      <c r="H45" s="196"/>
      <c r="I45" s="197"/>
      <c r="J45" s="199"/>
      <c r="K45" s="196"/>
      <c r="L45" s="197"/>
      <c r="M45" s="199"/>
      <c r="N45" s="196"/>
      <c r="O45" s="197"/>
      <c r="P45" s="199"/>
      <c r="Q45" s="196"/>
      <c r="R45" s="197"/>
      <c r="S45" s="199"/>
      <c r="W45" s="255"/>
      <c r="X45" s="256"/>
      <c r="Y45" s="257"/>
    </row>
    <row r="57" spans="2:19" ht="13.5" thickBot="1" x14ac:dyDescent="0.25"/>
    <row r="58" spans="2:19" x14ac:dyDescent="0.2">
      <c r="B58" s="234" t="s">
        <v>292</v>
      </c>
      <c r="C58" s="235"/>
      <c r="D58" s="235"/>
      <c r="E58" s="235"/>
      <c r="F58" s="235"/>
      <c r="G58" s="235"/>
      <c r="H58" s="235"/>
      <c r="I58" s="235"/>
      <c r="J58" s="235"/>
      <c r="K58" s="235"/>
      <c r="L58" s="235"/>
      <c r="M58" s="235"/>
      <c r="N58" s="235"/>
      <c r="O58" s="235"/>
      <c r="P58" s="235"/>
      <c r="Q58" s="235"/>
      <c r="R58" s="235"/>
      <c r="S58" s="236"/>
    </row>
    <row r="59" spans="2:19" x14ac:dyDescent="0.2">
      <c r="B59" s="237"/>
      <c r="C59" s="238"/>
      <c r="D59" s="238"/>
      <c r="E59" s="238"/>
      <c r="F59" s="238"/>
      <c r="G59" s="238"/>
      <c r="H59" s="238"/>
      <c r="I59" s="238"/>
      <c r="J59" s="238"/>
      <c r="K59" s="238"/>
      <c r="L59" s="238"/>
      <c r="M59" s="238"/>
      <c r="N59" s="238"/>
      <c r="O59" s="238"/>
      <c r="P59" s="238"/>
      <c r="Q59" s="238"/>
      <c r="R59" s="238"/>
      <c r="S59" s="239"/>
    </row>
    <row r="60" spans="2:19" x14ac:dyDescent="0.2">
      <c r="B60" s="237"/>
      <c r="C60" s="238"/>
      <c r="D60" s="238"/>
      <c r="E60" s="238"/>
      <c r="F60" s="238"/>
      <c r="G60" s="238"/>
      <c r="H60" s="238"/>
      <c r="I60" s="238"/>
      <c r="J60" s="238"/>
      <c r="K60" s="238"/>
      <c r="L60" s="238"/>
      <c r="M60" s="238"/>
      <c r="N60" s="238"/>
      <c r="O60" s="238"/>
      <c r="P60" s="238"/>
      <c r="Q60" s="238"/>
      <c r="R60" s="238"/>
      <c r="S60" s="239"/>
    </row>
    <row r="61" spans="2:19" x14ac:dyDescent="0.2">
      <c r="B61" s="237"/>
      <c r="C61" s="238"/>
      <c r="D61" s="238"/>
      <c r="E61" s="238"/>
      <c r="F61" s="238"/>
      <c r="G61" s="238"/>
      <c r="H61" s="238"/>
      <c r="I61" s="238"/>
      <c r="J61" s="238"/>
      <c r="K61" s="238"/>
      <c r="L61" s="238"/>
      <c r="M61" s="238"/>
      <c r="N61" s="238"/>
      <c r="O61" s="238"/>
      <c r="P61" s="238"/>
      <c r="Q61" s="238"/>
      <c r="R61" s="238"/>
      <c r="S61" s="239"/>
    </row>
    <row r="62" spans="2:19" x14ac:dyDescent="0.2">
      <c r="B62" s="237"/>
      <c r="C62" s="238"/>
      <c r="D62" s="238"/>
      <c r="E62" s="238"/>
      <c r="F62" s="238"/>
      <c r="G62" s="238"/>
      <c r="H62" s="238"/>
      <c r="I62" s="238"/>
      <c r="J62" s="238"/>
      <c r="K62" s="238"/>
      <c r="L62" s="238"/>
      <c r="M62" s="238"/>
      <c r="N62" s="238"/>
      <c r="O62" s="238"/>
      <c r="P62" s="238"/>
      <c r="Q62" s="238"/>
      <c r="R62" s="238"/>
      <c r="S62" s="239"/>
    </row>
    <row r="63" spans="2:19" x14ac:dyDescent="0.2">
      <c r="B63" s="237"/>
      <c r="C63" s="238"/>
      <c r="D63" s="238"/>
      <c r="E63" s="238"/>
      <c r="F63" s="238"/>
      <c r="G63" s="238"/>
      <c r="H63" s="238"/>
      <c r="I63" s="238"/>
      <c r="J63" s="238"/>
      <c r="K63" s="238"/>
      <c r="L63" s="238"/>
      <c r="M63" s="238"/>
      <c r="N63" s="238"/>
      <c r="O63" s="238"/>
      <c r="P63" s="238"/>
      <c r="Q63" s="238"/>
      <c r="R63" s="238"/>
      <c r="S63" s="239"/>
    </row>
    <row r="64" spans="2:19" x14ac:dyDescent="0.2">
      <c r="B64" s="237"/>
      <c r="C64" s="238"/>
      <c r="D64" s="238"/>
      <c r="E64" s="238"/>
      <c r="F64" s="238"/>
      <c r="G64" s="238"/>
      <c r="H64" s="238"/>
      <c r="I64" s="238"/>
      <c r="J64" s="238"/>
      <c r="K64" s="238"/>
      <c r="L64" s="238"/>
      <c r="M64" s="238"/>
      <c r="N64" s="238"/>
      <c r="O64" s="238"/>
      <c r="P64" s="238"/>
      <c r="Q64" s="238"/>
      <c r="R64" s="238"/>
      <c r="S64" s="239"/>
    </row>
    <row r="65" spans="2:19" ht="13.5" thickBot="1" x14ac:dyDescent="0.25">
      <c r="B65" s="240"/>
      <c r="C65" s="241"/>
      <c r="D65" s="241"/>
      <c r="E65" s="241"/>
      <c r="F65" s="241"/>
      <c r="G65" s="241"/>
      <c r="H65" s="241"/>
      <c r="I65" s="241"/>
      <c r="J65" s="241"/>
      <c r="K65" s="241"/>
      <c r="L65" s="241"/>
      <c r="M65" s="241"/>
      <c r="N65" s="241"/>
      <c r="O65" s="241"/>
      <c r="P65" s="241"/>
      <c r="Q65" s="241"/>
      <c r="R65" s="241"/>
      <c r="S65" s="242"/>
    </row>
  </sheetData>
  <mergeCells count="77">
    <mergeCell ref="B58:S65"/>
    <mergeCell ref="K38:M40"/>
    <mergeCell ref="N38:P40"/>
    <mergeCell ref="W12:X22"/>
    <mergeCell ref="W35:Y45"/>
    <mergeCell ref="B24:S33"/>
    <mergeCell ref="B35:D37"/>
    <mergeCell ref="E35:G37"/>
    <mergeCell ref="H35:J37"/>
    <mergeCell ref="K35:M37"/>
    <mergeCell ref="N35:P37"/>
    <mergeCell ref="Q35:S37"/>
    <mergeCell ref="B15:D17"/>
    <mergeCell ref="H21:I22"/>
    <mergeCell ref="J21:J22"/>
    <mergeCell ref="K21:L22"/>
    <mergeCell ref="B1:S10"/>
    <mergeCell ref="B12:D14"/>
    <mergeCell ref="M21:M22"/>
    <mergeCell ref="O18:P20"/>
    <mergeCell ref="N21:O22"/>
    <mergeCell ref="P21:P22"/>
    <mergeCell ref="Q12:S14"/>
    <mergeCell ref="Q15:S17"/>
    <mergeCell ref="Q18:Q20"/>
    <mergeCell ref="R18:S20"/>
    <mergeCell ref="Q21:R22"/>
    <mergeCell ref="S21:S22"/>
    <mergeCell ref="C18:D20"/>
    <mergeCell ref="B21:C22"/>
    <mergeCell ref="D21:D22"/>
    <mergeCell ref="E21:F22"/>
    <mergeCell ref="G21:G22"/>
    <mergeCell ref="B18:B20"/>
    <mergeCell ref="E12:G14"/>
    <mergeCell ref="E15:G17"/>
    <mergeCell ref="E18:E20"/>
    <mergeCell ref="F18:G20"/>
    <mergeCell ref="H12:J14"/>
    <mergeCell ref="H15:J17"/>
    <mergeCell ref="H18:H20"/>
    <mergeCell ref="I18:J20"/>
    <mergeCell ref="K12:M14"/>
    <mergeCell ref="K15:M17"/>
    <mergeCell ref="K18:K20"/>
    <mergeCell ref="L18:M20"/>
    <mergeCell ref="N12:P14"/>
    <mergeCell ref="N15:P17"/>
    <mergeCell ref="N18:N20"/>
    <mergeCell ref="Q38:S40"/>
    <mergeCell ref="B41:B43"/>
    <mergeCell ref="C41:D43"/>
    <mergeCell ref="E41:E43"/>
    <mergeCell ref="F41:G43"/>
    <mergeCell ref="H41:H43"/>
    <mergeCell ref="I41:J43"/>
    <mergeCell ref="K41:K43"/>
    <mergeCell ref="L41:M43"/>
    <mergeCell ref="N41:N43"/>
    <mergeCell ref="O41:P43"/>
    <mergeCell ref="Q41:Q43"/>
    <mergeCell ref="R41:S43"/>
    <mergeCell ref="B38:D40"/>
    <mergeCell ref="E38:G40"/>
    <mergeCell ref="H38:J40"/>
    <mergeCell ref="B44:C45"/>
    <mergeCell ref="D44:D45"/>
    <mergeCell ref="E44:F45"/>
    <mergeCell ref="G44:G45"/>
    <mergeCell ref="H44:I45"/>
    <mergeCell ref="Q44:R45"/>
    <mergeCell ref="S44:S45"/>
    <mergeCell ref="J44:J45"/>
    <mergeCell ref="K44:L45"/>
    <mergeCell ref="M44:M45"/>
    <mergeCell ref="N44:O45"/>
    <mergeCell ref="P44:P45"/>
  </mergeCells>
  <phoneticPr fontId="6" type="noConversion"/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1A9900"/>
  </sheetPr>
  <dimension ref="A1"/>
  <sheetViews>
    <sheetView workbookViewId="0">
      <selection activeCell="H22" sqref="H22"/>
    </sheetView>
  </sheetViews>
  <sheetFormatPr baseColWidth="10" defaultRowHeight="12.75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  <mx:PLV Mode="0" OnePage="0" WScale="0"/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8"/>
  <sheetViews>
    <sheetView workbookViewId="0">
      <selection activeCell="A3" sqref="A3:XFD3"/>
    </sheetView>
  </sheetViews>
  <sheetFormatPr baseColWidth="10" defaultRowHeight="12.75" x14ac:dyDescent="0.2"/>
  <cols>
    <col min="1" max="1" width="10.7109375" bestFit="1" customWidth="1"/>
    <col min="2" max="2" width="9.85546875" bestFit="1" customWidth="1"/>
    <col min="3" max="3" width="11" bestFit="1" customWidth="1"/>
  </cols>
  <sheetData>
    <row r="1" spans="1:7" ht="15" customHeight="1" x14ac:dyDescent="0.2">
      <c r="A1" s="258" t="s">
        <v>269</v>
      </c>
      <c r="B1" s="259"/>
      <c r="C1" s="259"/>
      <c r="D1" s="259"/>
      <c r="E1" s="259"/>
      <c r="F1" s="259"/>
      <c r="G1" s="260"/>
    </row>
    <row r="2" spans="1:7" ht="15" customHeight="1" x14ac:dyDescent="0.2">
      <c r="A2" s="50"/>
      <c r="B2" s="49"/>
      <c r="C2" s="49"/>
      <c r="D2" s="49"/>
      <c r="E2" s="49"/>
      <c r="F2" s="49"/>
      <c r="G2" s="51"/>
    </row>
    <row r="3" spans="1:7" ht="15" customHeight="1" x14ac:dyDescent="0.9">
      <c r="A3" s="50" t="s">
        <v>243</v>
      </c>
      <c r="B3" s="49" t="s">
        <v>245</v>
      </c>
      <c r="C3" s="49">
        <v>5</v>
      </c>
      <c r="D3" s="49">
        <v>1</v>
      </c>
      <c r="E3" s="261"/>
      <c r="F3" s="262"/>
      <c r="G3" s="263"/>
    </row>
    <row r="4" spans="1:7" ht="15" customHeight="1" x14ac:dyDescent="0.9">
      <c r="A4" s="50" t="s">
        <v>261</v>
      </c>
      <c r="B4" s="49" t="s">
        <v>246</v>
      </c>
      <c r="C4" s="49">
        <v>10</v>
      </c>
      <c r="D4" s="49">
        <v>2</v>
      </c>
      <c r="E4" s="264"/>
      <c r="F4" s="265"/>
      <c r="G4" s="266"/>
    </row>
    <row r="5" spans="1:7" ht="15" customHeight="1" x14ac:dyDescent="0.9">
      <c r="A5" s="50" t="s">
        <v>262</v>
      </c>
      <c r="B5" s="49" t="s">
        <v>247</v>
      </c>
      <c r="C5" s="49">
        <v>15</v>
      </c>
      <c r="D5" s="49">
        <v>3</v>
      </c>
      <c r="E5" s="267"/>
      <c r="F5" s="268"/>
      <c r="G5" s="269"/>
    </row>
    <row r="6" spans="1:7" ht="15" customHeight="1" x14ac:dyDescent="0.9">
      <c r="A6" s="50" t="s">
        <v>263</v>
      </c>
      <c r="B6" s="49" t="s">
        <v>248</v>
      </c>
      <c r="C6" s="49">
        <v>20</v>
      </c>
      <c r="D6" s="49">
        <v>4</v>
      </c>
      <c r="E6" s="270"/>
      <c r="F6" s="271"/>
      <c r="G6" s="272"/>
    </row>
    <row r="7" spans="1:7" ht="15" customHeight="1" x14ac:dyDescent="0.9">
      <c r="A7" s="50" t="s">
        <v>244</v>
      </c>
      <c r="B7" s="49" t="s">
        <v>249</v>
      </c>
      <c r="C7" s="49">
        <v>25</v>
      </c>
      <c r="D7" s="49">
        <v>5</v>
      </c>
      <c r="E7" s="273"/>
      <c r="F7" s="274"/>
      <c r="G7" s="275"/>
    </row>
    <row r="8" spans="1:7" ht="15" customHeight="1" x14ac:dyDescent="0.9">
      <c r="A8" s="50" t="s">
        <v>264</v>
      </c>
      <c r="B8" s="49" t="s">
        <v>250</v>
      </c>
      <c r="C8" s="49" t="s">
        <v>241</v>
      </c>
      <c r="D8" s="49">
        <v>6</v>
      </c>
      <c r="E8" s="276"/>
      <c r="F8" s="277"/>
      <c r="G8" s="278"/>
    </row>
    <row r="9" spans="1:7" ht="15" customHeight="1" x14ac:dyDescent="0.9">
      <c r="A9" s="50" t="s">
        <v>265</v>
      </c>
      <c r="B9" s="49" t="s">
        <v>251</v>
      </c>
      <c r="C9" s="49" t="s">
        <v>242</v>
      </c>
      <c r="D9" s="49">
        <v>7</v>
      </c>
      <c r="E9" s="279"/>
      <c r="F9" s="280"/>
      <c r="G9" s="281"/>
    </row>
    <row r="10" spans="1:7" ht="15" customHeight="1" x14ac:dyDescent="0.9">
      <c r="A10" s="50" t="s">
        <v>266</v>
      </c>
      <c r="B10" s="49" t="s">
        <v>252</v>
      </c>
      <c r="C10" s="49"/>
      <c r="D10" s="49">
        <v>8</v>
      </c>
      <c r="E10" s="282"/>
      <c r="F10" s="283"/>
      <c r="G10" s="284"/>
    </row>
    <row r="11" spans="1:7" ht="15" customHeight="1" x14ac:dyDescent="0.9">
      <c r="A11" s="50" t="s">
        <v>267</v>
      </c>
      <c r="B11" s="49" t="s">
        <v>253</v>
      </c>
      <c r="C11" s="49"/>
      <c r="D11" s="49">
        <v>9</v>
      </c>
      <c r="E11" s="285"/>
      <c r="F11" s="286"/>
      <c r="G11" s="287"/>
    </row>
    <row r="12" spans="1:7" ht="28.5" customHeight="1" x14ac:dyDescent="0.9">
      <c r="A12" s="50" t="s">
        <v>268</v>
      </c>
      <c r="B12" s="49" t="s">
        <v>254</v>
      </c>
      <c r="C12" s="49"/>
      <c r="D12" s="49">
        <v>10</v>
      </c>
      <c r="E12" s="288"/>
      <c r="F12" s="289"/>
      <c r="G12" s="290"/>
    </row>
    <row r="13" spans="1:7" ht="15" customHeight="1" x14ac:dyDescent="0.9">
      <c r="A13" s="50"/>
      <c r="B13" s="49" t="s">
        <v>255</v>
      </c>
      <c r="C13" s="49"/>
      <c r="D13" s="49">
        <v>11</v>
      </c>
      <c r="E13" s="291"/>
      <c r="F13" s="292"/>
      <c r="G13" s="293"/>
    </row>
    <row r="14" spans="1:7" ht="15" customHeight="1" x14ac:dyDescent="0.2">
      <c r="A14" s="50"/>
      <c r="B14" s="49" t="s">
        <v>256</v>
      </c>
      <c r="C14" s="49"/>
      <c r="D14" s="49"/>
      <c r="E14" s="49"/>
      <c r="F14" s="49"/>
      <c r="G14" s="51"/>
    </row>
    <row r="15" spans="1:7" ht="15" customHeight="1" x14ac:dyDescent="0.2">
      <c r="A15" s="50"/>
      <c r="B15" s="49" t="s">
        <v>257</v>
      </c>
      <c r="C15" s="49"/>
      <c r="D15" s="49"/>
      <c r="E15" s="49"/>
      <c r="F15" s="49"/>
      <c r="G15" s="51"/>
    </row>
    <row r="16" spans="1:7" ht="15" customHeight="1" x14ac:dyDescent="0.2">
      <c r="A16" s="50"/>
      <c r="B16" s="49" t="s">
        <v>258</v>
      </c>
      <c r="C16" s="49"/>
      <c r="D16" s="49"/>
      <c r="E16" s="49"/>
      <c r="F16" s="49"/>
      <c r="G16" s="51"/>
    </row>
    <row r="17" spans="1:7" ht="15" customHeight="1" x14ac:dyDescent="0.2">
      <c r="A17" s="50"/>
      <c r="B17" s="49" t="s">
        <v>259</v>
      </c>
      <c r="C17" s="49"/>
      <c r="D17" s="49"/>
      <c r="E17" s="49"/>
      <c r="F17" s="49"/>
      <c r="G17" s="51"/>
    </row>
    <row r="18" spans="1:7" ht="15" customHeight="1" thickBot="1" x14ac:dyDescent="0.25">
      <c r="A18" s="52"/>
      <c r="B18" s="53" t="s">
        <v>260</v>
      </c>
      <c r="C18" s="53"/>
      <c r="D18" s="53"/>
      <c r="E18" s="53"/>
      <c r="F18" s="53"/>
      <c r="G18" s="5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B6</vt:lpstr>
      <vt:lpstr>PATCH</vt:lpstr>
      <vt:lpstr>MATOS</vt:lpstr>
      <vt:lpstr>ETIKETS</vt:lpstr>
      <vt:lpstr>AMP</vt:lpstr>
      <vt:lpstr>Palette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Yvan Petitpierre</dc:creator>
  <cp:lastModifiedBy>Michel Zombaï</cp:lastModifiedBy>
  <cp:lastPrinted>2015-11-10T11:47:16Z</cp:lastPrinted>
  <dcterms:created xsi:type="dcterms:W3CDTF">2002-09-04T22:30:44Z</dcterms:created>
  <dcterms:modified xsi:type="dcterms:W3CDTF">2015-11-10T15:04:47Z</dcterms:modified>
</cp:coreProperties>
</file>