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drawings/drawing5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6390" windowWidth="20730" windowHeight="6435" tabRatio="909" firstSheet="4" activeTab="4"/>
  </bookViews>
  <sheets>
    <sheet name="DEPLACEMENT" sheetId="103" state="hidden" r:id="rId1"/>
    <sheet name="calendriers" sheetId="104" state="hidden" r:id="rId2"/>
    <sheet name="PORTAIL" sheetId="44" state="hidden" r:id="rId3"/>
    <sheet name="recap general" sheetId="20" state="hidden" r:id="rId4"/>
    <sheet name="J130911" sheetId="116" r:id="rId5"/>
    <sheet name="edition" sheetId="22" state="hidden" r:id="rId6"/>
    <sheet name="paramètre" sheetId="2" state="hidden" r:id="rId7"/>
    <sheet name="km" sheetId="45" state="hidden" r:id="rId8"/>
  </sheets>
  <externalReferences>
    <externalReference r:id="rId9"/>
    <externalReference r:id="rId10"/>
  </externalReferences>
  <definedNames>
    <definedName name="_xlnm._FilterDatabase" localSheetId="5" hidden="1">edition!$N$9:$N$9</definedName>
    <definedName name="_xlnm._FilterDatabase" localSheetId="3" hidden="1">'recap general'!$N$1:$N$323</definedName>
    <definedName name="asso" localSheetId="7">[1]paramètre!$A$1:$F$20</definedName>
    <definedName name="asso">paramètre!$A$1:$F$20</definedName>
    <definedName name="calendrier" localSheetId="7">[1]paramètre!$K$1:$M$44</definedName>
    <definedName name="calendrier1213">calendriers!$A$1:$C$46</definedName>
    <definedName name="calendrier1314">calendriers!$D$1:$F$46</definedName>
    <definedName name="calendrier1415">calendriers!$G$1:$I$46</definedName>
    <definedName name="calendrier1516">calendriers!$J$1:$L$47</definedName>
    <definedName name="datedebut">PORTAIL!$B$3</definedName>
    <definedName name="datefin">PORTAIL!$B$4</definedName>
    <definedName name="_xlnm.Print_Titles" localSheetId="5">edition!$2:$9</definedName>
    <definedName name="NOM_DISTRICT">PORTAIL!$H$4</definedName>
    <definedName name="NUM_DISTRICT" localSheetId="7">[1]PORTAIL!$H$3</definedName>
    <definedName name="NUM_DISTRICT">PORTAIL!$H$3</definedName>
  </definedNames>
  <calcPr calcId="145621" calcMode="manual"/>
</workbook>
</file>

<file path=xl/calcChain.xml><?xml version="1.0" encoding="utf-8"?>
<calcChain xmlns="http://schemas.openxmlformats.org/spreadsheetml/2006/main">
  <c r="V19" i="116" l="1"/>
  <c r="V13" i="116"/>
  <c r="V8" i="116"/>
  <c r="V21" i="116"/>
  <c r="V22" i="116" s="1"/>
  <c r="V23" i="116" s="1"/>
  <c r="V24" i="116" s="1"/>
  <c r="V25" i="116" s="1"/>
  <c r="V26" i="116" s="1"/>
  <c r="V27" i="116" s="1"/>
  <c r="V15" i="116"/>
  <c r="V16" i="116" s="1"/>
  <c r="V17" i="116" s="1"/>
  <c r="V18" i="116" s="1"/>
  <c r="V10" i="116"/>
  <c r="V11" i="116" s="1"/>
  <c r="V12" i="116" s="1"/>
  <c r="E7" i="103"/>
  <c r="E6" i="103"/>
  <c r="V6" i="116"/>
  <c r="V7" i="116" s="1"/>
  <c r="V4" i="116"/>
  <c r="X2" i="116"/>
  <c r="A2" i="116"/>
  <c r="X1" i="116" s="1"/>
  <c r="D4" i="103"/>
  <c r="A4" i="103"/>
  <c r="V4" i="103"/>
  <c r="V6" i="103"/>
  <c r="V7" i="103" s="1"/>
  <c r="E40" i="104"/>
  <c r="E41" i="104"/>
  <c r="E42" i="104" s="1"/>
  <c r="E43" i="104" s="1"/>
  <c r="E44" i="104" s="1"/>
  <c r="E45" i="104" s="1"/>
  <c r="E46" i="104" s="1"/>
  <c r="B40" i="104"/>
  <c r="B41" i="104" s="1"/>
  <c r="B42" i="104" s="1"/>
  <c r="B43" i="104" s="1"/>
  <c r="B44" i="104" s="1"/>
  <c r="B45" i="104" s="1"/>
  <c r="B46" i="104" s="1"/>
  <c r="K30" i="104"/>
  <c r="K31" i="104" s="1"/>
  <c r="K32" i="104" s="1"/>
  <c r="K33" i="104" s="1"/>
  <c r="K34" i="104" s="1"/>
  <c r="K37" i="104" s="1"/>
  <c r="K38" i="104" s="1"/>
  <c r="K39" i="104" s="1"/>
  <c r="K40" i="104" s="1"/>
  <c r="K41" i="104" s="1"/>
  <c r="K42" i="104" s="1"/>
  <c r="K43" i="104" s="1"/>
  <c r="K44" i="104" s="1"/>
  <c r="K45" i="104" s="1"/>
  <c r="K46" i="104" s="1"/>
  <c r="K47" i="104" s="1"/>
  <c r="H30" i="104"/>
  <c r="H31" i="104" s="1"/>
  <c r="H32" i="104" s="1"/>
  <c r="H33" i="104" s="1"/>
  <c r="H34" i="104" s="1"/>
  <c r="H37" i="104" s="1"/>
  <c r="H38" i="104" s="1"/>
  <c r="H39" i="104" s="1"/>
  <c r="H40" i="104" s="1"/>
  <c r="H41" i="104" s="1"/>
  <c r="H42" i="104" s="1"/>
  <c r="H43" i="104" s="1"/>
  <c r="H44" i="104" s="1"/>
  <c r="H45" i="104" s="1"/>
  <c r="H46" i="104" s="1"/>
  <c r="B30" i="104"/>
  <c r="B31" i="104" s="1"/>
  <c r="B32" i="104" s="1"/>
  <c r="B33" i="104" s="1"/>
  <c r="B34" i="104" s="1"/>
  <c r="K22" i="104"/>
  <c r="K23" i="104"/>
  <c r="K24" i="104" s="1"/>
  <c r="K25" i="104" s="1"/>
  <c r="K26" i="104" s="1"/>
  <c r="H22" i="104"/>
  <c r="H23" i="104" s="1"/>
  <c r="H24" i="104" s="1"/>
  <c r="H25" i="104" s="1"/>
  <c r="H26" i="104" s="1"/>
  <c r="B22" i="104"/>
  <c r="B23" i="104" s="1"/>
  <c r="B24" i="104" s="1"/>
  <c r="B25" i="104" s="1"/>
  <c r="B26" i="104" s="1"/>
  <c r="K14" i="104"/>
  <c r="K15" i="104" s="1"/>
  <c r="K16" i="104" s="1"/>
  <c r="K17" i="104" s="1"/>
  <c r="K18" i="104" s="1"/>
  <c r="H14" i="104"/>
  <c r="H15" i="104"/>
  <c r="H16" i="104" s="1"/>
  <c r="H17" i="104" s="1"/>
  <c r="H18" i="104" s="1"/>
  <c r="E14" i="104"/>
  <c r="E15" i="104" s="1"/>
  <c r="E16" i="104" s="1"/>
  <c r="E17" i="104" s="1"/>
  <c r="E18" i="104" s="1"/>
  <c r="E21" i="104" s="1"/>
  <c r="E22" i="104" s="1"/>
  <c r="E23" i="104" s="1"/>
  <c r="E24" i="104" s="1"/>
  <c r="E25" i="104" s="1"/>
  <c r="E26" i="104" s="1"/>
  <c r="E27" i="104" s="1"/>
  <c r="E30" i="104" s="1"/>
  <c r="E31" i="104" s="1"/>
  <c r="E32" i="104" s="1"/>
  <c r="E33" i="104" s="1"/>
  <c r="E34" i="104" s="1"/>
  <c r="E35" i="104" s="1"/>
  <c r="B14" i="104"/>
  <c r="B15" i="104" s="1"/>
  <c r="B16" i="104" s="1"/>
  <c r="B17" i="104" s="1"/>
  <c r="B18" i="104" s="1"/>
  <c r="K4" i="104"/>
  <c r="K5" i="104"/>
  <c r="K6" i="104" s="1"/>
  <c r="K7" i="104" s="1"/>
  <c r="K8" i="104" s="1"/>
  <c r="K9" i="104" s="1"/>
  <c r="K10" i="104" s="1"/>
  <c r="J4" i="104"/>
  <c r="J5" i="104" s="1"/>
  <c r="L5" i="104" s="1"/>
  <c r="H4" i="104"/>
  <c r="H5" i="104" s="1"/>
  <c r="H6" i="104" s="1"/>
  <c r="H7" i="104" s="1"/>
  <c r="H8" i="104" s="1"/>
  <c r="H9" i="104" s="1"/>
  <c r="H10" i="104" s="1"/>
  <c r="G4" i="104"/>
  <c r="G5" i="104"/>
  <c r="E4" i="104"/>
  <c r="E5" i="104"/>
  <c r="E6" i="104" s="1"/>
  <c r="E7" i="104" s="1"/>
  <c r="E8" i="104" s="1"/>
  <c r="E9" i="104" s="1"/>
  <c r="D4" i="104"/>
  <c r="D5" i="104"/>
  <c r="B4" i="104"/>
  <c r="B5" i="104"/>
  <c r="B6" i="104" s="1"/>
  <c r="B7" i="104" s="1"/>
  <c r="B8" i="104" s="1"/>
  <c r="B9" i="104" s="1"/>
  <c r="B10" i="104" s="1"/>
  <c r="A4" i="104"/>
  <c r="A5" i="104" s="1"/>
  <c r="C5" i="104" s="1"/>
  <c r="L3" i="104"/>
  <c r="I3" i="104"/>
  <c r="F3" i="104"/>
  <c r="C3" i="104"/>
  <c r="X2" i="103"/>
  <c r="A2" i="103"/>
  <c r="X1" i="103" s="1"/>
  <c r="A2" i="2"/>
  <c r="F2" i="2" s="1"/>
  <c r="A3" i="2"/>
  <c r="F3" i="2" s="1"/>
  <c r="A4" i="2"/>
  <c r="F4" i="2" s="1"/>
  <c r="A5" i="2"/>
  <c r="F5" i="2" s="1"/>
  <c r="A6" i="2"/>
  <c r="F6" i="2" s="1"/>
  <c r="A7" i="2"/>
  <c r="F7" i="2" s="1"/>
  <c r="A8" i="2"/>
  <c r="F8" i="2" s="1"/>
  <c r="A9" i="2"/>
  <c r="F9" i="2" s="1"/>
  <c r="A10" i="2"/>
  <c r="A11" i="2"/>
  <c r="F11" i="2"/>
  <c r="A12" i="2"/>
  <c r="F12" i="2"/>
  <c r="A13" i="2"/>
  <c r="F13" i="2"/>
  <c r="A14" i="2"/>
  <c r="F14" i="2"/>
  <c r="A15" i="2"/>
  <c r="F15" i="2"/>
  <c r="A16" i="2"/>
  <c r="F16" i="2"/>
  <c r="A17" i="2"/>
  <c r="F17" i="2"/>
  <c r="A18" i="2"/>
  <c r="F18" i="2"/>
  <c r="A19" i="2"/>
  <c r="F19" i="2"/>
  <c r="A20" i="2"/>
  <c r="F20" i="2"/>
  <c r="F5" i="22"/>
  <c r="T5" i="22"/>
  <c r="I6" i="22"/>
  <c r="O6" i="22"/>
  <c r="A6" i="104"/>
  <c r="C6" i="104" s="1"/>
  <c r="D6" i="104"/>
  <c r="F5" i="104"/>
  <c r="G6" i="104"/>
  <c r="I6" i="104" s="1"/>
  <c r="I5" i="104"/>
  <c r="J6" i="104"/>
  <c r="C4" i="104"/>
  <c r="I4" i="104"/>
  <c r="F4" i="104"/>
  <c r="L4" i="104"/>
  <c r="A7" i="104"/>
  <c r="C7" i="104" l="1"/>
  <c r="A8" i="104"/>
  <c r="L6" i="104"/>
  <c r="J7" i="104"/>
  <c r="F6" i="104"/>
  <c r="D7" i="104"/>
  <c r="G7" i="104"/>
  <c r="E27" i="116"/>
  <c r="E26" i="116"/>
  <c r="E25" i="116"/>
  <c r="E24" i="116"/>
  <c r="E23" i="116"/>
  <c r="E21" i="116"/>
  <c r="E18" i="116"/>
  <c r="E17" i="116"/>
  <c r="E12" i="116"/>
  <c r="E15" i="116"/>
  <c r="E10" i="116"/>
  <c r="E6" i="116"/>
  <c r="E22" i="116"/>
  <c r="E16" i="116"/>
  <c r="E11" i="116"/>
  <c r="E7" i="116"/>
  <c r="F10" i="2"/>
  <c r="F7" i="104" l="1"/>
  <c r="D8" i="104"/>
  <c r="L7" i="104"/>
  <c r="J8" i="104"/>
  <c r="A9" i="104"/>
  <c r="C8" i="104"/>
  <c r="I7" i="104"/>
  <c r="G8" i="104"/>
  <c r="I8" i="104" l="1"/>
  <c r="G9" i="104"/>
  <c r="L8" i="104"/>
  <c r="J9" i="104"/>
  <c r="D9" i="104"/>
  <c r="F8" i="104"/>
  <c r="A10" i="104"/>
  <c r="C9" i="104"/>
  <c r="L9" i="104" l="1"/>
  <c r="J10" i="104"/>
  <c r="G10" i="104"/>
  <c r="I9" i="104"/>
  <c r="A11" i="104"/>
  <c r="C10" i="104"/>
  <c r="D10" i="104"/>
  <c r="F9" i="104"/>
  <c r="J11" i="104" l="1"/>
  <c r="L10" i="104"/>
  <c r="D11" i="104"/>
  <c r="F10" i="104"/>
  <c r="A12" i="104"/>
  <c r="C11" i="104"/>
  <c r="G11" i="104"/>
  <c r="I10" i="104"/>
  <c r="G12" i="104" l="1"/>
  <c r="I11" i="104"/>
  <c r="A13" i="104"/>
  <c r="C12" i="104"/>
  <c r="D12" i="104"/>
  <c r="F11" i="104"/>
  <c r="J12" i="104"/>
  <c r="L11" i="104"/>
  <c r="J13" i="104" l="1"/>
  <c r="L12" i="104"/>
  <c r="D13" i="104"/>
  <c r="F12" i="104"/>
  <c r="A14" i="104"/>
  <c r="C13" i="104"/>
  <c r="G13" i="104"/>
  <c r="I12" i="104"/>
  <c r="G14" i="104" l="1"/>
  <c r="I13" i="104"/>
  <c r="A15" i="104"/>
  <c r="C14" i="104"/>
  <c r="D14" i="104"/>
  <c r="F13" i="104"/>
  <c r="J14" i="104"/>
  <c r="L13" i="104"/>
  <c r="J15" i="104" l="1"/>
  <c r="L14" i="104"/>
  <c r="D15" i="104"/>
  <c r="F14" i="104"/>
  <c r="A16" i="104"/>
  <c r="C15" i="104"/>
  <c r="G15" i="104"/>
  <c r="I14" i="104"/>
  <c r="G16" i="104" l="1"/>
  <c r="I15" i="104"/>
  <c r="A17" i="104"/>
  <c r="C16" i="104"/>
  <c r="D16" i="104"/>
  <c r="F15" i="104"/>
  <c r="J16" i="104"/>
  <c r="L15" i="104"/>
  <c r="J17" i="104" l="1"/>
  <c r="L16" i="104"/>
  <c r="D17" i="104"/>
  <c r="F16" i="104"/>
  <c r="A18" i="104"/>
  <c r="C17" i="104"/>
  <c r="G17" i="104"/>
  <c r="I16" i="104"/>
  <c r="G18" i="104" l="1"/>
  <c r="I17" i="104"/>
  <c r="A19" i="104"/>
  <c r="C18" i="104"/>
  <c r="D18" i="104"/>
  <c r="F17" i="104"/>
  <c r="J18" i="104"/>
  <c r="L17" i="104"/>
  <c r="J19" i="104" l="1"/>
  <c r="L18" i="104"/>
  <c r="D19" i="104"/>
  <c r="F18" i="104"/>
  <c r="A20" i="104"/>
  <c r="C19" i="104"/>
  <c r="G19" i="104"/>
  <c r="I18" i="104"/>
  <c r="G20" i="104" l="1"/>
  <c r="I19" i="104"/>
  <c r="A21" i="104"/>
  <c r="C20" i="104"/>
  <c r="D20" i="104"/>
  <c r="F19" i="104"/>
  <c r="J20" i="104"/>
  <c r="L19" i="104"/>
  <c r="J21" i="104" l="1"/>
  <c r="L20" i="104"/>
  <c r="D21" i="104"/>
  <c r="F20" i="104"/>
  <c r="A22" i="104"/>
  <c r="C21" i="104"/>
  <c r="G21" i="104"/>
  <c r="I20" i="104"/>
  <c r="I21" i="104" l="1"/>
  <c r="G22" i="104"/>
  <c r="A23" i="104"/>
  <c r="C22" i="104"/>
  <c r="D22" i="104"/>
  <c r="F21" i="104"/>
  <c r="J22" i="104"/>
  <c r="L21" i="104"/>
  <c r="G23" i="104" l="1"/>
  <c r="I22" i="104"/>
  <c r="J23" i="104"/>
  <c r="L22" i="104"/>
  <c r="D23" i="104"/>
  <c r="F22" i="104"/>
  <c r="A24" i="104"/>
  <c r="C23" i="104"/>
  <c r="A25" i="104" l="1"/>
  <c r="C24" i="104"/>
  <c r="D24" i="104"/>
  <c r="F23" i="104"/>
  <c r="J24" i="104"/>
  <c r="L23" i="104"/>
  <c r="G24" i="104"/>
  <c r="I23" i="104"/>
  <c r="G25" i="104" l="1"/>
  <c r="I24" i="104"/>
  <c r="J25" i="104"/>
  <c r="L24" i="104"/>
  <c r="D25" i="104"/>
  <c r="F24" i="104"/>
  <c r="A26" i="104"/>
  <c r="C25" i="104"/>
  <c r="A27" i="104" l="1"/>
  <c r="C26" i="104"/>
  <c r="D26" i="104"/>
  <c r="F25" i="104"/>
  <c r="J26" i="104"/>
  <c r="L25" i="104"/>
  <c r="G26" i="104"/>
  <c r="I25" i="104"/>
  <c r="G27" i="104" l="1"/>
  <c r="I26" i="104"/>
  <c r="J27" i="104"/>
  <c r="L26" i="104"/>
  <c r="F26" i="104"/>
  <c r="D27" i="104"/>
  <c r="A28" i="104"/>
  <c r="C27" i="104"/>
  <c r="D28" i="104" l="1"/>
  <c r="F27" i="104"/>
  <c r="C28" i="104"/>
  <c r="A29" i="104"/>
  <c r="J28" i="104"/>
  <c r="L27" i="104"/>
  <c r="G28" i="104"/>
  <c r="I27" i="104"/>
  <c r="C29" i="104" l="1"/>
  <c r="A30" i="104"/>
  <c r="G29" i="104"/>
  <c r="I28" i="104"/>
  <c r="J29" i="104"/>
  <c r="L28" i="104"/>
  <c r="F28" i="104"/>
  <c r="D29" i="104"/>
  <c r="F29" i="104" l="1"/>
  <c r="D30" i="104"/>
  <c r="C30" i="104"/>
  <c r="A31" i="104"/>
  <c r="L29" i="104"/>
  <c r="J30" i="104"/>
  <c r="I29" i="104"/>
  <c r="G30" i="104"/>
  <c r="I30" i="104" l="1"/>
  <c r="G31" i="104"/>
  <c r="L30" i="104"/>
  <c r="J31" i="104"/>
  <c r="A32" i="104"/>
  <c r="C31" i="104"/>
  <c r="F30" i="104"/>
  <c r="D31" i="104"/>
  <c r="C32" i="104" l="1"/>
  <c r="A33" i="104"/>
  <c r="F31" i="104"/>
  <c r="D32" i="104"/>
  <c r="L31" i="104"/>
  <c r="J32" i="104"/>
  <c r="I31" i="104"/>
  <c r="G32" i="104"/>
  <c r="I32" i="104" l="1"/>
  <c r="G33" i="104"/>
  <c r="L32" i="104"/>
  <c r="J33" i="104"/>
  <c r="F32" i="104"/>
  <c r="D33" i="104"/>
  <c r="C33" i="104"/>
  <c r="A34" i="104"/>
  <c r="C34" i="104" l="1"/>
  <c r="A35" i="104"/>
  <c r="F33" i="104"/>
  <c r="D34" i="104"/>
  <c r="L33" i="104"/>
  <c r="J34" i="104"/>
  <c r="I33" i="104"/>
  <c r="G34" i="104"/>
  <c r="I34" i="104" l="1"/>
  <c r="G35" i="104"/>
  <c r="L34" i="104"/>
  <c r="J35" i="104"/>
  <c r="D35" i="104"/>
  <c r="F34" i="104"/>
  <c r="C35" i="104"/>
  <c r="A36" i="104"/>
  <c r="C36" i="104" l="1"/>
  <c r="A37" i="104"/>
  <c r="L35" i="104"/>
  <c r="J36" i="104"/>
  <c r="I35" i="104"/>
  <c r="G36" i="104"/>
  <c r="F35" i="104"/>
  <c r="D36" i="104"/>
  <c r="F36" i="104" l="1"/>
  <c r="D37" i="104"/>
  <c r="I36" i="104"/>
  <c r="G37" i="104"/>
  <c r="L36" i="104"/>
  <c r="J37" i="104"/>
  <c r="C37" i="104"/>
  <c r="A38" i="104"/>
  <c r="C38" i="104" l="1"/>
  <c r="A39" i="104"/>
  <c r="L37" i="104"/>
  <c r="J38" i="104"/>
  <c r="I37" i="104"/>
  <c r="G38" i="104"/>
  <c r="F37" i="104"/>
  <c r="D38" i="104"/>
  <c r="F38" i="104" l="1"/>
  <c r="D39" i="104"/>
  <c r="I38" i="104"/>
  <c r="G39" i="104"/>
  <c r="L38" i="104"/>
  <c r="J39" i="104"/>
  <c r="C39" i="104"/>
  <c r="A40" i="104"/>
  <c r="C40" i="104" l="1"/>
  <c r="A41" i="104"/>
  <c r="L39" i="104"/>
  <c r="J40" i="104"/>
  <c r="I39" i="104"/>
  <c r="G40" i="104"/>
  <c r="F39" i="104"/>
  <c r="D40" i="104"/>
  <c r="F40" i="104" l="1"/>
  <c r="D41" i="104"/>
  <c r="I40" i="104"/>
  <c r="G41" i="104"/>
  <c r="L40" i="104"/>
  <c r="J41" i="104"/>
  <c r="C41" i="104"/>
  <c r="A42" i="104"/>
  <c r="C42" i="104" l="1"/>
  <c r="A43" i="104"/>
  <c r="L41" i="104"/>
  <c r="J42" i="104"/>
  <c r="I41" i="104"/>
  <c r="G42" i="104"/>
  <c r="F41" i="104"/>
  <c r="D42" i="104"/>
  <c r="F42" i="104" l="1"/>
  <c r="D43" i="104"/>
  <c r="I42" i="104"/>
  <c r="G43" i="104"/>
  <c r="L42" i="104"/>
  <c r="J43" i="104"/>
  <c r="C43" i="104"/>
  <c r="A44" i="104"/>
  <c r="C44" i="104" l="1"/>
  <c r="A45" i="104"/>
  <c r="L43" i="104"/>
  <c r="J44" i="104"/>
  <c r="I43" i="104"/>
  <c r="G44" i="104"/>
  <c r="F43" i="104"/>
  <c r="D44" i="104"/>
  <c r="F44" i="104" l="1"/>
  <c r="D45" i="104"/>
  <c r="I44" i="104"/>
  <c r="G45" i="104"/>
  <c r="L44" i="104"/>
  <c r="J45" i="104"/>
  <c r="C45" i="104"/>
  <c r="A46" i="104"/>
  <c r="C46" i="104" s="1"/>
  <c r="J46" i="104" l="1"/>
  <c r="L45" i="104"/>
  <c r="G46" i="104"/>
  <c r="I46" i="104" s="1"/>
  <c r="I45" i="104"/>
  <c r="F45" i="104"/>
  <c r="D46" i="104"/>
  <c r="F46" i="104" s="1"/>
  <c r="J47" i="104" l="1"/>
  <c r="L47" i="104" s="1"/>
  <c r="L46" i="104"/>
</calcChain>
</file>

<file path=xl/comments1.xml><?xml version="1.0" encoding="utf-8"?>
<comments xmlns="http://schemas.openxmlformats.org/spreadsheetml/2006/main">
  <authors>
    <author>sans nom</author>
    <author>utilisateur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" authorId="1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5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</commentList>
</comments>
</file>

<file path=xl/comments2.xml><?xml version="1.0" encoding="utf-8"?>
<comments xmlns="http://schemas.openxmlformats.org/spreadsheetml/2006/main">
  <authors>
    <author>sans nom</author>
  </authors>
  <commentList>
    <comment ref="F1" authorId="0">
      <text>
        <r>
          <rPr>
            <b/>
            <sz val="9"/>
            <color indexed="81"/>
            <rFont val="Tahoma"/>
            <family val="2"/>
          </rPr>
          <t>Mettre un n° d'As 
ou le 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 xml:space="preserve">Exemple
Déplacement 923 
=&gt;(Journée=9- Bus=2 As=3
Réception 
R+N°= réception compét 
R91= reception-Journee=9  As=1
RHZ : réception Hors district
</t>
        </r>
      </text>
    </comment>
  </commentList>
</comments>
</file>

<file path=xl/comments3.xml><?xml version="1.0" encoding="utf-8"?>
<comments xmlns="http://schemas.openxmlformats.org/spreadsheetml/2006/main">
  <authors>
    <author>utilisateur</author>
    <author>sans nom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5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  <comment ref="B9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9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  <comment ref="B14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14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N° d'équipe en déplacement
Reception compet
Forfait gratuit
Forfait payant
</t>
        </r>
      </text>
    </comment>
    <comment ref="W20" authorId="1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fg= forfait gratuit
fp= forfait payant</t>
        </r>
      </text>
    </comment>
  </commentList>
</comments>
</file>

<file path=xl/sharedStrings.xml><?xml version="1.0" encoding="utf-8"?>
<sst xmlns="http://schemas.openxmlformats.org/spreadsheetml/2006/main" count="435" uniqueCount="113">
  <si>
    <t>Sem</t>
  </si>
  <si>
    <t>Journée UNSS</t>
  </si>
  <si>
    <t>DATE  de la Journée UNSS</t>
  </si>
  <si>
    <t>Ver</t>
  </si>
  <si>
    <t>Date V</t>
  </si>
  <si>
    <t>N°car</t>
  </si>
  <si>
    <t>Nom Car</t>
  </si>
  <si>
    <t>Facturé à</t>
  </si>
  <si>
    <t>Niveau</t>
  </si>
  <si>
    <t>Designation du car</t>
  </si>
  <si>
    <t>Nb AS</t>
  </si>
  <si>
    <t>Cout Bus</t>
  </si>
  <si>
    <t>D31</t>
  </si>
  <si>
    <t>2-Interdis.</t>
  </si>
  <si>
    <t>Participations Déplacement</t>
  </si>
  <si>
    <t>Heure</t>
  </si>
  <si>
    <t>KM</t>
  </si>
  <si>
    <t>Apsa</t>
  </si>
  <si>
    <t>Nb</t>
  </si>
  <si>
    <t>Descente à</t>
  </si>
  <si>
    <t>Equipe</t>
  </si>
  <si>
    <t>Tot</t>
  </si>
  <si>
    <t>Forfait</t>
  </si>
  <si>
    <t>Acades</t>
  </si>
  <si>
    <t>Départ</t>
  </si>
  <si>
    <t>District</t>
  </si>
  <si>
    <t>Lycées</t>
  </si>
  <si>
    <t>n°bis</t>
  </si>
  <si>
    <t>N° AS</t>
  </si>
  <si>
    <t>Typ Etab</t>
  </si>
  <si>
    <t>NOM</t>
  </si>
  <si>
    <t>VILLE</t>
  </si>
  <si>
    <t>N°</t>
  </si>
  <si>
    <t>Date</t>
  </si>
  <si>
    <t>Journée</t>
  </si>
  <si>
    <t>Semaine</t>
  </si>
  <si>
    <t>LYC</t>
  </si>
  <si>
    <t>1-District</t>
  </si>
  <si>
    <t>CITE</t>
  </si>
  <si>
    <t>LP</t>
  </si>
  <si>
    <t>4-Interdép.</t>
  </si>
  <si>
    <t>5-Acades</t>
  </si>
  <si>
    <t>7-National</t>
  </si>
  <si>
    <t>vac</t>
  </si>
  <si>
    <t>EREA</t>
  </si>
  <si>
    <t>AS-LIEU</t>
  </si>
  <si>
    <t>CHARGEMENT</t>
  </si>
  <si>
    <t>"H" retour</t>
  </si>
  <si>
    <t>Animateur</t>
  </si>
  <si>
    <t>N°/R</t>
  </si>
  <si>
    <t>fg/fp/fpa</t>
  </si>
  <si>
    <t>Nb Insc</t>
  </si>
  <si>
    <t>Journée unss</t>
  </si>
  <si>
    <t>INFOS DATE</t>
  </si>
  <si>
    <t>N° Car</t>
  </si>
  <si>
    <t>Facturation à</t>
  </si>
  <si>
    <t>Niveau Car</t>
  </si>
  <si>
    <t>intitulé du Car</t>
  </si>
  <si>
    <t>Nbre d'As</t>
  </si>
  <si>
    <t>Cout Car</t>
  </si>
  <si>
    <t>n° Etab</t>
  </si>
  <si>
    <t>Etab</t>
  </si>
  <si>
    <t>INFO CAR</t>
  </si>
  <si>
    <t>INFOS AS</t>
  </si>
  <si>
    <t>INFO COMPET</t>
  </si>
  <si>
    <t>Date version:</t>
  </si>
  <si>
    <t>RECAPITULATIF DEPLACEMENT DE L AS N°</t>
  </si>
  <si>
    <t>NOM DE L AS</t>
  </si>
  <si>
    <t>Niveau Départ</t>
  </si>
  <si>
    <t>Niveau Acade &amp;+</t>
  </si>
  <si>
    <t>Autre</t>
  </si>
  <si>
    <t>Nb réel</t>
  </si>
  <si>
    <t>d</t>
  </si>
  <si>
    <t>p</t>
  </si>
  <si>
    <t>s</t>
  </si>
  <si>
    <t>j</t>
  </si>
  <si>
    <t>l</t>
  </si>
  <si>
    <t>b</t>
  </si>
  <si>
    <t>c</t>
  </si>
  <si>
    <t>h</t>
  </si>
  <si>
    <t>v</t>
  </si>
  <si>
    <t>r</t>
  </si>
  <si>
    <t>o</t>
  </si>
  <si>
    <t>a</t>
  </si>
  <si>
    <t>w</t>
  </si>
  <si>
    <t>LP-LYC</t>
  </si>
  <si>
    <t>11CD031</t>
  </si>
  <si>
    <t>NOM DISTRICT</t>
  </si>
  <si>
    <t>DISTRICT N°</t>
  </si>
  <si>
    <t>MENU DE GESTION DEPLACEMENTS</t>
  </si>
  <si>
    <t>Date et heure d'impression de la fiche :</t>
  </si>
  <si>
    <t>Date de Début opération</t>
  </si>
  <si>
    <t>Darte de Fin opération :</t>
  </si>
  <si>
    <t>Date Fin opération</t>
  </si>
  <si>
    <t>Date Début opération</t>
  </si>
  <si>
    <t>INFOS CAR</t>
  </si>
  <si>
    <t>INFOS COMPET</t>
  </si>
  <si>
    <t>TOTAUX</t>
  </si>
  <si>
    <t>99-Mixte</t>
  </si>
  <si>
    <t>6-Interacades</t>
  </si>
  <si>
    <t>3-Départ.</t>
  </si>
  <si>
    <t>Phase</t>
  </si>
  <si>
    <t>Monte</t>
  </si>
  <si>
    <t>et Descente à</t>
  </si>
  <si>
    <t>calendrier 1213</t>
  </si>
  <si>
    <t>calendrier 1314</t>
  </si>
  <si>
    <t>calendrier 1415</t>
  </si>
  <si>
    <t>calendrier 1516</t>
  </si>
  <si>
    <t>férié</t>
  </si>
  <si>
    <t>LYCEES 31- LENS-LIEVIN-HENIN-CARVIN</t>
  </si>
  <si>
    <t>N° AS (OU 0 = TOUTES LES AS)</t>
  </si>
  <si>
    <t>162-Lp-Lyc L B</t>
  </si>
  <si>
    <t>http://forum.excel-pratique.com/excel/incrementer-des-cells-sur-fond-gris-nb-de-cells-vertes-t42710.html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</si>
</sst>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3" formatCode="_-* #,##0.00\ _€_-;\-* #,##0.00\ _€_-;_-* &quot;-&quot;??\ _€_-;_-@_-"/>
    <numFmt numFmtId="164" formatCode="&quot;s&quot;0"/>
    <numFmt numFmtId="165" formatCode="&quot;J&quot;0"/>
    <numFmt numFmtId="166" formatCode="&quot;Circuit des Bus UNSS du &quot;dddd\ dd/mm/yy"/>
    <numFmt numFmtId="167" formatCode="&quot;COUT S&quot;0"/>
    <numFmt numFmtId="168" formatCode="&quot;S&quot;0"/>
    <numFmt numFmtId="169" formatCode="&quot;Déplacement UNSS du &quot;dddd\ dd/mm/yy"/>
    <numFmt numFmtId="170" formatCode="_-* #,##0.00\ [$€-40C]_-;\-* #,##0.00\ [$€-40C]_-;_-* &quot;-&quot;??\ [$€-40C]_-;_-@_-"/>
    <numFmt numFmtId="171" formatCode="&quot;bus Westeel n°&quot;General"/>
    <numFmt numFmtId="172" formatCode="General&quot; AS&quot;"/>
    <numFmt numFmtId="173" formatCode="ddd\ dd/mm/yy"/>
    <numFmt numFmtId="174" formatCode="d/m/yy;@"/>
    <numFmt numFmtId="175" formatCode="00&quot;h&quot;00"/>
    <numFmt numFmtId="176" formatCode="dd/mm/yyyy;@"/>
    <numFmt numFmtId="177" formatCode="d/m/yy\ h:mm;@"/>
  </numFmts>
  <fonts count="41" x14ac:knownFonts="1"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b/>
      <sz val="9"/>
      <color indexed="8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</font>
    <font>
      <b/>
      <sz val="13"/>
      <color indexed="10"/>
      <name val="Arial"/>
      <family val="2"/>
    </font>
    <font>
      <sz val="13"/>
      <color indexed="10"/>
      <name val="Arial"/>
      <family val="2"/>
    </font>
    <font>
      <b/>
      <sz val="12"/>
      <color indexed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2"/>
      <color indexed="9"/>
      <name val="Arial"/>
      <family val="2"/>
    </font>
    <font>
      <b/>
      <sz val="9"/>
      <color indexed="10"/>
      <name val="Arial"/>
      <family val="2"/>
    </font>
    <font>
      <b/>
      <sz val="12"/>
      <color indexed="10"/>
      <name val="Calibri"/>
      <family val="2"/>
    </font>
    <font>
      <b/>
      <sz val="12"/>
      <name val="Calibri"/>
      <family val="2"/>
    </font>
    <font>
      <sz val="9"/>
      <color indexed="9"/>
      <name val="Arial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7"/>
      <color indexed="8"/>
      <name val="Calibri"/>
      <family val="2"/>
    </font>
    <font>
      <b/>
      <sz val="9"/>
      <name val="Arial"/>
      <family val="2"/>
    </font>
    <font>
      <sz val="7"/>
      <color rgb="FF000000"/>
      <name val="Arial"/>
      <family val="2"/>
    </font>
    <font>
      <b/>
      <sz val="14"/>
      <color rgb="FFFF0000"/>
      <name val="Arial"/>
      <family val="2"/>
    </font>
    <font>
      <sz val="8"/>
      <color rgb="FF000000"/>
      <name val="Arial"/>
      <family val="2"/>
    </font>
    <font>
      <b/>
      <sz val="10"/>
      <color rgb="FF000000"/>
      <name val="Arial"/>
      <family val="2"/>
    </font>
    <font>
      <sz val="20"/>
      <color rgb="FF000000"/>
      <name val="Arial"/>
      <family val="2"/>
    </font>
    <font>
      <b/>
      <sz val="12"/>
      <color rgb="FF000000"/>
      <name val="Arial"/>
      <family val="2"/>
    </font>
    <font>
      <b/>
      <sz val="9"/>
      <color rgb="FF000000"/>
      <name val="Arial"/>
      <family val="2"/>
    </font>
    <font>
      <sz val="30"/>
      <color theme="0"/>
      <name val="Arial"/>
      <family val="2"/>
    </font>
    <font>
      <sz val="15"/>
      <color rgb="FF000000"/>
      <name val="Arial"/>
      <family val="2"/>
    </font>
    <font>
      <b/>
      <sz val="15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20"/>
      <color rgb="FFFF0000"/>
      <name val="Arial"/>
      <family val="2"/>
    </font>
    <font>
      <b/>
      <sz val="12"/>
      <color rgb="FFFF0000"/>
      <name val="Arial"/>
      <family val="2"/>
    </font>
    <font>
      <b/>
      <sz val="15"/>
      <color theme="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4.9989318521683403E-2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0" fontId="23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6" fillId="0" borderId="0"/>
  </cellStyleXfs>
  <cellXfs count="39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wrapText="1"/>
    </xf>
    <xf numFmtId="167" fontId="3" fillId="2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70" fontId="5" fillId="2" borderId="1" xfId="0" applyNumberFormat="1" applyFont="1" applyFill="1" applyBorder="1" applyAlignment="1">
      <alignment wrapText="1"/>
    </xf>
    <xf numFmtId="0" fontId="6" fillId="0" borderId="0" xfId="0" applyFont="1" applyAlignment="1">
      <alignment wrapText="1"/>
    </xf>
    <xf numFmtId="166" fontId="2" fillId="3" borderId="3" xfId="0" applyNumberFormat="1" applyFont="1" applyFill="1" applyBorder="1" applyAlignment="1">
      <alignment horizontal="center" wrapText="1"/>
    </xf>
    <xf numFmtId="166" fontId="4" fillId="3" borderId="3" xfId="0" applyNumberFormat="1" applyFont="1" applyFill="1" applyBorder="1" applyAlignment="1">
      <alignment wrapText="1"/>
    </xf>
    <xf numFmtId="0" fontId="4" fillId="3" borderId="3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vertical="center" wrapText="1"/>
    </xf>
    <xf numFmtId="0" fontId="9" fillId="0" borderId="0" xfId="0" applyFont="1" applyAlignment="1">
      <alignment wrapText="1"/>
    </xf>
    <xf numFmtId="0" fontId="10" fillId="5" borderId="5" xfId="0" applyFont="1" applyFill="1" applyBorder="1" applyAlignment="1">
      <alignment vertical="center" wrapText="1"/>
    </xf>
    <xf numFmtId="0" fontId="10" fillId="5" borderId="6" xfId="0" applyFont="1" applyFill="1" applyBorder="1" applyAlignment="1">
      <alignment vertical="center" wrapText="1"/>
    </xf>
    <xf numFmtId="0" fontId="12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1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0" fillId="3" borderId="7" xfId="0" applyFill="1" applyBorder="1"/>
    <xf numFmtId="0" fontId="0" fillId="3" borderId="8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6" borderId="9" xfId="0" applyFill="1" applyBorder="1"/>
    <xf numFmtId="0" fontId="0" fillId="6" borderId="0" xfId="0" applyFill="1"/>
    <xf numFmtId="0" fontId="0" fillId="0" borderId="10" xfId="0" applyBorder="1" applyAlignment="1">
      <alignment horizontal="center"/>
    </xf>
    <xf numFmtId="0" fontId="0" fillId="6" borderId="11" xfId="0" applyFill="1" applyBorder="1"/>
    <xf numFmtId="0" fontId="0" fillId="6" borderId="12" xfId="0" applyFill="1" applyBorder="1"/>
    <xf numFmtId="0" fontId="0" fillId="6" borderId="13" xfId="0" applyFill="1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6" borderId="15" xfId="0" applyFont="1" applyFill="1" applyBorder="1"/>
    <xf numFmtId="0" fontId="0" fillId="6" borderId="16" xfId="0" applyFill="1" applyBorder="1"/>
    <xf numFmtId="0" fontId="0" fillId="6" borderId="17" xfId="0" applyFill="1" applyBorder="1"/>
    <xf numFmtId="0" fontId="0" fillId="6" borderId="18" xfId="0" applyFill="1" applyBorder="1"/>
    <xf numFmtId="173" fontId="0" fillId="0" borderId="0" xfId="0" applyNumberFormat="1"/>
    <xf numFmtId="0" fontId="7" fillId="7" borderId="1" xfId="0" applyFont="1" applyFill="1" applyBorder="1" applyAlignment="1">
      <alignment horizontal="center" vertical="center" wrapText="1"/>
    </xf>
    <xf numFmtId="0" fontId="7" fillId="4" borderId="19" xfId="0" applyFont="1" applyFill="1" applyBorder="1" applyAlignment="1">
      <alignment horizontal="center" vertical="center" wrapText="1"/>
    </xf>
    <xf numFmtId="0" fontId="17" fillId="8" borderId="1" xfId="0" applyFont="1" applyFill="1" applyBorder="1" applyAlignment="1">
      <alignment horizont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/>
    </xf>
    <xf numFmtId="0" fontId="10" fillId="5" borderId="20" xfId="0" applyFont="1" applyFill="1" applyBorder="1" applyAlignment="1">
      <alignment horizontal="center" vertical="center" wrapText="1"/>
    </xf>
    <xf numFmtId="0" fontId="7" fillId="7" borderId="21" xfId="0" applyNumberFormat="1" applyFont="1" applyFill="1" applyBorder="1" applyAlignment="1">
      <alignment horizontal="center" vertical="center" wrapText="1"/>
    </xf>
    <xf numFmtId="0" fontId="10" fillId="5" borderId="22" xfId="0" applyFont="1" applyFill="1" applyBorder="1" applyAlignment="1">
      <alignment horizontal="center" vertical="center" wrapText="1"/>
    </xf>
    <xf numFmtId="0" fontId="0" fillId="6" borderId="23" xfId="0" applyFill="1" applyBorder="1"/>
    <xf numFmtId="0" fontId="0" fillId="6" borderId="24" xfId="0" applyFill="1" applyBorder="1"/>
    <xf numFmtId="0" fontId="0" fillId="6" borderId="25" xfId="0" applyFill="1" applyBorder="1"/>
    <xf numFmtId="0" fontId="0" fillId="6" borderId="15" xfId="0" applyFill="1" applyBorder="1"/>
    <xf numFmtId="0" fontId="7" fillId="7" borderId="7" xfId="0" applyFont="1" applyFill="1" applyBorder="1" applyAlignment="1">
      <alignment horizontal="center" vertical="center" wrapText="1"/>
    </xf>
    <xf numFmtId="174" fontId="17" fillId="8" borderId="2" xfId="0" applyNumberFormat="1" applyFont="1" applyFill="1" applyBorder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7" borderId="3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7" fillId="4" borderId="2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6" fillId="0" borderId="5" xfId="0" applyFont="1" applyBorder="1" applyAlignment="1">
      <alignment horizontal="center" wrapText="1"/>
    </xf>
    <xf numFmtId="176" fontId="26" fillId="9" borderId="23" xfId="0" applyNumberFormat="1" applyFont="1" applyFill="1" applyBorder="1" applyAlignment="1">
      <alignment horizontal="center" wrapText="1"/>
    </xf>
    <xf numFmtId="0" fontId="26" fillId="9" borderId="24" xfId="0" applyFont="1" applyFill="1" applyBorder="1" applyAlignment="1">
      <alignment horizontal="center" wrapText="1"/>
    </xf>
    <xf numFmtId="0" fontId="26" fillId="9" borderId="25" xfId="0" applyFont="1" applyFill="1" applyBorder="1" applyAlignment="1">
      <alignment horizontal="center" wrapText="1"/>
    </xf>
    <xf numFmtId="0" fontId="26" fillId="10" borderId="23" xfId="0" applyFont="1" applyFill="1" applyBorder="1" applyAlignment="1">
      <alignment horizontal="center" wrapText="1"/>
    </xf>
    <xf numFmtId="0" fontId="26" fillId="10" borderId="24" xfId="0" applyFont="1" applyFill="1" applyBorder="1" applyAlignment="1">
      <alignment horizontal="center" wrapText="1"/>
    </xf>
    <xf numFmtId="0" fontId="26" fillId="10" borderId="25" xfId="0" applyFont="1" applyFill="1" applyBorder="1" applyAlignment="1">
      <alignment horizontal="center" wrapText="1"/>
    </xf>
    <xf numFmtId="0" fontId="26" fillId="11" borderId="23" xfId="0" applyFont="1" applyFill="1" applyBorder="1" applyAlignment="1">
      <alignment horizontal="center" wrapText="1"/>
    </xf>
    <xf numFmtId="0" fontId="26" fillId="11" borderId="24" xfId="0" applyFont="1" applyFill="1" applyBorder="1" applyAlignment="1">
      <alignment horizontal="center" wrapText="1"/>
    </xf>
    <xf numFmtId="0" fontId="26" fillId="11" borderId="25" xfId="0" applyFont="1" applyFill="1" applyBorder="1" applyAlignment="1">
      <alignment horizontal="center" wrapText="1"/>
    </xf>
    <xf numFmtId="0" fontId="26" fillId="0" borderId="0" xfId="0" applyFont="1" applyAlignment="1">
      <alignment horizontal="center" wrapText="1"/>
    </xf>
    <xf numFmtId="0" fontId="9" fillId="0" borderId="23" xfId="0" applyFont="1" applyBorder="1" applyAlignment="1">
      <alignment wrapText="1"/>
    </xf>
    <xf numFmtId="0" fontId="7" fillId="4" borderId="8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wrapText="1"/>
    </xf>
    <xf numFmtId="22" fontId="0" fillId="0" borderId="0" xfId="0" applyNumberFormat="1" applyAlignment="1">
      <alignment vertical="center"/>
    </xf>
    <xf numFmtId="0" fontId="8" fillId="5" borderId="8" xfId="0" applyFont="1" applyFill="1" applyBorder="1" applyAlignment="1">
      <alignment wrapText="1"/>
    </xf>
    <xf numFmtId="43" fontId="8" fillId="5" borderId="23" xfId="2" applyFont="1" applyFill="1" applyBorder="1" applyAlignment="1">
      <alignment wrapText="1"/>
    </xf>
    <xf numFmtId="43" fontId="8" fillId="5" borderId="25" xfId="2" applyFont="1" applyFill="1" applyBorder="1" applyAlignment="1">
      <alignment wrapText="1"/>
    </xf>
    <xf numFmtId="0" fontId="0" fillId="12" borderId="21" xfId="0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 wrapText="1"/>
    </xf>
    <xf numFmtId="0" fontId="9" fillId="0" borderId="25" xfId="0" applyFont="1" applyBorder="1" applyAlignment="1">
      <alignment wrapText="1"/>
    </xf>
    <xf numFmtId="0" fontId="9" fillId="0" borderId="26" xfId="0" applyFont="1" applyBorder="1" applyAlignment="1">
      <alignment wrapText="1"/>
    </xf>
    <xf numFmtId="43" fontId="9" fillId="0" borderId="25" xfId="2" applyFont="1" applyBorder="1" applyAlignment="1">
      <alignment wrapText="1"/>
    </xf>
    <xf numFmtId="0" fontId="9" fillId="0" borderId="9" xfId="0" applyFont="1" applyBorder="1" applyAlignment="1">
      <alignment wrapText="1"/>
    </xf>
    <xf numFmtId="0" fontId="8" fillId="5" borderId="7" xfId="0" applyFont="1" applyFill="1" applyBorder="1" applyAlignment="1">
      <alignment wrapText="1"/>
    </xf>
    <xf numFmtId="0" fontId="8" fillId="5" borderId="1" xfId="0" applyFont="1" applyFill="1" applyBorder="1" applyAlignment="1">
      <alignment wrapText="1"/>
    </xf>
    <xf numFmtId="0" fontId="10" fillId="4" borderId="5" xfId="0" applyFont="1" applyFill="1" applyBorder="1" applyAlignment="1">
      <alignment horizontal="center" vertical="center" wrapText="1"/>
    </xf>
    <xf numFmtId="43" fontId="9" fillId="0" borderId="26" xfId="2" applyFont="1" applyBorder="1" applyAlignment="1">
      <alignment wrapText="1"/>
    </xf>
    <xf numFmtId="0" fontId="10" fillId="4" borderId="6" xfId="0" applyFont="1" applyFill="1" applyBorder="1" applyAlignment="1">
      <alignment horizontal="center" vertical="center" wrapText="1"/>
    </xf>
    <xf numFmtId="0" fontId="27" fillId="0" borderId="0" xfId="0" applyFon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3" fontId="8" fillId="5" borderId="24" xfId="2" applyFont="1" applyFill="1" applyBorder="1" applyAlignment="1">
      <alignment wrapText="1"/>
    </xf>
    <xf numFmtId="0" fontId="24" fillId="4" borderId="23" xfId="0" applyFont="1" applyFill="1" applyBorder="1" applyAlignment="1">
      <alignment horizontal="center" wrapText="1"/>
    </xf>
    <xf numFmtId="0" fontId="24" fillId="4" borderId="24" xfId="0" applyFont="1" applyFill="1" applyBorder="1" applyAlignment="1">
      <alignment horizontal="center" wrapText="1"/>
    </xf>
    <xf numFmtId="0" fontId="24" fillId="4" borderId="25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/>
    </xf>
    <xf numFmtId="176" fontId="0" fillId="0" borderId="0" xfId="0" applyNumberFormat="1" applyFont="1" applyFill="1" applyBorder="1"/>
    <xf numFmtId="0" fontId="0" fillId="0" borderId="0" xfId="0" applyFont="1" applyFill="1" applyBorder="1"/>
    <xf numFmtId="0" fontId="28" fillId="0" borderId="0" xfId="0" applyFont="1"/>
    <xf numFmtId="0" fontId="29" fillId="3" borderId="27" xfId="0" applyFont="1" applyFill="1" applyBorder="1"/>
    <xf numFmtId="0" fontId="3" fillId="3" borderId="27" xfId="0" applyFont="1" applyFill="1" applyBorder="1"/>
    <xf numFmtId="0" fontId="29" fillId="3" borderId="28" xfId="0" applyFont="1" applyFill="1" applyBorder="1"/>
    <xf numFmtId="0" fontId="29" fillId="3" borderId="29" xfId="0" applyFont="1" applyFill="1" applyBorder="1"/>
    <xf numFmtId="0" fontId="30" fillId="0" borderId="0" xfId="0" applyFont="1"/>
    <xf numFmtId="0" fontId="29" fillId="10" borderId="30" xfId="0" applyFont="1" applyFill="1" applyBorder="1"/>
    <xf numFmtId="0" fontId="29" fillId="10" borderId="3" xfId="0" applyFont="1" applyFill="1" applyBorder="1"/>
    <xf numFmtId="43" fontId="9" fillId="0" borderId="9" xfId="2" applyFont="1" applyBorder="1" applyAlignment="1">
      <alignment wrapText="1"/>
    </xf>
    <xf numFmtId="173" fontId="0" fillId="10" borderId="11" xfId="0" applyNumberFormat="1" applyFill="1" applyBorder="1"/>
    <xf numFmtId="0" fontId="1" fillId="10" borderId="12" xfId="0" applyFont="1" applyFill="1" applyBorder="1" applyAlignment="1">
      <alignment horizontal="center"/>
    </xf>
    <xf numFmtId="0" fontId="29" fillId="3" borderId="1" xfId="0" applyFont="1" applyFill="1" applyBorder="1"/>
    <xf numFmtId="0" fontId="16" fillId="0" borderId="0" xfId="0" applyFont="1" applyBorder="1" applyAlignment="1">
      <alignment horizontal="centerContinuous"/>
    </xf>
    <xf numFmtId="0" fontId="27" fillId="0" borderId="0" xfId="0" applyFont="1" applyBorder="1" applyAlignment="1">
      <alignment horizontal="centerContinuous"/>
    </xf>
    <xf numFmtId="0" fontId="0" fillId="0" borderId="0" xfId="0" applyBorder="1" applyAlignment="1">
      <alignment horizontal="centerContinuous"/>
    </xf>
    <xf numFmtId="22" fontId="16" fillId="0" borderId="0" xfId="0" applyNumberFormat="1" applyFont="1" applyBorder="1" applyAlignment="1">
      <alignment horizontal="center"/>
    </xf>
    <xf numFmtId="0" fontId="7" fillId="4" borderId="7" xfId="0" applyFont="1" applyFill="1" applyBorder="1" applyAlignment="1">
      <alignment horizontal="center" vertical="center" wrapText="1"/>
    </xf>
    <xf numFmtId="176" fontId="0" fillId="9" borderId="8" xfId="0" applyNumberFormat="1" applyFill="1" applyBorder="1" applyAlignment="1">
      <alignment vertical="center" wrapText="1"/>
    </xf>
    <xf numFmtId="0" fontId="0" fillId="9" borderId="4" xfId="0" applyFill="1" applyBorder="1" applyAlignment="1">
      <alignment vertical="center" wrapText="1"/>
    </xf>
    <xf numFmtId="0" fontId="0" fillId="9" borderId="7" xfId="0" applyFill="1" applyBorder="1" applyAlignment="1">
      <alignment vertical="center" wrapText="1"/>
    </xf>
    <xf numFmtId="0" fontId="0" fillId="10" borderId="8" xfId="0" applyFill="1" applyBorder="1" applyAlignment="1">
      <alignment vertical="center" wrapText="1"/>
    </xf>
    <xf numFmtId="0" fontId="0" fillId="10" borderId="4" xfId="0" applyFill="1" applyBorder="1" applyAlignment="1">
      <alignment vertical="center" wrapText="1"/>
    </xf>
    <xf numFmtId="0" fontId="0" fillId="10" borderId="7" xfId="0" applyFill="1" applyBorder="1" applyAlignment="1">
      <alignment vertical="center" wrapText="1"/>
    </xf>
    <xf numFmtId="0" fontId="0" fillId="11" borderId="8" xfId="0" applyFill="1" applyBorder="1" applyAlignment="1">
      <alignment vertical="center" wrapText="1"/>
    </xf>
    <xf numFmtId="0" fontId="0" fillId="11" borderId="4" xfId="0" applyFill="1" applyBorder="1" applyAlignment="1">
      <alignment vertical="center" wrapText="1"/>
    </xf>
    <xf numFmtId="0" fontId="0" fillId="11" borderId="7" xfId="0" applyFill="1" applyBorder="1" applyAlignment="1">
      <alignment vertical="center" wrapText="1"/>
    </xf>
    <xf numFmtId="0" fontId="8" fillId="5" borderId="8" xfId="0" applyFont="1" applyFill="1" applyBorder="1" applyAlignment="1">
      <alignment vertical="center" wrapText="1"/>
    </xf>
    <xf numFmtId="0" fontId="8" fillId="5" borderId="7" xfId="0" applyFont="1" applyFill="1" applyBorder="1" applyAlignment="1">
      <alignment vertical="center" wrapText="1"/>
    </xf>
    <xf numFmtId="14" fontId="4" fillId="0" borderId="21" xfId="0" applyNumberFormat="1" applyFont="1" applyBorder="1" applyAlignment="1">
      <alignment horizontal="center"/>
    </xf>
    <xf numFmtId="0" fontId="29" fillId="10" borderId="12" xfId="0" applyFont="1" applyFill="1" applyBorder="1"/>
    <xf numFmtId="14" fontId="31" fillId="0" borderId="2" xfId="0" applyNumberFormat="1" applyFont="1" applyBorder="1"/>
    <xf numFmtId="0" fontId="26" fillId="0" borderId="0" xfId="0" applyFont="1" applyFill="1" applyBorder="1" applyAlignment="1">
      <alignment horizontal="center" wrapText="1"/>
    </xf>
    <xf numFmtId="176" fontId="26" fillId="0" borderId="0" xfId="0" applyNumberFormat="1" applyFont="1" applyFill="1" applyBorder="1" applyAlignment="1">
      <alignment horizontal="center" wrapText="1"/>
    </xf>
    <xf numFmtId="0" fontId="24" fillId="0" borderId="0" xfId="0" applyFont="1" applyFill="1" applyBorder="1" applyAlignment="1">
      <alignment horizontal="center" wrapText="1"/>
    </xf>
    <xf numFmtId="2" fontId="8" fillId="0" borderId="0" xfId="2" applyNumberFormat="1" applyFont="1" applyFill="1" applyBorder="1" applyAlignment="1">
      <alignment wrapText="1"/>
    </xf>
    <xf numFmtId="2" fontId="0" fillId="0" borderId="0" xfId="0" applyNumberFormat="1" applyFont="1" applyFill="1" applyBorder="1"/>
    <xf numFmtId="0" fontId="26" fillId="0" borderId="31" xfId="0" applyFont="1" applyBorder="1" applyAlignment="1">
      <alignment horizontal="center" wrapText="1"/>
    </xf>
    <xf numFmtId="176" fontId="26" fillId="9" borderId="16" xfId="0" applyNumberFormat="1" applyFont="1" applyFill="1" applyBorder="1" applyAlignment="1">
      <alignment horizontal="center" wrapText="1"/>
    </xf>
    <xf numFmtId="0" fontId="26" fillId="9" borderId="17" xfId="0" applyFont="1" applyFill="1" applyBorder="1" applyAlignment="1">
      <alignment horizontal="center" wrapText="1"/>
    </xf>
    <xf numFmtId="0" fontId="26" fillId="9" borderId="18" xfId="0" applyFont="1" applyFill="1" applyBorder="1" applyAlignment="1">
      <alignment horizontal="center" wrapText="1"/>
    </xf>
    <xf numFmtId="0" fontId="26" fillId="10" borderId="16" xfId="0" applyFont="1" applyFill="1" applyBorder="1" applyAlignment="1">
      <alignment horizontal="center" wrapText="1"/>
    </xf>
    <xf numFmtId="0" fontId="26" fillId="10" borderId="17" xfId="0" applyFont="1" applyFill="1" applyBorder="1" applyAlignment="1">
      <alignment horizontal="center" wrapText="1"/>
    </xf>
    <xf numFmtId="0" fontId="26" fillId="10" borderId="18" xfId="0" applyFont="1" applyFill="1" applyBorder="1" applyAlignment="1">
      <alignment horizontal="center" wrapText="1"/>
    </xf>
    <xf numFmtId="0" fontId="26" fillId="11" borderId="16" xfId="0" applyFont="1" applyFill="1" applyBorder="1" applyAlignment="1">
      <alignment horizontal="center" wrapText="1"/>
    </xf>
    <xf numFmtId="0" fontId="26" fillId="11" borderId="17" xfId="0" applyFont="1" applyFill="1" applyBorder="1" applyAlignment="1">
      <alignment horizontal="center" wrapText="1"/>
    </xf>
    <xf numFmtId="0" fontId="26" fillId="11" borderId="18" xfId="0" applyFont="1" applyFill="1" applyBorder="1" applyAlignment="1">
      <alignment horizontal="center" wrapText="1"/>
    </xf>
    <xf numFmtId="0" fontId="24" fillId="4" borderId="16" xfId="0" applyFont="1" applyFill="1" applyBorder="1" applyAlignment="1">
      <alignment horizontal="center" wrapText="1"/>
    </xf>
    <xf numFmtId="0" fontId="24" fillId="4" borderId="17" xfId="0" applyFont="1" applyFill="1" applyBorder="1" applyAlignment="1">
      <alignment horizontal="center" wrapText="1"/>
    </xf>
    <xf numFmtId="0" fontId="24" fillId="4" borderId="18" xfId="0" applyFont="1" applyFill="1" applyBorder="1" applyAlignment="1">
      <alignment horizontal="center" wrapText="1"/>
    </xf>
    <xf numFmtId="0" fontId="24" fillId="3" borderId="1" xfId="0" applyFont="1" applyFill="1" applyBorder="1" applyAlignment="1">
      <alignment horizontal="center" wrapText="1"/>
    </xf>
    <xf numFmtId="2" fontId="8" fillId="3" borderId="1" xfId="2" applyNumberFormat="1" applyFont="1" applyFill="1" applyBorder="1" applyAlignment="1">
      <alignment wrapText="1"/>
    </xf>
    <xf numFmtId="0" fontId="0" fillId="6" borderId="8" xfId="0" applyFill="1" applyBorder="1"/>
    <xf numFmtId="0" fontId="0" fillId="6" borderId="1" xfId="0" applyFill="1" applyBorder="1"/>
    <xf numFmtId="0" fontId="0" fillId="6" borderId="5" xfId="0" applyFill="1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6" borderId="32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6" borderId="31" xfId="0" applyFill="1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8" fillId="5" borderId="33" xfId="0" applyFont="1" applyFill="1" applyBorder="1" applyAlignment="1">
      <alignment vertical="center" wrapText="1"/>
    </xf>
    <xf numFmtId="0" fontId="25" fillId="5" borderId="34" xfId="0" applyFont="1" applyFill="1" applyBorder="1" applyAlignment="1">
      <alignment wrapText="1"/>
    </xf>
    <xf numFmtId="0" fontId="25" fillId="5" borderId="35" xfId="0" applyFont="1" applyFill="1" applyBorder="1" applyAlignment="1">
      <alignment wrapText="1"/>
    </xf>
    <xf numFmtId="0" fontId="25" fillId="5" borderId="27" xfId="0" applyFont="1" applyFill="1" applyBorder="1" applyAlignment="1">
      <alignment wrapText="1"/>
    </xf>
    <xf numFmtId="0" fontId="25" fillId="5" borderId="29" xfId="0" applyFont="1" applyFill="1" applyBorder="1" applyAlignment="1">
      <alignment wrapText="1"/>
    </xf>
    <xf numFmtId="0" fontId="25" fillId="5" borderId="8" xfId="0" applyFont="1" applyFill="1" applyBorder="1" applyAlignment="1">
      <alignment wrapText="1"/>
    </xf>
    <xf numFmtId="0" fontId="25" fillId="5" borderId="2" xfId="0" applyFont="1" applyFill="1" applyBorder="1" applyAlignment="1">
      <alignment wrapText="1"/>
    </xf>
    <xf numFmtId="0" fontId="32" fillId="0" borderId="1" xfId="0" applyFont="1" applyBorder="1" applyAlignment="1">
      <alignment horizontal="center" wrapText="1"/>
    </xf>
    <xf numFmtId="176" fontId="32" fillId="9" borderId="23" xfId="0" applyNumberFormat="1" applyFont="1" applyFill="1" applyBorder="1" applyAlignment="1">
      <alignment wrapText="1"/>
    </xf>
    <xf numFmtId="0" fontId="32" fillId="9" borderId="24" xfId="0" applyFont="1" applyFill="1" applyBorder="1" applyAlignment="1">
      <alignment wrapText="1"/>
    </xf>
    <xf numFmtId="0" fontId="32" fillId="9" borderId="25" xfId="0" applyFont="1" applyFill="1" applyBorder="1" applyAlignment="1">
      <alignment wrapText="1"/>
    </xf>
    <xf numFmtId="0" fontId="32" fillId="10" borderId="23" xfId="0" applyFont="1" applyFill="1" applyBorder="1" applyAlignment="1">
      <alignment wrapText="1"/>
    </xf>
    <xf numFmtId="0" fontId="32" fillId="10" borderId="24" xfId="0" applyFont="1" applyFill="1" applyBorder="1" applyAlignment="1">
      <alignment wrapText="1"/>
    </xf>
    <xf numFmtId="0" fontId="32" fillId="10" borderId="25" xfId="0" applyFont="1" applyFill="1" applyBorder="1" applyAlignment="1">
      <alignment wrapText="1"/>
    </xf>
    <xf numFmtId="0" fontId="32" fillId="11" borderId="23" xfId="0" applyFont="1" applyFill="1" applyBorder="1" applyAlignment="1">
      <alignment wrapText="1"/>
    </xf>
    <xf numFmtId="0" fontId="32" fillId="11" borderId="24" xfId="0" applyFont="1" applyFill="1" applyBorder="1" applyAlignment="1">
      <alignment wrapText="1"/>
    </xf>
    <xf numFmtId="0" fontId="32" fillId="11" borderId="25" xfId="0" applyFont="1" applyFill="1" applyBorder="1" applyAlignment="1">
      <alignment wrapText="1"/>
    </xf>
    <xf numFmtId="0" fontId="32" fillId="0" borderId="0" xfId="0" applyFont="1" applyAlignment="1">
      <alignment wrapText="1"/>
    </xf>
    <xf numFmtId="0" fontId="33" fillId="13" borderId="12" xfId="0" applyFont="1" applyFill="1" applyBorder="1" applyAlignment="1">
      <alignment horizontal="center" vertical="center"/>
    </xf>
    <xf numFmtId="170" fontId="5" fillId="3" borderId="1" xfId="0" applyNumberFormat="1" applyFont="1" applyFill="1" applyBorder="1" applyAlignment="1">
      <alignment wrapText="1"/>
    </xf>
    <xf numFmtId="0" fontId="34" fillId="0" borderId="0" xfId="0" applyFont="1"/>
    <xf numFmtId="173" fontId="1" fillId="3" borderId="27" xfId="0" applyNumberFormat="1" applyFont="1" applyFill="1" applyBorder="1"/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73" fontId="0" fillId="14" borderId="23" xfId="0" applyNumberFormat="1" applyFill="1" applyBorder="1"/>
    <xf numFmtId="0" fontId="0" fillId="14" borderId="24" xfId="0" applyFill="1" applyBorder="1" applyAlignment="1">
      <alignment horizontal="center"/>
    </xf>
    <xf numFmtId="0" fontId="0" fillId="14" borderId="25" xfId="0" applyFill="1" applyBorder="1" applyAlignment="1">
      <alignment horizontal="center"/>
    </xf>
    <xf numFmtId="173" fontId="0" fillId="11" borderId="23" xfId="0" applyNumberFormat="1" applyFill="1" applyBorder="1"/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173" fontId="0" fillId="15" borderId="23" xfId="0" applyNumberFormat="1" applyFill="1" applyBorder="1"/>
    <xf numFmtId="0" fontId="0" fillId="15" borderId="24" xfId="0" applyFill="1" applyBorder="1" applyAlignment="1">
      <alignment horizontal="center"/>
    </xf>
    <xf numFmtId="0" fontId="0" fillId="15" borderId="25" xfId="0" applyFill="1" applyBorder="1" applyAlignment="1">
      <alignment horizontal="center"/>
    </xf>
    <xf numFmtId="173" fontId="0" fillId="16" borderId="23" xfId="0" applyNumberFormat="1" applyFill="1" applyBorder="1"/>
    <xf numFmtId="0" fontId="0" fillId="16" borderId="24" xfId="0" applyFill="1" applyBorder="1" applyAlignment="1">
      <alignment horizontal="center"/>
    </xf>
    <xf numFmtId="0" fontId="0" fillId="16" borderId="25" xfId="0" applyFill="1" applyBorder="1" applyAlignment="1">
      <alignment horizontal="center"/>
    </xf>
    <xf numFmtId="173" fontId="0" fillId="14" borderId="11" xfId="0" applyNumberFormat="1" applyFill="1" applyBorder="1"/>
    <xf numFmtId="0" fontId="0" fillId="14" borderId="12" xfId="0" applyFill="1" applyBorder="1" applyAlignment="1">
      <alignment horizontal="center"/>
    </xf>
    <xf numFmtId="0" fontId="0" fillId="14" borderId="13" xfId="0" applyFill="1" applyBorder="1" applyAlignment="1">
      <alignment horizontal="center"/>
    </xf>
    <xf numFmtId="173" fontId="0" fillId="11" borderId="11" xfId="0" applyNumberFormat="1" applyFill="1" applyBorder="1"/>
    <xf numFmtId="0" fontId="0" fillId="11" borderId="12" xfId="0" applyFill="1" applyBorder="1" applyAlignment="1">
      <alignment horizontal="center"/>
    </xf>
    <xf numFmtId="0" fontId="0" fillId="11" borderId="13" xfId="0" applyFill="1" applyBorder="1" applyAlignment="1">
      <alignment horizontal="center"/>
    </xf>
    <xf numFmtId="173" fontId="0" fillId="15" borderId="11" xfId="0" applyNumberFormat="1" applyFill="1" applyBorder="1"/>
    <xf numFmtId="0" fontId="0" fillId="15" borderId="12" xfId="0" applyFill="1" applyBorder="1" applyAlignment="1">
      <alignment horizontal="center"/>
    </xf>
    <xf numFmtId="0" fontId="0" fillId="15" borderId="13" xfId="0" applyFill="1" applyBorder="1" applyAlignment="1">
      <alignment horizontal="center"/>
    </xf>
    <xf numFmtId="173" fontId="0" fillId="16" borderId="11" xfId="0" applyNumberFormat="1" applyFill="1" applyBorder="1"/>
    <xf numFmtId="0" fontId="0" fillId="16" borderId="12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1" fillId="11" borderId="12" xfId="0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1" fillId="15" borderId="12" xfId="0" applyFont="1" applyFill="1" applyBorder="1" applyAlignment="1">
      <alignment horizontal="center"/>
    </xf>
    <xf numFmtId="0" fontId="1" fillId="16" borderId="12" xfId="0" applyFont="1" applyFill="1" applyBorder="1" applyAlignment="1">
      <alignment horizontal="center"/>
    </xf>
    <xf numFmtId="173" fontId="0" fillId="14" borderId="16" xfId="0" applyNumberFormat="1" applyFill="1" applyBorder="1"/>
    <xf numFmtId="0" fontId="0" fillId="14" borderId="17" xfId="0" applyFill="1" applyBorder="1" applyAlignment="1">
      <alignment horizontal="center"/>
    </xf>
    <xf numFmtId="0" fontId="0" fillId="14" borderId="18" xfId="0" applyFill="1" applyBorder="1" applyAlignment="1">
      <alignment horizontal="center"/>
    </xf>
    <xf numFmtId="173" fontId="0" fillId="11" borderId="16" xfId="0" applyNumberFormat="1" applyFill="1" applyBorder="1"/>
    <xf numFmtId="0" fontId="0" fillId="11" borderId="17" xfId="0" applyFill="1" applyBorder="1" applyAlignment="1">
      <alignment horizontal="center"/>
    </xf>
    <xf numFmtId="0" fontId="0" fillId="11" borderId="18" xfId="0" applyFill="1" applyBorder="1" applyAlignment="1">
      <alignment horizontal="center"/>
    </xf>
    <xf numFmtId="173" fontId="0" fillId="15" borderId="16" xfId="0" applyNumberFormat="1" applyFill="1" applyBorder="1"/>
    <xf numFmtId="0" fontId="0" fillId="15" borderId="17" xfId="0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173" fontId="0" fillId="16" borderId="16" xfId="0" applyNumberFormat="1" applyFill="1" applyBorder="1"/>
    <xf numFmtId="0" fontId="0" fillId="16" borderId="17" xfId="0" applyFill="1" applyBorder="1" applyAlignment="1">
      <alignment horizontal="center"/>
    </xf>
    <xf numFmtId="0" fontId="0" fillId="16" borderId="18" xfId="0" applyFill="1" applyBorder="1" applyAlignment="1">
      <alignment horizontal="center"/>
    </xf>
    <xf numFmtId="0" fontId="7" fillId="7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wrapText="1"/>
    </xf>
    <xf numFmtId="0" fontId="9" fillId="0" borderId="36" xfId="0" applyFont="1" applyBorder="1" applyAlignment="1">
      <alignment wrapText="1"/>
    </xf>
    <xf numFmtId="43" fontId="9" fillId="0" borderId="36" xfId="2" applyFont="1" applyBorder="1" applyAlignment="1">
      <alignment wrapText="1"/>
    </xf>
    <xf numFmtId="14" fontId="35" fillId="17" borderId="12" xfId="0" applyNumberFormat="1" applyFont="1" applyFill="1" applyBorder="1" applyProtection="1">
      <protection locked="0"/>
    </xf>
    <xf numFmtId="43" fontId="8" fillId="5" borderId="16" xfId="2" applyFont="1" applyFill="1" applyBorder="1" applyAlignment="1">
      <alignment wrapText="1"/>
    </xf>
    <xf numFmtId="43" fontId="8" fillId="5" borderId="17" xfId="2" applyFont="1" applyFill="1" applyBorder="1" applyAlignment="1">
      <alignment wrapText="1"/>
    </xf>
    <xf numFmtId="43" fontId="8" fillId="5" borderId="18" xfId="2" applyFont="1" applyFill="1" applyBorder="1" applyAlignment="1">
      <alignment wrapText="1"/>
    </xf>
    <xf numFmtId="0" fontId="8" fillId="18" borderId="3" xfId="0" applyFont="1" applyFill="1" applyBorder="1" applyAlignment="1">
      <alignment horizontal="centerContinuous"/>
    </xf>
    <xf numFmtId="0" fontId="27" fillId="18" borderId="21" xfId="0" applyFont="1" applyFill="1" applyBorder="1" applyAlignment="1">
      <alignment horizontal="centerContinuous"/>
    </xf>
    <xf numFmtId="0" fontId="27" fillId="18" borderId="2" xfId="0" applyFont="1" applyFill="1" applyBorder="1" applyAlignment="1">
      <alignment horizontal="centerContinuous"/>
    </xf>
    <xf numFmtId="0" fontId="0" fillId="18" borderId="2" xfId="0" applyFill="1" applyBorder="1" applyAlignment="1">
      <alignment horizontal="centerContinuous"/>
    </xf>
    <xf numFmtId="22" fontId="36" fillId="0" borderId="1" xfId="0" applyNumberFormat="1" applyFont="1" applyBorder="1" applyAlignment="1">
      <alignment horizontal="center"/>
    </xf>
    <xf numFmtId="0" fontId="0" fillId="10" borderId="3" xfId="0" applyFill="1" applyBorder="1" applyAlignment="1">
      <alignment horizontal="center" vertical="center" wrapText="1"/>
    </xf>
    <xf numFmtId="0" fontId="7" fillId="19" borderId="3" xfId="0" applyFont="1" applyFill="1" applyBorder="1" applyAlignment="1">
      <alignment horizontal="center" vertical="center" wrapText="1"/>
    </xf>
    <xf numFmtId="0" fontId="7" fillId="19" borderId="4" xfId="0" applyFont="1" applyFill="1" applyBorder="1" applyAlignment="1">
      <alignment horizontal="center" vertical="center" wrapText="1"/>
    </xf>
    <xf numFmtId="0" fontId="7" fillId="19" borderId="2" xfId="0" applyFont="1" applyFill="1" applyBorder="1" applyAlignment="1">
      <alignment horizontal="center" vertical="center" wrapText="1"/>
    </xf>
    <xf numFmtId="0" fontId="7" fillId="19" borderId="8" xfId="0" applyFont="1" applyFill="1" applyBorder="1" applyAlignment="1">
      <alignment horizontal="center" vertical="center" wrapText="1"/>
    </xf>
    <xf numFmtId="0" fontId="7" fillId="19" borderId="7" xfId="0" applyFont="1" applyFill="1" applyBorder="1" applyAlignment="1">
      <alignment horizontal="center" vertical="center" wrapText="1"/>
    </xf>
    <xf numFmtId="0" fontId="7" fillId="19" borderId="1" xfId="0" applyFont="1" applyFill="1" applyBorder="1" applyAlignment="1">
      <alignment horizontal="center" vertical="center" wrapText="1"/>
    </xf>
    <xf numFmtId="0" fontId="7" fillId="19" borderId="21" xfId="0" applyNumberFormat="1" applyFont="1" applyFill="1" applyBorder="1" applyAlignment="1">
      <alignment horizontal="center" vertical="center" wrapText="1"/>
    </xf>
    <xf numFmtId="175" fontId="10" fillId="19" borderId="37" xfId="0" applyNumberFormat="1" applyFont="1" applyFill="1" applyBorder="1" applyAlignment="1">
      <alignment vertical="center" wrapText="1"/>
    </xf>
    <xf numFmtId="0" fontId="10" fillId="19" borderId="38" xfId="0" applyNumberFormat="1" applyFont="1" applyFill="1" applyBorder="1" applyAlignment="1">
      <alignment vertical="center" wrapText="1"/>
    </xf>
    <xf numFmtId="0" fontId="10" fillId="19" borderId="23" xfId="0" applyNumberFormat="1" applyFont="1" applyFill="1" applyBorder="1" applyAlignment="1">
      <alignment vertical="center" wrapText="1"/>
    </xf>
    <xf numFmtId="0" fontId="10" fillId="19" borderId="25" xfId="0" applyFont="1" applyFill="1" applyBorder="1" applyAlignment="1">
      <alignment vertical="center" wrapText="1"/>
    </xf>
    <xf numFmtId="0" fontId="10" fillId="19" borderId="22" xfId="0" applyFont="1" applyFill="1" applyBorder="1" applyAlignment="1">
      <alignment vertical="center" wrapText="1"/>
    </xf>
    <xf numFmtId="0" fontId="10" fillId="19" borderId="22" xfId="0" applyNumberFormat="1" applyFont="1" applyFill="1" applyBorder="1" applyAlignment="1">
      <alignment vertical="center" wrapText="1"/>
    </xf>
    <xf numFmtId="175" fontId="10" fillId="19" borderId="39" xfId="0" applyNumberFormat="1" applyFont="1" applyFill="1" applyBorder="1" applyAlignment="1">
      <alignment vertical="center" wrapText="1"/>
    </xf>
    <xf numFmtId="0" fontId="10" fillId="19" borderId="40" xfId="0" applyNumberFormat="1" applyFont="1" applyFill="1" applyBorder="1" applyAlignment="1">
      <alignment vertical="center" wrapText="1"/>
    </xf>
    <xf numFmtId="0" fontId="10" fillId="19" borderId="10" xfId="0" applyNumberFormat="1" applyFont="1" applyFill="1" applyBorder="1" applyAlignment="1">
      <alignment vertical="center" wrapText="1"/>
    </xf>
    <xf numFmtId="0" fontId="10" fillId="19" borderId="9" xfId="0" applyFont="1" applyFill="1" applyBorder="1" applyAlignment="1">
      <alignment vertical="center" wrapText="1"/>
    </xf>
    <xf numFmtId="0" fontId="10" fillId="19" borderId="41" xfId="0" applyFont="1" applyFill="1" applyBorder="1" applyAlignment="1">
      <alignment vertical="center" wrapText="1"/>
    </xf>
    <xf numFmtId="0" fontId="10" fillId="19" borderId="41" xfId="0" applyNumberFormat="1" applyFont="1" applyFill="1" applyBorder="1" applyAlignment="1">
      <alignment vertical="center" wrapText="1"/>
    </xf>
    <xf numFmtId="0" fontId="7" fillId="19" borderId="19" xfId="0" applyFont="1" applyFill="1" applyBorder="1" applyAlignment="1">
      <alignment horizontal="center" vertical="center" wrapText="1"/>
    </xf>
    <xf numFmtId="0" fontId="10" fillId="19" borderId="5" xfId="0" applyFont="1" applyFill="1" applyBorder="1" applyAlignment="1">
      <alignment vertical="center" wrapText="1"/>
    </xf>
    <xf numFmtId="0" fontId="10" fillId="19" borderId="26" xfId="0" applyFont="1" applyFill="1" applyBorder="1" applyAlignment="1">
      <alignment vertical="center" wrapText="1"/>
    </xf>
    <xf numFmtId="0" fontId="10" fillId="19" borderId="23" xfId="0" applyFont="1" applyFill="1" applyBorder="1" applyAlignment="1">
      <alignment vertical="center" wrapText="1"/>
    </xf>
    <xf numFmtId="0" fontId="10" fillId="19" borderId="6" xfId="0" applyFont="1" applyFill="1" applyBorder="1" applyAlignment="1">
      <alignment vertical="center" wrapText="1"/>
    </xf>
    <xf numFmtId="0" fontId="10" fillId="19" borderId="36" xfId="0" applyFont="1" applyFill="1" applyBorder="1" applyAlignment="1">
      <alignment vertical="center" wrapText="1"/>
    </xf>
    <xf numFmtId="0" fontId="10" fillId="19" borderId="10" xfId="0" applyFont="1" applyFill="1" applyBorder="1" applyAlignment="1">
      <alignment vertical="center" wrapText="1"/>
    </xf>
    <xf numFmtId="0" fontId="10" fillId="20" borderId="24" xfId="0" applyNumberFormat="1" applyFont="1" applyFill="1" applyBorder="1" applyAlignment="1">
      <alignment horizontal="center" vertical="center" wrapText="1"/>
    </xf>
    <xf numFmtId="0" fontId="10" fillId="20" borderId="42" xfId="0" applyNumberFormat="1" applyFont="1" applyFill="1" applyBorder="1" applyAlignment="1">
      <alignment horizontal="center" vertical="center" wrapText="1"/>
    </xf>
    <xf numFmtId="0" fontId="11" fillId="17" borderId="3" xfId="0" applyNumberFormat="1" applyFont="1" applyFill="1" applyBorder="1" applyAlignment="1">
      <alignment horizontal="center" vertical="center" wrapText="1"/>
    </xf>
    <xf numFmtId="0" fontId="18" fillId="17" borderId="3" xfId="0" applyFont="1" applyFill="1" applyBorder="1" applyAlignment="1">
      <alignment vertical="center" wrapText="1"/>
    </xf>
    <xf numFmtId="0" fontId="13" fillId="17" borderId="3" xfId="0" applyFont="1" applyFill="1" applyBorder="1" applyAlignment="1">
      <alignment horizontal="center" vertical="center" wrapText="1"/>
    </xf>
    <xf numFmtId="0" fontId="13" fillId="17" borderId="21" xfId="0" applyFont="1" applyFill="1" applyBorder="1" applyAlignment="1">
      <alignment horizontal="center" vertical="center" wrapText="1"/>
    </xf>
    <xf numFmtId="0" fontId="13" fillId="17" borderId="2" xfId="0" applyFont="1" applyFill="1" applyBorder="1" applyAlignment="1">
      <alignment horizontal="center" vertical="center" wrapText="1"/>
    </xf>
    <xf numFmtId="172" fontId="19" fillId="17" borderId="3" xfId="0" applyNumberFormat="1" applyFont="1" applyFill="1" applyBorder="1" applyAlignment="1">
      <alignment horizontal="center" vertical="center" wrapText="1"/>
    </xf>
    <xf numFmtId="20" fontId="19" fillId="17" borderId="3" xfId="0" applyNumberFormat="1" applyFont="1" applyFill="1" applyBorder="1" applyAlignment="1">
      <alignment horizontal="center" vertical="center" wrapText="1"/>
    </xf>
    <xf numFmtId="170" fontId="20" fillId="17" borderId="1" xfId="0" applyNumberFormat="1" applyFont="1" applyFill="1" applyBorder="1" applyAlignment="1">
      <alignment horizontal="center" vertical="center" wrapText="1"/>
    </xf>
    <xf numFmtId="0" fontId="25" fillId="17" borderId="3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wrapText="1"/>
    </xf>
    <xf numFmtId="0" fontId="13" fillId="17" borderId="3" xfId="0" applyFont="1" applyFill="1" applyBorder="1" applyAlignment="1">
      <alignment horizontal="center" vertical="center" wrapText="1"/>
    </xf>
    <xf numFmtId="0" fontId="13" fillId="17" borderId="21" xfId="0" applyFont="1" applyFill="1" applyBorder="1" applyAlignment="1">
      <alignment horizontal="center" vertical="center" wrapText="1"/>
    </xf>
    <xf numFmtId="0" fontId="13" fillId="17" borderId="2" xfId="0" applyFont="1" applyFill="1" applyBorder="1" applyAlignment="1">
      <alignment horizontal="center" vertical="center" wrapText="1"/>
    </xf>
    <xf numFmtId="0" fontId="25" fillId="17" borderId="3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wrapText="1"/>
    </xf>
    <xf numFmtId="0" fontId="10" fillId="19" borderId="24" xfId="0" applyNumberFormat="1" applyFont="1" applyFill="1" applyBorder="1" applyAlignment="1">
      <alignment horizontal="center" vertical="center" wrapText="1"/>
    </xf>
    <xf numFmtId="0" fontId="10" fillId="19" borderId="42" xfId="0" applyNumberFormat="1" applyFont="1" applyFill="1" applyBorder="1" applyAlignment="1">
      <alignment horizontal="center" vertical="center" wrapText="1"/>
    </xf>
    <xf numFmtId="0" fontId="23" fillId="0" borderId="0" xfId="1" applyAlignment="1" applyProtection="1"/>
    <xf numFmtId="0" fontId="11" fillId="17" borderId="3" xfId="0" applyNumberFormat="1" applyFont="1" applyFill="1" applyBorder="1" applyAlignment="1">
      <alignment horizontal="center" vertical="center" wrapText="1"/>
    </xf>
    <xf numFmtId="0" fontId="11" fillId="17" borderId="21" xfId="0" applyNumberFormat="1" applyFont="1" applyFill="1" applyBorder="1" applyAlignment="1">
      <alignment horizontal="center" vertical="center" wrapText="1"/>
    </xf>
    <xf numFmtId="0" fontId="11" fillId="17" borderId="2" xfId="0" applyNumberFormat="1" applyFont="1" applyFill="1" applyBorder="1" applyAlignment="1">
      <alignment horizontal="center" vertical="center" wrapText="1"/>
    </xf>
    <xf numFmtId="171" fontId="11" fillId="17" borderId="3" xfId="0" applyNumberFormat="1" applyFont="1" applyFill="1" applyBorder="1" applyAlignment="1">
      <alignment horizontal="center" vertical="center" wrapText="1"/>
    </xf>
    <xf numFmtId="171" fontId="11" fillId="17" borderId="21" xfId="0" applyNumberFormat="1" applyFont="1" applyFill="1" applyBorder="1" applyAlignment="1">
      <alignment horizontal="center" vertical="center" wrapText="1"/>
    </xf>
    <xf numFmtId="171" fontId="11" fillId="17" borderId="2" xfId="0" applyNumberFormat="1" applyFont="1" applyFill="1" applyBorder="1" applyAlignment="1">
      <alignment horizontal="center" vertical="center" wrapText="1"/>
    </xf>
    <xf numFmtId="0" fontId="13" fillId="17" borderId="3" xfId="0" applyFont="1" applyFill="1" applyBorder="1" applyAlignment="1">
      <alignment horizontal="center" vertical="center" wrapText="1"/>
    </xf>
    <xf numFmtId="0" fontId="13" fillId="17" borderId="21" xfId="0" applyFont="1" applyFill="1" applyBorder="1" applyAlignment="1">
      <alignment horizontal="center" vertical="center" wrapText="1"/>
    </xf>
    <xf numFmtId="0" fontId="13" fillId="17" borderId="2" xfId="0" applyFont="1" applyFill="1" applyBorder="1" applyAlignment="1">
      <alignment horizontal="center" vertical="center" wrapText="1"/>
    </xf>
    <xf numFmtId="0" fontId="25" fillId="17" borderId="3" xfId="0" applyFont="1" applyFill="1" applyBorder="1" applyAlignment="1">
      <alignment horizontal="center" wrapText="1"/>
    </xf>
    <xf numFmtId="0" fontId="25" fillId="17" borderId="2" xfId="0" applyFont="1" applyFill="1" applyBorder="1" applyAlignment="1">
      <alignment horizontal="center" wrapText="1"/>
    </xf>
    <xf numFmtId="168" fontId="4" fillId="3" borderId="3" xfId="0" applyNumberFormat="1" applyFont="1" applyFill="1" applyBorder="1" applyAlignment="1">
      <alignment horizontal="center" wrapText="1"/>
    </xf>
    <xf numFmtId="168" fontId="4" fillId="3" borderId="21" xfId="0" applyNumberFormat="1" applyFont="1" applyFill="1" applyBorder="1" applyAlignment="1">
      <alignment horizontal="center" wrapText="1"/>
    </xf>
    <xf numFmtId="168" fontId="4" fillId="3" borderId="2" xfId="0" applyNumberFormat="1" applyFont="1" applyFill="1" applyBorder="1" applyAlignment="1">
      <alignment horizontal="center" wrapText="1"/>
    </xf>
    <xf numFmtId="165" fontId="4" fillId="3" borderId="3" xfId="0" applyNumberFormat="1" applyFont="1" applyFill="1" applyBorder="1" applyAlignment="1">
      <alignment horizontal="center" wrapText="1"/>
    </xf>
    <xf numFmtId="165" fontId="4" fillId="3" borderId="21" xfId="0" applyNumberFormat="1" applyFont="1" applyFill="1" applyBorder="1" applyAlignment="1">
      <alignment horizontal="center" wrapText="1"/>
    </xf>
    <xf numFmtId="165" fontId="4" fillId="3" borderId="2" xfId="0" applyNumberFormat="1" applyFont="1" applyFill="1" applyBorder="1" applyAlignment="1">
      <alignment horizontal="center" wrapText="1"/>
    </xf>
    <xf numFmtId="166" fontId="4" fillId="3" borderId="3" xfId="0" applyNumberFormat="1" applyFont="1" applyFill="1" applyBorder="1" applyAlignment="1">
      <alignment horizontal="center" wrapText="1"/>
    </xf>
    <xf numFmtId="166" fontId="4" fillId="3" borderId="21" xfId="0" applyNumberFormat="1" applyFont="1" applyFill="1" applyBorder="1" applyAlignment="1">
      <alignment horizontal="center" wrapText="1"/>
    </xf>
    <xf numFmtId="166" fontId="4" fillId="3" borderId="2" xfId="0" applyNumberFormat="1" applyFont="1" applyFill="1" applyBorder="1" applyAlignment="1">
      <alignment horizontal="center" wrapText="1"/>
    </xf>
    <xf numFmtId="0" fontId="21" fillId="8" borderId="43" xfId="0" applyFont="1" applyFill="1" applyBorder="1" applyAlignment="1">
      <alignment horizontal="center" wrapText="1"/>
    </xf>
    <xf numFmtId="0" fontId="21" fillId="8" borderId="44" xfId="0" applyFont="1" applyFill="1" applyBorder="1" applyAlignment="1">
      <alignment horizontal="center" wrapText="1"/>
    </xf>
    <xf numFmtId="164" fontId="2" fillId="2" borderId="3" xfId="0" applyNumberFormat="1" applyFont="1" applyFill="1" applyBorder="1" applyAlignment="1">
      <alignment horizontal="center" wrapText="1"/>
    </xf>
    <xf numFmtId="164" fontId="2" fillId="2" borderId="21" xfId="0" applyNumberFormat="1" applyFont="1" applyFill="1" applyBorder="1" applyAlignment="1">
      <alignment horizontal="center" wrapText="1"/>
    </xf>
    <xf numFmtId="164" fontId="2" fillId="2" borderId="2" xfId="0" applyNumberFormat="1" applyFont="1" applyFill="1" applyBorder="1" applyAlignment="1">
      <alignment horizontal="center" wrapText="1"/>
    </xf>
    <xf numFmtId="165" fontId="2" fillId="2" borderId="3" xfId="0" applyNumberFormat="1" applyFont="1" applyFill="1" applyBorder="1" applyAlignment="1">
      <alignment horizontal="center" wrapText="1"/>
    </xf>
    <xf numFmtId="165" fontId="2" fillId="2" borderId="21" xfId="0" applyNumberFormat="1" applyFont="1" applyFill="1" applyBorder="1" applyAlignment="1">
      <alignment horizontal="center" wrapText="1"/>
    </xf>
    <xf numFmtId="165" fontId="2" fillId="2" borderId="2" xfId="0" applyNumberFormat="1" applyFont="1" applyFill="1" applyBorder="1" applyAlignment="1">
      <alignment horizontal="center" wrapText="1"/>
    </xf>
    <xf numFmtId="166" fontId="2" fillId="2" borderId="3" xfId="0" applyNumberFormat="1" applyFont="1" applyFill="1" applyBorder="1" applyAlignment="1">
      <alignment horizontal="center" wrapText="1"/>
    </xf>
    <xf numFmtId="166" fontId="2" fillId="2" borderId="21" xfId="0" applyNumberFormat="1" applyFont="1" applyFill="1" applyBorder="1" applyAlignment="1">
      <alignment horizontal="center" wrapText="1"/>
    </xf>
    <xf numFmtId="166" fontId="2" fillId="2" borderId="2" xfId="0" applyNumberFormat="1" applyFont="1" applyFill="1" applyBorder="1" applyAlignment="1">
      <alignment horizontal="center" wrapText="1"/>
    </xf>
    <xf numFmtId="168" fontId="37" fillId="21" borderId="3" xfId="0" applyNumberFormat="1" applyFont="1" applyFill="1" applyBorder="1" applyAlignment="1">
      <alignment horizontal="center" wrapText="1"/>
    </xf>
    <xf numFmtId="168" fontId="37" fillId="21" borderId="21" xfId="0" applyNumberFormat="1" applyFont="1" applyFill="1" applyBorder="1" applyAlignment="1">
      <alignment horizontal="center" wrapText="1"/>
    </xf>
    <xf numFmtId="168" fontId="37" fillId="21" borderId="2" xfId="0" applyNumberFormat="1" applyFont="1" applyFill="1" applyBorder="1" applyAlignment="1">
      <alignment horizontal="center" wrapText="1"/>
    </xf>
    <xf numFmtId="165" fontId="37" fillId="21" borderId="3" xfId="0" applyNumberFormat="1" applyFont="1" applyFill="1" applyBorder="1" applyAlignment="1">
      <alignment horizontal="center" wrapText="1"/>
    </xf>
    <xf numFmtId="165" fontId="37" fillId="21" borderId="21" xfId="0" applyNumberFormat="1" applyFont="1" applyFill="1" applyBorder="1" applyAlignment="1">
      <alignment horizontal="center" wrapText="1"/>
    </xf>
    <xf numFmtId="165" fontId="37" fillId="21" borderId="2" xfId="0" applyNumberFormat="1" applyFont="1" applyFill="1" applyBorder="1" applyAlignment="1">
      <alignment horizontal="center" wrapText="1"/>
    </xf>
    <xf numFmtId="169" fontId="17" fillId="8" borderId="3" xfId="0" applyNumberFormat="1" applyFont="1" applyFill="1" applyBorder="1" applyAlignment="1">
      <alignment horizontal="center" wrapText="1"/>
    </xf>
    <xf numFmtId="169" fontId="17" fillId="8" borderId="21" xfId="0" applyNumberFormat="1" applyFont="1" applyFill="1" applyBorder="1" applyAlignment="1">
      <alignment horizontal="center" wrapText="1"/>
    </xf>
    <xf numFmtId="169" fontId="17" fillId="8" borderId="2" xfId="0" applyNumberFormat="1" applyFont="1" applyFill="1" applyBorder="1" applyAlignment="1">
      <alignment horizontal="center" wrapText="1"/>
    </xf>
    <xf numFmtId="173" fontId="34" fillId="13" borderId="3" xfId="0" applyNumberFormat="1" applyFont="1" applyFill="1" applyBorder="1" applyAlignment="1">
      <alignment horizontal="center"/>
    </xf>
    <xf numFmtId="173" fontId="34" fillId="13" borderId="21" xfId="0" applyNumberFormat="1" applyFont="1" applyFill="1" applyBorder="1" applyAlignment="1">
      <alignment horizontal="center"/>
    </xf>
    <xf numFmtId="173" fontId="34" fillId="13" borderId="2" xfId="0" applyNumberFormat="1" applyFont="1" applyFill="1" applyBorder="1" applyAlignment="1">
      <alignment horizontal="center"/>
    </xf>
    <xf numFmtId="173" fontId="34" fillId="11" borderId="3" xfId="0" applyNumberFormat="1" applyFont="1" applyFill="1" applyBorder="1" applyAlignment="1">
      <alignment horizontal="center"/>
    </xf>
    <xf numFmtId="173" fontId="34" fillId="11" borderId="21" xfId="0" applyNumberFormat="1" applyFont="1" applyFill="1" applyBorder="1" applyAlignment="1">
      <alignment horizontal="center"/>
    </xf>
    <xf numFmtId="173" fontId="34" fillId="11" borderId="2" xfId="0" applyNumberFormat="1" applyFont="1" applyFill="1" applyBorder="1" applyAlignment="1">
      <alignment horizontal="center"/>
    </xf>
    <xf numFmtId="173" fontId="34" fillId="15" borderId="3" xfId="0" applyNumberFormat="1" applyFont="1" applyFill="1" applyBorder="1" applyAlignment="1">
      <alignment horizontal="center"/>
    </xf>
    <xf numFmtId="173" fontId="34" fillId="15" borderId="21" xfId="0" applyNumberFormat="1" applyFont="1" applyFill="1" applyBorder="1" applyAlignment="1">
      <alignment horizontal="center"/>
    </xf>
    <xf numFmtId="173" fontId="34" fillId="15" borderId="2" xfId="0" applyNumberFormat="1" applyFont="1" applyFill="1" applyBorder="1" applyAlignment="1">
      <alignment horizontal="center"/>
    </xf>
    <xf numFmtId="173" fontId="34" fillId="16" borderId="3" xfId="0" applyNumberFormat="1" applyFont="1" applyFill="1" applyBorder="1" applyAlignment="1">
      <alignment horizontal="center"/>
    </xf>
    <xf numFmtId="173" fontId="34" fillId="16" borderId="21" xfId="0" applyNumberFormat="1" applyFont="1" applyFill="1" applyBorder="1" applyAlignment="1">
      <alignment horizontal="center"/>
    </xf>
    <xf numFmtId="173" fontId="34" fillId="16" borderId="2" xfId="0" applyNumberFormat="1" applyFont="1" applyFill="1" applyBorder="1" applyAlignment="1">
      <alignment horizontal="center"/>
    </xf>
    <xf numFmtId="0" fontId="38" fillId="10" borderId="3" xfId="0" applyFont="1" applyFill="1" applyBorder="1" applyAlignment="1">
      <alignment horizontal="center"/>
    </xf>
    <xf numFmtId="0" fontId="38" fillId="10" borderId="21" xfId="0" applyFont="1" applyFill="1" applyBorder="1" applyAlignment="1">
      <alignment horizontal="center"/>
    </xf>
    <xf numFmtId="0" fontId="38" fillId="10" borderId="2" xfId="0" applyFont="1" applyFill="1" applyBorder="1" applyAlignment="1">
      <alignment horizontal="center"/>
    </xf>
    <xf numFmtId="0" fontId="39" fillId="17" borderId="3" xfId="0" applyFont="1" applyFill="1" applyBorder="1" applyAlignment="1">
      <alignment horizontal="center"/>
    </xf>
    <xf numFmtId="0" fontId="39" fillId="17" borderId="21" xfId="0" applyFont="1" applyFill="1" applyBorder="1" applyAlignment="1">
      <alignment horizontal="center"/>
    </xf>
    <xf numFmtId="0" fontId="39" fillId="17" borderId="2" xfId="0" applyFont="1" applyFill="1" applyBorder="1" applyAlignment="1">
      <alignment horizontal="center"/>
    </xf>
    <xf numFmtId="0" fontId="35" fillId="17" borderId="3" xfId="0" applyFont="1" applyFill="1" applyBorder="1" applyAlignment="1">
      <alignment horizontal="center"/>
    </xf>
    <xf numFmtId="0" fontId="35" fillId="17" borderId="21" xfId="0" applyFont="1" applyFill="1" applyBorder="1" applyAlignment="1">
      <alignment horizontal="center"/>
    </xf>
    <xf numFmtId="0" fontId="35" fillId="17" borderId="2" xfId="0" applyFont="1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9" borderId="21" xfId="0" applyFill="1" applyBorder="1" applyAlignment="1">
      <alignment horizontal="center"/>
    </xf>
    <xf numFmtId="0" fontId="0" fillId="9" borderId="2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10" borderId="44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1" borderId="3" xfId="0" applyFill="1" applyBorder="1" applyAlignment="1">
      <alignment horizontal="center"/>
    </xf>
    <xf numFmtId="0" fontId="0" fillId="11" borderId="21" xfId="0" applyFill="1" applyBorder="1" applyAlignment="1">
      <alignment horizontal="center"/>
    </xf>
    <xf numFmtId="0" fontId="0" fillId="11" borderId="2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2" borderId="21" xfId="0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40" fillId="22" borderId="44" xfId="0" applyFont="1" applyFill="1" applyBorder="1" applyAlignment="1">
      <alignment horizontal="center" vertical="center" wrapText="1"/>
    </xf>
    <xf numFmtId="0" fontId="40" fillId="22" borderId="47" xfId="0" applyFont="1" applyFill="1" applyBorder="1" applyAlignment="1">
      <alignment horizontal="center" vertical="center" wrapText="1"/>
    </xf>
    <xf numFmtId="177" fontId="0" fillId="18" borderId="3" xfId="0" applyNumberFormat="1" applyFill="1" applyBorder="1" applyAlignment="1">
      <alignment horizontal="center" vertical="center"/>
    </xf>
    <xf numFmtId="177" fontId="0" fillId="18" borderId="21" xfId="0" applyNumberFormat="1" applyFill="1" applyBorder="1" applyAlignment="1">
      <alignment horizontal="center" vertical="center"/>
    </xf>
    <xf numFmtId="177" fontId="0" fillId="18" borderId="2" xfId="0" applyNumberFormat="1" applyFill="1" applyBorder="1" applyAlignment="1">
      <alignment horizontal="center" vertical="center"/>
    </xf>
    <xf numFmtId="0" fontId="40" fillId="21" borderId="44" xfId="0" applyFont="1" applyFill="1" applyBorder="1" applyAlignment="1">
      <alignment horizontal="center" vertical="center"/>
    </xf>
    <xf numFmtId="0" fontId="40" fillId="21" borderId="45" xfId="0" applyFont="1" applyFill="1" applyBorder="1" applyAlignment="1">
      <alignment horizontal="center" vertical="center"/>
    </xf>
    <xf numFmtId="0" fontId="25" fillId="10" borderId="3" xfId="0" applyFont="1" applyFill="1" applyBorder="1" applyAlignment="1">
      <alignment horizontal="center" wrapText="1"/>
    </xf>
    <xf numFmtId="0" fontId="25" fillId="10" borderId="2" xfId="0" applyFont="1" applyFill="1" applyBorder="1" applyAlignment="1">
      <alignment horizontal="center" wrapText="1"/>
    </xf>
    <xf numFmtId="0" fontId="25" fillId="10" borderId="30" xfId="0" applyFont="1" applyFill="1" applyBorder="1" applyAlignment="1">
      <alignment horizontal="center" wrapText="1"/>
    </xf>
    <xf numFmtId="0" fontId="25" fillId="10" borderId="46" xfId="0" applyFont="1" applyFill="1" applyBorder="1" applyAlignment="1">
      <alignment horizontal="center" wrapText="1"/>
    </xf>
    <xf numFmtId="0" fontId="27" fillId="18" borderId="3" xfId="0" applyFont="1" applyFill="1" applyBorder="1" applyAlignment="1">
      <alignment horizontal="center"/>
    </xf>
    <xf numFmtId="0" fontId="27" fillId="18" borderId="21" xfId="0" applyFont="1" applyFill="1" applyBorder="1" applyAlignment="1">
      <alignment horizontal="center"/>
    </xf>
    <xf numFmtId="0" fontId="27" fillId="18" borderId="2" xfId="0" applyFont="1" applyFill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36" fillId="0" borderId="21" xfId="0" applyFont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0" fillId="12" borderId="30" xfId="0" applyFill="1" applyBorder="1" applyAlignment="1">
      <alignment horizontal="center"/>
    </xf>
    <xf numFmtId="0" fontId="0" fillId="12" borderId="48" xfId="0" applyFill="1" applyBorder="1" applyAlignment="1">
      <alignment horizontal="center"/>
    </xf>
    <xf numFmtId="0" fontId="0" fillId="12" borderId="46" xfId="0" applyFill="1" applyBorder="1" applyAlignment="1">
      <alignment horizontal="center"/>
    </xf>
    <xf numFmtId="0" fontId="0" fillId="18" borderId="3" xfId="0" applyFill="1" applyBorder="1" applyAlignment="1">
      <alignment horizontal="center"/>
    </xf>
    <xf numFmtId="0" fontId="0" fillId="18" borderId="21" xfId="0" applyFill="1" applyBorder="1" applyAlignment="1">
      <alignment horizontal="center"/>
    </xf>
    <xf numFmtId="0" fontId="0" fillId="18" borderId="2" xfId="0" applyFill="1" applyBorder="1" applyAlignment="1">
      <alignment horizontal="center"/>
    </xf>
    <xf numFmtId="0" fontId="27" fillId="0" borderId="3" xfId="0" applyFont="1" applyBorder="1" applyAlignment="1">
      <alignment horizontal="center"/>
    </xf>
    <xf numFmtId="0" fontId="27" fillId="0" borderId="21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48" xfId="0" applyFill="1" applyBorder="1" applyAlignment="1">
      <alignment horizontal="center"/>
    </xf>
    <xf numFmtId="0" fontId="0" fillId="9" borderId="46" xfId="0" applyFill="1" applyBorder="1" applyAlignment="1">
      <alignment horizontal="center"/>
    </xf>
    <xf numFmtId="0" fontId="0" fillId="10" borderId="30" xfId="0" applyFill="1" applyBorder="1" applyAlignment="1">
      <alignment horizontal="center"/>
    </xf>
    <xf numFmtId="0" fontId="0" fillId="10" borderId="48" xfId="0" applyFill="1" applyBorder="1" applyAlignment="1">
      <alignment horizontal="center"/>
    </xf>
    <xf numFmtId="0" fontId="0" fillId="10" borderId="46" xfId="0" applyFill="1" applyBorder="1" applyAlignment="1">
      <alignment horizontal="center"/>
    </xf>
    <xf numFmtId="0" fontId="0" fillId="11" borderId="30" xfId="0" applyFill="1" applyBorder="1" applyAlignment="1">
      <alignment horizontal="center"/>
    </xf>
    <xf numFmtId="0" fontId="0" fillId="11" borderId="48" xfId="0" applyFill="1" applyBorder="1" applyAlignment="1">
      <alignment horizontal="center"/>
    </xf>
    <xf numFmtId="0" fontId="0" fillId="11" borderId="46" xfId="0" applyFill="1" applyBorder="1" applyAlignment="1">
      <alignment horizontal="center"/>
    </xf>
  </cellXfs>
  <cellStyles count="4">
    <cellStyle name="Lien hypertexte" xfId="1" builtinId="8"/>
    <cellStyle name="Millier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19050</xdr:rowOff>
        </xdr:from>
        <xdr:to>
          <xdr:col>7</xdr:col>
          <xdr:colOff>190500</xdr:colOff>
          <xdr:row>0</xdr:row>
          <xdr:rowOff>219075</xdr:rowOff>
        </xdr:to>
        <xdr:sp macro="" textlink="">
          <xdr:nvSpPr>
            <xdr:cNvPr id="700417" name="Button 1" hidden="1">
              <a:extLst>
                <a:ext uri="{63B3BB69-23CF-44E3-9099-C40C66FF867C}">
                  <a14:compatExt spid="_x0000_s700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Bus +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0</xdr:row>
          <xdr:rowOff>19050</xdr:rowOff>
        </xdr:from>
        <xdr:to>
          <xdr:col>9</xdr:col>
          <xdr:colOff>0</xdr:colOff>
          <xdr:row>0</xdr:row>
          <xdr:rowOff>219075</xdr:rowOff>
        </xdr:to>
        <xdr:sp macro="" textlink="">
          <xdr:nvSpPr>
            <xdr:cNvPr id="700418" name="Button 2" hidden="1">
              <a:extLst>
                <a:ext uri="{63B3BB69-23CF-44E3-9099-C40C66FF867C}">
                  <a14:compatExt spid="_x0000_s700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Dép +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95250</xdr:colOff>
          <xdr:row>0</xdr:row>
          <xdr:rowOff>38100</xdr:rowOff>
        </xdr:from>
        <xdr:to>
          <xdr:col>1</xdr:col>
          <xdr:colOff>190500</xdr:colOff>
          <xdr:row>0</xdr:row>
          <xdr:rowOff>342900</xdr:rowOff>
        </xdr:to>
        <xdr:sp macro="" textlink="">
          <xdr:nvSpPr>
            <xdr:cNvPr id="701441" name="Button 1" hidden="1">
              <a:extLst>
                <a:ext uri="{63B3BB69-23CF-44E3-9099-C40C66FF867C}">
                  <a14:compatExt spid="_x0000_s70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PORTAIL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151766</xdr:colOff>
      <xdr:row>1</xdr:row>
      <xdr:rowOff>103627</xdr:rowOff>
    </xdr:from>
    <xdr:to>
      <xdr:col>3</xdr:col>
      <xdr:colOff>713484</xdr:colOff>
      <xdr:row>3</xdr:row>
      <xdr:rowOff>30357</xdr:rowOff>
    </xdr:to>
    <xdr:sp macro="[0]!affichage_formulaire" textlink="">
      <xdr:nvSpPr>
        <xdr:cNvPr id="2" name="Abgerundetes Rechteck 3"/>
        <xdr:cNvSpPr/>
      </xdr:nvSpPr>
      <xdr:spPr>
        <a:xfrm>
          <a:off x="2752824" y="447992"/>
          <a:ext cx="1323718" cy="351692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feuilles</a:t>
          </a:r>
          <a:endParaRPr lang="fr-FR" sz="1100"/>
        </a:p>
      </xdr:txBody>
    </xdr:sp>
    <xdr:clientData fPrintsWithSheet="0"/>
  </xdr:twoCellAnchor>
  <xdr:twoCellAnchor>
    <xdr:from>
      <xdr:col>5</xdr:col>
      <xdr:colOff>657785</xdr:colOff>
      <xdr:row>5</xdr:row>
      <xdr:rowOff>16249</xdr:rowOff>
    </xdr:from>
    <xdr:to>
      <xdr:col>11</xdr:col>
      <xdr:colOff>14654</xdr:colOff>
      <xdr:row>6</xdr:row>
      <xdr:rowOff>74398</xdr:rowOff>
    </xdr:to>
    <xdr:sp macro="" textlink="">
      <xdr:nvSpPr>
        <xdr:cNvPr id="11" name="Abgerundetes Rechteck 1"/>
        <xdr:cNvSpPr/>
      </xdr:nvSpPr>
      <xdr:spPr>
        <a:xfrm>
          <a:off x="5544843" y="1203211"/>
          <a:ext cx="4427099" cy="219341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EDITION</a:t>
          </a:r>
          <a:r>
            <a:rPr lang="fr-FR" sz="1600" b="1" baseline="0">
              <a:solidFill>
                <a:schemeClr val="tx1"/>
              </a:solidFill>
            </a:rPr>
            <a:t> DES RECAPITULATIFS DE DEPLACEMENTS</a:t>
          </a:r>
          <a:endParaRPr lang="fr-FR" sz="16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0</xdr:col>
      <xdr:colOff>161925</xdr:colOff>
      <xdr:row>5</xdr:row>
      <xdr:rowOff>19050</xdr:rowOff>
    </xdr:from>
    <xdr:to>
      <xdr:col>5</xdr:col>
      <xdr:colOff>0</xdr:colOff>
      <xdr:row>6</xdr:row>
      <xdr:rowOff>69273</xdr:rowOff>
    </xdr:to>
    <xdr:sp macro="" textlink="">
      <xdr:nvSpPr>
        <xdr:cNvPr id="14" name="Abgerundetes Rechteck 1"/>
        <xdr:cNvSpPr/>
      </xdr:nvSpPr>
      <xdr:spPr>
        <a:xfrm>
          <a:off x="161925" y="1110095"/>
          <a:ext cx="4444711" cy="206087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GESTION</a:t>
          </a:r>
          <a:r>
            <a:rPr lang="fr-FR" sz="1600" b="1" baseline="0">
              <a:solidFill>
                <a:schemeClr val="tx1"/>
              </a:solidFill>
            </a:rPr>
            <a:t> DES DEPLACEMENTS</a:t>
          </a:r>
          <a:endParaRPr lang="fr-FR" sz="1600" b="1">
            <a:solidFill>
              <a:schemeClr val="tx1"/>
            </a:solidFill>
          </a:endParaRPr>
        </a:p>
      </xdr:txBody>
    </xdr:sp>
    <xdr:clientData fPrintsWithSheet="0"/>
  </xdr:twoCellAnchor>
  <xdr:twoCellAnchor>
    <xdr:from>
      <xdr:col>0</xdr:col>
      <xdr:colOff>38965</xdr:colOff>
      <xdr:row>6</xdr:row>
      <xdr:rowOff>117763</xdr:rowOff>
    </xdr:from>
    <xdr:to>
      <xdr:col>4</xdr:col>
      <xdr:colOff>761999</xdr:colOff>
      <xdr:row>9</xdr:row>
      <xdr:rowOff>123825</xdr:rowOff>
    </xdr:to>
    <xdr:sp macro="[0]!creer_jxxx" textlink="">
      <xdr:nvSpPr>
        <xdr:cNvPr id="32" name="Abgerundetes Rechteck 1"/>
        <xdr:cNvSpPr/>
      </xdr:nvSpPr>
      <xdr:spPr>
        <a:xfrm>
          <a:off x="38965" y="1470313"/>
          <a:ext cx="4847359" cy="491837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Créer une feuille déplacement (Jxxxx)</a:t>
          </a:r>
        </a:p>
      </xdr:txBody>
    </xdr:sp>
    <xdr:clientData fPrintsWithSheet="0"/>
  </xdr:twoCellAnchor>
  <xdr:twoCellAnchor>
    <xdr:from>
      <xdr:col>0</xdr:col>
      <xdr:colOff>19916</xdr:colOff>
      <xdr:row>10</xdr:row>
      <xdr:rowOff>41562</xdr:rowOff>
    </xdr:from>
    <xdr:to>
      <xdr:col>4</xdr:col>
      <xdr:colOff>723900</xdr:colOff>
      <xdr:row>13</xdr:row>
      <xdr:rowOff>47625</xdr:rowOff>
    </xdr:to>
    <xdr:sp macro="[0]!Imprimer_Feuilles_Jxx" textlink="">
      <xdr:nvSpPr>
        <xdr:cNvPr id="33" name="Abgerundetes Rechteck 1"/>
        <xdr:cNvSpPr/>
      </xdr:nvSpPr>
      <xdr:spPr>
        <a:xfrm>
          <a:off x="19916" y="2041812"/>
          <a:ext cx="4828309" cy="491838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Imprimer les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feuilles Déplacements (Jxxxx)</a:t>
          </a:r>
        </a:p>
      </xdr:txBody>
    </xdr:sp>
    <xdr:clientData fPrintsWithSheet="0"/>
  </xdr:twoCellAnchor>
  <xdr:twoCellAnchor>
    <xdr:from>
      <xdr:col>0</xdr:col>
      <xdr:colOff>19914</xdr:colOff>
      <xdr:row>13</xdr:row>
      <xdr:rowOff>117762</xdr:rowOff>
    </xdr:from>
    <xdr:to>
      <xdr:col>4</xdr:col>
      <xdr:colOff>733425</xdr:colOff>
      <xdr:row>16</xdr:row>
      <xdr:rowOff>76200</xdr:rowOff>
    </xdr:to>
    <xdr:sp macro="[0]!Supprimer_Feuilles_Jxx" textlink="">
      <xdr:nvSpPr>
        <xdr:cNvPr id="34" name="Abgerundetes Rechteck 1"/>
        <xdr:cNvSpPr/>
      </xdr:nvSpPr>
      <xdr:spPr>
        <a:xfrm>
          <a:off x="19914" y="2603787"/>
          <a:ext cx="4837836" cy="44421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Supprimer</a:t>
          </a:r>
          <a:r>
            <a:rPr lang="fr-FR" sz="1400" b="1" baseline="0">
              <a:solidFill>
                <a:schemeClr val="bg1"/>
              </a:solidFill>
            </a:rPr>
            <a:t> toutes les</a:t>
          </a:r>
          <a:r>
            <a:rPr lang="fr-FR" sz="1400" b="1">
              <a:solidFill>
                <a:schemeClr val="bg1"/>
              </a:solidFill>
            </a:rPr>
            <a:t> feuilles déplacements (Jxxxx)</a:t>
          </a:r>
        </a:p>
      </xdr:txBody>
    </xdr:sp>
    <xdr:clientData fPrintsWithSheet="0"/>
  </xdr:twoCellAnchor>
  <xdr:twoCellAnchor>
    <xdr:from>
      <xdr:col>0</xdr:col>
      <xdr:colOff>28575</xdr:colOff>
      <xdr:row>16</xdr:row>
      <xdr:rowOff>127286</xdr:rowOff>
    </xdr:from>
    <xdr:to>
      <xdr:col>4</xdr:col>
      <xdr:colOff>752475</xdr:colOff>
      <xdr:row>20</xdr:row>
      <xdr:rowOff>47625</xdr:rowOff>
    </xdr:to>
    <xdr:sp macro="[0]!Enregistrement_PDF_Bis" textlink="">
      <xdr:nvSpPr>
        <xdr:cNvPr id="35" name="Abgerundetes Rechteck 3"/>
        <xdr:cNvSpPr/>
      </xdr:nvSpPr>
      <xdr:spPr>
        <a:xfrm>
          <a:off x="28575" y="3099086"/>
          <a:ext cx="4848225" cy="568039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>
            <a:lnSpc>
              <a:spcPts val="1500"/>
            </a:lnSpc>
          </a:pPr>
          <a:r>
            <a:rPr lang="fr-FR" sz="1500" b="1"/>
            <a:t>Enregistrer les feuilles Déplacements (Jxxxx) </a:t>
          </a:r>
        </a:p>
        <a:p>
          <a:pPr algn="ctr">
            <a:lnSpc>
              <a:spcPts val="1500"/>
            </a:lnSpc>
          </a:pPr>
          <a:r>
            <a:rPr lang="fr-FR" sz="1500" b="1"/>
            <a:t>au format pdf</a:t>
          </a:r>
        </a:p>
      </xdr:txBody>
    </xdr:sp>
    <xdr:clientData fPrintsWithSheet="0"/>
  </xdr:twoCellAnchor>
  <xdr:twoCellAnchor>
    <xdr:from>
      <xdr:col>6</xdr:col>
      <xdr:colOff>13801</xdr:colOff>
      <xdr:row>13</xdr:row>
      <xdr:rowOff>72887</xdr:rowOff>
    </xdr:from>
    <xdr:to>
      <xdr:col>11</xdr:col>
      <xdr:colOff>28574</xdr:colOff>
      <xdr:row>16</xdr:row>
      <xdr:rowOff>66675</xdr:rowOff>
    </xdr:to>
    <xdr:sp macro="[0]!Bouton_supprimer_as" textlink="">
      <xdr:nvSpPr>
        <xdr:cNvPr id="36" name="Abgerundetes Rechteck 1"/>
        <xdr:cNvSpPr/>
      </xdr:nvSpPr>
      <xdr:spPr>
        <a:xfrm>
          <a:off x="5662126" y="2558912"/>
          <a:ext cx="4320073" cy="479563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Supprimer</a:t>
          </a:r>
          <a:r>
            <a:rPr lang="fr-FR" sz="1400" b="1" baseline="0">
              <a:solidFill>
                <a:schemeClr val="bg1"/>
              </a:solidFill>
            </a:rPr>
            <a:t> toutes les</a:t>
          </a:r>
          <a:r>
            <a:rPr lang="fr-FR" sz="1400" b="1">
              <a:solidFill>
                <a:schemeClr val="bg1"/>
              </a:solidFill>
            </a:rPr>
            <a:t> feuilles AS</a:t>
          </a:r>
        </a:p>
      </xdr:txBody>
    </xdr:sp>
    <xdr:clientData fPrintsWithSheet="0"/>
  </xdr:twoCellAnchor>
  <xdr:twoCellAnchor>
    <xdr:from>
      <xdr:col>6</xdr:col>
      <xdr:colOff>2595</xdr:colOff>
      <xdr:row>10</xdr:row>
      <xdr:rowOff>49358</xdr:rowOff>
    </xdr:from>
    <xdr:to>
      <xdr:col>11</xdr:col>
      <xdr:colOff>9525</xdr:colOff>
      <xdr:row>13</xdr:row>
      <xdr:rowOff>19051</xdr:rowOff>
    </xdr:to>
    <xdr:sp macro="[0]!Imprimer_Feuilles_Jxx" textlink="">
      <xdr:nvSpPr>
        <xdr:cNvPr id="37" name="Abgerundetes Rechteck 1"/>
        <xdr:cNvSpPr/>
      </xdr:nvSpPr>
      <xdr:spPr>
        <a:xfrm>
          <a:off x="5650920" y="2049608"/>
          <a:ext cx="4312230" cy="455468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Imprimer toutes  les</a:t>
          </a:r>
          <a:r>
            <a:rPr lang="fr-FR" sz="1400" b="1" baseline="0">
              <a:solidFill>
                <a:schemeClr val="bg1"/>
              </a:solidFill>
            </a:rPr>
            <a:t> </a:t>
          </a:r>
          <a:r>
            <a:rPr lang="fr-FR" sz="1400" b="1">
              <a:solidFill>
                <a:schemeClr val="bg1"/>
              </a:solidFill>
            </a:rPr>
            <a:t>feuilles AS</a:t>
          </a:r>
        </a:p>
      </xdr:txBody>
    </xdr:sp>
    <xdr:clientData fPrintsWithSheet="0"/>
  </xdr:twoCellAnchor>
  <xdr:twoCellAnchor>
    <xdr:from>
      <xdr:col>6</xdr:col>
      <xdr:colOff>16517</xdr:colOff>
      <xdr:row>16</xdr:row>
      <xdr:rowOff>123172</xdr:rowOff>
    </xdr:from>
    <xdr:to>
      <xdr:col>10</xdr:col>
      <xdr:colOff>718771</xdr:colOff>
      <xdr:row>20</xdr:row>
      <xdr:rowOff>17585</xdr:rowOff>
    </xdr:to>
    <xdr:sp macro="[0]!Enregistrement_PDF.Enregistrement_PDF" textlink="">
      <xdr:nvSpPr>
        <xdr:cNvPr id="38" name="Abgerundetes Rechteck 3"/>
        <xdr:cNvSpPr/>
      </xdr:nvSpPr>
      <xdr:spPr>
        <a:xfrm>
          <a:off x="5665575" y="3083249"/>
          <a:ext cx="4248484" cy="539182"/>
        </a:xfrm>
        <a:prstGeom prst="roundRect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500" b="1"/>
            <a:t>Enregistrer les feuilles AS au format PDF</a:t>
          </a:r>
        </a:p>
      </xdr:txBody>
    </xdr:sp>
    <xdr:clientData fPrintsWithSheet="0"/>
  </xdr:twoCellAnchor>
  <xdr:twoCellAnchor>
    <xdr:from>
      <xdr:col>5</xdr:col>
      <xdr:colOff>736022</xdr:colOff>
      <xdr:row>7</xdr:row>
      <xdr:rowOff>11257</xdr:rowOff>
    </xdr:from>
    <xdr:to>
      <xdr:col>10</xdr:col>
      <xdr:colOff>742950</xdr:colOff>
      <xdr:row>9</xdr:row>
      <xdr:rowOff>123825</xdr:rowOff>
    </xdr:to>
    <xdr:sp macro="[0]!Préparer_Impression" textlink="">
      <xdr:nvSpPr>
        <xdr:cNvPr id="39" name="Abgerundetes Rechteck 1"/>
        <xdr:cNvSpPr/>
      </xdr:nvSpPr>
      <xdr:spPr>
        <a:xfrm>
          <a:off x="5622347" y="1525732"/>
          <a:ext cx="4312228" cy="436418"/>
        </a:xfrm>
        <a:prstGeom prst="roundRect">
          <a:avLst/>
        </a:prstGeom>
        <a:solidFill>
          <a:schemeClr val="accent3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Créer les</a:t>
          </a:r>
          <a:r>
            <a:rPr lang="fr-FR" sz="1400" b="1" baseline="0">
              <a:solidFill>
                <a:schemeClr val="bg1"/>
              </a:solidFill>
            </a:rPr>
            <a:t> Feuilles AS  pour l' impression</a:t>
          </a:r>
          <a:endParaRPr lang="fr-FR" sz="1400" b="1">
            <a:solidFill>
              <a:schemeClr val="bg1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190500</xdr:colOff>
          <xdr:row>2</xdr:row>
          <xdr:rowOff>0</xdr:rowOff>
        </xdr:from>
        <xdr:to>
          <xdr:col>5</xdr:col>
          <xdr:colOff>609600</xdr:colOff>
          <xdr:row>3</xdr:row>
          <xdr:rowOff>104775</xdr:rowOff>
        </xdr:to>
        <xdr:sp macro="" textlink="">
          <xdr:nvSpPr>
            <xdr:cNvPr id="578185" name="Button 1673" hidden="1">
              <a:extLst>
                <a:ext uri="{63B3BB69-23CF-44E3-9099-C40C66FF867C}">
                  <a14:compatExt spid="_x0000_s578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Calendriers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114300</xdr:colOff>
      <xdr:row>0</xdr:row>
      <xdr:rowOff>95250</xdr:rowOff>
    </xdr:from>
    <xdr:to>
      <xdr:col>18</xdr:col>
      <xdr:colOff>285750</xdr:colOff>
      <xdr:row>0</xdr:row>
      <xdr:rowOff>352425</xdr:rowOff>
    </xdr:to>
    <xdr:sp macro="[0]!affichage_formulaire" textlink="">
      <xdr:nvSpPr>
        <xdr:cNvPr id="5" name="Abgerundetes Rechteck 4"/>
        <xdr:cNvSpPr/>
      </xdr:nvSpPr>
      <xdr:spPr>
        <a:xfrm>
          <a:off x="10086975" y="95250"/>
          <a:ext cx="15716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feuilles</a:t>
          </a:r>
          <a:endParaRPr lang="fr-FR" sz="1100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19050</xdr:rowOff>
        </xdr:from>
        <xdr:to>
          <xdr:col>7</xdr:col>
          <xdr:colOff>190500</xdr:colOff>
          <xdr:row>0</xdr:row>
          <xdr:rowOff>219075</xdr:rowOff>
        </xdr:to>
        <xdr:sp macro="" textlink="">
          <xdr:nvSpPr>
            <xdr:cNvPr id="713729" name="Button 1" hidden="1">
              <a:extLst>
                <a:ext uri="{63B3BB69-23CF-44E3-9099-C40C66FF867C}">
                  <a14:compatExt spid="_x0000_s7137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Bus +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219075</xdr:colOff>
          <xdr:row>0</xdr:row>
          <xdr:rowOff>19050</xdr:rowOff>
        </xdr:from>
        <xdr:to>
          <xdr:col>9</xdr:col>
          <xdr:colOff>0</xdr:colOff>
          <xdr:row>0</xdr:row>
          <xdr:rowOff>219075</xdr:rowOff>
        </xdr:to>
        <xdr:sp macro="" textlink="">
          <xdr:nvSpPr>
            <xdr:cNvPr id="713730" name="Button 2" hidden="1">
              <a:extLst>
                <a:ext uri="{63B3BB69-23CF-44E3-9099-C40C66FF867C}">
                  <a14:compatExt spid="_x0000_s7137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ARRET +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57150</xdr:colOff>
      <xdr:row>4</xdr:row>
      <xdr:rowOff>57150</xdr:rowOff>
    </xdr:from>
    <xdr:to>
      <xdr:col>20</xdr:col>
      <xdr:colOff>85725</xdr:colOff>
      <xdr:row>26</xdr:row>
      <xdr:rowOff>47625</xdr:rowOff>
    </xdr:to>
    <xdr:sp macro="" textlink="">
      <xdr:nvSpPr>
        <xdr:cNvPr id="2" name="ZoneTexte 1"/>
        <xdr:cNvSpPr txBox="1"/>
      </xdr:nvSpPr>
      <xdr:spPr>
        <a:xfrm>
          <a:off x="1171575" y="942975"/>
          <a:ext cx="8486775" cy="432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Bonjour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fichier joint, il y a un une page avec 2 boutons macro:</a:t>
          </a:r>
          <a:br>
            <a:rPr lang="fr-FR"/>
          </a:br>
          <a:r>
            <a:rPr lang="fr-FR"/>
            <a:t>bouton 1- bus+</a:t>
          </a:r>
          <a:br>
            <a:rPr lang="fr-FR"/>
          </a:br>
          <a:r>
            <a:rPr lang="fr-FR"/>
            <a:t>bouton 2- Arrêt +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b="1" u="sng">
              <a:effectLst/>
            </a:rPr>
            <a:t>Question 1 </a:t>
          </a:r>
          <a:r>
            <a:rPr lang="fr-FR"/>
            <a:t>: INCREMENTER DES CELLS sur fond gris</a:t>
          </a:r>
          <a:br>
            <a:rPr lang="fr-FR"/>
          </a:br>
          <a:r>
            <a:rPr lang="fr-FR"/>
            <a:t>Quand je clic sur bus+</a:t>
          </a:r>
          <a:br>
            <a:rPr lang="fr-FR"/>
          </a:br>
          <a:r>
            <a:rPr lang="fr-FR"/>
            <a:t>je souhaiterais que la cellule en colonne A(x) qui est sur fond gris, s'incrémente de 10 par rapport à la cellule précédente de même type:</a:t>
          </a:r>
          <a:br>
            <a:rPr lang="fr-FR"/>
          </a:br>
          <a:r>
            <a:rPr lang="fr-FR"/>
            <a:t>ex le n° de départ est 210</a:t>
          </a:r>
          <a:br>
            <a:rPr lang="fr-FR"/>
          </a:br>
          <a:r>
            <a:rPr lang="fr-FR"/>
            <a:t>alors en cliquant une fois, la ligne se crée et le n° 220 apparait</a:t>
          </a:r>
          <a:br>
            <a:rPr lang="fr-FR"/>
          </a:br>
          <a:r>
            <a:rPr lang="fr-FR"/>
            <a:t>en cliquant une 2e fois, la ligne se crée est le N° 230 apparait , etc..</a:t>
          </a:r>
          <a:br>
            <a:rPr lang="fr-FR"/>
          </a:br>
          <a:r>
            <a:rPr lang="fr-FR"/>
            <a:t>=&gt; en colonne V, la somme (nb) se fait sur 2 lignes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Question 2 : En colonne V, nb() DE CELLS A FOND VERT des cells de la colonne B</a:t>
          </a:r>
          <a:br>
            <a:rPr lang="fr-FR"/>
          </a:br>
          <a:r>
            <a:rPr lang="fr-FR"/>
            <a:t>Quand je clic sur Arrêt+</a:t>
          </a:r>
          <a:br>
            <a:rPr lang="fr-FR"/>
          </a:br>
          <a:r>
            <a:rPr lang="fr-FR"/>
            <a:t>une ligne s'ajoute au 2 lignes déjà créées </a:t>
          </a:r>
          <a:br>
            <a:rPr lang="fr-FR"/>
          </a:br>
          <a:r>
            <a:rPr lang="fr-FR"/>
            <a:t>MAis en colonne V (question1) , la somme (nb) est toujours sur 2 lignes, or il y en a maintenant 3, donc la formule nb() n'est plus bon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votre aide</a:t>
          </a:r>
          <a:br>
            <a:rPr lang="fr-FR"/>
          </a:br>
          <a:r>
            <a:rPr lang="fr-FR"/>
            <a:t>Zbig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>
              <a:hlinkClick xmlns:r="http://schemas.openxmlformats.org/officeDocument/2006/relationships" r:id=""/>
            </a:rPr>
            <a:t>DEPLACEMENTCAR-V26-zbig.xls</a:t>
          </a:r>
          <a:r>
            <a:rPr lang="fr-FR"/>
            <a:t> (292 Kio) Pas encore téléchargé </a:t>
          </a:r>
        </a:p>
        <a:p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6</xdr:row>
      <xdr:rowOff>85725</xdr:rowOff>
    </xdr:from>
    <xdr:to>
      <xdr:col>4</xdr:col>
      <xdr:colOff>323850</xdr:colOff>
      <xdr:row>6</xdr:row>
      <xdr:rowOff>342900</xdr:rowOff>
    </xdr:to>
    <xdr:sp macro="[0]!Retour_recap_general" textlink="">
      <xdr:nvSpPr>
        <xdr:cNvPr id="2" name="Abgerundetes Rechteck 1"/>
        <xdr:cNvSpPr/>
      </xdr:nvSpPr>
      <xdr:spPr>
        <a:xfrm>
          <a:off x="142875" y="1057275"/>
          <a:ext cx="185737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à "recap general"</a:t>
          </a:r>
          <a:endParaRPr lang="fr-FR" sz="1100"/>
        </a:p>
      </xdr:txBody>
    </xdr:sp>
    <xdr:clientData fPrintsWithSheet="0"/>
  </xdr:twoCellAnchor>
  <xdr:twoCellAnchor>
    <xdr:from>
      <xdr:col>5</xdr:col>
      <xdr:colOff>19050</xdr:colOff>
      <xdr:row>6</xdr:row>
      <xdr:rowOff>85725</xdr:rowOff>
    </xdr:from>
    <xdr:to>
      <xdr:col>7</xdr:col>
      <xdr:colOff>533400</xdr:colOff>
      <xdr:row>6</xdr:row>
      <xdr:rowOff>333375</xdr:rowOff>
    </xdr:to>
    <xdr:sp macro="[0]!affichage_formulaire" textlink="">
      <xdr:nvSpPr>
        <xdr:cNvPr id="4" name="Abgerundetes Rechteck 3"/>
        <xdr:cNvSpPr/>
      </xdr:nvSpPr>
      <xdr:spPr>
        <a:xfrm>
          <a:off x="2124075" y="1057275"/>
          <a:ext cx="18573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des feuilles</a:t>
          </a:r>
          <a:endParaRPr lang="fr-FR" sz="1100"/>
        </a:p>
      </xdr:txBody>
    </xdr:sp>
    <xdr:clientData fPrintsWithSheet="0"/>
  </xdr:twoCellAnchor>
  <xdr:twoCellAnchor>
    <xdr:from>
      <xdr:col>8</xdr:col>
      <xdr:colOff>28575</xdr:colOff>
      <xdr:row>6</xdr:row>
      <xdr:rowOff>76200</xdr:rowOff>
    </xdr:from>
    <xdr:to>
      <xdr:col>10</xdr:col>
      <xdr:colOff>371475</xdr:colOff>
      <xdr:row>6</xdr:row>
      <xdr:rowOff>323850</xdr:rowOff>
    </xdr:to>
    <xdr:sp macro="[0]!Retour_portail" textlink="">
      <xdr:nvSpPr>
        <xdr:cNvPr id="5" name="Abgerundetes Rechteck 1"/>
        <xdr:cNvSpPr/>
      </xdr:nvSpPr>
      <xdr:spPr>
        <a:xfrm>
          <a:off x="4133850" y="1047750"/>
          <a:ext cx="1857375" cy="247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  <a:r>
            <a:rPr lang="fr-FR" sz="1100" baseline="0"/>
            <a:t> au Portail</a:t>
          </a:r>
          <a:endParaRPr lang="fr-FR" sz="1100"/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DEPLACEMENTCAR-V23-zbig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reer%20ligne%20car%20ou%20arret/creer%20des%20lignes%20grace%20bout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RTAIL"/>
      <sheetName val="recap general"/>
      <sheetName val="132-Lp J O"/>
      <sheetName val="edition"/>
      <sheetName val="paramètre"/>
      <sheetName val="J1229"/>
      <sheetName val="J1209"/>
      <sheetName val="J1210"/>
      <sheetName val="km"/>
      <sheetName val="DEPLACEMENTCAR-V23-zbig"/>
    </sheetNames>
    <sheetDataSet>
      <sheetData sheetId="0">
        <row r="3">
          <cell r="H3" t="str">
            <v>11CD031</v>
          </cell>
        </row>
      </sheetData>
      <sheetData sheetId="1" refreshError="1"/>
      <sheetData sheetId="2" refreshError="1"/>
      <sheetData sheetId="3" refreshError="1"/>
      <sheetData sheetId="4">
        <row r="1">
          <cell r="A1" t="str">
            <v>n°bis</v>
          </cell>
          <cell r="B1" t="str">
            <v>N° AS</v>
          </cell>
          <cell r="C1" t="str">
            <v>Typ Etab</v>
          </cell>
          <cell r="D1" t="str">
            <v>NOM</v>
          </cell>
          <cell r="E1" t="str">
            <v>VILLE</v>
          </cell>
          <cell r="F1" t="str">
            <v>CHARGEMENT</v>
          </cell>
          <cell r="K1" t="str">
            <v>Date 2012-2013</v>
          </cell>
          <cell r="L1" t="str">
            <v>Journée</v>
          </cell>
          <cell r="M1" t="str">
            <v>Semaine</v>
          </cell>
        </row>
        <row r="2">
          <cell r="A2">
            <v>115</v>
          </cell>
          <cell r="B2">
            <v>11115</v>
          </cell>
          <cell r="C2" t="str">
            <v>LYC</v>
          </cell>
          <cell r="D2" t="str">
            <v>d</v>
          </cell>
          <cell r="E2" t="str">
            <v>c</v>
          </cell>
          <cell r="F2" t="str">
            <v>115-Lyc D C</v>
          </cell>
          <cell r="K2">
            <v>41157</v>
          </cell>
          <cell r="L2">
            <v>1</v>
          </cell>
          <cell r="M2">
            <v>36</v>
          </cell>
        </row>
        <row r="3">
          <cell r="A3">
            <v>121</v>
          </cell>
          <cell r="B3">
            <v>11121</v>
          </cell>
          <cell r="C3" t="str">
            <v>LYC</v>
          </cell>
          <cell r="D3" t="str">
            <v>d</v>
          </cell>
          <cell r="E3" t="str">
            <v>h</v>
          </cell>
          <cell r="F3" t="str">
            <v>121-Lyc D H</v>
          </cell>
          <cell r="K3">
            <v>41164</v>
          </cell>
          <cell r="L3">
            <v>2</v>
          </cell>
          <cell r="M3">
            <v>37</v>
          </cell>
        </row>
        <row r="4">
          <cell r="A4">
            <v>122</v>
          </cell>
          <cell r="B4">
            <v>11122</v>
          </cell>
          <cell r="C4" t="str">
            <v>CITE</v>
          </cell>
          <cell r="D4" t="str">
            <v>p</v>
          </cell>
          <cell r="E4" t="str">
            <v>h</v>
          </cell>
          <cell r="F4" t="str">
            <v>122-Cite P H</v>
          </cell>
          <cell r="K4">
            <v>41171</v>
          </cell>
          <cell r="L4">
            <v>3</v>
          </cell>
          <cell r="M4">
            <v>38</v>
          </cell>
        </row>
        <row r="5">
          <cell r="A5">
            <v>123</v>
          </cell>
          <cell r="B5">
            <v>11123</v>
          </cell>
          <cell r="C5" t="str">
            <v>LP</v>
          </cell>
          <cell r="D5" t="str">
            <v>p</v>
          </cell>
          <cell r="E5" t="str">
            <v>h</v>
          </cell>
          <cell r="F5" t="str">
            <v>123-Lp P H</v>
          </cell>
          <cell r="K5">
            <v>41178</v>
          </cell>
          <cell r="L5">
            <v>4</v>
          </cell>
          <cell r="M5">
            <v>39</v>
          </cell>
        </row>
        <row r="6">
          <cell r="A6">
            <v>127</v>
          </cell>
          <cell r="B6">
            <v>11127</v>
          </cell>
          <cell r="C6" t="str">
            <v>LP</v>
          </cell>
          <cell r="D6" t="str">
            <v>s</v>
          </cell>
          <cell r="E6" t="str">
            <v>h</v>
          </cell>
          <cell r="F6" t="str">
            <v>127-Lp S H</v>
          </cell>
          <cell r="K6">
            <v>41185</v>
          </cell>
          <cell r="L6">
            <v>5</v>
          </cell>
          <cell r="M6">
            <v>40</v>
          </cell>
        </row>
        <row r="7">
          <cell r="A7">
            <v>132</v>
          </cell>
          <cell r="B7">
            <v>11132</v>
          </cell>
          <cell r="C7" t="str">
            <v>LP</v>
          </cell>
          <cell r="D7" t="str">
            <v>j</v>
          </cell>
          <cell r="E7" t="str">
            <v>o</v>
          </cell>
          <cell r="F7" t="str">
            <v>132-Lp J O</v>
          </cell>
          <cell r="K7">
            <v>41192</v>
          </cell>
          <cell r="L7">
            <v>6</v>
          </cell>
          <cell r="M7">
            <v>41</v>
          </cell>
        </row>
        <row r="8">
          <cell r="A8">
            <v>160</v>
          </cell>
          <cell r="B8">
            <v>11160</v>
          </cell>
          <cell r="C8" t="str">
            <v>LYC</v>
          </cell>
          <cell r="D8" t="str">
            <v>p</v>
          </cell>
          <cell r="E8" t="str">
            <v>a</v>
          </cell>
          <cell r="F8" t="str">
            <v>160-Lyc P A</v>
          </cell>
          <cell r="K8">
            <v>41199</v>
          </cell>
          <cell r="L8">
            <v>7</v>
          </cell>
          <cell r="M8">
            <v>42</v>
          </cell>
        </row>
        <row r="9">
          <cell r="A9">
            <v>162</v>
          </cell>
          <cell r="B9">
            <v>11162</v>
          </cell>
          <cell r="C9" t="str">
            <v>LP-LYC</v>
          </cell>
          <cell r="D9" t="str">
            <v>l</v>
          </cell>
          <cell r="E9" t="str">
            <v>b</v>
          </cell>
          <cell r="F9" t="str">
            <v>162-Lp-Lyc L B</v>
          </cell>
          <cell r="K9">
            <v>41206</v>
          </cell>
          <cell r="L9">
            <v>8</v>
          </cell>
          <cell r="M9">
            <v>43</v>
          </cell>
        </row>
        <row r="10">
          <cell r="A10">
            <v>164</v>
          </cell>
          <cell r="B10">
            <v>11164</v>
          </cell>
          <cell r="C10" t="str">
            <v>CITE</v>
          </cell>
          <cell r="D10" t="str">
            <v>b</v>
          </cell>
          <cell r="E10" t="str">
            <v>l</v>
          </cell>
          <cell r="F10" t="str">
            <v>164-Cite B L</v>
          </cell>
          <cell r="K10">
            <v>41213</v>
          </cell>
          <cell r="L10" t="str">
            <v>vac</v>
          </cell>
          <cell r="M10">
            <v>44</v>
          </cell>
        </row>
        <row r="11">
          <cell r="A11">
            <v>165</v>
          </cell>
          <cell r="B11">
            <v>11165</v>
          </cell>
          <cell r="C11" t="str">
            <v>LYC</v>
          </cell>
          <cell r="D11" t="str">
            <v>c</v>
          </cell>
          <cell r="E11" t="str">
            <v>l</v>
          </cell>
          <cell r="F11" t="str">
            <v>165-Lyc C L</v>
          </cell>
          <cell r="K11">
            <v>41220</v>
          </cell>
          <cell r="L11" t="str">
            <v>vac</v>
          </cell>
          <cell r="M11">
            <v>45</v>
          </cell>
        </row>
        <row r="12">
          <cell r="A12">
            <v>166</v>
          </cell>
          <cell r="B12">
            <v>11166</v>
          </cell>
          <cell r="C12" t="str">
            <v>LP</v>
          </cell>
          <cell r="D12" t="str">
            <v>b</v>
          </cell>
          <cell r="E12" t="str">
            <v>l</v>
          </cell>
          <cell r="F12" t="str">
            <v>166-Lp B L</v>
          </cell>
          <cell r="K12">
            <v>41227</v>
          </cell>
          <cell r="L12">
            <v>9</v>
          </cell>
          <cell r="M12">
            <v>46</v>
          </cell>
        </row>
        <row r="13">
          <cell r="A13">
            <v>169</v>
          </cell>
          <cell r="B13">
            <v>11169</v>
          </cell>
          <cell r="C13" t="str">
            <v>CITE</v>
          </cell>
          <cell r="D13" t="str">
            <v>d</v>
          </cell>
          <cell r="E13" t="str">
            <v>l</v>
          </cell>
          <cell r="F13" t="str">
            <v>169-Cite D L</v>
          </cell>
          <cell r="K13">
            <v>41234</v>
          </cell>
          <cell r="L13">
            <v>10</v>
          </cell>
          <cell r="M13">
            <v>47</v>
          </cell>
        </row>
        <row r="14">
          <cell r="A14">
            <v>170</v>
          </cell>
          <cell r="B14">
            <v>11170</v>
          </cell>
          <cell r="C14" t="str">
            <v>LP</v>
          </cell>
          <cell r="D14" t="str">
            <v>d</v>
          </cell>
          <cell r="E14" t="str">
            <v>l</v>
          </cell>
          <cell r="F14" t="str">
            <v>170-Lp D L</v>
          </cell>
          <cell r="K14">
            <v>41241</v>
          </cell>
          <cell r="L14">
            <v>11</v>
          </cell>
          <cell r="M14">
            <v>48</v>
          </cell>
        </row>
        <row r="15">
          <cell r="A15">
            <v>171</v>
          </cell>
          <cell r="B15">
            <v>11171</v>
          </cell>
          <cell r="C15" t="str">
            <v>LP</v>
          </cell>
          <cell r="D15" t="str">
            <v>h</v>
          </cell>
          <cell r="E15" t="str">
            <v>l</v>
          </cell>
          <cell r="F15" t="str">
            <v>171-Lp H L</v>
          </cell>
          <cell r="K15">
            <v>41248</v>
          </cell>
          <cell r="L15">
            <v>12</v>
          </cell>
          <cell r="M15">
            <v>49</v>
          </cell>
        </row>
        <row r="16">
          <cell r="A16">
            <v>172</v>
          </cell>
          <cell r="B16">
            <v>11172</v>
          </cell>
          <cell r="C16" t="str">
            <v>EREA</v>
          </cell>
          <cell r="D16" t="str">
            <v>c</v>
          </cell>
          <cell r="E16" t="str">
            <v>l</v>
          </cell>
          <cell r="F16" t="str">
            <v>172-Erea C L</v>
          </cell>
          <cell r="K16">
            <v>41255</v>
          </cell>
          <cell r="L16">
            <v>13</v>
          </cell>
          <cell r="M16">
            <v>50</v>
          </cell>
        </row>
        <row r="17">
          <cell r="A17">
            <v>173</v>
          </cell>
          <cell r="B17">
            <v>11173</v>
          </cell>
          <cell r="C17" t="str">
            <v>LP</v>
          </cell>
          <cell r="D17" t="str">
            <v>p</v>
          </cell>
          <cell r="E17" t="str">
            <v>s</v>
          </cell>
          <cell r="F17" t="str">
            <v>173-Lp P S</v>
          </cell>
          <cell r="K17">
            <v>41262</v>
          </cell>
          <cell r="L17">
            <v>14</v>
          </cell>
          <cell r="M17">
            <v>51</v>
          </cell>
        </row>
        <row r="18">
          <cell r="A18">
            <v>175</v>
          </cell>
          <cell r="B18">
            <v>11175</v>
          </cell>
          <cell r="C18" t="str">
            <v>CITE</v>
          </cell>
          <cell r="D18" t="str">
            <v>v</v>
          </cell>
          <cell r="E18" t="str">
            <v>w</v>
          </cell>
          <cell r="F18" t="str">
            <v>175-Cite V W</v>
          </cell>
          <cell r="K18">
            <v>41269</v>
          </cell>
          <cell r="L18" t="str">
            <v>vac</v>
          </cell>
          <cell r="M18">
            <v>52</v>
          </cell>
        </row>
        <row r="19">
          <cell r="A19">
            <v>183</v>
          </cell>
          <cell r="B19">
            <v>11183</v>
          </cell>
          <cell r="C19" t="str">
            <v>LP</v>
          </cell>
          <cell r="D19" t="str">
            <v>r</v>
          </cell>
          <cell r="E19" t="str">
            <v>l</v>
          </cell>
          <cell r="F19" t="str">
            <v>183-Lp R L</v>
          </cell>
          <cell r="K19">
            <v>41276</v>
          </cell>
          <cell r="L19" t="str">
            <v>vac</v>
          </cell>
          <cell r="M19">
            <v>1</v>
          </cell>
        </row>
        <row r="20">
          <cell r="A20">
            <v>184</v>
          </cell>
          <cell r="B20">
            <v>11184</v>
          </cell>
          <cell r="C20" t="str">
            <v>LYC</v>
          </cell>
          <cell r="D20" t="str">
            <v>v</v>
          </cell>
          <cell r="E20" t="str">
            <v>w</v>
          </cell>
          <cell r="F20" t="str">
            <v>184-Lyc V W</v>
          </cell>
          <cell r="K20">
            <v>41283</v>
          </cell>
          <cell r="L20">
            <v>15</v>
          </cell>
          <cell r="M20">
            <v>2</v>
          </cell>
        </row>
        <row r="21">
          <cell r="K21">
            <v>41290</v>
          </cell>
          <cell r="L21">
            <v>16</v>
          </cell>
          <cell r="M21">
            <v>3</v>
          </cell>
        </row>
        <row r="22">
          <cell r="K22">
            <v>41297</v>
          </cell>
          <cell r="L22">
            <v>17</v>
          </cell>
          <cell r="M22">
            <v>4</v>
          </cell>
        </row>
        <row r="23">
          <cell r="K23">
            <v>41304</v>
          </cell>
          <cell r="L23">
            <v>18</v>
          </cell>
          <cell r="M23">
            <v>5</v>
          </cell>
        </row>
        <row r="24">
          <cell r="K24">
            <v>41311</v>
          </cell>
          <cell r="L24">
            <v>19</v>
          </cell>
          <cell r="M24">
            <v>6</v>
          </cell>
        </row>
        <row r="25">
          <cell r="K25">
            <v>41318</v>
          </cell>
          <cell r="L25">
            <v>20</v>
          </cell>
          <cell r="M25">
            <v>7</v>
          </cell>
        </row>
        <row r="26">
          <cell r="K26">
            <v>41325</v>
          </cell>
          <cell r="L26" t="str">
            <v>vac</v>
          </cell>
          <cell r="M26">
            <v>8</v>
          </cell>
        </row>
        <row r="27">
          <cell r="K27">
            <v>41332</v>
          </cell>
          <cell r="L27" t="str">
            <v>vac</v>
          </cell>
          <cell r="M27">
            <v>9</v>
          </cell>
        </row>
        <row r="28">
          <cell r="K28">
            <v>41339</v>
          </cell>
          <cell r="L28">
            <v>21</v>
          </cell>
          <cell r="M28">
            <v>10</v>
          </cell>
        </row>
        <row r="29">
          <cell r="K29">
            <v>41346</v>
          </cell>
          <cell r="L29">
            <v>22</v>
          </cell>
          <cell r="M29">
            <v>11</v>
          </cell>
        </row>
        <row r="30">
          <cell r="K30">
            <v>41353</v>
          </cell>
          <cell r="L30">
            <v>23</v>
          </cell>
          <cell r="M30">
            <v>12</v>
          </cell>
        </row>
        <row r="31">
          <cell r="K31">
            <v>41360</v>
          </cell>
          <cell r="L31">
            <v>24</v>
          </cell>
          <cell r="M31">
            <v>13</v>
          </cell>
        </row>
        <row r="32">
          <cell r="K32">
            <v>41367</v>
          </cell>
          <cell r="L32">
            <v>25</v>
          </cell>
          <cell r="M32">
            <v>14</v>
          </cell>
        </row>
        <row r="33">
          <cell r="K33">
            <v>41374</v>
          </cell>
          <cell r="L33">
            <v>26</v>
          </cell>
          <cell r="M33">
            <v>15</v>
          </cell>
        </row>
        <row r="34">
          <cell r="K34">
            <v>41381</v>
          </cell>
          <cell r="L34" t="str">
            <v>vac</v>
          </cell>
          <cell r="M34">
            <v>16</v>
          </cell>
        </row>
        <row r="35">
          <cell r="K35">
            <v>41388</v>
          </cell>
          <cell r="L35" t="str">
            <v>vac</v>
          </cell>
          <cell r="M35">
            <v>17</v>
          </cell>
        </row>
        <row r="36">
          <cell r="K36">
            <v>41395</v>
          </cell>
          <cell r="L36" t="str">
            <v>ferie</v>
          </cell>
          <cell r="M36">
            <v>18</v>
          </cell>
        </row>
        <row r="37">
          <cell r="K37">
            <v>41402</v>
          </cell>
          <cell r="L37" t="str">
            <v>ferie</v>
          </cell>
          <cell r="M37">
            <v>19</v>
          </cell>
        </row>
        <row r="38">
          <cell r="K38">
            <v>41409</v>
          </cell>
          <cell r="L38">
            <v>27</v>
          </cell>
          <cell r="M38">
            <v>20</v>
          </cell>
        </row>
        <row r="39">
          <cell r="K39">
            <v>41416</v>
          </cell>
          <cell r="L39">
            <v>28</v>
          </cell>
          <cell r="M39">
            <v>21</v>
          </cell>
        </row>
        <row r="40">
          <cell r="K40">
            <v>41423</v>
          </cell>
          <cell r="L40">
            <v>29</v>
          </cell>
          <cell r="M40">
            <v>22</v>
          </cell>
        </row>
        <row r="41">
          <cell r="K41">
            <v>41430</v>
          </cell>
          <cell r="L41">
            <v>30</v>
          </cell>
          <cell r="M41">
            <v>23</v>
          </cell>
        </row>
        <row r="42">
          <cell r="K42">
            <v>41437</v>
          </cell>
          <cell r="L42">
            <v>31</v>
          </cell>
          <cell r="M42">
            <v>24</v>
          </cell>
        </row>
        <row r="43">
          <cell r="K43">
            <v>41444</v>
          </cell>
          <cell r="L43">
            <v>32</v>
          </cell>
          <cell r="M43">
            <v>25</v>
          </cell>
        </row>
        <row r="44">
          <cell r="K44">
            <v>41451</v>
          </cell>
          <cell r="L44">
            <v>33</v>
          </cell>
          <cell r="M44">
            <v>26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"/>
      <sheetName val="portail"/>
      <sheetName val="J1213-46-exemple"/>
      <sheetName val="J1213-46"/>
      <sheetName val="J130501"/>
      <sheetName val="calendrier"/>
      <sheetName val="DEPLACEMENT"/>
      <sheetName val="creer des lignes grace bouton"/>
    </sheetNames>
    <definedNames>
      <definedName name="Aller_feuille_calendrier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7" Type="http://schemas.openxmlformats.org/officeDocument/2006/relationships/comments" Target="../comments3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forum.excel-pratique.com/excel/incrementer-des-cells-sur-fond-gris-nb-de-cells-vertes-t42710.html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3" tint="-0.249977111117893"/>
    <pageSetUpPr fitToPage="1"/>
  </sheetPr>
  <dimension ref="A1:AD12"/>
  <sheetViews>
    <sheetView workbookViewId="0">
      <selection activeCell="H6" sqref="H6"/>
    </sheetView>
  </sheetViews>
  <sheetFormatPr baseColWidth="10" defaultColWidth="27.5703125" defaultRowHeight="12.75" x14ac:dyDescent="0.2"/>
  <cols>
    <col min="1" max="1" width="7.85546875" style="18" customWidth="1"/>
    <col min="2" max="2" width="4.42578125" style="18" bestFit="1" customWidth="1"/>
    <col min="3" max="3" width="4.42578125" style="18" customWidth="1"/>
    <col min="4" max="4" width="4.42578125" style="18" bestFit="1" customWidth="1"/>
    <col min="5" max="5" width="25.42578125" style="4" bestFit="1" customWidth="1"/>
    <col min="6" max="6" width="8.42578125" style="4" bestFit="1" customWidth="1"/>
    <col min="7" max="7" width="9.5703125" style="19" bestFit="1" customWidth="1"/>
    <col min="8" max="8" width="8.85546875" style="4" bestFit="1" customWidth="1"/>
    <col min="9" max="9" width="5.7109375" style="4" bestFit="1" customWidth="1"/>
    <col min="10" max="10" width="5.5703125" style="4" bestFit="1" customWidth="1"/>
    <col min="11" max="11" width="17.85546875" style="4" bestFit="1" customWidth="1"/>
    <col min="12" max="12" width="5.7109375" style="4" bestFit="1" customWidth="1"/>
    <col min="13" max="13" width="2.7109375" style="4" bestFit="1" customWidth="1"/>
    <col min="14" max="14" width="5.7109375" style="4" bestFit="1" customWidth="1"/>
    <col min="15" max="15" width="2.7109375" style="4" customWidth="1"/>
    <col min="16" max="16" width="7" style="4" bestFit="1" customWidth="1"/>
    <col min="17" max="17" width="2.7109375" style="4" customWidth="1"/>
    <col min="18" max="18" width="5.7109375" style="4" bestFit="1" customWidth="1"/>
    <col min="19" max="19" width="3" style="4" bestFit="1" customWidth="1"/>
    <col min="20" max="20" width="5.7109375" style="4" bestFit="1" customWidth="1"/>
    <col min="21" max="21" width="3" style="4" bestFit="1" customWidth="1"/>
    <col min="22" max="22" width="8.140625" style="18" bestFit="1" customWidth="1"/>
    <col min="23" max="23" width="10" style="4" bestFit="1" customWidth="1"/>
    <col min="24" max="24" width="12.140625" style="20" bestFit="1" customWidth="1"/>
    <col min="25" max="25" width="6.85546875" style="4" bestFit="1" customWidth="1"/>
    <col min="26" max="26" width="8.42578125" style="4" customWidth="1"/>
    <col min="27" max="27" width="7.140625" style="4" bestFit="1" customWidth="1"/>
    <col min="28" max="28" width="6.5703125" style="4" bestFit="1" customWidth="1"/>
    <col min="29" max="29" width="7.140625" style="4" bestFit="1" customWidth="1"/>
    <col min="30" max="30" width="5" style="4" bestFit="1" customWidth="1"/>
    <col min="31" max="32" width="17.5703125" style="4" customWidth="1"/>
    <col min="33" max="33" width="27.5703125" style="4" customWidth="1"/>
    <col min="34" max="16384" width="27.5703125" style="4"/>
  </cols>
  <sheetData>
    <row r="1" spans="1:30" ht="19.5" customHeight="1" thickBot="1" x14ac:dyDescent="0.25">
      <c r="A1" s="312" t="s">
        <v>0</v>
      </c>
      <c r="B1" s="313"/>
      <c r="C1" s="314"/>
      <c r="D1" s="315" t="s">
        <v>1</v>
      </c>
      <c r="E1" s="316"/>
      <c r="F1" s="317"/>
      <c r="G1" s="318" t="s">
        <v>2</v>
      </c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20"/>
      <c r="V1" s="1" t="s">
        <v>3</v>
      </c>
      <c r="W1" s="2" t="s">
        <v>4</v>
      </c>
      <c r="X1" s="3">
        <f>+A2</f>
        <v>0</v>
      </c>
    </row>
    <row r="2" spans="1:30" s="6" customFormat="1" ht="16.5" thickBot="1" x14ac:dyDescent="0.3">
      <c r="A2" s="321">
        <f>WEEKNUM(G2,1)</f>
        <v>0</v>
      </c>
      <c r="B2" s="322"/>
      <c r="C2" s="323"/>
      <c r="D2" s="324"/>
      <c r="E2" s="325"/>
      <c r="F2" s="326"/>
      <c r="G2" s="327"/>
      <c r="H2" s="328"/>
      <c r="I2" s="328"/>
      <c r="J2" s="328"/>
      <c r="K2" s="328"/>
      <c r="L2" s="328"/>
      <c r="M2" s="328"/>
      <c r="N2" s="328"/>
      <c r="O2" s="328"/>
      <c r="P2" s="328"/>
      <c r="Q2" s="328"/>
      <c r="R2" s="328"/>
      <c r="S2" s="328"/>
      <c r="T2" s="328"/>
      <c r="U2" s="329"/>
      <c r="V2" s="40"/>
      <c r="W2" s="51"/>
      <c r="X2" s="5">
        <f>SUM(X4:X261)</f>
        <v>0</v>
      </c>
    </row>
    <row r="3" spans="1:30" s="6" customFormat="1" ht="16.5" customHeight="1" thickBot="1" x14ac:dyDescent="0.3">
      <c r="A3" s="301" t="s">
        <v>5</v>
      </c>
      <c r="B3" s="302"/>
      <c r="C3" s="303"/>
      <c r="D3" s="304" t="s">
        <v>6</v>
      </c>
      <c r="E3" s="305"/>
      <c r="F3" s="306"/>
      <c r="G3" s="7" t="s">
        <v>7</v>
      </c>
      <c r="H3" s="8" t="s">
        <v>8</v>
      </c>
      <c r="I3" s="307" t="s">
        <v>9</v>
      </c>
      <c r="J3" s="308"/>
      <c r="K3" s="308"/>
      <c r="L3" s="308"/>
      <c r="M3" s="308"/>
      <c r="N3" s="308"/>
      <c r="O3" s="308"/>
      <c r="P3" s="308"/>
      <c r="Q3" s="308"/>
      <c r="R3" s="308"/>
      <c r="S3" s="308"/>
      <c r="T3" s="308"/>
      <c r="U3" s="309"/>
      <c r="V3" s="9" t="s">
        <v>10</v>
      </c>
      <c r="W3" s="231" t="s">
        <v>47</v>
      </c>
      <c r="X3" s="184" t="s">
        <v>11</v>
      </c>
      <c r="Y3" s="310" t="s">
        <v>14</v>
      </c>
      <c r="Z3" s="311"/>
      <c r="AA3" s="311"/>
      <c r="AB3" s="311"/>
      <c r="AC3" s="311"/>
      <c r="AD3" s="311"/>
    </row>
    <row r="4" spans="1:30" s="17" customFormat="1" ht="17.25" customHeight="1" thickBot="1" x14ac:dyDescent="0.3">
      <c r="A4" s="290" t="str">
        <f>IF(ISBLANK(D2),"",(D2*100)+10)</f>
        <v/>
      </c>
      <c r="B4" s="291"/>
      <c r="C4" s="292"/>
      <c r="D4" s="293" t="str">
        <f>IF(ISBLANK(D2),"",1)</f>
        <v/>
      </c>
      <c r="E4" s="294"/>
      <c r="F4" s="295"/>
      <c r="G4" s="272" t="s">
        <v>12</v>
      </c>
      <c r="H4" s="273"/>
      <c r="I4" s="296"/>
      <c r="J4" s="297"/>
      <c r="K4" s="297"/>
      <c r="L4" s="297"/>
      <c r="M4" s="297"/>
      <c r="N4" s="297"/>
      <c r="O4" s="297"/>
      <c r="P4" s="297"/>
      <c r="Q4" s="297"/>
      <c r="R4" s="297"/>
      <c r="S4" s="297"/>
      <c r="T4" s="297"/>
      <c r="U4" s="298"/>
      <c r="V4" s="277">
        <f>+COUNT(B6:B11)</f>
        <v>0</v>
      </c>
      <c r="W4" s="278">
        <v>0.66666666666666663</v>
      </c>
      <c r="X4" s="279"/>
      <c r="Y4" s="299" t="s">
        <v>69</v>
      </c>
      <c r="Z4" s="300"/>
      <c r="AA4" s="299" t="s">
        <v>68</v>
      </c>
      <c r="AB4" s="300"/>
      <c r="AC4" s="299" t="s">
        <v>25</v>
      </c>
      <c r="AD4" s="300"/>
    </row>
    <row r="5" spans="1:30" s="14" customFormat="1" ht="21.75" customHeight="1" thickBot="1" x14ac:dyDescent="0.25">
      <c r="A5" s="54" t="s">
        <v>15</v>
      </c>
      <c r="B5" s="55" t="s">
        <v>49</v>
      </c>
      <c r="C5" s="230" t="s">
        <v>50</v>
      </c>
      <c r="D5" s="41" t="s">
        <v>32</v>
      </c>
      <c r="E5" s="50" t="s">
        <v>45</v>
      </c>
      <c r="F5" s="38" t="s">
        <v>48</v>
      </c>
      <c r="G5" s="44" t="s">
        <v>16</v>
      </c>
      <c r="H5" s="10" t="s">
        <v>101</v>
      </c>
      <c r="I5" s="11" t="s">
        <v>17</v>
      </c>
      <c r="J5" s="12" t="s">
        <v>102</v>
      </c>
      <c r="K5" s="39" t="s">
        <v>103</v>
      </c>
      <c r="L5" s="52" t="s">
        <v>20</v>
      </c>
      <c r="M5" s="53" t="s">
        <v>18</v>
      </c>
      <c r="N5" s="52" t="s">
        <v>20</v>
      </c>
      <c r="O5" s="53" t="s">
        <v>18</v>
      </c>
      <c r="P5" s="52" t="s">
        <v>20</v>
      </c>
      <c r="Q5" s="53" t="s">
        <v>18</v>
      </c>
      <c r="R5" s="52" t="s">
        <v>20</v>
      </c>
      <c r="S5" s="53" t="s">
        <v>18</v>
      </c>
      <c r="T5" s="52" t="s">
        <v>20</v>
      </c>
      <c r="U5" s="53" t="s">
        <v>18</v>
      </c>
      <c r="V5" s="42" t="s">
        <v>21</v>
      </c>
      <c r="W5" s="13" t="s">
        <v>22</v>
      </c>
      <c r="X5" s="80" t="s">
        <v>71</v>
      </c>
      <c r="Y5" s="76" t="s">
        <v>23</v>
      </c>
      <c r="Z5" s="85" t="s">
        <v>26</v>
      </c>
      <c r="AA5" s="76" t="s">
        <v>24</v>
      </c>
      <c r="AB5" s="85" t="s">
        <v>26</v>
      </c>
      <c r="AC5" s="86" t="s">
        <v>12</v>
      </c>
      <c r="AD5" s="86" t="s">
        <v>70</v>
      </c>
    </row>
    <row r="6" spans="1:30" s="14" customFormat="1" ht="13.5" customHeight="1" x14ac:dyDescent="0.2">
      <c r="A6" s="251"/>
      <c r="B6" s="287"/>
      <c r="C6" s="252"/>
      <c r="D6" s="253"/>
      <c r="E6" s="254" t="str">
        <f>IF(D6="","",VLOOKUP(D6,asso,6))</f>
        <v/>
      </c>
      <c r="F6" s="255"/>
      <c r="G6" s="256"/>
      <c r="H6" s="264"/>
      <c r="I6" s="264"/>
      <c r="J6" s="265"/>
      <c r="K6" s="255"/>
      <c r="L6" s="266"/>
      <c r="M6" s="254"/>
      <c r="N6" s="266"/>
      <c r="O6" s="254"/>
      <c r="P6" s="266"/>
      <c r="Q6" s="254"/>
      <c r="R6" s="266"/>
      <c r="S6" s="254"/>
      <c r="T6" s="266"/>
      <c r="U6" s="254"/>
      <c r="V6" s="45">
        <f>J6-M6-O6-Q6-S6-U6</f>
        <v>0</v>
      </c>
      <c r="W6" s="264"/>
      <c r="X6" s="87"/>
      <c r="Y6" s="82"/>
      <c r="Z6" s="81"/>
      <c r="AA6" s="72"/>
      <c r="AB6" s="83"/>
      <c r="AC6" s="88"/>
      <c r="AD6" s="83"/>
    </row>
    <row r="7" spans="1:30" s="14" customFormat="1" ht="13.5" customHeight="1" x14ac:dyDescent="0.2">
      <c r="A7" s="257"/>
      <c r="B7" s="288"/>
      <c r="C7" s="258"/>
      <c r="D7" s="259"/>
      <c r="E7" s="260" t="str">
        <f>IF(D7="","",VLOOKUP(D7,asso,6))</f>
        <v/>
      </c>
      <c r="F7" s="261"/>
      <c r="G7" s="262"/>
      <c r="H7" s="267"/>
      <c r="I7" s="267"/>
      <c r="J7" s="268"/>
      <c r="K7" s="261"/>
      <c r="L7" s="269"/>
      <c r="M7" s="260"/>
      <c r="N7" s="269"/>
      <c r="O7" s="260"/>
      <c r="P7" s="269"/>
      <c r="Q7" s="260"/>
      <c r="R7" s="269"/>
      <c r="S7" s="260"/>
      <c r="T7" s="269"/>
      <c r="U7" s="260"/>
      <c r="V7" s="43">
        <f>+V6+J7-M7-O7-Q7-S7-U7</f>
        <v>0</v>
      </c>
      <c r="W7" s="267"/>
      <c r="X7" s="89"/>
      <c r="Y7" s="232"/>
      <c r="Z7" s="84"/>
      <c r="AA7" s="74"/>
      <c r="AB7" s="108"/>
      <c r="AC7" s="233"/>
      <c r="AD7" s="108"/>
    </row>
    <row r="8" spans="1:30" x14ac:dyDescent="0.2">
      <c r="A8" s="4"/>
      <c r="B8" s="20"/>
      <c r="C8" s="20"/>
      <c r="D8" s="20"/>
      <c r="G8" s="4"/>
      <c r="V8" s="4"/>
      <c r="X8" s="4"/>
    </row>
    <row r="9" spans="1:30" x14ac:dyDescent="0.2">
      <c r="A9" s="4"/>
      <c r="B9" s="20"/>
      <c r="C9" s="20"/>
      <c r="D9" s="20"/>
      <c r="G9" s="4"/>
      <c r="V9" s="4"/>
      <c r="X9" s="4"/>
    </row>
    <row r="10" spans="1:30" x14ac:dyDescent="0.2">
      <c r="A10" s="4"/>
      <c r="B10" s="20"/>
      <c r="C10" s="20"/>
      <c r="D10" s="20"/>
      <c r="G10" s="4"/>
      <c r="V10" s="4"/>
      <c r="X10" s="4"/>
    </row>
    <row r="11" spans="1:30" x14ac:dyDescent="0.2">
      <c r="A11" s="4"/>
      <c r="B11" s="20"/>
      <c r="C11" s="20"/>
      <c r="D11" s="20"/>
      <c r="G11" s="4"/>
      <c r="V11" s="4"/>
      <c r="X11" s="4"/>
    </row>
    <row r="12" spans="1:30" x14ac:dyDescent="0.2">
      <c r="A12" s="4"/>
      <c r="B12" s="20"/>
      <c r="C12" s="20"/>
      <c r="D12" s="20"/>
      <c r="G12" s="4"/>
      <c r="V12" s="4"/>
      <c r="X12" s="4"/>
    </row>
  </sheetData>
  <mergeCells count="16">
    <mergeCell ref="A1:C1"/>
    <mergeCell ref="D1:F1"/>
    <mergeCell ref="G1:U1"/>
    <mergeCell ref="A2:C2"/>
    <mergeCell ref="D2:F2"/>
    <mergeCell ref="G2:U2"/>
    <mergeCell ref="AC4:AD4"/>
    <mergeCell ref="A3:C3"/>
    <mergeCell ref="D3:F3"/>
    <mergeCell ref="I3:U3"/>
    <mergeCell ref="Y3:AD3"/>
    <mergeCell ref="A4:C4"/>
    <mergeCell ref="D4:F4"/>
    <mergeCell ref="I4:U4"/>
    <mergeCell ref="Y4:Z4"/>
    <mergeCell ref="AA4:AB4"/>
  </mergeCells>
  <pageMargins left="0.23622047244094491" right="0.19685039370078741" top="1.2204724409448819" bottom="0.39370078740157483" header="0.15748031496062992" footer="0.15748031496062992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0417" r:id="rId4" name="Button 1">
              <controlPr defaultSize="0" print="0" autoFill="0" autoPict="0">
                <anchor moveWithCells="1" sizeWithCells="1">
                  <from>
                    <xdr:col>6</xdr:col>
                    <xdr:colOff>76200</xdr:colOff>
                    <xdr:row>0</xdr:row>
                    <xdr:rowOff>19050</xdr:rowOff>
                  </from>
                  <to>
                    <xdr:col>7</xdr:col>
                    <xdr:colOff>190500</xdr:colOff>
                    <xdr:row>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00418" r:id="rId5" name="Button 2">
              <controlPr defaultSize="0" print="0" autoFill="0" autoPict="0">
                <anchor moveWithCells="1" sizeWithCells="1">
                  <from>
                    <xdr:col>7</xdr:col>
                    <xdr:colOff>219075</xdr:colOff>
                    <xdr:row>0</xdr:row>
                    <xdr:rowOff>19050</xdr:rowOff>
                  </from>
                  <to>
                    <xdr:col>9</xdr:col>
                    <xdr:colOff>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L47"/>
  <sheetViews>
    <sheetView zoomScale="85" zoomScaleNormal="85" workbookViewId="0">
      <selection activeCell="D29" sqref="D29"/>
    </sheetView>
  </sheetViews>
  <sheetFormatPr baseColWidth="10" defaultColWidth="11.5703125" defaultRowHeight="12.75" x14ac:dyDescent="0.2"/>
  <cols>
    <col min="1" max="1" width="12.7109375" style="37" bestFit="1" customWidth="1"/>
    <col min="2" max="2" width="7.42578125" style="23" bestFit="1" customWidth="1"/>
    <col min="3" max="3" width="8.28515625" style="23" bestFit="1" customWidth="1"/>
    <col min="4" max="4" width="12.7109375" style="37" bestFit="1" customWidth="1"/>
    <col min="5" max="5" width="7.42578125" style="23" bestFit="1" customWidth="1"/>
    <col min="6" max="6" width="8.28515625" style="23" bestFit="1" customWidth="1"/>
    <col min="7" max="7" width="12.7109375" style="37" bestFit="1" customWidth="1"/>
    <col min="8" max="8" width="7.42578125" style="23" bestFit="1" customWidth="1"/>
    <col min="9" max="9" width="8.28515625" style="23" bestFit="1" customWidth="1"/>
    <col min="10" max="10" width="12.7109375" style="37" bestFit="1" customWidth="1"/>
    <col min="11" max="11" width="7.42578125" style="23" bestFit="1" customWidth="1"/>
    <col min="12" max="12" width="8.28515625" style="23" bestFit="1" customWidth="1"/>
  </cols>
  <sheetData>
    <row r="1" spans="1:12" s="185" customFormat="1" ht="40.5" customHeight="1" thickBot="1" x14ac:dyDescent="0.3">
      <c r="A1" s="330" t="s">
        <v>104</v>
      </c>
      <c r="B1" s="331"/>
      <c r="C1" s="332"/>
      <c r="D1" s="333" t="s">
        <v>105</v>
      </c>
      <c r="E1" s="334"/>
      <c r="F1" s="335"/>
      <c r="G1" s="336" t="s">
        <v>106</v>
      </c>
      <c r="H1" s="337"/>
      <c r="I1" s="338"/>
      <c r="J1" s="339" t="s">
        <v>107</v>
      </c>
      <c r="K1" s="340"/>
      <c r="L1" s="341"/>
    </row>
    <row r="2" spans="1:12" ht="13.5" thickBot="1" x14ac:dyDescent="0.25">
      <c r="A2" s="186" t="s">
        <v>33</v>
      </c>
      <c r="B2" s="187" t="s">
        <v>34</v>
      </c>
      <c r="C2" s="188" t="s">
        <v>35</v>
      </c>
      <c r="D2" s="186" t="s">
        <v>33</v>
      </c>
      <c r="E2" s="187" t="s">
        <v>34</v>
      </c>
      <c r="F2" s="188" t="s">
        <v>35</v>
      </c>
      <c r="G2" s="186" t="s">
        <v>33</v>
      </c>
      <c r="H2" s="187" t="s">
        <v>34</v>
      </c>
      <c r="I2" s="188" t="s">
        <v>35</v>
      </c>
      <c r="J2" s="186" t="s">
        <v>33</v>
      </c>
      <c r="K2" s="187" t="s">
        <v>34</v>
      </c>
      <c r="L2" s="188" t="s">
        <v>35</v>
      </c>
    </row>
    <row r="3" spans="1:12" x14ac:dyDescent="0.2">
      <c r="A3" s="189">
        <v>41157</v>
      </c>
      <c r="B3" s="190">
        <v>1</v>
      </c>
      <c r="C3" s="191">
        <f>WEEKNUM(A3,1)</f>
        <v>36</v>
      </c>
      <c r="D3" s="192">
        <v>41521</v>
      </c>
      <c r="E3" s="193">
        <v>1</v>
      </c>
      <c r="F3" s="194">
        <f>WEEKNUM(D3,1)</f>
        <v>36</v>
      </c>
      <c r="G3" s="195">
        <v>41885</v>
      </c>
      <c r="H3" s="196">
        <v>1</v>
      </c>
      <c r="I3" s="197">
        <f>WEEKNUM(G3,1)</f>
        <v>36</v>
      </c>
      <c r="J3" s="198">
        <v>42249</v>
      </c>
      <c r="K3" s="199">
        <v>1</v>
      </c>
      <c r="L3" s="200">
        <f>WEEKNUM(J3,1)</f>
        <v>36</v>
      </c>
    </row>
    <row r="4" spans="1:12" x14ac:dyDescent="0.2">
      <c r="A4" s="201">
        <f>+A3+7</f>
        <v>41164</v>
      </c>
      <c r="B4" s="202">
        <f>1+B3</f>
        <v>2</v>
      </c>
      <c r="C4" s="203">
        <f t="shared" ref="C4:C46" si="0">WEEKNUM(A4,1)</f>
        <v>37</v>
      </c>
      <c r="D4" s="204">
        <f>+D3+7</f>
        <v>41528</v>
      </c>
      <c r="E4" s="205">
        <f>1+E3</f>
        <v>2</v>
      </c>
      <c r="F4" s="206">
        <f t="shared" ref="F4:F46" si="1">WEEKNUM(D4,1)</f>
        <v>37</v>
      </c>
      <c r="G4" s="207">
        <f>+G3+7</f>
        <v>41892</v>
      </c>
      <c r="H4" s="208">
        <f>1+H3</f>
        <v>2</v>
      </c>
      <c r="I4" s="209">
        <f t="shared" ref="I4:I46" si="2">WEEKNUM(G4,1)</f>
        <v>37</v>
      </c>
      <c r="J4" s="210">
        <f>+J3+7</f>
        <v>42256</v>
      </c>
      <c r="K4" s="211">
        <f>1+K3</f>
        <v>2</v>
      </c>
      <c r="L4" s="212">
        <f t="shared" ref="L4:L47" si="3">WEEKNUM(J4,1)</f>
        <v>37</v>
      </c>
    </row>
    <row r="5" spans="1:12" x14ac:dyDescent="0.2">
      <c r="A5" s="201">
        <f t="shared" ref="A5:A44" si="4">+A4+7</f>
        <v>41171</v>
      </c>
      <c r="B5" s="202">
        <f>1+B4</f>
        <v>3</v>
      </c>
      <c r="C5" s="203">
        <f t="shared" si="0"/>
        <v>38</v>
      </c>
      <c r="D5" s="204">
        <f t="shared" ref="D5:D44" si="5">+D4+7</f>
        <v>41535</v>
      </c>
      <c r="E5" s="205">
        <f>1+E4</f>
        <v>3</v>
      </c>
      <c r="F5" s="206">
        <f t="shared" si="1"/>
        <v>38</v>
      </c>
      <c r="G5" s="207">
        <f t="shared" ref="G5:G44" si="6">+G4+7</f>
        <v>41899</v>
      </c>
      <c r="H5" s="208">
        <f>1+H4</f>
        <v>3</v>
      </c>
      <c r="I5" s="209">
        <f t="shared" si="2"/>
        <v>38</v>
      </c>
      <c r="J5" s="210">
        <f t="shared" ref="J5:J44" si="7">+J4+7</f>
        <v>42263</v>
      </c>
      <c r="K5" s="211">
        <f>1+K4</f>
        <v>3</v>
      </c>
      <c r="L5" s="212">
        <f t="shared" si="3"/>
        <v>38</v>
      </c>
    </row>
    <row r="6" spans="1:12" x14ac:dyDescent="0.2">
      <c r="A6" s="201">
        <f t="shared" si="4"/>
        <v>41178</v>
      </c>
      <c r="B6" s="202">
        <f t="shared" ref="B6:B46" si="8">1+B5</f>
        <v>4</v>
      </c>
      <c r="C6" s="203">
        <f t="shared" si="0"/>
        <v>39</v>
      </c>
      <c r="D6" s="204">
        <f t="shared" si="5"/>
        <v>41542</v>
      </c>
      <c r="E6" s="205">
        <f t="shared" ref="E6:E46" si="9">1+E5</f>
        <v>4</v>
      </c>
      <c r="F6" s="206">
        <f t="shared" si="1"/>
        <v>39</v>
      </c>
      <c r="G6" s="207">
        <f t="shared" si="6"/>
        <v>41906</v>
      </c>
      <c r="H6" s="208">
        <f t="shared" ref="H6:H46" si="10">1+H5</f>
        <v>4</v>
      </c>
      <c r="I6" s="209">
        <f t="shared" si="2"/>
        <v>39</v>
      </c>
      <c r="J6" s="210">
        <f t="shared" si="7"/>
        <v>42270</v>
      </c>
      <c r="K6" s="211">
        <f t="shared" ref="K6:K47" si="11">1+K5</f>
        <v>4</v>
      </c>
      <c r="L6" s="212">
        <f t="shared" si="3"/>
        <v>39</v>
      </c>
    </row>
    <row r="7" spans="1:12" x14ac:dyDescent="0.2">
      <c r="A7" s="201">
        <f t="shared" si="4"/>
        <v>41185</v>
      </c>
      <c r="B7" s="202">
        <f t="shared" si="8"/>
        <v>5</v>
      </c>
      <c r="C7" s="203">
        <f t="shared" si="0"/>
        <v>40</v>
      </c>
      <c r="D7" s="204">
        <f t="shared" si="5"/>
        <v>41549</v>
      </c>
      <c r="E7" s="205">
        <f t="shared" si="9"/>
        <v>5</v>
      </c>
      <c r="F7" s="206">
        <f t="shared" si="1"/>
        <v>40</v>
      </c>
      <c r="G7" s="207">
        <f t="shared" si="6"/>
        <v>41913</v>
      </c>
      <c r="H7" s="208">
        <f t="shared" si="10"/>
        <v>5</v>
      </c>
      <c r="I7" s="209">
        <f t="shared" si="2"/>
        <v>40</v>
      </c>
      <c r="J7" s="210">
        <f t="shared" si="7"/>
        <v>42277</v>
      </c>
      <c r="K7" s="211">
        <f t="shared" si="11"/>
        <v>5</v>
      </c>
      <c r="L7" s="212">
        <f t="shared" si="3"/>
        <v>40</v>
      </c>
    </row>
    <row r="8" spans="1:12" x14ac:dyDescent="0.2">
      <c r="A8" s="201">
        <f t="shared" si="4"/>
        <v>41192</v>
      </c>
      <c r="B8" s="202">
        <f t="shared" si="8"/>
        <v>6</v>
      </c>
      <c r="C8" s="203">
        <f t="shared" si="0"/>
        <v>41</v>
      </c>
      <c r="D8" s="204">
        <f t="shared" si="5"/>
        <v>41556</v>
      </c>
      <c r="E8" s="205">
        <f t="shared" si="9"/>
        <v>6</v>
      </c>
      <c r="F8" s="206">
        <f t="shared" si="1"/>
        <v>41</v>
      </c>
      <c r="G8" s="207">
        <f t="shared" si="6"/>
        <v>41920</v>
      </c>
      <c r="H8" s="208">
        <f t="shared" si="10"/>
        <v>6</v>
      </c>
      <c r="I8" s="209">
        <f t="shared" si="2"/>
        <v>41</v>
      </c>
      <c r="J8" s="210">
        <f t="shared" si="7"/>
        <v>42284</v>
      </c>
      <c r="K8" s="211">
        <f t="shared" si="11"/>
        <v>6</v>
      </c>
      <c r="L8" s="212">
        <f t="shared" si="3"/>
        <v>41</v>
      </c>
    </row>
    <row r="9" spans="1:12" x14ac:dyDescent="0.2">
      <c r="A9" s="201">
        <f t="shared" si="4"/>
        <v>41199</v>
      </c>
      <c r="B9" s="202">
        <f t="shared" si="8"/>
        <v>7</v>
      </c>
      <c r="C9" s="203">
        <f t="shared" si="0"/>
        <v>42</v>
      </c>
      <c r="D9" s="204">
        <f t="shared" si="5"/>
        <v>41563</v>
      </c>
      <c r="E9" s="205">
        <f t="shared" si="9"/>
        <v>7</v>
      </c>
      <c r="F9" s="206">
        <f t="shared" si="1"/>
        <v>42</v>
      </c>
      <c r="G9" s="207">
        <f t="shared" si="6"/>
        <v>41927</v>
      </c>
      <c r="H9" s="208">
        <f t="shared" si="10"/>
        <v>7</v>
      </c>
      <c r="I9" s="209">
        <f t="shared" si="2"/>
        <v>42</v>
      </c>
      <c r="J9" s="210">
        <f t="shared" si="7"/>
        <v>42291</v>
      </c>
      <c r="K9" s="211">
        <f t="shared" si="11"/>
        <v>7</v>
      </c>
      <c r="L9" s="212">
        <f t="shared" si="3"/>
        <v>42</v>
      </c>
    </row>
    <row r="10" spans="1:12" x14ac:dyDescent="0.2">
      <c r="A10" s="201">
        <f t="shared" si="4"/>
        <v>41206</v>
      </c>
      <c r="B10" s="202">
        <f t="shared" si="8"/>
        <v>8</v>
      </c>
      <c r="C10" s="203">
        <f t="shared" si="0"/>
        <v>43</v>
      </c>
      <c r="D10" s="109">
        <f t="shared" si="5"/>
        <v>41570</v>
      </c>
      <c r="E10" s="213" t="s">
        <v>43</v>
      </c>
      <c r="F10" s="31">
        <f t="shared" si="1"/>
        <v>43</v>
      </c>
      <c r="G10" s="207">
        <f t="shared" si="6"/>
        <v>41934</v>
      </c>
      <c r="H10" s="208">
        <f t="shared" si="10"/>
        <v>8</v>
      </c>
      <c r="I10" s="209">
        <f t="shared" si="2"/>
        <v>43</v>
      </c>
      <c r="J10" s="210">
        <f t="shared" si="7"/>
        <v>42298</v>
      </c>
      <c r="K10" s="211">
        <f t="shared" si="11"/>
        <v>8</v>
      </c>
      <c r="L10" s="212">
        <f t="shared" si="3"/>
        <v>43</v>
      </c>
    </row>
    <row r="11" spans="1:12" x14ac:dyDescent="0.2">
      <c r="A11" s="109">
        <f t="shared" si="4"/>
        <v>41213</v>
      </c>
      <c r="B11" s="110" t="s">
        <v>43</v>
      </c>
      <c r="C11" s="31">
        <f t="shared" si="0"/>
        <v>44</v>
      </c>
      <c r="D11" s="109">
        <f t="shared" si="5"/>
        <v>41577</v>
      </c>
      <c r="E11" s="110" t="s">
        <v>43</v>
      </c>
      <c r="F11" s="31">
        <f t="shared" si="1"/>
        <v>44</v>
      </c>
      <c r="G11" s="109">
        <f t="shared" si="6"/>
        <v>41941</v>
      </c>
      <c r="H11" s="110" t="s">
        <v>43</v>
      </c>
      <c r="I11" s="31">
        <f t="shared" si="2"/>
        <v>44</v>
      </c>
      <c r="J11" s="109">
        <f t="shared" si="7"/>
        <v>42305</v>
      </c>
      <c r="K11" s="110" t="s">
        <v>43</v>
      </c>
      <c r="L11" s="31">
        <f t="shared" si="3"/>
        <v>44</v>
      </c>
    </row>
    <row r="12" spans="1:12" x14ac:dyDescent="0.2">
      <c r="A12" s="109">
        <f t="shared" si="4"/>
        <v>41220</v>
      </c>
      <c r="B12" s="110" t="s">
        <v>43</v>
      </c>
      <c r="C12" s="31">
        <f t="shared" si="0"/>
        <v>45</v>
      </c>
      <c r="D12" s="204">
        <f t="shared" si="5"/>
        <v>41584</v>
      </c>
      <c r="E12" s="214">
        <v>8</v>
      </c>
      <c r="F12" s="206">
        <f t="shared" si="1"/>
        <v>45</v>
      </c>
      <c r="G12" s="109">
        <f t="shared" si="6"/>
        <v>41948</v>
      </c>
      <c r="H12" s="110" t="s">
        <v>43</v>
      </c>
      <c r="I12" s="31">
        <f t="shared" si="2"/>
        <v>45</v>
      </c>
      <c r="J12" s="109">
        <f t="shared" si="7"/>
        <v>42312</v>
      </c>
      <c r="K12" s="110" t="s">
        <v>43</v>
      </c>
      <c r="L12" s="31">
        <f t="shared" si="3"/>
        <v>45</v>
      </c>
    </row>
    <row r="13" spans="1:12" x14ac:dyDescent="0.2">
      <c r="A13" s="201">
        <f t="shared" si="4"/>
        <v>41227</v>
      </c>
      <c r="B13" s="215">
        <v>9</v>
      </c>
      <c r="C13" s="203">
        <f t="shared" si="0"/>
        <v>46</v>
      </c>
      <c r="D13" s="204">
        <f t="shared" si="5"/>
        <v>41591</v>
      </c>
      <c r="E13" s="214">
        <v>9</v>
      </c>
      <c r="F13" s="206">
        <f t="shared" si="1"/>
        <v>46</v>
      </c>
      <c r="G13" s="207">
        <f t="shared" si="6"/>
        <v>41955</v>
      </c>
      <c r="H13" s="216">
        <v>9</v>
      </c>
      <c r="I13" s="209">
        <f t="shared" si="2"/>
        <v>46</v>
      </c>
      <c r="J13" s="210">
        <f t="shared" si="7"/>
        <v>42319</v>
      </c>
      <c r="K13" s="217">
        <v>9</v>
      </c>
      <c r="L13" s="212">
        <f t="shared" si="3"/>
        <v>46</v>
      </c>
    </row>
    <row r="14" spans="1:12" x14ac:dyDescent="0.2">
      <c r="A14" s="201">
        <f t="shared" si="4"/>
        <v>41234</v>
      </c>
      <c r="B14" s="202">
        <f t="shared" si="8"/>
        <v>10</v>
      </c>
      <c r="C14" s="203">
        <f t="shared" si="0"/>
        <v>47</v>
      </c>
      <c r="D14" s="204">
        <f t="shared" si="5"/>
        <v>41598</v>
      </c>
      <c r="E14" s="205">
        <f t="shared" si="9"/>
        <v>10</v>
      </c>
      <c r="F14" s="206">
        <f t="shared" si="1"/>
        <v>47</v>
      </c>
      <c r="G14" s="207">
        <f t="shared" si="6"/>
        <v>41962</v>
      </c>
      <c r="H14" s="208">
        <f t="shared" si="10"/>
        <v>10</v>
      </c>
      <c r="I14" s="209">
        <f t="shared" si="2"/>
        <v>47</v>
      </c>
      <c r="J14" s="210">
        <f t="shared" si="7"/>
        <v>42326</v>
      </c>
      <c r="K14" s="211">
        <f t="shared" si="11"/>
        <v>10</v>
      </c>
      <c r="L14" s="212">
        <f t="shared" si="3"/>
        <v>47</v>
      </c>
    </row>
    <row r="15" spans="1:12" x14ac:dyDescent="0.2">
      <c r="A15" s="201">
        <f t="shared" si="4"/>
        <v>41241</v>
      </c>
      <c r="B15" s="202">
        <f t="shared" si="8"/>
        <v>11</v>
      </c>
      <c r="C15" s="203">
        <f t="shared" si="0"/>
        <v>48</v>
      </c>
      <c r="D15" s="204">
        <f t="shared" si="5"/>
        <v>41605</v>
      </c>
      <c r="E15" s="205">
        <f t="shared" si="9"/>
        <v>11</v>
      </c>
      <c r="F15" s="206">
        <f t="shared" si="1"/>
        <v>48</v>
      </c>
      <c r="G15" s="207">
        <f t="shared" si="6"/>
        <v>41969</v>
      </c>
      <c r="H15" s="208">
        <f t="shared" si="10"/>
        <v>11</v>
      </c>
      <c r="I15" s="209">
        <f t="shared" si="2"/>
        <v>48</v>
      </c>
      <c r="J15" s="210">
        <f t="shared" si="7"/>
        <v>42333</v>
      </c>
      <c r="K15" s="211">
        <f t="shared" si="11"/>
        <v>11</v>
      </c>
      <c r="L15" s="212">
        <f t="shared" si="3"/>
        <v>48</v>
      </c>
    </row>
    <row r="16" spans="1:12" x14ac:dyDescent="0.2">
      <c r="A16" s="201">
        <f t="shared" si="4"/>
        <v>41248</v>
      </c>
      <c r="B16" s="202">
        <f t="shared" si="8"/>
        <v>12</v>
      </c>
      <c r="C16" s="203">
        <f t="shared" si="0"/>
        <v>49</v>
      </c>
      <c r="D16" s="204">
        <f t="shared" si="5"/>
        <v>41612</v>
      </c>
      <c r="E16" s="205">
        <f t="shared" si="9"/>
        <v>12</v>
      </c>
      <c r="F16" s="206">
        <f t="shared" si="1"/>
        <v>49</v>
      </c>
      <c r="G16" s="207">
        <f t="shared" si="6"/>
        <v>41976</v>
      </c>
      <c r="H16" s="208">
        <f t="shared" si="10"/>
        <v>12</v>
      </c>
      <c r="I16" s="209">
        <f t="shared" si="2"/>
        <v>49</v>
      </c>
      <c r="J16" s="210">
        <f t="shared" si="7"/>
        <v>42340</v>
      </c>
      <c r="K16" s="211">
        <f t="shared" si="11"/>
        <v>12</v>
      </c>
      <c r="L16" s="212">
        <f t="shared" si="3"/>
        <v>49</v>
      </c>
    </row>
    <row r="17" spans="1:12" x14ac:dyDescent="0.2">
      <c r="A17" s="201">
        <f t="shared" si="4"/>
        <v>41255</v>
      </c>
      <c r="B17" s="202">
        <f t="shared" si="8"/>
        <v>13</v>
      </c>
      <c r="C17" s="203">
        <f t="shared" si="0"/>
        <v>50</v>
      </c>
      <c r="D17" s="204">
        <f t="shared" si="5"/>
        <v>41619</v>
      </c>
      <c r="E17" s="205">
        <f t="shared" si="9"/>
        <v>13</v>
      </c>
      <c r="F17" s="206">
        <f t="shared" si="1"/>
        <v>50</v>
      </c>
      <c r="G17" s="207">
        <f t="shared" si="6"/>
        <v>41983</v>
      </c>
      <c r="H17" s="208">
        <f t="shared" si="10"/>
        <v>13</v>
      </c>
      <c r="I17" s="209">
        <f t="shared" si="2"/>
        <v>50</v>
      </c>
      <c r="J17" s="210">
        <f t="shared" si="7"/>
        <v>42347</v>
      </c>
      <c r="K17" s="211">
        <f t="shared" si="11"/>
        <v>13</v>
      </c>
      <c r="L17" s="212">
        <f t="shared" si="3"/>
        <v>50</v>
      </c>
    </row>
    <row r="18" spans="1:12" x14ac:dyDescent="0.2">
      <c r="A18" s="201">
        <f t="shared" si="4"/>
        <v>41262</v>
      </c>
      <c r="B18" s="202">
        <f t="shared" si="8"/>
        <v>14</v>
      </c>
      <c r="C18" s="203">
        <f t="shared" si="0"/>
        <v>51</v>
      </c>
      <c r="D18" s="204">
        <f t="shared" si="5"/>
        <v>41626</v>
      </c>
      <c r="E18" s="205">
        <f t="shared" si="9"/>
        <v>14</v>
      </c>
      <c r="F18" s="206">
        <f t="shared" si="1"/>
        <v>51</v>
      </c>
      <c r="G18" s="207">
        <f t="shared" si="6"/>
        <v>41990</v>
      </c>
      <c r="H18" s="208">
        <f t="shared" si="10"/>
        <v>14</v>
      </c>
      <c r="I18" s="209">
        <f t="shared" si="2"/>
        <v>51</v>
      </c>
      <c r="J18" s="210">
        <f t="shared" si="7"/>
        <v>42354</v>
      </c>
      <c r="K18" s="211">
        <f t="shared" si="11"/>
        <v>14</v>
      </c>
      <c r="L18" s="212">
        <f t="shared" si="3"/>
        <v>51</v>
      </c>
    </row>
    <row r="19" spans="1:12" x14ac:dyDescent="0.2">
      <c r="A19" s="109">
        <f t="shared" si="4"/>
        <v>41269</v>
      </c>
      <c r="B19" s="110" t="s">
        <v>43</v>
      </c>
      <c r="C19" s="31">
        <f t="shared" si="0"/>
        <v>52</v>
      </c>
      <c r="D19" s="109">
        <f t="shared" si="5"/>
        <v>41633</v>
      </c>
      <c r="E19" s="213" t="s">
        <v>43</v>
      </c>
      <c r="F19" s="31">
        <f t="shared" si="1"/>
        <v>52</v>
      </c>
      <c r="G19" s="109">
        <f t="shared" si="6"/>
        <v>41997</v>
      </c>
      <c r="H19" s="110" t="s">
        <v>43</v>
      </c>
      <c r="I19" s="31">
        <f t="shared" si="2"/>
        <v>52</v>
      </c>
      <c r="J19" s="109">
        <f t="shared" si="7"/>
        <v>42361</v>
      </c>
      <c r="K19" s="110" t="s">
        <v>43</v>
      </c>
      <c r="L19" s="31">
        <f t="shared" si="3"/>
        <v>52</v>
      </c>
    </row>
    <row r="20" spans="1:12" x14ac:dyDescent="0.2">
      <c r="A20" s="109">
        <f t="shared" si="4"/>
        <v>41276</v>
      </c>
      <c r="B20" s="110" t="s">
        <v>43</v>
      </c>
      <c r="C20" s="31">
        <f t="shared" si="0"/>
        <v>1</v>
      </c>
      <c r="D20" s="109">
        <f t="shared" si="5"/>
        <v>41640</v>
      </c>
      <c r="E20" s="213" t="s">
        <v>43</v>
      </c>
      <c r="F20" s="31">
        <f t="shared" si="1"/>
        <v>1</v>
      </c>
      <c r="G20" s="109">
        <f t="shared" si="6"/>
        <v>42004</v>
      </c>
      <c r="H20" s="110" t="s">
        <v>43</v>
      </c>
      <c r="I20" s="31">
        <f t="shared" si="2"/>
        <v>53</v>
      </c>
      <c r="J20" s="109">
        <f t="shared" si="7"/>
        <v>42368</v>
      </c>
      <c r="K20" s="110" t="s">
        <v>43</v>
      </c>
      <c r="L20" s="31">
        <f t="shared" si="3"/>
        <v>53</v>
      </c>
    </row>
    <row r="21" spans="1:12" x14ac:dyDescent="0.2">
      <c r="A21" s="201">
        <f t="shared" si="4"/>
        <v>41283</v>
      </c>
      <c r="B21" s="202">
        <v>15</v>
      </c>
      <c r="C21" s="203">
        <f t="shared" si="0"/>
        <v>2</v>
      </c>
      <c r="D21" s="204">
        <f t="shared" si="5"/>
        <v>41647</v>
      </c>
      <c r="E21" s="205">
        <f>1+E18</f>
        <v>15</v>
      </c>
      <c r="F21" s="206">
        <f t="shared" si="1"/>
        <v>2</v>
      </c>
      <c r="G21" s="207">
        <f t="shared" si="6"/>
        <v>42011</v>
      </c>
      <c r="H21" s="208">
        <v>15</v>
      </c>
      <c r="I21" s="209">
        <f t="shared" si="2"/>
        <v>2</v>
      </c>
      <c r="J21" s="210">
        <f t="shared" si="7"/>
        <v>42375</v>
      </c>
      <c r="K21" s="211">
        <v>15</v>
      </c>
      <c r="L21" s="212">
        <f t="shared" si="3"/>
        <v>2</v>
      </c>
    </row>
    <row r="22" spans="1:12" x14ac:dyDescent="0.2">
      <c r="A22" s="201">
        <f t="shared" si="4"/>
        <v>41290</v>
      </c>
      <c r="B22" s="202">
        <f t="shared" si="8"/>
        <v>16</v>
      </c>
      <c r="C22" s="203">
        <f t="shared" si="0"/>
        <v>3</v>
      </c>
      <c r="D22" s="204">
        <f t="shared" si="5"/>
        <v>41654</v>
      </c>
      <c r="E22" s="205">
        <f t="shared" si="9"/>
        <v>16</v>
      </c>
      <c r="F22" s="206">
        <f t="shared" si="1"/>
        <v>3</v>
      </c>
      <c r="G22" s="207">
        <f t="shared" si="6"/>
        <v>42018</v>
      </c>
      <c r="H22" s="208">
        <f t="shared" si="10"/>
        <v>16</v>
      </c>
      <c r="I22" s="209">
        <f t="shared" si="2"/>
        <v>3</v>
      </c>
      <c r="J22" s="210">
        <f t="shared" si="7"/>
        <v>42382</v>
      </c>
      <c r="K22" s="211">
        <f t="shared" si="11"/>
        <v>16</v>
      </c>
      <c r="L22" s="212">
        <f t="shared" si="3"/>
        <v>3</v>
      </c>
    </row>
    <row r="23" spans="1:12" x14ac:dyDescent="0.2">
      <c r="A23" s="201">
        <f t="shared" si="4"/>
        <v>41297</v>
      </c>
      <c r="B23" s="202">
        <f t="shared" si="8"/>
        <v>17</v>
      </c>
      <c r="C23" s="203">
        <f t="shared" si="0"/>
        <v>4</v>
      </c>
      <c r="D23" s="204">
        <f t="shared" si="5"/>
        <v>41661</v>
      </c>
      <c r="E23" s="205">
        <f t="shared" si="9"/>
        <v>17</v>
      </c>
      <c r="F23" s="206">
        <f t="shared" si="1"/>
        <v>4</v>
      </c>
      <c r="G23" s="207">
        <f t="shared" si="6"/>
        <v>42025</v>
      </c>
      <c r="H23" s="208">
        <f t="shared" si="10"/>
        <v>17</v>
      </c>
      <c r="I23" s="209">
        <f t="shared" si="2"/>
        <v>4</v>
      </c>
      <c r="J23" s="210">
        <f t="shared" si="7"/>
        <v>42389</v>
      </c>
      <c r="K23" s="211">
        <f t="shared" si="11"/>
        <v>17</v>
      </c>
      <c r="L23" s="212">
        <f t="shared" si="3"/>
        <v>4</v>
      </c>
    </row>
    <row r="24" spans="1:12" x14ac:dyDescent="0.2">
      <c r="A24" s="201">
        <f t="shared" si="4"/>
        <v>41304</v>
      </c>
      <c r="B24" s="202">
        <f t="shared" si="8"/>
        <v>18</v>
      </c>
      <c r="C24" s="203">
        <f t="shared" si="0"/>
        <v>5</v>
      </c>
      <c r="D24" s="204">
        <f t="shared" si="5"/>
        <v>41668</v>
      </c>
      <c r="E24" s="205">
        <f t="shared" si="9"/>
        <v>18</v>
      </c>
      <c r="F24" s="206">
        <f t="shared" si="1"/>
        <v>5</v>
      </c>
      <c r="G24" s="207">
        <f t="shared" si="6"/>
        <v>42032</v>
      </c>
      <c r="H24" s="208">
        <f t="shared" si="10"/>
        <v>18</v>
      </c>
      <c r="I24" s="209">
        <f t="shared" si="2"/>
        <v>5</v>
      </c>
      <c r="J24" s="210">
        <f t="shared" si="7"/>
        <v>42396</v>
      </c>
      <c r="K24" s="211">
        <f t="shared" si="11"/>
        <v>18</v>
      </c>
      <c r="L24" s="212">
        <f t="shared" si="3"/>
        <v>5</v>
      </c>
    </row>
    <row r="25" spans="1:12" x14ac:dyDescent="0.2">
      <c r="A25" s="201">
        <f t="shared" si="4"/>
        <v>41311</v>
      </c>
      <c r="B25" s="202">
        <f t="shared" si="8"/>
        <v>19</v>
      </c>
      <c r="C25" s="203">
        <f t="shared" si="0"/>
        <v>6</v>
      </c>
      <c r="D25" s="204">
        <f t="shared" si="5"/>
        <v>41675</v>
      </c>
      <c r="E25" s="205">
        <f t="shared" si="9"/>
        <v>19</v>
      </c>
      <c r="F25" s="206">
        <f t="shared" si="1"/>
        <v>6</v>
      </c>
      <c r="G25" s="207">
        <f t="shared" si="6"/>
        <v>42039</v>
      </c>
      <c r="H25" s="208">
        <f t="shared" si="10"/>
        <v>19</v>
      </c>
      <c r="I25" s="209">
        <f t="shared" si="2"/>
        <v>6</v>
      </c>
      <c r="J25" s="210">
        <f t="shared" si="7"/>
        <v>42403</v>
      </c>
      <c r="K25" s="211">
        <f t="shared" si="11"/>
        <v>19</v>
      </c>
      <c r="L25" s="212">
        <f t="shared" si="3"/>
        <v>6</v>
      </c>
    </row>
    <row r="26" spans="1:12" x14ac:dyDescent="0.2">
      <c r="A26" s="201">
        <f>+A25+7</f>
        <v>41318</v>
      </c>
      <c r="B26" s="202">
        <f t="shared" si="8"/>
        <v>20</v>
      </c>
      <c r="C26" s="203">
        <f t="shared" si="0"/>
        <v>7</v>
      </c>
      <c r="D26" s="204">
        <f>+D25+7</f>
        <v>41682</v>
      </c>
      <c r="E26" s="205">
        <f t="shared" si="9"/>
        <v>20</v>
      </c>
      <c r="F26" s="206">
        <f t="shared" si="1"/>
        <v>7</v>
      </c>
      <c r="G26" s="207">
        <f>+G25+7</f>
        <v>42046</v>
      </c>
      <c r="H26" s="208">
        <f t="shared" si="10"/>
        <v>20</v>
      </c>
      <c r="I26" s="209">
        <f t="shared" si="2"/>
        <v>7</v>
      </c>
      <c r="J26" s="210">
        <f>+J25+7</f>
        <v>42410</v>
      </c>
      <c r="K26" s="211">
        <f t="shared" si="11"/>
        <v>20</v>
      </c>
      <c r="L26" s="212">
        <f t="shared" si="3"/>
        <v>7</v>
      </c>
    </row>
    <row r="27" spans="1:12" x14ac:dyDescent="0.2">
      <c r="A27" s="109">
        <f t="shared" si="4"/>
        <v>41325</v>
      </c>
      <c r="B27" s="110" t="s">
        <v>43</v>
      </c>
      <c r="C27" s="31">
        <f t="shared" si="0"/>
        <v>8</v>
      </c>
      <c r="D27" s="204">
        <f t="shared" si="5"/>
        <v>41689</v>
      </c>
      <c r="E27" s="205">
        <f t="shared" si="9"/>
        <v>21</v>
      </c>
      <c r="F27" s="206">
        <f t="shared" si="1"/>
        <v>8</v>
      </c>
      <c r="G27" s="109">
        <f t="shared" si="6"/>
        <v>42053</v>
      </c>
      <c r="H27" s="110" t="s">
        <v>43</v>
      </c>
      <c r="I27" s="31">
        <f t="shared" si="2"/>
        <v>8</v>
      </c>
      <c r="J27" s="109">
        <f t="shared" si="7"/>
        <v>42417</v>
      </c>
      <c r="K27" s="110" t="s">
        <v>43</v>
      </c>
      <c r="L27" s="31">
        <f t="shared" si="3"/>
        <v>8</v>
      </c>
    </row>
    <row r="28" spans="1:12" x14ac:dyDescent="0.2">
      <c r="A28" s="109">
        <f t="shared" si="4"/>
        <v>41332</v>
      </c>
      <c r="B28" s="110" t="s">
        <v>43</v>
      </c>
      <c r="C28" s="31">
        <f t="shared" si="0"/>
        <v>9</v>
      </c>
      <c r="D28" s="109">
        <f t="shared" si="5"/>
        <v>41696</v>
      </c>
      <c r="E28" s="213" t="s">
        <v>43</v>
      </c>
      <c r="F28" s="31">
        <f t="shared" si="1"/>
        <v>9</v>
      </c>
      <c r="G28" s="109">
        <f t="shared" si="6"/>
        <v>42060</v>
      </c>
      <c r="H28" s="110" t="s">
        <v>43</v>
      </c>
      <c r="I28" s="31">
        <f t="shared" si="2"/>
        <v>9</v>
      </c>
      <c r="J28" s="109">
        <f t="shared" si="7"/>
        <v>42424</v>
      </c>
      <c r="K28" s="110" t="s">
        <v>43</v>
      </c>
      <c r="L28" s="31">
        <f t="shared" si="3"/>
        <v>9</v>
      </c>
    </row>
    <row r="29" spans="1:12" x14ac:dyDescent="0.2">
      <c r="A29" s="201">
        <f t="shared" si="4"/>
        <v>41339</v>
      </c>
      <c r="B29" s="202">
        <v>21</v>
      </c>
      <c r="C29" s="203">
        <f t="shared" si="0"/>
        <v>10</v>
      </c>
      <c r="D29" s="109">
        <f t="shared" si="5"/>
        <v>41703</v>
      </c>
      <c r="E29" s="213" t="s">
        <v>43</v>
      </c>
      <c r="F29" s="31">
        <f t="shared" si="1"/>
        <v>10</v>
      </c>
      <c r="G29" s="207">
        <f t="shared" si="6"/>
        <v>42067</v>
      </c>
      <c r="H29" s="208">
        <v>21</v>
      </c>
      <c r="I29" s="209">
        <f t="shared" si="2"/>
        <v>10</v>
      </c>
      <c r="J29" s="210">
        <f t="shared" si="7"/>
        <v>42431</v>
      </c>
      <c r="K29" s="211">
        <v>21</v>
      </c>
      <c r="L29" s="212">
        <f t="shared" si="3"/>
        <v>10</v>
      </c>
    </row>
    <row r="30" spans="1:12" x14ac:dyDescent="0.2">
      <c r="A30" s="201">
        <f t="shared" si="4"/>
        <v>41346</v>
      </c>
      <c r="B30" s="202">
        <f t="shared" si="8"/>
        <v>22</v>
      </c>
      <c r="C30" s="203">
        <f t="shared" si="0"/>
        <v>11</v>
      </c>
      <c r="D30" s="204">
        <f t="shared" si="5"/>
        <v>41710</v>
      </c>
      <c r="E30" s="205">
        <f>1+E27</f>
        <v>22</v>
      </c>
      <c r="F30" s="206">
        <f t="shared" si="1"/>
        <v>11</v>
      </c>
      <c r="G30" s="207">
        <f t="shared" si="6"/>
        <v>42074</v>
      </c>
      <c r="H30" s="208">
        <f t="shared" si="10"/>
        <v>22</v>
      </c>
      <c r="I30" s="209">
        <f t="shared" si="2"/>
        <v>11</v>
      </c>
      <c r="J30" s="210">
        <f t="shared" si="7"/>
        <v>42438</v>
      </c>
      <c r="K30" s="211">
        <f t="shared" si="11"/>
        <v>22</v>
      </c>
      <c r="L30" s="212">
        <f t="shared" si="3"/>
        <v>11</v>
      </c>
    </row>
    <row r="31" spans="1:12" x14ac:dyDescent="0.2">
      <c r="A31" s="201">
        <f t="shared" si="4"/>
        <v>41353</v>
      </c>
      <c r="B31" s="202">
        <f t="shared" si="8"/>
        <v>23</v>
      </c>
      <c r="C31" s="203">
        <f t="shared" si="0"/>
        <v>12</v>
      </c>
      <c r="D31" s="204">
        <f t="shared" si="5"/>
        <v>41717</v>
      </c>
      <c r="E31" s="205">
        <f t="shared" si="9"/>
        <v>23</v>
      </c>
      <c r="F31" s="206">
        <f t="shared" si="1"/>
        <v>12</v>
      </c>
      <c r="G31" s="207">
        <f t="shared" si="6"/>
        <v>42081</v>
      </c>
      <c r="H31" s="208">
        <f t="shared" si="10"/>
        <v>23</v>
      </c>
      <c r="I31" s="209">
        <f t="shared" si="2"/>
        <v>12</v>
      </c>
      <c r="J31" s="210">
        <f t="shared" si="7"/>
        <v>42445</v>
      </c>
      <c r="K31" s="211">
        <f t="shared" si="11"/>
        <v>23</v>
      </c>
      <c r="L31" s="212">
        <f t="shared" si="3"/>
        <v>12</v>
      </c>
    </row>
    <row r="32" spans="1:12" x14ac:dyDescent="0.2">
      <c r="A32" s="201">
        <f t="shared" si="4"/>
        <v>41360</v>
      </c>
      <c r="B32" s="202">
        <f t="shared" si="8"/>
        <v>24</v>
      </c>
      <c r="C32" s="203">
        <f t="shared" si="0"/>
        <v>13</v>
      </c>
      <c r="D32" s="204">
        <f t="shared" si="5"/>
        <v>41724</v>
      </c>
      <c r="E32" s="205">
        <f t="shared" si="9"/>
        <v>24</v>
      </c>
      <c r="F32" s="206">
        <f t="shared" si="1"/>
        <v>13</v>
      </c>
      <c r="G32" s="207">
        <f t="shared" si="6"/>
        <v>42088</v>
      </c>
      <c r="H32" s="208">
        <f t="shared" si="10"/>
        <v>24</v>
      </c>
      <c r="I32" s="209">
        <f t="shared" si="2"/>
        <v>13</v>
      </c>
      <c r="J32" s="210">
        <f t="shared" si="7"/>
        <v>42452</v>
      </c>
      <c r="K32" s="211">
        <f t="shared" si="11"/>
        <v>24</v>
      </c>
      <c r="L32" s="212">
        <f t="shared" si="3"/>
        <v>13</v>
      </c>
    </row>
    <row r="33" spans="1:12" x14ac:dyDescent="0.2">
      <c r="A33" s="201">
        <f>+A32+7</f>
        <v>41367</v>
      </c>
      <c r="B33" s="202">
        <f t="shared" si="8"/>
        <v>25</v>
      </c>
      <c r="C33" s="203">
        <f t="shared" si="0"/>
        <v>14</v>
      </c>
      <c r="D33" s="204">
        <f>+D32+7</f>
        <v>41731</v>
      </c>
      <c r="E33" s="205">
        <f t="shared" si="9"/>
        <v>25</v>
      </c>
      <c r="F33" s="206">
        <f t="shared" si="1"/>
        <v>14</v>
      </c>
      <c r="G33" s="207">
        <f>+G32+7</f>
        <v>42095</v>
      </c>
      <c r="H33" s="208">
        <f t="shared" si="10"/>
        <v>25</v>
      </c>
      <c r="I33" s="209">
        <f t="shared" si="2"/>
        <v>14</v>
      </c>
      <c r="J33" s="210">
        <f>+J32+7</f>
        <v>42459</v>
      </c>
      <c r="K33" s="211">
        <f t="shared" si="11"/>
        <v>25</v>
      </c>
      <c r="L33" s="212">
        <f t="shared" si="3"/>
        <v>14</v>
      </c>
    </row>
    <row r="34" spans="1:12" x14ac:dyDescent="0.2">
      <c r="A34" s="201">
        <f t="shared" si="4"/>
        <v>41374</v>
      </c>
      <c r="B34" s="202">
        <f t="shared" si="8"/>
        <v>26</v>
      </c>
      <c r="C34" s="203">
        <f t="shared" si="0"/>
        <v>15</v>
      </c>
      <c r="D34" s="204">
        <f t="shared" si="5"/>
        <v>41738</v>
      </c>
      <c r="E34" s="205">
        <f t="shared" si="9"/>
        <v>26</v>
      </c>
      <c r="F34" s="206">
        <f t="shared" si="1"/>
        <v>15</v>
      </c>
      <c r="G34" s="207">
        <f t="shared" si="6"/>
        <v>42102</v>
      </c>
      <c r="H34" s="208">
        <f t="shared" si="10"/>
        <v>26</v>
      </c>
      <c r="I34" s="209">
        <f t="shared" si="2"/>
        <v>15</v>
      </c>
      <c r="J34" s="210">
        <f t="shared" si="7"/>
        <v>42466</v>
      </c>
      <c r="K34" s="211">
        <f t="shared" si="11"/>
        <v>26</v>
      </c>
      <c r="L34" s="212">
        <f t="shared" si="3"/>
        <v>15</v>
      </c>
    </row>
    <row r="35" spans="1:12" x14ac:dyDescent="0.2">
      <c r="A35" s="109">
        <f t="shared" si="4"/>
        <v>41381</v>
      </c>
      <c r="B35" s="110" t="s">
        <v>43</v>
      </c>
      <c r="C35" s="31">
        <f t="shared" si="0"/>
        <v>16</v>
      </c>
      <c r="D35" s="204">
        <f t="shared" si="5"/>
        <v>41745</v>
      </c>
      <c r="E35" s="214">
        <f>1+E34</f>
        <v>27</v>
      </c>
      <c r="F35" s="206">
        <f t="shared" si="1"/>
        <v>16</v>
      </c>
      <c r="G35" s="109">
        <f t="shared" si="6"/>
        <v>42109</v>
      </c>
      <c r="H35" s="110" t="s">
        <v>43</v>
      </c>
      <c r="I35" s="31">
        <f t="shared" si="2"/>
        <v>16</v>
      </c>
      <c r="J35" s="109">
        <f t="shared" si="7"/>
        <v>42473</v>
      </c>
      <c r="K35" s="110" t="s">
        <v>43</v>
      </c>
      <c r="L35" s="31">
        <f t="shared" si="3"/>
        <v>16</v>
      </c>
    </row>
    <row r="36" spans="1:12" x14ac:dyDescent="0.2">
      <c r="A36" s="109">
        <f>+A35+7</f>
        <v>41388</v>
      </c>
      <c r="B36" s="110" t="s">
        <v>43</v>
      </c>
      <c r="C36" s="31">
        <f t="shared" si="0"/>
        <v>17</v>
      </c>
      <c r="D36" s="109">
        <f>+D35+7</f>
        <v>41752</v>
      </c>
      <c r="E36" s="110" t="s">
        <v>43</v>
      </c>
      <c r="F36" s="31">
        <f t="shared" si="1"/>
        <v>17</v>
      </c>
      <c r="G36" s="109">
        <f>+G35+7</f>
        <v>42116</v>
      </c>
      <c r="H36" s="110" t="s">
        <v>43</v>
      </c>
      <c r="I36" s="31">
        <f t="shared" si="2"/>
        <v>17</v>
      </c>
      <c r="J36" s="109">
        <f>+J35+7</f>
        <v>42480</v>
      </c>
      <c r="K36" s="110" t="s">
        <v>43</v>
      </c>
      <c r="L36" s="31">
        <f t="shared" si="3"/>
        <v>17</v>
      </c>
    </row>
    <row r="37" spans="1:12" x14ac:dyDescent="0.2">
      <c r="A37" s="109">
        <f t="shared" si="4"/>
        <v>41395</v>
      </c>
      <c r="B37" s="110" t="s">
        <v>108</v>
      </c>
      <c r="C37" s="31">
        <f t="shared" si="0"/>
        <v>18</v>
      </c>
      <c r="D37" s="109">
        <f t="shared" si="5"/>
        <v>41759</v>
      </c>
      <c r="E37" s="110" t="s">
        <v>43</v>
      </c>
      <c r="F37" s="31">
        <f t="shared" si="1"/>
        <v>18</v>
      </c>
      <c r="G37" s="207">
        <f t="shared" si="6"/>
        <v>42123</v>
      </c>
      <c r="H37" s="216">
        <f>1+H34</f>
        <v>27</v>
      </c>
      <c r="I37" s="209">
        <f t="shared" si="2"/>
        <v>18</v>
      </c>
      <c r="J37" s="210">
        <f t="shared" si="7"/>
        <v>42487</v>
      </c>
      <c r="K37" s="217">
        <f>1+K34</f>
        <v>27</v>
      </c>
      <c r="L37" s="212">
        <f t="shared" si="3"/>
        <v>18</v>
      </c>
    </row>
    <row r="38" spans="1:12" x14ac:dyDescent="0.2">
      <c r="A38" s="109">
        <f t="shared" si="4"/>
        <v>41402</v>
      </c>
      <c r="B38" s="110" t="s">
        <v>108</v>
      </c>
      <c r="C38" s="31">
        <f t="shared" si="0"/>
        <v>19</v>
      </c>
      <c r="D38" s="204">
        <f t="shared" si="5"/>
        <v>41766</v>
      </c>
      <c r="E38" s="214">
        <v>28</v>
      </c>
      <c r="F38" s="206">
        <f t="shared" si="1"/>
        <v>19</v>
      </c>
      <c r="G38" s="207">
        <f t="shared" si="6"/>
        <v>42130</v>
      </c>
      <c r="H38" s="216">
        <f>1+H37</f>
        <v>28</v>
      </c>
      <c r="I38" s="209">
        <f t="shared" si="2"/>
        <v>19</v>
      </c>
      <c r="J38" s="210">
        <f t="shared" si="7"/>
        <v>42494</v>
      </c>
      <c r="K38" s="217">
        <f>1+K37</f>
        <v>28</v>
      </c>
      <c r="L38" s="212">
        <f t="shared" si="3"/>
        <v>19</v>
      </c>
    </row>
    <row r="39" spans="1:12" x14ac:dyDescent="0.2">
      <c r="A39" s="201">
        <f t="shared" si="4"/>
        <v>41409</v>
      </c>
      <c r="B39" s="202">
        <v>27</v>
      </c>
      <c r="C39" s="203">
        <f t="shared" si="0"/>
        <v>20</v>
      </c>
      <c r="D39" s="204">
        <f t="shared" si="5"/>
        <v>41773</v>
      </c>
      <c r="E39" s="205">
        <v>29</v>
      </c>
      <c r="F39" s="206">
        <f t="shared" si="1"/>
        <v>20</v>
      </c>
      <c r="G39" s="207">
        <f t="shared" si="6"/>
        <v>42137</v>
      </c>
      <c r="H39" s="208">
        <f>1+H38</f>
        <v>29</v>
      </c>
      <c r="I39" s="209">
        <f t="shared" si="2"/>
        <v>20</v>
      </c>
      <c r="J39" s="210">
        <f t="shared" si="7"/>
        <v>42501</v>
      </c>
      <c r="K39" s="217">
        <f>1+K38</f>
        <v>29</v>
      </c>
      <c r="L39" s="212">
        <f t="shared" si="3"/>
        <v>20</v>
      </c>
    </row>
    <row r="40" spans="1:12" x14ac:dyDescent="0.2">
      <c r="A40" s="201">
        <f>+A39+7</f>
        <v>41416</v>
      </c>
      <c r="B40" s="202">
        <f t="shared" si="8"/>
        <v>28</v>
      </c>
      <c r="C40" s="203">
        <f t="shared" si="0"/>
        <v>21</v>
      </c>
      <c r="D40" s="204">
        <f>+D39+7</f>
        <v>41780</v>
      </c>
      <c r="E40" s="205">
        <f t="shared" si="9"/>
        <v>30</v>
      </c>
      <c r="F40" s="206">
        <f t="shared" si="1"/>
        <v>21</v>
      </c>
      <c r="G40" s="207">
        <f>+G39+7</f>
        <v>42144</v>
      </c>
      <c r="H40" s="208">
        <f t="shared" si="10"/>
        <v>30</v>
      </c>
      <c r="I40" s="209">
        <f t="shared" si="2"/>
        <v>21</v>
      </c>
      <c r="J40" s="210">
        <f>+J39+7</f>
        <v>42508</v>
      </c>
      <c r="K40" s="211">
        <f t="shared" si="11"/>
        <v>30</v>
      </c>
      <c r="L40" s="212">
        <f t="shared" si="3"/>
        <v>21</v>
      </c>
    </row>
    <row r="41" spans="1:12" x14ac:dyDescent="0.2">
      <c r="A41" s="201">
        <f t="shared" si="4"/>
        <v>41423</v>
      </c>
      <c r="B41" s="202">
        <f t="shared" si="8"/>
        <v>29</v>
      </c>
      <c r="C41" s="203">
        <f t="shared" si="0"/>
        <v>22</v>
      </c>
      <c r="D41" s="204">
        <f t="shared" si="5"/>
        <v>41787</v>
      </c>
      <c r="E41" s="205">
        <f t="shared" si="9"/>
        <v>31</v>
      </c>
      <c r="F41" s="206">
        <f t="shared" si="1"/>
        <v>22</v>
      </c>
      <c r="G41" s="207">
        <f t="shared" si="6"/>
        <v>42151</v>
      </c>
      <c r="H41" s="208">
        <f t="shared" si="10"/>
        <v>31</v>
      </c>
      <c r="I41" s="209">
        <f t="shared" si="2"/>
        <v>22</v>
      </c>
      <c r="J41" s="210">
        <f t="shared" si="7"/>
        <v>42515</v>
      </c>
      <c r="K41" s="211">
        <f t="shared" si="11"/>
        <v>31</v>
      </c>
      <c r="L41" s="212">
        <f t="shared" si="3"/>
        <v>22</v>
      </c>
    </row>
    <row r="42" spans="1:12" x14ac:dyDescent="0.2">
      <c r="A42" s="201">
        <f t="shared" si="4"/>
        <v>41430</v>
      </c>
      <c r="B42" s="202">
        <f t="shared" si="8"/>
        <v>30</v>
      </c>
      <c r="C42" s="203">
        <f t="shared" si="0"/>
        <v>23</v>
      </c>
      <c r="D42" s="204">
        <f t="shared" si="5"/>
        <v>41794</v>
      </c>
      <c r="E42" s="205">
        <f t="shared" si="9"/>
        <v>32</v>
      </c>
      <c r="F42" s="206">
        <f t="shared" si="1"/>
        <v>23</v>
      </c>
      <c r="G42" s="207">
        <f t="shared" si="6"/>
        <v>42158</v>
      </c>
      <c r="H42" s="208">
        <f t="shared" si="10"/>
        <v>32</v>
      </c>
      <c r="I42" s="209">
        <f t="shared" si="2"/>
        <v>23</v>
      </c>
      <c r="J42" s="210">
        <f t="shared" si="7"/>
        <v>42522</v>
      </c>
      <c r="K42" s="211">
        <f t="shared" si="11"/>
        <v>32</v>
      </c>
      <c r="L42" s="212">
        <f t="shared" si="3"/>
        <v>23</v>
      </c>
    </row>
    <row r="43" spans="1:12" x14ac:dyDescent="0.2">
      <c r="A43" s="201">
        <f t="shared" si="4"/>
        <v>41437</v>
      </c>
      <c r="B43" s="202">
        <f t="shared" si="8"/>
        <v>31</v>
      </c>
      <c r="C43" s="203">
        <f t="shared" si="0"/>
        <v>24</v>
      </c>
      <c r="D43" s="204">
        <f t="shared" si="5"/>
        <v>41801</v>
      </c>
      <c r="E43" s="205">
        <f t="shared" si="9"/>
        <v>33</v>
      </c>
      <c r="F43" s="206">
        <f t="shared" si="1"/>
        <v>24</v>
      </c>
      <c r="G43" s="207">
        <f t="shared" si="6"/>
        <v>42165</v>
      </c>
      <c r="H43" s="208">
        <f t="shared" si="10"/>
        <v>33</v>
      </c>
      <c r="I43" s="209">
        <f t="shared" si="2"/>
        <v>24</v>
      </c>
      <c r="J43" s="210">
        <f t="shared" si="7"/>
        <v>42529</v>
      </c>
      <c r="K43" s="211">
        <f t="shared" si="11"/>
        <v>33</v>
      </c>
      <c r="L43" s="212">
        <f t="shared" si="3"/>
        <v>24</v>
      </c>
    </row>
    <row r="44" spans="1:12" x14ac:dyDescent="0.2">
      <c r="A44" s="201">
        <f t="shared" si="4"/>
        <v>41444</v>
      </c>
      <c r="B44" s="202">
        <f t="shared" si="8"/>
        <v>32</v>
      </c>
      <c r="C44" s="203">
        <f t="shared" si="0"/>
        <v>25</v>
      </c>
      <c r="D44" s="204">
        <f t="shared" si="5"/>
        <v>41808</v>
      </c>
      <c r="E44" s="205">
        <f t="shared" si="9"/>
        <v>34</v>
      </c>
      <c r="F44" s="206">
        <f t="shared" si="1"/>
        <v>25</v>
      </c>
      <c r="G44" s="207">
        <f t="shared" si="6"/>
        <v>42172</v>
      </c>
      <c r="H44" s="208">
        <f t="shared" si="10"/>
        <v>34</v>
      </c>
      <c r="I44" s="209">
        <f t="shared" si="2"/>
        <v>25</v>
      </c>
      <c r="J44" s="210">
        <f t="shared" si="7"/>
        <v>42536</v>
      </c>
      <c r="K44" s="211">
        <f t="shared" si="11"/>
        <v>34</v>
      </c>
      <c r="L44" s="212">
        <f t="shared" si="3"/>
        <v>25</v>
      </c>
    </row>
    <row r="45" spans="1:12" x14ac:dyDescent="0.2">
      <c r="A45" s="201">
        <f>+A44+7</f>
        <v>41451</v>
      </c>
      <c r="B45" s="202">
        <f t="shared" si="8"/>
        <v>33</v>
      </c>
      <c r="C45" s="203">
        <f t="shared" si="0"/>
        <v>26</v>
      </c>
      <c r="D45" s="204">
        <f>+D44+7</f>
        <v>41815</v>
      </c>
      <c r="E45" s="205">
        <f t="shared" si="9"/>
        <v>35</v>
      </c>
      <c r="F45" s="206">
        <f t="shared" si="1"/>
        <v>26</v>
      </c>
      <c r="G45" s="207">
        <f>+G44+7</f>
        <v>42179</v>
      </c>
      <c r="H45" s="208">
        <f t="shared" si="10"/>
        <v>35</v>
      </c>
      <c r="I45" s="209">
        <f t="shared" si="2"/>
        <v>26</v>
      </c>
      <c r="J45" s="210">
        <f>+J44+7</f>
        <v>42543</v>
      </c>
      <c r="K45" s="211">
        <f t="shared" si="11"/>
        <v>35</v>
      </c>
      <c r="L45" s="212">
        <f t="shared" si="3"/>
        <v>26</v>
      </c>
    </row>
    <row r="46" spans="1:12" ht="13.5" thickBot="1" x14ac:dyDescent="0.25">
      <c r="A46" s="218">
        <f>+A45+7</f>
        <v>41458</v>
      </c>
      <c r="B46" s="219">
        <f t="shared" si="8"/>
        <v>34</v>
      </c>
      <c r="C46" s="220">
        <f t="shared" si="0"/>
        <v>27</v>
      </c>
      <c r="D46" s="221">
        <f>+D45+7</f>
        <v>41822</v>
      </c>
      <c r="E46" s="222">
        <f t="shared" si="9"/>
        <v>36</v>
      </c>
      <c r="F46" s="223">
        <f t="shared" si="1"/>
        <v>27</v>
      </c>
      <c r="G46" s="224">
        <f>+G45+7</f>
        <v>42186</v>
      </c>
      <c r="H46" s="225">
        <f t="shared" si="10"/>
        <v>36</v>
      </c>
      <c r="I46" s="226">
        <f t="shared" si="2"/>
        <v>27</v>
      </c>
      <c r="J46" s="210">
        <f>+J45+7</f>
        <v>42550</v>
      </c>
      <c r="K46" s="211">
        <f t="shared" si="11"/>
        <v>36</v>
      </c>
      <c r="L46" s="212">
        <f t="shared" si="3"/>
        <v>27</v>
      </c>
    </row>
    <row r="47" spans="1:12" ht="13.5" thickBot="1" x14ac:dyDescent="0.25">
      <c r="J47" s="227">
        <f>+J46+7</f>
        <v>42557</v>
      </c>
      <c r="K47" s="228">
        <f t="shared" si="11"/>
        <v>37</v>
      </c>
      <c r="L47" s="229">
        <f t="shared" si="3"/>
        <v>28</v>
      </c>
    </row>
  </sheetData>
  <mergeCells count="4">
    <mergeCell ref="A1:C1"/>
    <mergeCell ref="D1:F1"/>
    <mergeCell ref="G1:I1"/>
    <mergeCell ref="J1:L1"/>
  </mergeCells>
  <pageMargins left="0.23622047244094491" right="0.23622047244094491" top="0.47244094488188981" bottom="0.43" header="0.15748031496062992" footer="0.15748031496062992"/>
  <pageSetup paperSize="9" scale="95" orientation="landscape" horizontalDpi="0" verticalDpi="0" r:id="rId1"/>
  <headerFooter>
    <oddHeader>&amp;C&amp;"Arial,Gras"&amp;14PARAMETRES</oddHeader>
    <oddFooter>&amp;L&amp;D&amp;C&amp;"Arial,Gras"&amp;14&amp;F.XLS/&amp;A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01441" r:id="rId4" name="Button 1">
              <controlPr defaultSize="0" print="0" autoFill="0" autoPict="0" macro="[0]!Aller_feuille_PORTAIL">
                <anchor moveWithCells="1" sizeWithCells="1">
                  <from>
                    <xdr:col>0</xdr:col>
                    <xdr:colOff>95250</xdr:colOff>
                    <xdr:row>0</xdr:row>
                    <xdr:rowOff>38100</xdr:rowOff>
                  </from>
                  <to>
                    <xdr:col>1</xdr:col>
                    <xdr:colOff>190500</xdr:colOff>
                    <xdr:row>0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9" tint="-0.249977111117893"/>
  </sheetPr>
  <dimension ref="A1:K4"/>
  <sheetViews>
    <sheetView zoomScale="130" zoomScaleNormal="130" workbookViewId="0">
      <selection activeCell="A23" sqref="A23"/>
    </sheetView>
  </sheetViews>
  <sheetFormatPr baseColWidth="10" defaultRowHeight="12.75" x14ac:dyDescent="0.2"/>
  <cols>
    <col min="1" max="1" width="23.42578125" bestFit="1" customWidth="1"/>
    <col min="2" max="2" width="15.5703125" bestFit="1" customWidth="1"/>
    <col min="7" max="7" width="16.5703125" customWidth="1"/>
    <col min="8" max="8" width="13.7109375" bestFit="1" customWidth="1"/>
  </cols>
  <sheetData>
    <row r="1" spans="1:11" s="105" customFormat="1" ht="27" thickBot="1" x14ac:dyDescent="0.45">
      <c r="A1" s="342" t="s">
        <v>89</v>
      </c>
      <c r="B1" s="343"/>
      <c r="C1" s="343"/>
      <c r="D1" s="343"/>
      <c r="E1" s="343"/>
      <c r="F1" s="343"/>
      <c r="G1" s="343"/>
      <c r="H1" s="343"/>
      <c r="I1" s="343"/>
      <c r="J1" s="343"/>
      <c r="K1" s="344"/>
    </row>
    <row r="2" spans="1:11" ht="13.5" thickBot="1" x14ac:dyDescent="0.25"/>
    <row r="3" spans="1:11" ht="20.25" thickBot="1" x14ac:dyDescent="0.35">
      <c r="A3" s="129" t="s">
        <v>91</v>
      </c>
      <c r="B3" s="234">
        <v>41526</v>
      </c>
      <c r="G3" s="106" t="s">
        <v>88</v>
      </c>
      <c r="H3" s="348" t="s">
        <v>86</v>
      </c>
      <c r="I3" s="349"/>
      <c r="J3" s="349"/>
      <c r="K3" s="350"/>
    </row>
    <row r="4" spans="1:11" ht="20.25" thickBot="1" x14ac:dyDescent="0.35">
      <c r="A4" s="129" t="s">
        <v>92</v>
      </c>
      <c r="B4" s="234">
        <v>41820</v>
      </c>
      <c r="G4" s="107" t="s">
        <v>87</v>
      </c>
      <c r="H4" s="345" t="s">
        <v>109</v>
      </c>
      <c r="I4" s="346"/>
      <c r="J4" s="346"/>
      <c r="K4" s="347"/>
    </row>
  </sheetData>
  <sheetProtection sheet="1"/>
  <mergeCells count="3">
    <mergeCell ref="A1:K1"/>
    <mergeCell ref="H4:K4"/>
    <mergeCell ref="H3:K3"/>
  </mergeCells>
  <pageMargins left="0.24" right="0.24" top="0.31" bottom="0.48" header="0.17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78185" r:id="rId4" name="Button 1673">
              <controlPr defaultSize="0" print="0" autoFill="0" autoPict="0" macro="[2]!Aller_feuille_calendriers">
                <anchor moveWithCells="1" sizeWithCells="1">
                  <from>
                    <xdr:col>4</xdr:col>
                    <xdr:colOff>190500</xdr:colOff>
                    <xdr:row>2</xdr:row>
                    <xdr:rowOff>0</xdr:rowOff>
                  </from>
                  <to>
                    <xdr:col>5</xdr:col>
                    <xdr:colOff>609600</xdr:colOff>
                    <xdr:row>3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AA323"/>
  <sheetViews>
    <sheetView workbookViewId="0">
      <pane ySplit="3" topLeftCell="A4" activePane="bottomLeft" state="frozen"/>
      <selection pane="bottomLeft" activeCell="A7" sqref="A7"/>
    </sheetView>
  </sheetViews>
  <sheetFormatPr baseColWidth="10" defaultColWidth="6.5703125" defaultRowHeight="12.75" x14ac:dyDescent="0.2"/>
  <cols>
    <col min="1" max="1" width="3" style="97" bestFit="1" customWidth="1"/>
    <col min="2" max="2" width="7.85546875" style="98" bestFit="1" customWidth="1"/>
    <col min="3" max="3" width="6.5703125" style="99" customWidth="1"/>
    <col min="4" max="4" width="6.28515625" style="99" bestFit="1" customWidth="1"/>
    <col min="5" max="5" width="6.42578125" style="99" bestFit="1" customWidth="1"/>
    <col min="6" max="6" width="19.5703125" style="99" bestFit="1" customWidth="1"/>
    <col min="7" max="7" width="6.5703125" style="99" customWidth="1"/>
    <col min="8" max="8" width="6.7109375" style="99" bestFit="1" customWidth="1"/>
    <col min="9" max="9" width="28.7109375" style="99" customWidth="1"/>
    <col min="10" max="10" width="4.85546875" style="99" bestFit="1" customWidth="1"/>
    <col min="11" max="11" width="8.28515625" style="99" bestFit="1" customWidth="1"/>
    <col min="12" max="12" width="4.85546875" style="99" bestFit="1" customWidth="1"/>
    <col min="13" max="13" width="6.140625" style="99" bestFit="1" customWidth="1"/>
    <col min="14" max="14" width="4.85546875" style="99" bestFit="1" customWidth="1"/>
    <col min="15" max="15" width="19.42578125" style="99" bestFit="1" customWidth="1"/>
    <col min="16" max="16" width="9.42578125" style="99" bestFit="1" customWidth="1"/>
    <col min="17" max="17" width="9.5703125" style="99" bestFit="1" customWidth="1"/>
    <col min="18" max="18" width="11.42578125" style="99" bestFit="1" customWidth="1"/>
    <col min="19" max="19" width="6.140625" style="99" customWidth="1"/>
    <col min="20" max="20" width="23" style="99" bestFit="1" customWidth="1"/>
    <col min="21" max="21" width="7.140625" style="99" customWidth="1"/>
    <col min="22" max="22" width="7.42578125" style="99" bestFit="1" customWidth="1"/>
    <col min="23" max="23" width="7.140625" style="99" bestFit="1" customWidth="1"/>
    <col min="24" max="24" width="11.5703125" style="99" bestFit="1" customWidth="1"/>
    <col min="25" max="26" width="7.5703125" style="99" bestFit="1" customWidth="1"/>
    <col min="27" max="27" width="6.28515625" style="99" bestFit="1" customWidth="1"/>
    <col min="28" max="16384" width="6.5703125" style="99"/>
  </cols>
  <sheetData>
    <row r="1" spans="1:27" s="60" customFormat="1" ht="58.5" customHeight="1" thickBot="1" x14ac:dyDescent="0.25">
      <c r="A1" s="59"/>
      <c r="B1" s="364" t="s">
        <v>110</v>
      </c>
      <c r="C1" s="364"/>
      <c r="D1" s="364"/>
      <c r="E1" s="365"/>
      <c r="F1" s="183">
        <v>162</v>
      </c>
      <c r="I1" s="369" t="s">
        <v>65</v>
      </c>
      <c r="J1" s="369"/>
      <c r="K1" s="370"/>
      <c r="L1" s="366">
        <v>41511.20045138889</v>
      </c>
      <c r="M1" s="367"/>
      <c r="N1" s="367"/>
      <c r="O1" s="367"/>
      <c r="P1" s="368"/>
      <c r="Q1" s="75"/>
      <c r="V1" s="310" t="s">
        <v>14</v>
      </c>
      <c r="W1" s="311"/>
      <c r="X1" s="311"/>
      <c r="Y1" s="311"/>
      <c r="Z1" s="311"/>
      <c r="AA1" s="311"/>
    </row>
    <row r="2" spans="1:27" customFormat="1" ht="13.5" thickBot="1" x14ac:dyDescent="0.25">
      <c r="A2" s="23"/>
      <c r="B2" s="351" t="s">
        <v>53</v>
      </c>
      <c r="C2" s="352"/>
      <c r="D2" s="353"/>
      <c r="E2" s="354" t="s">
        <v>62</v>
      </c>
      <c r="F2" s="355"/>
      <c r="G2" s="356"/>
      <c r="H2" s="356"/>
      <c r="I2" s="356"/>
      <c r="J2" s="356"/>
      <c r="K2" s="357"/>
      <c r="L2" s="358" t="s">
        <v>63</v>
      </c>
      <c r="M2" s="359"/>
      <c r="N2" s="359"/>
      <c r="O2" s="359"/>
      <c r="P2" s="360"/>
      <c r="Q2" s="361" t="s">
        <v>64</v>
      </c>
      <c r="R2" s="362"/>
      <c r="S2" s="362"/>
      <c r="T2" s="363"/>
      <c r="U2" s="79"/>
      <c r="V2" s="371" t="s">
        <v>69</v>
      </c>
      <c r="W2" s="372"/>
      <c r="X2" s="371" t="s">
        <v>68</v>
      </c>
      <c r="Y2" s="372"/>
      <c r="Z2" s="373" t="s">
        <v>25</v>
      </c>
      <c r="AA2" s="374"/>
    </row>
    <row r="3" spans="1:27" s="182" customFormat="1" ht="36.75" thickBot="1" x14ac:dyDescent="0.25">
      <c r="A3" s="172" t="s">
        <v>32</v>
      </c>
      <c r="B3" s="173" t="s">
        <v>33</v>
      </c>
      <c r="C3" s="174" t="s">
        <v>52</v>
      </c>
      <c r="D3" s="175" t="s">
        <v>35</v>
      </c>
      <c r="E3" s="176" t="s">
        <v>54</v>
      </c>
      <c r="F3" s="177" t="s">
        <v>6</v>
      </c>
      <c r="G3" s="177" t="s">
        <v>55</v>
      </c>
      <c r="H3" s="177" t="s">
        <v>56</v>
      </c>
      <c r="I3" s="177" t="s">
        <v>57</v>
      </c>
      <c r="J3" s="177" t="s">
        <v>58</v>
      </c>
      <c r="K3" s="178" t="s">
        <v>59</v>
      </c>
      <c r="L3" s="179" t="s">
        <v>49</v>
      </c>
      <c r="M3" s="180" t="s">
        <v>22</v>
      </c>
      <c r="N3" s="180" t="s">
        <v>60</v>
      </c>
      <c r="O3" s="180" t="s">
        <v>61</v>
      </c>
      <c r="P3" s="181" t="s">
        <v>48</v>
      </c>
      <c r="Q3" s="56" t="s">
        <v>8</v>
      </c>
      <c r="R3" s="57" t="s">
        <v>17</v>
      </c>
      <c r="S3" s="57" t="s">
        <v>51</v>
      </c>
      <c r="T3" s="58" t="s">
        <v>19</v>
      </c>
      <c r="U3" s="10" t="s">
        <v>71</v>
      </c>
      <c r="V3" s="166" t="s">
        <v>23</v>
      </c>
      <c r="W3" s="167" t="s">
        <v>26</v>
      </c>
      <c r="X3" s="168" t="s">
        <v>24</v>
      </c>
      <c r="Y3" s="169" t="s">
        <v>26</v>
      </c>
      <c r="Z3" s="170" t="s">
        <v>12</v>
      </c>
      <c r="AA3" s="171" t="s">
        <v>70</v>
      </c>
    </row>
    <row r="4" spans="1:27" s="71" customFormat="1" ht="12" x14ac:dyDescent="0.2">
      <c r="A4" s="61">
        <v>1</v>
      </c>
      <c r="B4" s="62">
        <v>41528</v>
      </c>
      <c r="C4" s="63">
        <v>2</v>
      </c>
      <c r="D4" s="64">
        <v>37</v>
      </c>
      <c r="E4" s="65">
        <v>210</v>
      </c>
      <c r="F4" s="66">
        <v>1</v>
      </c>
      <c r="G4" s="66" t="s">
        <v>12</v>
      </c>
      <c r="H4" s="66" t="s">
        <v>37</v>
      </c>
      <c r="I4" s="66"/>
      <c r="J4" s="66">
        <v>1</v>
      </c>
      <c r="K4" s="67"/>
      <c r="L4" s="68">
        <v>211</v>
      </c>
      <c r="M4" s="69"/>
      <c r="N4" s="69">
        <v>162</v>
      </c>
      <c r="O4" s="69" t="s">
        <v>111</v>
      </c>
      <c r="P4" s="70"/>
      <c r="Q4" s="94" t="s">
        <v>37</v>
      </c>
      <c r="R4" s="95"/>
      <c r="S4" s="95"/>
      <c r="T4" s="95"/>
      <c r="U4" s="96"/>
      <c r="V4" s="77"/>
      <c r="W4" s="93"/>
      <c r="X4" s="93"/>
      <c r="Y4" s="93"/>
      <c r="Z4" s="93"/>
      <c r="AA4" s="78"/>
    </row>
    <row r="5" spans="1:27" s="71" customFormat="1" thickBot="1" x14ac:dyDescent="0.25">
      <c r="A5" s="136">
        <v>2</v>
      </c>
      <c r="B5" s="137">
        <v>41528</v>
      </c>
      <c r="C5" s="138">
        <v>2</v>
      </c>
      <c r="D5" s="139">
        <v>37</v>
      </c>
      <c r="E5" s="140">
        <v>210</v>
      </c>
      <c r="F5" s="141">
        <v>1</v>
      </c>
      <c r="G5" s="141" t="s">
        <v>12</v>
      </c>
      <c r="H5" s="141" t="s">
        <v>37</v>
      </c>
      <c r="I5" s="141"/>
      <c r="J5" s="141">
        <v>1</v>
      </c>
      <c r="K5" s="142"/>
      <c r="L5" s="143"/>
      <c r="M5" s="144"/>
      <c r="N5" s="144">
        <v>162</v>
      </c>
      <c r="O5" s="144" t="s">
        <v>111</v>
      </c>
      <c r="P5" s="145"/>
      <c r="Q5" s="146" t="s">
        <v>37</v>
      </c>
      <c r="R5" s="147"/>
      <c r="S5" s="147"/>
      <c r="T5" s="147"/>
      <c r="U5" s="148"/>
      <c r="V5" s="235"/>
      <c r="W5" s="236"/>
      <c r="X5" s="236"/>
      <c r="Y5" s="236"/>
      <c r="Z5" s="236"/>
      <c r="AA5" s="237"/>
    </row>
    <row r="6" spans="1:27" s="131" customFormat="1" thickBot="1" x14ac:dyDescent="0.25">
      <c r="B6" s="132"/>
      <c r="Q6" s="133"/>
      <c r="R6" s="149" t="s">
        <v>97</v>
      </c>
      <c r="S6" s="149">
        <v>0</v>
      </c>
      <c r="T6" s="133"/>
      <c r="U6" s="149">
        <v>0</v>
      </c>
      <c r="V6" s="150">
        <v>0</v>
      </c>
      <c r="W6" s="150">
        <v>0</v>
      </c>
      <c r="X6" s="150">
        <v>0</v>
      </c>
      <c r="Y6" s="150">
        <v>0</v>
      </c>
      <c r="Z6" s="150">
        <v>0</v>
      </c>
      <c r="AA6" s="150">
        <v>0</v>
      </c>
    </row>
    <row r="7" spans="1:27" s="131" customFormat="1" ht="12" x14ac:dyDescent="0.2">
      <c r="B7" s="132"/>
      <c r="Q7" s="133"/>
      <c r="R7" s="133"/>
      <c r="S7" s="133"/>
      <c r="T7" s="133"/>
      <c r="U7" s="133"/>
      <c r="V7" s="134"/>
      <c r="W7" s="134"/>
      <c r="X7" s="134"/>
      <c r="Y7" s="134"/>
      <c r="Z7" s="134"/>
      <c r="AA7" s="134"/>
    </row>
    <row r="8" spans="1:27" s="131" customFormat="1" ht="12" x14ac:dyDescent="0.2">
      <c r="B8" s="132"/>
      <c r="Q8" s="133"/>
      <c r="R8" s="133"/>
      <c r="S8" s="133"/>
      <c r="T8" s="133"/>
      <c r="U8" s="133"/>
      <c r="V8" s="134"/>
      <c r="W8" s="134"/>
      <c r="X8" s="134"/>
      <c r="Y8" s="134"/>
      <c r="Z8" s="134"/>
      <c r="AA8" s="134"/>
    </row>
    <row r="9" spans="1:27" s="131" customFormat="1" ht="12" x14ac:dyDescent="0.2">
      <c r="B9" s="132"/>
      <c r="Q9" s="133"/>
      <c r="R9" s="133"/>
      <c r="S9" s="133"/>
      <c r="T9" s="133"/>
      <c r="U9" s="133"/>
      <c r="V9" s="134"/>
      <c r="W9" s="134"/>
      <c r="X9" s="134"/>
      <c r="Y9" s="134"/>
      <c r="Z9" s="134"/>
      <c r="AA9" s="134"/>
    </row>
    <row r="10" spans="1:27" s="131" customFormat="1" ht="12" x14ac:dyDescent="0.2">
      <c r="B10" s="132"/>
      <c r="Q10" s="133"/>
      <c r="R10" s="133"/>
      <c r="S10" s="133"/>
      <c r="T10" s="133"/>
      <c r="U10" s="133"/>
      <c r="V10" s="134"/>
      <c r="W10" s="134"/>
      <c r="X10" s="134"/>
      <c r="Y10" s="134"/>
      <c r="Z10" s="134"/>
      <c r="AA10" s="134"/>
    </row>
    <row r="11" spans="1:27" s="131" customFormat="1" ht="12" x14ac:dyDescent="0.2">
      <c r="B11" s="132"/>
      <c r="Q11" s="133"/>
      <c r="R11" s="133"/>
      <c r="S11" s="133"/>
      <c r="T11" s="133"/>
      <c r="U11" s="133"/>
      <c r="V11" s="134"/>
      <c r="W11" s="134"/>
      <c r="X11" s="134"/>
      <c r="Y11" s="134"/>
      <c r="Z11" s="134"/>
      <c r="AA11" s="134">
        <v>0</v>
      </c>
    </row>
    <row r="12" spans="1:27" s="131" customFormat="1" ht="12" x14ac:dyDescent="0.2">
      <c r="B12" s="132"/>
      <c r="Q12" s="133"/>
      <c r="R12" s="133"/>
      <c r="S12" s="133"/>
      <c r="T12" s="133"/>
      <c r="U12" s="133"/>
      <c r="V12" s="134"/>
      <c r="W12" s="134"/>
      <c r="X12" s="134"/>
      <c r="Y12" s="134"/>
      <c r="Z12" s="134"/>
      <c r="AA12" s="134"/>
    </row>
    <row r="13" spans="1:27" s="131" customFormat="1" ht="12" x14ac:dyDescent="0.2">
      <c r="B13" s="132"/>
      <c r="Q13" s="133"/>
      <c r="R13" s="133"/>
      <c r="S13" s="133"/>
      <c r="T13" s="133"/>
      <c r="U13" s="133"/>
      <c r="V13" s="134"/>
      <c r="W13" s="134"/>
      <c r="X13" s="134"/>
      <c r="Y13" s="134"/>
      <c r="Z13" s="134"/>
      <c r="AA13" s="134"/>
    </row>
    <row r="14" spans="1:27" s="131" customFormat="1" ht="12" x14ac:dyDescent="0.2">
      <c r="B14" s="132"/>
      <c r="Q14" s="133"/>
      <c r="R14" s="133"/>
      <c r="S14" s="133"/>
      <c r="T14" s="133"/>
      <c r="U14" s="133"/>
      <c r="V14" s="134"/>
      <c r="W14" s="134"/>
      <c r="X14" s="134"/>
      <c r="Y14" s="134"/>
      <c r="Z14" s="134"/>
      <c r="AA14" s="134"/>
    </row>
    <row r="15" spans="1:27" s="131" customFormat="1" ht="12" x14ac:dyDescent="0.2">
      <c r="B15" s="132"/>
      <c r="Q15" s="133"/>
      <c r="R15" s="133"/>
      <c r="S15" s="133"/>
      <c r="T15" s="133"/>
      <c r="U15" s="133"/>
      <c r="V15" s="134"/>
      <c r="W15" s="134"/>
      <c r="X15" s="134"/>
      <c r="Y15" s="134"/>
      <c r="Z15" s="134"/>
      <c r="AA15" s="134"/>
    </row>
    <row r="16" spans="1:27" s="131" customFormat="1" ht="12" x14ac:dyDescent="0.2">
      <c r="B16" s="132"/>
      <c r="Q16" s="133"/>
      <c r="R16" s="133"/>
      <c r="S16" s="133"/>
      <c r="T16" s="133"/>
      <c r="U16" s="133"/>
      <c r="V16" s="134"/>
      <c r="W16" s="134"/>
      <c r="X16" s="134"/>
      <c r="Y16" s="134"/>
      <c r="Z16" s="134"/>
      <c r="AA16" s="134"/>
    </row>
    <row r="17" spans="2:27" s="131" customFormat="1" ht="12" x14ac:dyDescent="0.2">
      <c r="B17" s="132"/>
      <c r="Q17" s="133"/>
      <c r="R17" s="133"/>
      <c r="S17" s="133"/>
      <c r="T17" s="133"/>
      <c r="U17" s="133"/>
      <c r="V17" s="134"/>
      <c r="W17" s="134"/>
      <c r="X17" s="134"/>
      <c r="Y17" s="134"/>
      <c r="Z17" s="134"/>
      <c r="AA17" s="134">
        <v>0</v>
      </c>
    </row>
    <row r="18" spans="2:27" s="131" customFormat="1" ht="12" x14ac:dyDescent="0.2">
      <c r="B18" s="132"/>
      <c r="Q18" s="133"/>
      <c r="R18" s="133"/>
      <c r="S18" s="133"/>
      <c r="T18" s="133"/>
      <c r="U18" s="133"/>
      <c r="V18" s="134"/>
      <c r="W18" s="134"/>
      <c r="X18" s="134"/>
      <c r="Y18" s="134"/>
      <c r="Z18" s="134"/>
      <c r="AA18" s="134"/>
    </row>
    <row r="19" spans="2:27" s="131" customFormat="1" ht="12" x14ac:dyDescent="0.2">
      <c r="B19" s="132"/>
      <c r="Q19" s="133"/>
      <c r="R19" s="133"/>
      <c r="S19" s="133"/>
      <c r="T19" s="133"/>
      <c r="U19" s="133"/>
      <c r="V19" s="134"/>
      <c r="W19" s="134"/>
      <c r="X19" s="134"/>
      <c r="Y19" s="134"/>
      <c r="Z19" s="134"/>
      <c r="AA19" s="134"/>
    </row>
    <row r="20" spans="2:27" s="131" customFormat="1" ht="12" x14ac:dyDescent="0.2">
      <c r="B20" s="132"/>
      <c r="Q20" s="133"/>
      <c r="R20" s="133"/>
      <c r="S20" s="133"/>
      <c r="T20" s="133"/>
      <c r="U20" s="133"/>
      <c r="V20" s="134"/>
      <c r="W20" s="134"/>
      <c r="X20" s="134"/>
      <c r="Y20" s="134"/>
      <c r="Z20" s="134"/>
      <c r="AA20" s="134"/>
    </row>
    <row r="21" spans="2:27" s="131" customFormat="1" ht="12" x14ac:dyDescent="0.2">
      <c r="B21" s="132"/>
      <c r="Q21" s="133"/>
      <c r="R21" s="133"/>
      <c r="S21" s="133"/>
      <c r="T21" s="133"/>
      <c r="U21" s="133"/>
      <c r="V21" s="134"/>
      <c r="W21" s="134"/>
      <c r="X21" s="134"/>
      <c r="Y21" s="134"/>
      <c r="Z21" s="134"/>
      <c r="AA21" s="134"/>
    </row>
    <row r="22" spans="2:27" s="131" customFormat="1" ht="12" x14ac:dyDescent="0.2">
      <c r="B22" s="132"/>
      <c r="Q22" s="133"/>
      <c r="R22" s="133"/>
      <c r="S22" s="133"/>
      <c r="T22" s="133"/>
      <c r="U22" s="133"/>
      <c r="V22" s="134"/>
      <c r="W22" s="134"/>
      <c r="X22" s="134"/>
      <c r="Y22" s="134"/>
      <c r="Z22" s="134"/>
      <c r="AA22" s="134"/>
    </row>
    <row r="23" spans="2:27" s="131" customFormat="1" ht="12" x14ac:dyDescent="0.2">
      <c r="B23" s="132"/>
      <c r="Q23" s="133"/>
      <c r="R23" s="133"/>
      <c r="S23" s="133"/>
      <c r="T23" s="133"/>
      <c r="U23" s="133"/>
      <c r="V23" s="134"/>
      <c r="W23" s="134"/>
      <c r="X23" s="134"/>
      <c r="Y23" s="134"/>
      <c r="Z23" s="134"/>
      <c r="AA23" s="134"/>
    </row>
    <row r="24" spans="2:27" s="131" customFormat="1" ht="12" x14ac:dyDescent="0.2">
      <c r="B24" s="132"/>
      <c r="Q24" s="133"/>
      <c r="R24" s="133"/>
      <c r="S24" s="133"/>
      <c r="T24" s="133"/>
      <c r="U24" s="133"/>
      <c r="V24" s="134"/>
      <c r="W24" s="134"/>
      <c r="X24" s="134"/>
      <c r="Y24" s="134"/>
      <c r="Z24" s="134"/>
      <c r="AA24" s="134"/>
    </row>
    <row r="25" spans="2:27" s="131" customFormat="1" ht="12" x14ac:dyDescent="0.2">
      <c r="B25" s="132"/>
      <c r="Q25" s="133"/>
      <c r="R25" s="133"/>
      <c r="S25" s="133"/>
      <c r="T25" s="133"/>
      <c r="U25" s="133"/>
      <c r="V25" s="134"/>
      <c r="W25" s="134"/>
      <c r="X25" s="134"/>
      <c r="Y25" s="134"/>
      <c r="Z25" s="134"/>
      <c r="AA25" s="134"/>
    </row>
    <row r="26" spans="2:27" s="131" customFormat="1" ht="12" x14ac:dyDescent="0.2">
      <c r="B26" s="132"/>
      <c r="Q26" s="133"/>
      <c r="R26" s="133"/>
      <c r="S26" s="133"/>
      <c r="T26" s="133"/>
      <c r="U26" s="133"/>
      <c r="V26" s="134"/>
      <c r="W26" s="134"/>
      <c r="X26" s="134"/>
      <c r="Y26" s="134"/>
      <c r="Z26" s="134"/>
      <c r="AA26" s="134"/>
    </row>
    <row r="27" spans="2:27" s="131" customFormat="1" ht="12" x14ac:dyDescent="0.2">
      <c r="B27" s="132"/>
      <c r="Q27" s="133"/>
      <c r="R27" s="133"/>
      <c r="S27" s="133"/>
      <c r="T27" s="133"/>
      <c r="U27" s="133"/>
      <c r="V27" s="134"/>
      <c r="W27" s="134"/>
      <c r="X27" s="134"/>
      <c r="Y27" s="134"/>
      <c r="Z27" s="134"/>
      <c r="AA27" s="134"/>
    </row>
    <row r="28" spans="2:27" s="131" customFormat="1" ht="12" x14ac:dyDescent="0.2">
      <c r="B28" s="132"/>
      <c r="Q28" s="133"/>
      <c r="R28" s="133"/>
      <c r="S28" s="133"/>
      <c r="T28" s="133"/>
      <c r="U28" s="133"/>
      <c r="V28" s="134"/>
      <c r="W28" s="134"/>
      <c r="X28" s="134"/>
      <c r="Y28" s="134"/>
      <c r="Z28" s="134"/>
      <c r="AA28" s="134"/>
    </row>
    <row r="29" spans="2:27" s="131" customFormat="1" ht="12" x14ac:dyDescent="0.2">
      <c r="B29" s="132"/>
      <c r="Q29" s="133"/>
      <c r="R29" s="133"/>
      <c r="S29" s="133"/>
      <c r="T29" s="133"/>
      <c r="U29" s="133"/>
      <c r="V29" s="134"/>
      <c r="W29" s="134"/>
      <c r="X29" s="134"/>
      <c r="Y29" s="134"/>
      <c r="Z29" s="134"/>
      <c r="AA29" s="134"/>
    </row>
    <row r="30" spans="2:27" s="131" customFormat="1" ht="12" x14ac:dyDescent="0.2">
      <c r="B30" s="132"/>
      <c r="Q30" s="133"/>
      <c r="R30" s="133"/>
      <c r="S30" s="133"/>
      <c r="T30" s="133"/>
      <c r="U30" s="133"/>
      <c r="V30" s="134"/>
      <c r="W30" s="134"/>
      <c r="X30" s="134"/>
      <c r="Y30" s="134"/>
      <c r="Z30" s="134"/>
      <c r="AA30" s="134"/>
    </row>
    <row r="31" spans="2:27" s="131" customFormat="1" ht="12" x14ac:dyDescent="0.2">
      <c r="B31" s="132"/>
      <c r="Q31" s="133"/>
      <c r="R31" s="133"/>
      <c r="S31" s="133"/>
      <c r="T31" s="133"/>
      <c r="U31" s="133"/>
      <c r="V31" s="134"/>
      <c r="W31" s="134"/>
      <c r="X31" s="134"/>
      <c r="Y31" s="134"/>
      <c r="Z31" s="134"/>
      <c r="AA31" s="134"/>
    </row>
    <row r="32" spans="2:27" s="131" customFormat="1" ht="12" x14ac:dyDescent="0.2">
      <c r="B32" s="132"/>
      <c r="Q32" s="133"/>
      <c r="R32" s="133"/>
      <c r="S32" s="133"/>
      <c r="T32" s="133"/>
      <c r="U32" s="133"/>
      <c r="V32" s="134"/>
      <c r="W32" s="134"/>
      <c r="X32" s="134"/>
      <c r="Y32" s="134"/>
      <c r="Z32" s="134"/>
      <c r="AA32" s="134"/>
    </row>
    <row r="33" spans="2:27" s="131" customFormat="1" ht="12" x14ac:dyDescent="0.2">
      <c r="B33" s="132"/>
      <c r="Q33" s="133"/>
      <c r="R33" s="133"/>
      <c r="S33" s="133"/>
      <c r="T33" s="133"/>
      <c r="U33" s="133"/>
      <c r="V33" s="134"/>
      <c r="W33" s="134"/>
      <c r="X33" s="134"/>
      <c r="Y33" s="134"/>
      <c r="Z33" s="134"/>
      <c r="AA33" s="134"/>
    </row>
    <row r="34" spans="2:27" s="131" customFormat="1" ht="12" x14ac:dyDescent="0.2">
      <c r="B34" s="132"/>
      <c r="Q34" s="133"/>
      <c r="R34" s="133"/>
      <c r="S34" s="133"/>
      <c r="T34" s="133"/>
      <c r="U34" s="133"/>
      <c r="V34" s="134"/>
      <c r="W34" s="134"/>
      <c r="X34" s="134"/>
      <c r="Y34" s="134"/>
      <c r="Z34" s="134"/>
      <c r="AA34" s="134"/>
    </row>
    <row r="35" spans="2:27" s="131" customFormat="1" ht="12" x14ac:dyDescent="0.2">
      <c r="B35" s="132"/>
      <c r="Q35" s="133"/>
      <c r="R35" s="133"/>
      <c r="S35" s="133"/>
      <c r="T35" s="133"/>
      <c r="U35" s="133"/>
      <c r="V35" s="134"/>
      <c r="W35" s="134"/>
      <c r="X35" s="134"/>
      <c r="Y35" s="134"/>
      <c r="Z35" s="134"/>
      <c r="AA35" s="134"/>
    </row>
    <row r="36" spans="2:27" s="131" customFormat="1" ht="12" x14ac:dyDescent="0.2">
      <c r="B36" s="132"/>
      <c r="Q36" s="133"/>
      <c r="R36" s="133"/>
      <c r="S36" s="133"/>
      <c r="T36" s="133"/>
      <c r="U36" s="133"/>
      <c r="V36" s="134"/>
      <c r="W36" s="134"/>
      <c r="X36" s="134"/>
      <c r="Y36" s="134"/>
      <c r="Z36" s="134"/>
      <c r="AA36" s="134"/>
    </row>
    <row r="37" spans="2:27" s="131" customFormat="1" ht="12" x14ac:dyDescent="0.2">
      <c r="B37" s="132"/>
      <c r="Q37" s="133"/>
      <c r="R37" s="133"/>
      <c r="S37" s="133"/>
      <c r="T37" s="133"/>
      <c r="U37" s="133"/>
      <c r="V37" s="134"/>
      <c r="W37" s="134"/>
      <c r="X37" s="134"/>
      <c r="Y37" s="134"/>
      <c r="Z37" s="134"/>
      <c r="AA37" s="134"/>
    </row>
    <row r="38" spans="2:27" s="131" customFormat="1" ht="12" x14ac:dyDescent="0.2">
      <c r="B38" s="132"/>
      <c r="Q38" s="133"/>
      <c r="R38" s="133"/>
      <c r="S38" s="133"/>
      <c r="T38" s="133"/>
      <c r="U38" s="133"/>
      <c r="V38" s="134"/>
      <c r="W38" s="134"/>
      <c r="X38" s="134"/>
      <c r="Y38" s="134"/>
      <c r="Z38" s="134"/>
      <c r="AA38" s="134"/>
    </row>
    <row r="39" spans="2:27" s="131" customFormat="1" ht="12" x14ac:dyDescent="0.2">
      <c r="B39" s="132"/>
      <c r="Q39" s="133"/>
      <c r="R39" s="133"/>
      <c r="S39" s="133"/>
      <c r="T39" s="133"/>
      <c r="U39" s="133"/>
      <c r="V39" s="134"/>
      <c r="W39" s="134"/>
      <c r="X39" s="134"/>
      <c r="Y39" s="134"/>
      <c r="Z39" s="134"/>
      <c r="AA39" s="134">
        <v>0</v>
      </c>
    </row>
    <row r="40" spans="2:27" s="131" customFormat="1" ht="12" x14ac:dyDescent="0.2">
      <c r="B40" s="132"/>
      <c r="Q40" s="133"/>
      <c r="R40" s="133"/>
      <c r="S40" s="133"/>
      <c r="T40" s="133"/>
      <c r="U40" s="133"/>
      <c r="V40" s="134"/>
      <c r="W40" s="134"/>
      <c r="X40" s="134"/>
      <c r="Y40" s="134"/>
      <c r="Z40" s="134"/>
      <c r="AA40" s="134"/>
    </row>
    <row r="41" spans="2:27" s="131" customFormat="1" ht="12" x14ac:dyDescent="0.2">
      <c r="B41" s="132"/>
      <c r="Q41" s="133"/>
      <c r="R41" s="133"/>
      <c r="S41" s="133"/>
      <c r="T41" s="133"/>
      <c r="U41" s="133"/>
      <c r="V41" s="134"/>
      <c r="W41" s="134"/>
      <c r="X41" s="134"/>
      <c r="Y41" s="134"/>
      <c r="Z41" s="134"/>
      <c r="AA41" s="134"/>
    </row>
    <row r="42" spans="2:27" s="131" customFormat="1" ht="12" x14ac:dyDescent="0.2">
      <c r="B42" s="132"/>
      <c r="Q42" s="133"/>
      <c r="R42" s="133"/>
      <c r="S42" s="133"/>
      <c r="T42" s="133"/>
      <c r="U42" s="133"/>
      <c r="V42" s="134"/>
      <c r="W42" s="134"/>
      <c r="X42" s="134"/>
      <c r="Y42" s="134"/>
      <c r="Z42" s="134"/>
      <c r="AA42" s="134"/>
    </row>
    <row r="43" spans="2:27" s="131" customFormat="1" ht="12" x14ac:dyDescent="0.2">
      <c r="B43" s="132"/>
      <c r="Q43" s="133"/>
      <c r="R43" s="133"/>
      <c r="S43" s="133"/>
      <c r="T43" s="133"/>
      <c r="U43" s="133"/>
      <c r="V43" s="134"/>
      <c r="W43" s="134"/>
      <c r="X43" s="134"/>
      <c r="Y43" s="134"/>
      <c r="Z43" s="134"/>
      <c r="AA43" s="134"/>
    </row>
    <row r="44" spans="2:27" s="131" customFormat="1" ht="12" x14ac:dyDescent="0.2">
      <c r="B44" s="132"/>
      <c r="Q44" s="133"/>
      <c r="R44" s="133"/>
      <c r="S44" s="133"/>
      <c r="T44" s="133"/>
      <c r="U44" s="133"/>
      <c r="V44" s="134"/>
      <c r="W44" s="134"/>
      <c r="X44" s="134"/>
      <c r="Y44" s="134"/>
      <c r="Z44" s="134"/>
      <c r="AA44" s="134"/>
    </row>
    <row r="45" spans="2:27" s="131" customFormat="1" ht="12" x14ac:dyDescent="0.2">
      <c r="B45" s="132"/>
      <c r="Q45" s="133"/>
      <c r="R45" s="133"/>
      <c r="S45" s="133"/>
      <c r="T45" s="133"/>
      <c r="U45" s="133"/>
      <c r="V45" s="134"/>
      <c r="W45" s="134"/>
      <c r="X45" s="134"/>
      <c r="Y45" s="134"/>
      <c r="Z45" s="134"/>
      <c r="AA45" s="134"/>
    </row>
    <row r="46" spans="2:27" s="131" customFormat="1" ht="12" x14ac:dyDescent="0.2">
      <c r="B46" s="132"/>
      <c r="Q46" s="133"/>
      <c r="R46" s="133"/>
      <c r="S46" s="133"/>
      <c r="T46" s="133"/>
      <c r="U46" s="133"/>
      <c r="V46" s="134"/>
      <c r="W46" s="134"/>
      <c r="X46" s="134"/>
      <c r="Y46" s="134"/>
      <c r="Z46" s="134"/>
      <c r="AA46" s="134"/>
    </row>
    <row r="47" spans="2:27" s="131" customFormat="1" ht="12" x14ac:dyDescent="0.2">
      <c r="B47" s="132"/>
      <c r="Q47" s="133"/>
      <c r="R47" s="133"/>
      <c r="S47" s="133"/>
      <c r="T47" s="133"/>
      <c r="U47" s="133"/>
      <c r="V47" s="134"/>
      <c r="W47" s="134"/>
      <c r="X47" s="134"/>
      <c r="Y47" s="134"/>
      <c r="Z47" s="134"/>
      <c r="AA47" s="134"/>
    </row>
    <row r="48" spans="2:27" s="131" customFormat="1" ht="12" x14ac:dyDescent="0.2">
      <c r="B48" s="132"/>
      <c r="Q48" s="133"/>
      <c r="R48" s="133"/>
      <c r="S48" s="133"/>
      <c r="T48" s="133"/>
      <c r="U48" s="133"/>
      <c r="V48" s="134"/>
      <c r="W48" s="134"/>
      <c r="X48" s="134"/>
      <c r="Y48" s="134"/>
      <c r="Z48" s="134"/>
      <c r="AA48" s="134"/>
    </row>
    <row r="49" spans="2:27" s="131" customFormat="1" ht="12" x14ac:dyDescent="0.2">
      <c r="B49" s="132"/>
      <c r="Q49" s="133"/>
      <c r="R49" s="133"/>
      <c r="S49" s="133"/>
      <c r="T49" s="133"/>
      <c r="U49" s="133"/>
      <c r="V49" s="134"/>
      <c r="W49" s="134"/>
      <c r="X49" s="134"/>
      <c r="Y49" s="134"/>
      <c r="Z49" s="134"/>
      <c r="AA49" s="134"/>
    </row>
    <row r="50" spans="2:27" s="131" customFormat="1" ht="12" x14ac:dyDescent="0.2">
      <c r="B50" s="132"/>
      <c r="Q50" s="133"/>
      <c r="R50" s="133"/>
      <c r="S50" s="133"/>
      <c r="T50" s="133"/>
      <c r="U50" s="133"/>
      <c r="V50" s="134"/>
      <c r="W50" s="134"/>
      <c r="X50" s="134"/>
      <c r="Y50" s="134"/>
      <c r="Z50" s="134"/>
      <c r="AA50" s="134"/>
    </row>
    <row r="51" spans="2:27" s="131" customFormat="1" ht="12" x14ac:dyDescent="0.2">
      <c r="B51" s="132"/>
      <c r="Q51" s="133"/>
      <c r="R51" s="133"/>
      <c r="S51" s="133"/>
      <c r="T51" s="133"/>
      <c r="U51" s="133"/>
      <c r="V51" s="134"/>
      <c r="W51" s="134"/>
      <c r="X51" s="134"/>
      <c r="Y51" s="134"/>
      <c r="Z51" s="134"/>
      <c r="AA51" s="134"/>
    </row>
    <row r="52" spans="2:27" s="131" customFormat="1" ht="12" x14ac:dyDescent="0.2">
      <c r="B52" s="132"/>
      <c r="Q52" s="133"/>
      <c r="R52" s="133"/>
      <c r="S52" s="133"/>
      <c r="T52" s="133"/>
      <c r="U52" s="133"/>
      <c r="V52" s="134"/>
      <c r="W52" s="134"/>
      <c r="X52" s="134"/>
      <c r="Y52" s="134"/>
      <c r="Z52" s="134"/>
      <c r="AA52" s="134"/>
    </row>
    <row r="53" spans="2:27" s="131" customFormat="1" ht="12" x14ac:dyDescent="0.2">
      <c r="B53" s="132"/>
      <c r="Q53" s="133"/>
      <c r="R53" s="133"/>
      <c r="S53" s="133"/>
      <c r="T53" s="133"/>
      <c r="U53" s="133"/>
      <c r="V53" s="134"/>
      <c r="W53" s="134"/>
      <c r="X53" s="134"/>
      <c r="Y53" s="134"/>
      <c r="Z53" s="134"/>
      <c r="AA53" s="134"/>
    </row>
    <row r="54" spans="2:27" s="131" customFormat="1" ht="12" x14ac:dyDescent="0.2">
      <c r="B54" s="132"/>
      <c r="Q54" s="133"/>
      <c r="R54" s="133"/>
      <c r="S54" s="133"/>
      <c r="T54" s="133"/>
      <c r="U54" s="133"/>
      <c r="V54" s="134"/>
      <c r="W54" s="134"/>
      <c r="X54" s="134"/>
      <c r="Y54" s="134"/>
      <c r="Z54" s="134"/>
      <c r="AA54" s="134"/>
    </row>
    <row r="55" spans="2:27" s="131" customFormat="1" ht="12" x14ac:dyDescent="0.2">
      <c r="B55" s="132"/>
      <c r="Q55" s="133"/>
      <c r="R55" s="133"/>
      <c r="S55" s="133"/>
      <c r="T55" s="133"/>
      <c r="U55" s="133"/>
      <c r="V55" s="134"/>
      <c r="W55" s="134"/>
      <c r="X55" s="134"/>
      <c r="Y55" s="134"/>
      <c r="Z55" s="134"/>
      <c r="AA55" s="134"/>
    </row>
    <row r="56" spans="2:27" s="131" customFormat="1" ht="12" x14ac:dyDescent="0.2">
      <c r="B56" s="132"/>
      <c r="Q56" s="133"/>
      <c r="R56" s="133"/>
      <c r="S56" s="133"/>
      <c r="T56" s="133"/>
      <c r="U56" s="133"/>
      <c r="V56" s="134"/>
      <c r="W56" s="134"/>
      <c r="X56" s="134"/>
      <c r="Y56" s="134"/>
      <c r="Z56" s="134"/>
      <c r="AA56" s="134"/>
    </row>
    <row r="57" spans="2:27" s="131" customFormat="1" ht="12" x14ac:dyDescent="0.2">
      <c r="B57" s="132"/>
      <c r="Q57" s="133"/>
      <c r="R57" s="133"/>
      <c r="S57" s="133"/>
      <c r="T57" s="133"/>
      <c r="U57" s="133"/>
      <c r="V57" s="134"/>
      <c r="W57" s="134"/>
      <c r="X57" s="134"/>
      <c r="Y57" s="134"/>
      <c r="Z57" s="134"/>
      <c r="AA57" s="134"/>
    </row>
    <row r="58" spans="2:27" s="131" customFormat="1" ht="12" x14ac:dyDescent="0.2">
      <c r="B58" s="132"/>
      <c r="Q58" s="133"/>
      <c r="R58" s="133"/>
      <c r="S58" s="133"/>
      <c r="T58" s="133"/>
      <c r="U58" s="133"/>
      <c r="V58" s="134"/>
      <c r="W58" s="134"/>
      <c r="X58" s="134"/>
      <c r="Y58" s="134"/>
      <c r="Z58" s="134"/>
      <c r="AA58" s="134"/>
    </row>
    <row r="59" spans="2:27" s="131" customFormat="1" ht="12" x14ac:dyDescent="0.2">
      <c r="B59" s="132"/>
      <c r="Q59" s="133"/>
      <c r="R59" s="133"/>
      <c r="S59" s="133"/>
      <c r="T59" s="133"/>
      <c r="U59" s="133"/>
      <c r="V59" s="134"/>
      <c r="W59" s="134"/>
      <c r="X59" s="134"/>
      <c r="Y59" s="134"/>
      <c r="Z59" s="134"/>
      <c r="AA59" s="134"/>
    </row>
    <row r="60" spans="2:27" s="131" customFormat="1" ht="12" x14ac:dyDescent="0.2">
      <c r="B60" s="132"/>
      <c r="Q60" s="133"/>
      <c r="R60" s="133"/>
      <c r="S60" s="133"/>
      <c r="T60" s="133"/>
      <c r="U60" s="133"/>
      <c r="V60" s="134"/>
      <c r="W60" s="134"/>
      <c r="X60" s="134"/>
      <c r="Y60" s="134"/>
      <c r="Z60" s="134"/>
      <c r="AA60" s="134"/>
    </row>
    <row r="61" spans="2:27" s="131" customFormat="1" ht="12" x14ac:dyDescent="0.2">
      <c r="B61" s="132"/>
      <c r="Q61" s="133"/>
      <c r="R61" s="133"/>
      <c r="S61" s="133"/>
      <c r="T61" s="133"/>
      <c r="U61" s="133"/>
      <c r="V61" s="134"/>
      <c r="W61" s="134"/>
      <c r="X61" s="134"/>
      <c r="Y61" s="134"/>
      <c r="Z61" s="134"/>
      <c r="AA61" s="134"/>
    </row>
    <row r="62" spans="2:27" s="131" customFormat="1" ht="12" x14ac:dyDescent="0.2">
      <c r="B62" s="132"/>
      <c r="Q62" s="133"/>
      <c r="R62" s="133"/>
      <c r="S62" s="133"/>
      <c r="T62" s="133"/>
      <c r="U62" s="133"/>
      <c r="V62" s="134"/>
      <c r="W62" s="134"/>
      <c r="X62" s="134"/>
      <c r="Y62" s="134"/>
      <c r="Z62" s="134"/>
      <c r="AA62" s="134"/>
    </row>
    <row r="63" spans="2:27" s="131" customFormat="1" ht="12" x14ac:dyDescent="0.2">
      <c r="B63" s="132"/>
      <c r="Q63" s="133"/>
      <c r="R63" s="133"/>
      <c r="S63" s="133"/>
      <c r="T63" s="133"/>
      <c r="U63" s="133"/>
      <c r="V63" s="134"/>
      <c r="W63" s="134"/>
      <c r="X63" s="134"/>
      <c r="Y63" s="134"/>
      <c r="Z63" s="134"/>
      <c r="AA63" s="134"/>
    </row>
    <row r="64" spans="2:27" s="131" customFormat="1" ht="12" x14ac:dyDescent="0.2">
      <c r="B64" s="132"/>
      <c r="Q64" s="133"/>
      <c r="R64" s="133"/>
      <c r="S64" s="133"/>
      <c r="T64" s="133"/>
      <c r="U64" s="133"/>
      <c r="V64" s="134"/>
      <c r="W64" s="134"/>
      <c r="X64" s="134"/>
      <c r="Y64" s="134"/>
      <c r="Z64" s="134"/>
      <c r="AA64" s="134"/>
    </row>
    <row r="65" spans="2:27" s="131" customFormat="1" ht="12" x14ac:dyDescent="0.2">
      <c r="B65" s="132"/>
      <c r="Q65" s="133"/>
      <c r="R65" s="133"/>
      <c r="S65" s="133"/>
      <c r="T65" s="133"/>
      <c r="U65" s="133"/>
      <c r="V65" s="134"/>
      <c r="W65" s="134"/>
      <c r="X65" s="134"/>
      <c r="Y65" s="134"/>
      <c r="Z65" s="134"/>
      <c r="AA65" s="134"/>
    </row>
    <row r="66" spans="2:27" s="131" customFormat="1" ht="12" x14ac:dyDescent="0.2">
      <c r="B66" s="132"/>
      <c r="Q66" s="133"/>
      <c r="R66" s="133"/>
      <c r="S66" s="133"/>
      <c r="T66" s="133"/>
      <c r="U66" s="133"/>
      <c r="V66" s="134"/>
      <c r="W66" s="134"/>
      <c r="X66" s="134"/>
      <c r="Y66" s="134"/>
      <c r="Z66" s="134"/>
      <c r="AA66" s="134"/>
    </row>
    <row r="67" spans="2:27" s="131" customFormat="1" ht="12" x14ac:dyDescent="0.2">
      <c r="B67" s="132"/>
      <c r="Q67" s="133"/>
      <c r="R67" s="133"/>
      <c r="S67" s="133"/>
      <c r="T67" s="133"/>
      <c r="U67" s="133"/>
      <c r="V67" s="134"/>
      <c r="W67" s="134"/>
      <c r="X67" s="134"/>
      <c r="Y67" s="134"/>
      <c r="Z67" s="134"/>
      <c r="AA67" s="134"/>
    </row>
    <row r="68" spans="2:27" s="131" customFormat="1" ht="12" x14ac:dyDescent="0.2">
      <c r="B68" s="132"/>
      <c r="Q68" s="133"/>
      <c r="R68" s="133"/>
      <c r="S68" s="133"/>
      <c r="T68" s="133"/>
      <c r="U68" s="133"/>
      <c r="V68" s="134"/>
      <c r="W68" s="134"/>
      <c r="X68" s="134"/>
      <c r="Y68" s="134"/>
      <c r="Z68" s="134"/>
      <c r="AA68" s="134"/>
    </row>
    <row r="69" spans="2:27" s="131" customFormat="1" ht="12" x14ac:dyDescent="0.2">
      <c r="B69" s="132"/>
      <c r="Q69" s="133"/>
      <c r="R69" s="133"/>
      <c r="S69" s="133"/>
      <c r="T69" s="133"/>
      <c r="U69" s="133"/>
      <c r="V69" s="134"/>
      <c r="W69" s="134"/>
      <c r="X69" s="134"/>
      <c r="Y69" s="134"/>
      <c r="Z69" s="134"/>
      <c r="AA69" s="134"/>
    </row>
    <row r="70" spans="2:27" s="131" customFormat="1" ht="12" x14ac:dyDescent="0.2">
      <c r="B70" s="132"/>
      <c r="Q70" s="133"/>
      <c r="R70" s="133"/>
      <c r="S70" s="133"/>
      <c r="T70" s="133"/>
      <c r="U70" s="133"/>
      <c r="V70" s="134"/>
      <c r="W70" s="134"/>
      <c r="X70" s="134"/>
      <c r="Y70" s="134"/>
      <c r="Z70" s="134"/>
      <c r="AA70" s="134"/>
    </row>
    <row r="71" spans="2:27" s="131" customFormat="1" ht="12" x14ac:dyDescent="0.2">
      <c r="B71" s="132"/>
      <c r="Q71" s="133"/>
      <c r="R71" s="133"/>
      <c r="S71" s="133"/>
      <c r="T71" s="133"/>
      <c r="U71" s="133"/>
      <c r="V71" s="134"/>
      <c r="W71" s="134"/>
      <c r="X71" s="134"/>
      <c r="Y71" s="134"/>
      <c r="Z71" s="134"/>
      <c r="AA71" s="134"/>
    </row>
    <row r="72" spans="2:27" s="131" customFormat="1" ht="12" x14ac:dyDescent="0.2">
      <c r="B72" s="132"/>
      <c r="Q72" s="133"/>
      <c r="R72" s="133"/>
      <c r="S72" s="133"/>
      <c r="T72" s="133"/>
      <c r="U72" s="133"/>
      <c r="V72" s="134"/>
      <c r="W72" s="134"/>
      <c r="X72" s="134"/>
      <c r="Y72" s="134"/>
      <c r="Z72" s="134"/>
      <c r="AA72" s="134"/>
    </row>
    <row r="73" spans="2:27" s="131" customFormat="1" ht="12" x14ac:dyDescent="0.2">
      <c r="B73" s="132"/>
      <c r="Q73" s="133"/>
      <c r="R73" s="133"/>
      <c r="S73" s="133"/>
      <c r="T73" s="133"/>
      <c r="U73" s="133"/>
      <c r="V73" s="134"/>
      <c r="W73" s="134"/>
      <c r="X73" s="134"/>
      <c r="Y73" s="134"/>
      <c r="Z73" s="134"/>
      <c r="AA73" s="134"/>
    </row>
    <row r="74" spans="2:27" s="131" customFormat="1" ht="12" x14ac:dyDescent="0.2">
      <c r="B74" s="132"/>
      <c r="Q74" s="133"/>
      <c r="R74" s="133"/>
      <c r="S74" s="133"/>
      <c r="T74" s="133"/>
      <c r="U74" s="133"/>
      <c r="V74" s="134"/>
      <c r="W74" s="134"/>
      <c r="X74" s="134"/>
      <c r="Y74" s="134"/>
      <c r="Z74" s="134"/>
      <c r="AA74" s="134"/>
    </row>
    <row r="75" spans="2:27" s="131" customFormat="1" ht="12" x14ac:dyDescent="0.2">
      <c r="B75" s="132"/>
      <c r="Q75" s="133"/>
      <c r="R75" s="133"/>
      <c r="S75" s="133"/>
      <c r="T75" s="133"/>
      <c r="U75" s="133"/>
      <c r="V75" s="134"/>
      <c r="W75" s="134"/>
      <c r="X75" s="134"/>
      <c r="Y75" s="134"/>
      <c r="Z75" s="134"/>
      <c r="AA75" s="134"/>
    </row>
    <row r="76" spans="2:27" s="131" customFormat="1" ht="12" x14ac:dyDescent="0.2">
      <c r="B76" s="132"/>
      <c r="Q76" s="133"/>
      <c r="R76" s="133"/>
      <c r="S76" s="133"/>
      <c r="T76" s="133"/>
      <c r="U76" s="133"/>
      <c r="V76" s="134"/>
      <c r="W76" s="134"/>
      <c r="X76" s="134"/>
      <c r="Y76" s="134"/>
      <c r="Z76" s="134"/>
      <c r="AA76" s="134"/>
    </row>
    <row r="77" spans="2:27" s="131" customFormat="1" ht="12" x14ac:dyDescent="0.2">
      <c r="B77" s="132"/>
      <c r="Q77" s="133"/>
      <c r="R77" s="133"/>
      <c r="S77" s="133"/>
      <c r="T77" s="133"/>
      <c r="U77" s="133"/>
      <c r="V77" s="134"/>
      <c r="W77" s="134"/>
      <c r="X77" s="134"/>
      <c r="Y77" s="134"/>
      <c r="Z77" s="134"/>
      <c r="AA77" s="134"/>
    </row>
    <row r="78" spans="2:27" s="131" customFormat="1" ht="12" x14ac:dyDescent="0.2">
      <c r="B78" s="132"/>
      <c r="Q78" s="133"/>
      <c r="R78" s="133"/>
      <c r="S78" s="133"/>
      <c r="T78" s="133"/>
      <c r="U78" s="133"/>
      <c r="V78" s="134"/>
      <c r="W78" s="134"/>
      <c r="X78" s="134"/>
      <c r="Y78" s="134"/>
      <c r="Z78" s="134"/>
      <c r="AA78" s="134"/>
    </row>
    <row r="79" spans="2:27" s="131" customFormat="1" ht="12" x14ac:dyDescent="0.2">
      <c r="B79" s="132"/>
      <c r="Q79" s="133"/>
      <c r="R79" s="133"/>
      <c r="S79" s="133"/>
      <c r="T79" s="133"/>
      <c r="U79" s="133"/>
      <c r="V79" s="134"/>
      <c r="W79" s="134"/>
      <c r="X79" s="134"/>
      <c r="Y79" s="134"/>
      <c r="Z79" s="134"/>
      <c r="AA79" s="134"/>
    </row>
    <row r="80" spans="2:27" s="131" customFormat="1" ht="12" x14ac:dyDescent="0.2">
      <c r="B80" s="132"/>
      <c r="Q80" s="133"/>
      <c r="R80" s="133"/>
      <c r="S80" s="133"/>
      <c r="T80" s="133"/>
      <c r="U80" s="133"/>
      <c r="V80" s="134"/>
      <c r="W80" s="134"/>
      <c r="X80" s="134"/>
      <c r="Y80" s="134"/>
      <c r="Z80" s="134"/>
      <c r="AA80" s="134"/>
    </row>
    <row r="81" spans="2:27" s="131" customFormat="1" ht="12" x14ac:dyDescent="0.2">
      <c r="B81" s="132"/>
      <c r="Q81" s="133"/>
      <c r="R81" s="133"/>
      <c r="S81" s="133"/>
      <c r="T81" s="133"/>
      <c r="U81" s="133"/>
      <c r="V81" s="134"/>
      <c r="W81" s="134"/>
      <c r="X81" s="134"/>
      <c r="Y81" s="134"/>
      <c r="Z81" s="134"/>
      <c r="AA81" s="134"/>
    </row>
    <row r="82" spans="2:27" s="131" customFormat="1" ht="12" x14ac:dyDescent="0.2">
      <c r="B82" s="132"/>
      <c r="Q82" s="133"/>
      <c r="R82" s="133"/>
      <c r="S82" s="133"/>
      <c r="T82" s="133"/>
      <c r="U82" s="133"/>
      <c r="V82" s="134"/>
      <c r="W82" s="134"/>
      <c r="X82" s="134"/>
      <c r="Y82" s="134"/>
      <c r="Z82" s="134"/>
      <c r="AA82" s="134"/>
    </row>
    <row r="83" spans="2:27" s="131" customFormat="1" ht="12" x14ac:dyDescent="0.2">
      <c r="B83" s="132"/>
      <c r="Q83" s="133"/>
      <c r="R83" s="133"/>
      <c r="S83" s="133"/>
      <c r="T83" s="133"/>
      <c r="U83" s="133"/>
      <c r="V83" s="134"/>
      <c r="W83" s="134"/>
      <c r="X83" s="134"/>
      <c r="Y83" s="134"/>
      <c r="Z83" s="134"/>
      <c r="AA83" s="134"/>
    </row>
    <row r="84" spans="2:27" s="131" customFormat="1" ht="12" x14ac:dyDescent="0.2">
      <c r="B84" s="132"/>
      <c r="Q84" s="133"/>
      <c r="R84" s="133"/>
      <c r="S84" s="133"/>
      <c r="T84" s="133"/>
      <c r="U84" s="133"/>
      <c r="V84" s="134"/>
      <c r="W84" s="134"/>
      <c r="X84" s="134"/>
      <c r="Y84" s="134"/>
      <c r="Z84" s="134"/>
      <c r="AA84" s="134"/>
    </row>
    <row r="85" spans="2:27" s="131" customFormat="1" ht="12" x14ac:dyDescent="0.2">
      <c r="B85" s="132"/>
      <c r="Q85" s="133"/>
      <c r="R85" s="133"/>
      <c r="S85" s="133"/>
      <c r="T85" s="133"/>
      <c r="U85" s="133"/>
      <c r="V85" s="134"/>
      <c r="W85" s="134"/>
      <c r="X85" s="134"/>
      <c r="Y85" s="134"/>
      <c r="Z85" s="134"/>
      <c r="AA85" s="134"/>
    </row>
    <row r="86" spans="2:27" s="131" customFormat="1" ht="12" x14ac:dyDescent="0.2">
      <c r="B86" s="132"/>
      <c r="Q86" s="133"/>
      <c r="R86" s="133"/>
      <c r="S86" s="133"/>
      <c r="T86" s="133"/>
      <c r="U86" s="133"/>
      <c r="V86" s="134"/>
      <c r="W86" s="134"/>
      <c r="X86" s="134"/>
      <c r="Y86" s="134"/>
      <c r="Z86" s="134"/>
      <c r="AA86" s="134"/>
    </row>
    <row r="87" spans="2:27" s="131" customFormat="1" ht="12" x14ac:dyDescent="0.2">
      <c r="B87" s="132"/>
      <c r="Q87" s="133"/>
      <c r="R87" s="133"/>
      <c r="S87" s="133"/>
      <c r="T87" s="133"/>
      <c r="U87" s="133"/>
      <c r="V87" s="134"/>
      <c r="W87" s="134"/>
      <c r="X87" s="134"/>
      <c r="Y87" s="134"/>
      <c r="Z87" s="134"/>
      <c r="AA87" s="134"/>
    </row>
    <row r="88" spans="2:27" s="131" customFormat="1" ht="12" x14ac:dyDescent="0.2">
      <c r="B88" s="132"/>
      <c r="Q88" s="133"/>
      <c r="R88" s="133"/>
      <c r="S88" s="133"/>
      <c r="T88" s="133"/>
      <c r="U88" s="133"/>
      <c r="V88" s="134"/>
      <c r="W88" s="134"/>
      <c r="X88" s="134"/>
      <c r="Y88" s="134"/>
      <c r="Z88" s="134"/>
      <c r="AA88" s="134"/>
    </row>
    <row r="89" spans="2:27" s="131" customFormat="1" ht="12" x14ac:dyDescent="0.2">
      <c r="B89" s="132"/>
      <c r="Q89" s="133"/>
      <c r="R89" s="133"/>
      <c r="S89" s="133"/>
      <c r="T89" s="133"/>
      <c r="U89" s="133"/>
      <c r="V89" s="134"/>
      <c r="W89" s="134"/>
      <c r="X89" s="134"/>
      <c r="Y89" s="134"/>
      <c r="Z89" s="134"/>
      <c r="AA89" s="134"/>
    </row>
    <row r="90" spans="2:27" s="131" customFormat="1" ht="12" x14ac:dyDescent="0.2">
      <c r="B90" s="132"/>
      <c r="Q90" s="133"/>
      <c r="R90" s="133"/>
      <c r="S90" s="133"/>
      <c r="T90" s="133"/>
      <c r="U90" s="133"/>
      <c r="V90" s="134"/>
      <c r="W90" s="134"/>
      <c r="X90" s="134"/>
      <c r="Y90" s="134"/>
      <c r="Z90" s="134"/>
      <c r="AA90" s="134"/>
    </row>
    <row r="91" spans="2:27" s="131" customFormat="1" ht="12" x14ac:dyDescent="0.2">
      <c r="B91" s="132"/>
      <c r="Q91" s="133"/>
      <c r="R91" s="133"/>
      <c r="S91" s="133"/>
      <c r="T91" s="133"/>
      <c r="U91" s="133"/>
      <c r="V91" s="134"/>
      <c r="W91" s="134"/>
      <c r="X91" s="134"/>
      <c r="Y91" s="134"/>
      <c r="Z91" s="134"/>
      <c r="AA91" s="134"/>
    </row>
    <row r="92" spans="2:27" s="131" customFormat="1" ht="12" x14ac:dyDescent="0.2">
      <c r="B92" s="132"/>
      <c r="Q92" s="133"/>
      <c r="R92" s="133"/>
      <c r="S92" s="133"/>
      <c r="T92" s="133"/>
      <c r="U92" s="133"/>
      <c r="V92" s="134"/>
      <c r="W92" s="134"/>
      <c r="X92" s="134"/>
      <c r="Y92" s="134"/>
      <c r="Z92" s="134"/>
      <c r="AA92" s="134"/>
    </row>
    <row r="93" spans="2:27" s="131" customFormat="1" ht="12" x14ac:dyDescent="0.2">
      <c r="B93" s="132"/>
      <c r="Q93" s="133"/>
      <c r="R93" s="133"/>
      <c r="S93" s="133"/>
      <c r="T93" s="133"/>
      <c r="U93" s="133"/>
      <c r="V93" s="134"/>
      <c r="W93" s="134"/>
      <c r="X93" s="134"/>
      <c r="Y93" s="134"/>
      <c r="Z93" s="134"/>
      <c r="AA93" s="134"/>
    </row>
    <row r="94" spans="2:27" s="131" customFormat="1" ht="12" x14ac:dyDescent="0.2">
      <c r="B94" s="132"/>
      <c r="Q94" s="133"/>
      <c r="R94" s="133"/>
      <c r="S94" s="133"/>
      <c r="T94" s="133"/>
      <c r="U94" s="133"/>
      <c r="V94" s="134"/>
      <c r="W94" s="134"/>
      <c r="X94" s="134"/>
      <c r="Y94" s="134"/>
      <c r="Z94" s="134"/>
      <c r="AA94" s="134"/>
    </row>
    <row r="95" spans="2:27" s="131" customFormat="1" ht="12" x14ac:dyDescent="0.2">
      <c r="B95" s="132"/>
      <c r="Q95" s="133"/>
      <c r="R95" s="133"/>
      <c r="S95" s="133"/>
      <c r="T95" s="133"/>
      <c r="U95" s="133"/>
      <c r="V95" s="134"/>
      <c r="W95" s="134"/>
      <c r="X95" s="134"/>
      <c r="Y95" s="134"/>
      <c r="Z95" s="134"/>
      <c r="AA95" s="134"/>
    </row>
    <row r="96" spans="2:27" s="131" customFormat="1" ht="12" x14ac:dyDescent="0.2">
      <c r="B96" s="132"/>
      <c r="Q96" s="133"/>
      <c r="R96" s="133"/>
      <c r="S96" s="133"/>
      <c r="T96" s="133"/>
      <c r="U96" s="133"/>
      <c r="V96" s="134"/>
      <c r="W96" s="134"/>
      <c r="X96" s="134"/>
      <c r="Y96" s="134"/>
      <c r="Z96" s="134"/>
      <c r="AA96" s="134"/>
    </row>
    <row r="97" spans="2:27" s="131" customFormat="1" ht="12" x14ac:dyDescent="0.2">
      <c r="B97" s="132"/>
      <c r="Q97" s="133"/>
      <c r="R97" s="133"/>
      <c r="S97" s="133"/>
      <c r="T97" s="133"/>
      <c r="U97" s="133"/>
      <c r="V97" s="134"/>
      <c r="W97" s="134"/>
      <c r="X97" s="134"/>
      <c r="Y97" s="134"/>
      <c r="Z97" s="134"/>
      <c r="AA97" s="134"/>
    </row>
    <row r="98" spans="2:27" s="131" customFormat="1" ht="12" x14ac:dyDescent="0.2">
      <c r="B98" s="132"/>
      <c r="Q98" s="133"/>
      <c r="R98" s="133"/>
      <c r="S98" s="133"/>
      <c r="T98" s="133"/>
      <c r="U98" s="133"/>
      <c r="V98" s="134"/>
      <c r="W98" s="134"/>
      <c r="X98" s="134"/>
      <c r="Y98" s="134"/>
      <c r="Z98" s="134"/>
      <c r="AA98" s="134"/>
    </row>
    <row r="99" spans="2:27" s="131" customFormat="1" ht="12" x14ac:dyDescent="0.2">
      <c r="B99" s="132"/>
      <c r="Q99" s="133"/>
      <c r="R99" s="133"/>
      <c r="S99" s="133"/>
      <c r="T99" s="133"/>
      <c r="U99" s="133"/>
      <c r="V99" s="134"/>
      <c r="W99" s="134"/>
      <c r="X99" s="134"/>
      <c r="Y99" s="134"/>
      <c r="Z99" s="134"/>
      <c r="AA99" s="134"/>
    </row>
    <row r="100" spans="2:27" s="131" customFormat="1" ht="12" x14ac:dyDescent="0.2">
      <c r="B100" s="132"/>
      <c r="Q100" s="133"/>
      <c r="R100" s="133"/>
      <c r="S100" s="133"/>
      <c r="T100" s="133"/>
      <c r="U100" s="133"/>
      <c r="V100" s="134"/>
      <c r="W100" s="134"/>
      <c r="X100" s="134"/>
      <c r="Y100" s="134"/>
      <c r="Z100" s="134"/>
      <c r="AA100" s="134"/>
    </row>
    <row r="101" spans="2:27" s="131" customFormat="1" ht="12" x14ac:dyDescent="0.2">
      <c r="B101" s="132"/>
      <c r="Q101" s="133"/>
      <c r="R101" s="133"/>
      <c r="S101" s="133"/>
      <c r="T101" s="133"/>
      <c r="U101" s="133"/>
      <c r="V101" s="134"/>
      <c r="W101" s="134"/>
      <c r="X101" s="134"/>
      <c r="Y101" s="134"/>
      <c r="Z101" s="134"/>
      <c r="AA101" s="134"/>
    </row>
    <row r="102" spans="2:27" s="131" customFormat="1" ht="12" x14ac:dyDescent="0.2">
      <c r="B102" s="132"/>
      <c r="Q102" s="133"/>
      <c r="R102" s="133"/>
      <c r="S102" s="133"/>
      <c r="T102" s="133"/>
      <c r="U102" s="133"/>
      <c r="V102" s="134"/>
      <c r="W102" s="134"/>
      <c r="X102" s="134"/>
      <c r="Y102" s="134"/>
      <c r="Z102" s="134"/>
      <c r="AA102" s="134"/>
    </row>
    <row r="103" spans="2:27" s="131" customFormat="1" ht="12" x14ac:dyDescent="0.2">
      <c r="B103" s="132"/>
      <c r="Q103" s="133"/>
      <c r="R103" s="133"/>
      <c r="S103" s="133"/>
      <c r="T103" s="133"/>
      <c r="U103" s="133"/>
      <c r="V103" s="134"/>
      <c r="W103" s="134"/>
      <c r="X103" s="134"/>
      <c r="Y103" s="134"/>
      <c r="Z103" s="134"/>
      <c r="AA103" s="134"/>
    </row>
    <row r="104" spans="2:27" s="131" customFormat="1" ht="12" x14ac:dyDescent="0.2">
      <c r="B104" s="132"/>
      <c r="Q104" s="133"/>
      <c r="R104" s="133"/>
      <c r="S104" s="133"/>
      <c r="T104" s="133"/>
      <c r="U104" s="133"/>
      <c r="V104" s="134"/>
      <c r="W104" s="134"/>
      <c r="X104" s="134"/>
      <c r="Y104" s="134"/>
      <c r="Z104" s="134"/>
      <c r="AA104" s="134"/>
    </row>
    <row r="105" spans="2:27" s="131" customFormat="1" ht="12" x14ac:dyDescent="0.2">
      <c r="B105" s="132"/>
      <c r="Q105" s="133"/>
      <c r="R105" s="133"/>
      <c r="S105" s="133"/>
      <c r="T105" s="133"/>
      <c r="U105" s="133"/>
      <c r="V105" s="134"/>
      <c r="W105" s="134"/>
      <c r="X105" s="134"/>
      <c r="Y105" s="134"/>
      <c r="Z105" s="134"/>
      <c r="AA105" s="134"/>
    </row>
    <row r="106" spans="2:27" s="131" customFormat="1" ht="12" x14ac:dyDescent="0.2">
      <c r="B106" s="132"/>
      <c r="Q106" s="133"/>
      <c r="R106" s="133"/>
      <c r="S106" s="133"/>
      <c r="T106" s="133"/>
      <c r="U106" s="133"/>
      <c r="V106" s="134"/>
      <c r="W106" s="134"/>
      <c r="X106" s="134"/>
      <c r="Y106" s="134"/>
      <c r="Z106" s="134"/>
      <c r="AA106" s="134"/>
    </row>
    <row r="107" spans="2:27" s="131" customFormat="1" ht="12" x14ac:dyDescent="0.2">
      <c r="B107" s="132"/>
      <c r="Q107" s="133"/>
      <c r="R107" s="133"/>
      <c r="S107" s="133"/>
      <c r="T107" s="133"/>
      <c r="U107" s="133"/>
      <c r="V107" s="134"/>
      <c r="W107" s="134"/>
      <c r="X107" s="134"/>
      <c r="Y107" s="134"/>
      <c r="Z107" s="134"/>
      <c r="AA107" s="134"/>
    </row>
    <row r="108" spans="2:27" s="131" customFormat="1" ht="12" x14ac:dyDescent="0.2">
      <c r="B108" s="132"/>
      <c r="Q108" s="133"/>
      <c r="R108" s="133"/>
      <c r="S108" s="133"/>
      <c r="T108" s="133"/>
      <c r="U108" s="133"/>
      <c r="V108" s="134"/>
      <c r="W108" s="134"/>
      <c r="X108" s="134"/>
      <c r="Y108" s="134"/>
      <c r="Z108" s="134"/>
      <c r="AA108" s="134"/>
    </row>
    <row r="109" spans="2:27" s="131" customFormat="1" ht="12" x14ac:dyDescent="0.2">
      <c r="B109" s="132"/>
      <c r="Q109" s="133"/>
      <c r="R109" s="133"/>
      <c r="S109" s="133"/>
      <c r="T109" s="133"/>
      <c r="U109" s="133"/>
      <c r="V109" s="134"/>
      <c r="W109" s="134"/>
      <c r="X109" s="134"/>
      <c r="Y109" s="134"/>
      <c r="Z109" s="134"/>
      <c r="AA109" s="134"/>
    </row>
    <row r="110" spans="2:27" s="131" customFormat="1" ht="12" x14ac:dyDescent="0.2">
      <c r="B110" s="132"/>
      <c r="Q110" s="133"/>
      <c r="R110" s="133"/>
      <c r="S110" s="133"/>
      <c r="T110" s="133"/>
      <c r="U110" s="133"/>
      <c r="V110" s="134"/>
      <c r="W110" s="134"/>
      <c r="X110" s="134"/>
      <c r="Y110" s="134"/>
      <c r="Z110" s="134"/>
      <c r="AA110" s="134"/>
    </row>
    <row r="111" spans="2:27" s="131" customFormat="1" ht="12" x14ac:dyDescent="0.2">
      <c r="B111" s="132"/>
      <c r="Q111" s="133"/>
      <c r="R111" s="133"/>
      <c r="S111" s="133"/>
      <c r="T111" s="133"/>
      <c r="U111" s="133"/>
      <c r="V111" s="134"/>
      <c r="W111" s="134"/>
      <c r="X111" s="134"/>
      <c r="Y111" s="134"/>
      <c r="Z111" s="134"/>
      <c r="AA111" s="134"/>
    </row>
    <row r="112" spans="2:27" s="131" customFormat="1" ht="12" x14ac:dyDescent="0.2">
      <c r="B112" s="132"/>
      <c r="Q112" s="133"/>
      <c r="R112" s="133"/>
      <c r="S112" s="133"/>
      <c r="T112" s="133"/>
      <c r="U112" s="133"/>
      <c r="V112" s="134"/>
      <c r="W112" s="134"/>
      <c r="X112" s="134"/>
      <c r="Y112" s="134"/>
      <c r="Z112" s="134"/>
      <c r="AA112" s="134"/>
    </row>
    <row r="113" spans="2:27" s="131" customFormat="1" ht="12" x14ac:dyDescent="0.2">
      <c r="B113" s="132"/>
      <c r="Q113" s="133"/>
      <c r="R113" s="133"/>
      <c r="S113" s="133"/>
      <c r="T113" s="133"/>
      <c r="U113" s="133"/>
      <c r="V113" s="134"/>
      <c r="W113" s="134"/>
      <c r="X113" s="134"/>
      <c r="Y113" s="134"/>
      <c r="Z113" s="134"/>
      <c r="AA113" s="134"/>
    </row>
    <row r="114" spans="2:27" s="131" customFormat="1" ht="12" x14ac:dyDescent="0.2">
      <c r="B114" s="132"/>
      <c r="Q114" s="133"/>
      <c r="R114" s="133"/>
      <c r="S114" s="133"/>
      <c r="T114" s="133"/>
      <c r="U114" s="133"/>
      <c r="V114" s="134"/>
      <c r="W114" s="134"/>
      <c r="X114" s="134"/>
      <c r="Y114" s="134"/>
      <c r="Z114" s="134"/>
      <c r="AA114" s="134"/>
    </row>
    <row r="115" spans="2:27" s="131" customFormat="1" ht="12" x14ac:dyDescent="0.2">
      <c r="B115" s="132"/>
      <c r="Q115" s="133"/>
      <c r="R115" s="133"/>
      <c r="S115" s="133"/>
      <c r="T115" s="133"/>
      <c r="U115" s="133"/>
      <c r="V115" s="134"/>
      <c r="W115" s="134"/>
      <c r="X115" s="134"/>
      <c r="Y115" s="134"/>
      <c r="Z115" s="134"/>
      <c r="AA115" s="134"/>
    </row>
    <row r="116" spans="2:27" s="131" customFormat="1" ht="12" x14ac:dyDescent="0.2">
      <c r="B116" s="132"/>
      <c r="Q116" s="133"/>
      <c r="R116" s="133"/>
      <c r="S116" s="133"/>
      <c r="T116" s="133"/>
      <c r="U116" s="133"/>
      <c r="V116" s="134"/>
      <c r="W116" s="134"/>
      <c r="X116" s="134"/>
      <c r="Y116" s="134"/>
      <c r="Z116" s="134"/>
      <c r="AA116" s="134"/>
    </row>
    <row r="117" spans="2:27" s="131" customFormat="1" ht="12" x14ac:dyDescent="0.2">
      <c r="B117" s="132"/>
      <c r="Q117" s="133"/>
      <c r="R117" s="133"/>
      <c r="S117" s="133"/>
      <c r="T117" s="133"/>
      <c r="U117" s="133"/>
      <c r="V117" s="134"/>
      <c r="W117" s="134"/>
      <c r="X117" s="134"/>
      <c r="Y117" s="134"/>
      <c r="Z117" s="134"/>
      <c r="AA117" s="134"/>
    </row>
    <row r="118" spans="2:27" s="131" customFormat="1" ht="12" x14ac:dyDescent="0.2">
      <c r="B118" s="132"/>
      <c r="Q118" s="133"/>
      <c r="R118" s="133"/>
      <c r="S118" s="133"/>
      <c r="T118" s="133"/>
      <c r="U118" s="133"/>
      <c r="V118" s="134"/>
      <c r="W118" s="134"/>
      <c r="X118" s="134"/>
      <c r="Y118" s="134"/>
      <c r="Z118" s="134"/>
      <c r="AA118" s="134"/>
    </row>
    <row r="119" spans="2:27" s="131" customFormat="1" ht="12" x14ac:dyDescent="0.2">
      <c r="B119" s="132"/>
      <c r="Q119" s="133"/>
      <c r="R119" s="133"/>
      <c r="S119" s="133"/>
      <c r="T119" s="133"/>
      <c r="U119" s="133"/>
      <c r="V119" s="134"/>
      <c r="W119" s="134"/>
      <c r="X119" s="134"/>
      <c r="Y119" s="134"/>
      <c r="Z119" s="134"/>
      <c r="AA119" s="134"/>
    </row>
    <row r="120" spans="2:27" s="131" customFormat="1" ht="12" x14ac:dyDescent="0.2">
      <c r="B120" s="132"/>
      <c r="Q120" s="133"/>
      <c r="R120" s="133"/>
      <c r="S120" s="133"/>
      <c r="T120" s="133"/>
      <c r="U120" s="133"/>
      <c r="V120" s="134"/>
      <c r="W120" s="134"/>
      <c r="X120" s="134"/>
      <c r="Y120" s="134"/>
      <c r="Z120" s="134"/>
      <c r="AA120" s="134"/>
    </row>
    <row r="121" spans="2:27" s="131" customFormat="1" ht="12" x14ac:dyDescent="0.2">
      <c r="B121" s="132"/>
      <c r="Q121" s="133"/>
      <c r="R121" s="133"/>
      <c r="S121" s="133"/>
      <c r="T121" s="133"/>
      <c r="U121" s="133"/>
      <c r="V121" s="134"/>
      <c r="W121" s="134"/>
      <c r="X121" s="134"/>
      <c r="Y121" s="134"/>
      <c r="Z121" s="134"/>
      <c r="AA121" s="134"/>
    </row>
    <row r="122" spans="2:27" s="131" customFormat="1" ht="12" x14ac:dyDescent="0.2">
      <c r="B122" s="132"/>
      <c r="Q122" s="133"/>
      <c r="R122" s="133"/>
      <c r="S122" s="133"/>
      <c r="T122" s="133"/>
      <c r="U122" s="133"/>
      <c r="V122" s="134"/>
      <c r="W122" s="134"/>
      <c r="X122" s="134"/>
      <c r="Y122" s="134"/>
      <c r="Z122" s="134"/>
      <c r="AA122" s="134"/>
    </row>
    <row r="123" spans="2:27" s="131" customFormat="1" ht="12" x14ac:dyDescent="0.2">
      <c r="B123" s="132"/>
      <c r="Q123" s="133"/>
      <c r="R123" s="133"/>
      <c r="S123" s="133"/>
      <c r="T123" s="133"/>
      <c r="U123" s="133"/>
      <c r="V123" s="134"/>
      <c r="W123" s="134"/>
      <c r="X123" s="134"/>
      <c r="Y123" s="134"/>
      <c r="Z123" s="134"/>
      <c r="AA123" s="134"/>
    </row>
    <row r="124" spans="2:27" s="131" customFormat="1" ht="12" x14ac:dyDescent="0.2">
      <c r="B124" s="132"/>
      <c r="Q124" s="133"/>
      <c r="R124" s="133"/>
      <c r="S124" s="133"/>
      <c r="T124" s="133"/>
      <c r="U124" s="133"/>
      <c r="V124" s="134"/>
      <c r="W124" s="134"/>
      <c r="X124" s="134"/>
      <c r="Y124" s="134"/>
      <c r="Z124" s="134"/>
      <c r="AA124" s="134"/>
    </row>
    <row r="125" spans="2:27" s="131" customFormat="1" ht="12" x14ac:dyDescent="0.2">
      <c r="B125" s="132"/>
      <c r="Q125" s="133"/>
      <c r="R125" s="133"/>
      <c r="S125" s="133"/>
      <c r="T125" s="133"/>
      <c r="U125" s="133"/>
      <c r="V125" s="134"/>
      <c r="W125" s="134"/>
      <c r="X125" s="134"/>
      <c r="Y125" s="134"/>
      <c r="Z125" s="134"/>
      <c r="AA125" s="134"/>
    </row>
    <row r="126" spans="2:27" s="131" customFormat="1" ht="12" x14ac:dyDescent="0.2">
      <c r="B126" s="132"/>
      <c r="Q126" s="133"/>
      <c r="R126" s="133"/>
      <c r="S126" s="133"/>
      <c r="T126" s="133"/>
      <c r="U126" s="133"/>
      <c r="V126" s="134"/>
      <c r="W126" s="134"/>
      <c r="X126" s="134"/>
      <c r="Y126" s="134"/>
      <c r="Z126" s="134"/>
      <c r="AA126" s="134"/>
    </row>
    <row r="127" spans="2:27" s="131" customFormat="1" ht="12" x14ac:dyDescent="0.2">
      <c r="B127" s="132"/>
      <c r="Q127" s="133"/>
      <c r="R127" s="133"/>
      <c r="S127" s="133"/>
      <c r="T127" s="133"/>
      <c r="U127" s="133"/>
      <c r="V127" s="134"/>
      <c r="W127" s="134"/>
      <c r="X127" s="134"/>
      <c r="Y127" s="134"/>
      <c r="Z127" s="134"/>
      <c r="AA127" s="134"/>
    </row>
    <row r="128" spans="2:27" s="131" customFormat="1" ht="12" x14ac:dyDescent="0.2">
      <c r="B128" s="132"/>
      <c r="Q128" s="133"/>
      <c r="R128" s="133"/>
      <c r="S128" s="133"/>
      <c r="T128" s="133"/>
      <c r="U128" s="133"/>
      <c r="V128" s="134"/>
      <c r="W128" s="134"/>
      <c r="X128" s="134"/>
      <c r="Y128" s="134"/>
      <c r="Z128" s="134"/>
      <c r="AA128" s="134"/>
    </row>
    <row r="129" spans="2:27" s="131" customFormat="1" ht="12" x14ac:dyDescent="0.2">
      <c r="B129" s="132"/>
      <c r="Q129" s="133"/>
      <c r="R129" s="133"/>
      <c r="S129" s="133"/>
      <c r="T129" s="133"/>
      <c r="U129" s="133"/>
      <c r="V129" s="134"/>
      <c r="W129" s="134"/>
      <c r="X129" s="134"/>
      <c r="Y129" s="134"/>
      <c r="Z129" s="134"/>
      <c r="AA129" s="134"/>
    </row>
    <row r="130" spans="2:27" s="131" customFormat="1" ht="12" x14ac:dyDescent="0.2">
      <c r="B130" s="132"/>
      <c r="Q130" s="133"/>
      <c r="R130" s="133"/>
      <c r="S130" s="133"/>
      <c r="T130" s="133"/>
      <c r="U130" s="133"/>
      <c r="V130" s="134"/>
      <c r="W130" s="134"/>
      <c r="X130" s="134"/>
      <c r="Y130" s="134"/>
      <c r="Z130" s="134"/>
      <c r="AA130" s="134"/>
    </row>
    <row r="131" spans="2:27" s="131" customFormat="1" ht="12" x14ac:dyDescent="0.2">
      <c r="B131" s="132"/>
      <c r="Q131" s="133"/>
      <c r="R131" s="133"/>
      <c r="S131" s="133"/>
      <c r="T131" s="133"/>
      <c r="U131" s="133"/>
      <c r="V131" s="134"/>
      <c r="W131" s="134"/>
      <c r="X131" s="134"/>
      <c r="Y131" s="134"/>
      <c r="Z131" s="134"/>
      <c r="AA131" s="134"/>
    </row>
    <row r="132" spans="2:27" s="131" customFormat="1" ht="12" x14ac:dyDescent="0.2">
      <c r="B132" s="132"/>
      <c r="Q132" s="133"/>
      <c r="R132" s="133"/>
      <c r="S132" s="133"/>
      <c r="T132" s="133"/>
      <c r="U132" s="133"/>
      <c r="V132" s="134"/>
      <c r="W132" s="134"/>
      <c r="X132" s="134"/>
      <c r="Y132" s="134"/>
      <c r="Z132" s="134"/>
      <c r="AA132" s="134"/>
    </row>
    <row r="133" spans="2:27" s="131" customFormat="1" ht="12" x14ac:dyDescent="0.2">
      <c r="B133" s="132"/>
      <c r="Q133" s="133"/>
      <c r="R133" s="133"/>
      <c r="S133" s="133"/>
      <c r="T133" s="133"/>
      <c r="U133" s="133"/>
      <c r="V133" s="134"/>
      <c r="W133" s="134"/>
      <c r="X133" s="134"/>
      <c r="Y133" s="134"/>
      <c r="Z133" s="134"/>
      <c r="AA133" s="134"/>
    </row>
    <row r="134" spans="2:27" s="131" customFormat="1" ht="12" x14ac:dyDescent="0.2">
      <c r="B134" s="132"/>
      <c r="Q134" s="133"/>
      <c r="R134" s="133"/>
      <c r="S134" s="133"/>
      <c r="T134" s="133"/>
      <c r="U134" s="133"/>
      <c r="V134" s="134"/>
      <c r="W134" s="134"/>
      <c r="X134" s="134"/>
      <c r="Y134" s="134"/>
      <c r="Z134" s="134"/>
      <c r="AA134" s="134"/>
    </row>
    <row r="135" spans="2:27" s="131" customFormat="1" ht="12" x14ac:dyDescent="0.2">
      <c r="B135" s="132"/>
      <c r="Q135" s="133"/>
      <c r="R135" s="133"/>
      <c r="S135" s="133"/>
      <c r="T135" s="133"/>
      <c r="U135" s="133"/>
      <c r="V135" s="134"/>
      <c r="W135" s="134"/>
      <c r="X135" s="134"/>
      <c r="Y135" s="134"/>
      <c r="Z135" s="134"/>
      <c r="AA135" s="134"/>
    </row>
    <row r="136" spans="2:27" s="131" customFormat="1" ht="12" x14ac:dyDescent="0.2">
      <c r="B136" s="132"/>
      <c r="Q136" s="133"/>
      <c r="R136" s="133"/>
      <c r="S136" s="133"/>
      <c r="T136" s="133"/>
      <c r="U136" s="133"/>
      <c r="V136" s="134"/>
      <c r="W136" s="134"/>
      <c r="X136" s="134"/>
      <c r="Y136" s="134"/>
      <c r="Z136" s="134"/>
      <c r="AA136" s="134"/>
    </row>
    <row r="137" spans="2:27" s="131" customFormat="1" ht="12" x14ac:dyDescent="0.2">
      <c r="B137" s="132"/>
      <c r="Q137" s="133"/>
      <c r="R137" s="133"/>
      <c r="S137" s="133"/>
      <c r="T137" s="133"/>
      <c r="U137" s="133"/>
      <c r="V137" s="134"/>
      <c r="W137" s="134"/>
      <c r="X137" s="134"/>
      <c r="Y137" s="134"/>
      <c r="Z137" s="134"/>
      <c r="AA137" s="134"/>
    </row>
    <row r="138" spans="2:27" s="131" customFormat="1" ht="12" x14ac:dyDescent="0.2">
      <c r="B138" s="132"/>
      <c r="Q138" s="133"/>
      <c r="R138" s="133"/>
      <c r="S138" s="133"/>
      <c r="T138" s="133"/>
      <c r="U138" s="133"/>
      <c r="V138" s="134"/>
      <c r="W138" s="134"/>
      <c r="X138" s="134"/>
      <c r="Y138" s="134"/>
      <c r="Z138" s="134"/>
      <c r="AA138" s="134"/>
    </row>
    <row r="139" spans="2:27" s="131" customFormat="1" ht="12" x14ac:dyDescent="0.2">
      <c r="B139" s="132"/>
      <c r="Q139" s="133"/>
      <c r="R139" s="133"/>
      <c r="S139" s="133"/>
      <c r="T139" s="133"/>
      <c r="U139" s="133"/>
      <c r="V139" s="134"/>
      <c r="W139" s="134"/>
      <c r="X139" s="134"/>
      <c r="Y139" s="134"/>
      <c r="Z139" s="134"/>
      <c r="AA139" s="134"/>
    </row>
    <row r="140" spans="2:27" s="131" customFormat="1" ht="12" x14ac:dyDescent="0.2">
      <c r="B140" s="132"/>
      <c r="Q140" s="133"/>
      <c r="R140" s="133"/>
      <c r="S140" s="133"/>
      <c r="T140" s="133"/>
      <c r="U140" s="133"/>
      <c r="V140" s="134"/>
      <c r="W140" s="134"/>
      <c r="X140" s="134"/>
      <c r="Y140" s="134"/>
      <c r="Z140" s="134"/>
      <c r="AA140" s="134"/>
    </row>
    <row r="141" spans="2:27" s="131" customFormat="1" ht="12" x14ac:dyDescent="0.2">
      <c r="B141" s="132"/>
      <c r="Q141" s="133"/>
      <c r="R141" s="133"/>
      <c r="S141" s="133"/>
      <c r="T141" s="133"/>
      <c r="U141" s="133"/>
      <c r="V141" s="134"/>
      <c r="W141" s="134"/>
      <c r="X141" s="134"/>
      <c r="Y141" s="134"/>
      <c r="Z141" s="134"/>
      <c r="AA141" s="134"/>
    </row>
    <row r="142" spans="2:27" s="131" customFormat="1" ht="12" x14ac:dyDescent="0.2">
      <c r="B142" s="132"/>
      <c r="Q142" s="133"/>
      <c r="R142" s="133"/>
      <c r="S142" s="133"/>
      <c r="T142" s="133"/>
      <c r="U142" s="133"/>
      <c r="V142" s="134"/>
      <c r="W142" s="134"/>
      <c r="X142" s="134"/>
      <c r="Y142" s="134"/>
      <c r="Z142" s="134"/>
      <c r="AA142" s="134"/>
    </row>
    <row r="143" spans="2:27" s="131" customFormat="1" ht="12" x14ac:dyDescent="0.2">
      <c r="B143" s="132"/>
      <c r="Q143" s="133"/>
      <c r="R143" s="133"/>
      <c r="S143" s="133"/>
      <c r="T143" s="133"/>
      <c r="U143" s="133"/>
      <c r="V143" s="134"/>
      <c r="W143" s="134"/>
      <c r="X143" s="134"/>
      <c r="Y143" s="134"/>
      <c r="Z143" s="134"/>
      <c r="AA143" s="134"/>
    </row>
    <row r="144" spans="2:27" s="131" customFormat="1" ht="12" x14ac:dyDescent="0.2">
      <c r="B144" s="132"/>
      <c r="Q144" s="133"/>
      <c r="R144" s="133"/>
      <c r="S144" s="133"/>
      <c r="T144" s="133"/>
      <c r="U144" s="133"/>
      <c r="V144" s="134"/>
      <c r="W144" s="134"/>
      <c r="X144" s="134"/>
      <c r="Y144" s="134"/>
      <c r="Z144" s="134"/>
      <c r="AA144" s="134"/>
    </row>
    <row r="145" spans="2:27" s="131" customFormat="1" ht="12" x14ac:dyDescent="0.2">
      <c r="B145" s="132"/>
      <c r="Q145" s="133"/>
      <c r="R145" s="133"/>
      <c r="S145" s="133"/>
      <c r="T145" s="133"/>
      <c r="U145" s="133"/>
      <c r="V145" s="134"/>
      <c r="W145" s="134"/>
      <c r="X145" s="134"/>
      <c r="Y145" s="134"/>
      <c r="Z145" s="134"/>
      <c r="AA145" s="134"/>
    </row>
    <row r="146" spans="2:27" s="131" customFormat="1" ht="12" x14ac:dyDescent="0.2">
      <c r="B146" s="132"/>
      <c r="Q146" s="133"/>
      <c r="R146" s="133"/>
      <c r="S146" s="133"/>
      <c r="T146" s="133"/>
      <c r="U146" s="133"/>
      <c r="V146" s="134"/>
      <c r="W146" s="134"/>
      <c r="X146" s="134"/>
      <c r="Y146" s="134"/>
      <c r="Z146" s="134"/>
      <c r="AA146" s="134"/>
    </row>
    <row r="147" spans="2:27" s="131" customFormat="1" ht="12" x14ac:dyDescent="0.2">
      <c r="B147" s="132"/>
      <c r="Q147" s="133"/>
      <c r="R147" s="133"/>
      <c r="S147" s="133"/>
      <c r="T147" s="133"/>
      <c r="U147" s="133"/>
      <c r="V147" s="134"/>
      <c r="W147" s="134"/>
      <c r="X147" s="134"/>
      <c r="Y147" s="134"/>
      <c r="Z147" s="134"/>
      <c r="AA147" s="134"/>
    </row>
    <row r="148" spans="2:27" s="131" customFormat="1" ht="12" x14ac:dyDescent="0.2">
      <c r="B148" s="132"/>
      <c r="Q148" s="133"/>
      <c r="R148" s="133"/>
      <c r="S148" s="133"/>
      <c r="T148" s="133"/>
      <c r="U148" s="133"/>
      <c r="V148" s="134"/>
      <c r="W148" s="134"/>
      <c r="X148" s="134"/>
      <c r="Y148" s="134"/>
      <c r="Z148" s="134"/>
      <c r="AA148" s="134"/>
    </row>
    <row r="149" spans="2:27" s="131" customFormat="1" ht="12" x14ac:dyDescent="0.2">
      <c r="B149" s="132"/>
      <c r="Q149" s="133"/>
      <c r="R149" s="133"/>
      <c r="S149" s="133"/>
      <c r="T149" s="133"/>
      <c r="U149" s="133"/>
      <c r="V149" s="134"/>
      <c r="W149" s="134"/>
      <c r="X149" s="134"/>
      <c r="Y149" s="134"/>
      <c r="Z149" s="134"/>
      <c r="AA149" s="134"/>
    </row>
    <row r="150" spans="2:27" s="131" customFormat="1" ht="12" x14ac:dyDescent="0.2">
      <c r="B150" s="132"/>
      <c r="Q150" s="133"/>
      <c r="R150" s="133"/>
      <c r="S150" s="133"/>
      <c r="T150" s="133"/>
      <c r="U150" s="133"/>
      <c r="V150" s="134"/>
      <c r="W150" s="134"/>
      <c r="X150" s="134"/>
      <c r="Y150" s="134"/>
      <c r="Z150" s="134"/>
      <c r="AA150" s="134"/>
    </row>
    <row r="151" spans="2:27" s="131" customFormat="1" ht="12" x14ac:dyDescent="0.2">
      <c r="B151" s="132"/>
      <c r="Q151" s="133"/>
      <c r="R151" s="133"/>
      <c r="S151" s="133"/>
      <c r="T151" s="133"/>
      <c r="U151" s="133"/>
      <c r="V151" s="134"/>
      <c r="W151" s="134"/>
      <c r="X151" s="134"/>
      <c r="Y151" s="134"/>
      <c r="Z151" s="134"/>
      <c r="AA151" s="134"/>
    </row>
    <row r="152" spans="2:27" s="131" customFormat="1" ht="12" x14ac:dyDescent="0.2">
      <c r="B152" s="132"/>
      <c r="Q152" s="133"/>
      <c r="R152" s="133"/>
      <c r="S152" s="133"/>
      <c r="T152" s="133"/>
      <c r="U152" s="133"/>
      <c r="V152" s="134"/>
      <c r="W152" s="134"/>
      <c r="X152" s="134"/>
      <c r="Y152" s="134"/>
      <c r="Z152" s="134"/>
      <c r="AA152" s="134"/>
    </row>
    <row r="153" spans="2:27" s="131" customFormat="1" ht="12" x14ac:dyDescent="0.2">
      <c r="B153" s="132"/>
      <c r="Q153" s="133"/>
      <c r="R153" s="133"/>
      <c r="S153" s="133"/>
      <c r="T153" s="133"/>
      <c r="U153" s="133"/>
      <c r="V153" s="134"/>
      <c r="W153" s="134"/>
      <c r="X153" s="134"/>
      <c r="Y153" s="134"/>
      <c r="Z153" s="134"/>
      <c r="AA153" s="134"/>
    </row>
    <row r="154" spans="2:27" s="131" customFormat="1" ht="12" x14ac:dyDescent="0.2">
      <c r="B154" s="132"/>
      <c r="Q154" s="133"/>
      <c r="R154" s="133"/>
      <c r="S154" s="133"/>
      <c r="T154" s="133"/>
      <c r="U154" s="133"/>
      <c r="V154" s="134"/>
      <c r="W154" s="134"/>
      <c r="X154" s="134"/>
      <c r="Y154" s="134"/>
      <c r="Z154" s="134"/>
      <c r="AA154" s="134"/>
    </row>
    <row r="155" spans="2:27" s="131" customFormat="1" ht="12" x14ac:dyDescent="0.2">
      <c r="B155" s="132"/>
      <c r="Q155" s="133"/>
      <c r="R155" s="133"/>
      <c r="S155" s="133"/>
      <c r="T155" s="133"/>
      <c r="U155" s="133"/>
      <c r="V155" s="134"/>
      <c r="W155" s="134"/>
      <c r="X155" s="134"/>
      <c r="Y155" s="134"/>
      <c r="Z155" s="134"/>
      <c r="AA155" s="134"/>
    </row>
    <row r="156" spans="2:27" s="131" customFormat="1" ht="12" x14ac:dyDescent="0.2">
      <c r="B156" s="132"/>
      <c r="Q156" s="133"/>
      <c r="R156" s="133"/>
      <c r="S156" s="133"/>
      <c r="T156" s="133"/>
      <c r="U156" s="133"/>
      <c r="V156" s="134"/>
      <c r="W156" s="134"/>
      <c r="X156" s="134"/>
      <c r="Y156" s="134"/>
      <c r="Z156" s="134"/>
      <c r="AA156" s="134"/>
    </row>
    <row r="157" spans="2:27" s="131" customFormat="1" ht="12" x14ac:dyDescent="0.2">
      <c r="B157" s="132"/>
      <c r="Q157" s="133"/>
      <c r="R157" s="133"/>
      <c r="S157" s="133"/>
      <c r="T157" s="133"/>
      <c r="U157" s="133"/>
      <c r="V157" s="134"/>
      <c r="W157" s="134"/>
      <c r="X157" s="134"/>
      <c r="Y157" s="134"/>
      <c r="Z157" s="134"/>
      <c r="AA157" s="134"/>
    </row>
    <row r="158" spans="2:27" s="131" customFormat="1" ht="12" x14ac:dyDescent="0.2">
      <c r="B158" s="132"/>
      <c r="Q158" s="133"/>
      <c r="R158" s="133"/>
      <c r="S158" s="133"/>
      <c r="T158" s="133"/>
      <c r="U158" s="133"/>
      <c r="V158" s="134"/>
      <c r="W158" s="134"/>
      <c r="X158" s="134"/>
      <c r="Y158" s="134"/>
      <c r="Z158" s="134"/>
      <c r="AA158" s="134"/>
    </row>
    <row r="159" spans="2:27" s="131" customFormat="1" ht="12" x14ac:dyDescent="0.2">
      <c r="B159" s="132"/>
      <c r="Q159" s="133"/>
      <c r="R159" s="133"/>
      <c r="S159" s="133"/>
      <c r="T159" s="133"/>
      <c r="U159" s="133"/>
      <c r="V159" s="134"/>
      <c r="W159" s="134"/>
      <c r="X159" s="134"/>
      <c r="Y159" s="134"/>
      <c r="Z159" s="134"/>
      <c r="AA159" s="134"/>
    </row>
    <row r="160" spans="2:27" s="131" customFormat="1" ht="12" x14ac:dyDescent="0.2">
      <c r="B160" s="132"/>
      <c r="Q160" s="133"/>
      <c r="R160" s="133"/>
      <c r="S160" s="133"/>
      <c r="T160" s="133"/>
      <c r="U160" s="133"/>
      <c r="V160" s="134"/>
      <c r="W160" s="134"/>
      <c r="X160" s="134"/>
      <c r="Y160" s="134"/>
      <c r="Z160" s="134"/>
      <c r="AA160" s="134"/>
    </row>
    <row r="161" spans="2:27" s="131" customFormat="1" ht="12" x14ac:dyDescent="0.2">
      <c r="B161" s="132"/>
      <c r="Q161" s="133"/>
      <c r="R161" s="133"/>
      <c r="S161" s="133"/>
      <c r="T161" s="133"/>
      <c r="U161" s="133"/>
      <c r="V161" s="134"/>
      <c r="W161" s="134"/>
      <c r="X161" s="134"/>
      <c r="Y161" s="134"/>
      <c r="Z161" s="134"/>
      <c r="AA161" s="134"/>
    </row>
    <row r="162" spans="2:27" s="131" customFormat="1" ht="12" x14ac:dyDescent="0.2">
      <c r="B162" s="132"/>
      <c r="Q162" s="133"/>
      <c r="R162" s="133"/>
      <c r="S162" s="133"/>
      <c r="T162" s="133"/>
      <c r="U162" s="133"/>
      <c r="V162" s="134"/>
      <c r="W162" s="134"/>
      <c r="X162" s="134"/>
      <c r="Y162" s="134"/>
      <c r="Z162" s="134"/>
      <c r="AA162" s="134"/>
    </row>
    <row r="163" spans="2:27" s="131" customFormat="1" ht="12" x14ac:dyDescent="0.2">
      <c r="B163" s="132"/>
      <c r="Q163" s="133"/>
      <c r="R163" s="133"/>
      <c r="S163" s="133"/>
      <c r="T163" s="133"/>
      <c r="U163" s="133"/>
      <c r="V163" s="134"/>
      <c r="W163" s="134"/>
      <c r="X163" s="134"/>
      <c r="Y163" s="134"/>
      <c r="Z163" s="134"/>
      <c r="AA163" s="134"/>
    </row>
    <row r="164" spans="2:27" s="131" customFormat="1" ht="12" x14ac:dyDescent="0.2">
      <c r="B164" s="132"/>
      <c r="Q164" s="133"/>
      <c r="R164" s="133"/>
      <c r="S164" s="133"/>
      <c r="T164" s="133"/>
      <c r="U164" s="133"/>
      <c r="V164" s="134"/>
      <c r="W164" s="134"/>
      <c r="X164" s="134"/>
      <c r="Y164" s="134"/>
      <c r="Z164" s="134"/>
      <c r="AA164" s="134"/>
    </row>
    <row r="165" spans="2:27" s="131" customFormat="1" ht="12" x14ac:dyDescent="0.2">
      <c r="B165" s="132"/>
      <c r="Q165" s="133"/>
      <c r="R165" s="133"/>
      <c r="S165" s="133"/>
      <c r="T165" s="133"/>
      <c r="U165" s="133"/>
      <c r="V165" s="134"/>
      <c r="W165" s="134"/>
      <c r="X165" s="134"/>
      <c r="Y165" s="134"/>
      <c r="Z165" s="134"/>
      <c r="AA165" s="134"/>
    </row>
    <row r="166" spans="2:27" s="131" customFormat="1" ht="12" x14ac:dyDescent="0.2">
      <c r="B166" s="132"/>
      <c r="Q166" s="133"/>
      <c r="R166" s="133"/>
      <c r="S166" s="133"/>
      <c r="T166" s="133"/>
      <c r="U166" s="133"/>
      <c r="V166" s="134"/>
      <c r="W166" s="134"/>
      <c r="X166" s="134"/>
      <c r="Y166" s="134"/>
      <c r="Z166" s="134"/>
      <c r="AA166" s="134"/>
    </row>
    <row r="167" spans="2:27" s="131" customFormat="1" ht="12" x14ac:dyDescent="0.2">
      <c r="B167" s="132"/>
      <c r="Q167" s="133"/>
      <c r="R167" s="133"/>
      <c r="S167" s="133"/>
      <c r="T167" s="133"/>
      <c r="U167" s="133"/>
      <c r="V167" s="134"/>
      <c r="W167" s="134"/>
      <c r="X167" s="134"/>
      <c r="Y167" s="134"/>
      <c r="Z167" s="134"/>
      <c r="AA167" s="134"/>
    </row>
    <row r="168" spans="2:27" s="131" customFormat="1" ht="12" x14ac:dyDescent="0.2">
      <c r="B168" s="132"/>
      <c r="Q168" s="133"/>
      <c r="R168" s="133"/>
      <c r="S168" s="133"/>
      <c r="T168" s="133"/>
      <c r="U168" s="133"/>
      <c r="V168" s="134"/>
      <c r="W168" s="134"/>
      <c r="X168" s="134"/>
      <c r="Y168" s="134"/>
      <c r="Z168" s="134"/>
      <c r="AA168" s="134"/>
    </row>
    <row r="169" spans="2:27" s="131" customFormat="1" ht="12" x14ac:dyDescent="0.2">
      <c r="B169" s="132"/>
      <c r="Q169" s="133"/>
      <c r="R169" s="133"/>
      <c r="S169" s="133"/>
      <c r="T169" s="133"/>
      <c r="U169" s="133"/>
      <c r="V169" s="134"/>
      <c r="W169" s="134"/>
      <c r="X169" s="134"/>
      <c r="Y169" s="134"/>
      <c r="Z169" s="134"/>
      <c r="AA169" s="134"/>
    </row>
    <row r="170" spans="2:27" s="131" customFormat="1" ht="12" x14ac:dyDescent="0.2">
      <c r="B170" s="132"/>
      <c r="Q170" s="133"/>
      <c r="R170" s="133"/>
      <c r="S170" s="133"/>
      <c r="T170" s="133"/>
      <c r="U170" s="133"/>
      <c r="V170" s="134"/>
      <c r="W170" s="134"/>
      <c r="X170" s="134"/>
      <c r="Y170" s="134"/>
      <c r="Z170" s="134"/>
      <c r="AA170" s="134"/>
    </row>
    <row r="171" spans="2:27" s="131" customFormat="1" ht="12" x14ac:dyDescent="0.2">
      <c r="B171" s="132"/>
      <c r="Q171" s="133"/>
      <c r="R171" s="133"/>
      <c r="S171" s="133"/>
      <c r="T171" s="133"/>
      <c r="U171" s="133"/>
      <c r="V171" s="134"/>
      <c r="W171" s="134"/>
      <c r="X171" s="134"/>
      <c r="Y171" s="134"/>
      <c r="Z171" s="134"/>
      <c r="AA171" s="134"/>
    </row>
    <row r="172" spans="2:27" s="131" customFormat="1" ht="12" x14ac:dyDescent="0.2">
      <c r="B172" s="132"/>
      <c r="Q172" s="133"/>
      <c r="R172" s="133"/>
      <c r="S172" s="133"/>
      <c r="T172" s="133"/>
      <c r="U172" s="133"/>
      <c r="V172" s="134"/>
      <c r="W172" s="134"/>
      <c r="X172" s="134"/>
      <c r="Y172" s="134"/>
      <c r="Z172" s="134"/>
      <c r="AA172" s="134"/>
    </row>
    <row r="173" spans="2:27" s="131" customFormat="1" ht="12" x14ac:dyDescent="0.2">
      <c r="B173" s="132"/>
      <c r="Q173" s="133"/>
      <c r="R173" s="133"/>
      <c r="S173" s="133"/>
      <c r="T173" s="133"/>
      <c r="U173" s="133"/>
      <c r="V173" s="134"/>
      <c r="W173" s="134"/>
      <c r="X173" s="134"/>
      <c r="Y173" s="134"/>
      <c r="Z173" s="134"/>
      <c r="AA173" s="134"/>
    </row>
    <row r="174" spans="2:27" s="131" customFormat="1" ht="12" x14ac:dyDescent="0.2">
      <c r="B174" s="132"/>
      <c r="Q174" s="133"/>
      <c r="R174" s="133"/>
      <c r="S174" s="133"/>
      <c r="T174" s="133"/>
      <c r="U174" s="133"/>
      <c r="V174" s="134"/>
      <c r="W174" s="134"/>
      <c r="X174" s="134"/>
      <c r="Y174" s="134"/>
      <c r="Z174" s="134"/>
      <c r="AA174" s="134"/>
    </row>
    <row r="175" spans="2:27" s="131" customFormat="1" ht="12" x14ac:dyDescent="0.2">
      <c r="B175" s="132"/>
      <c r="Q175" s="133"/>
      <c r="R175" s="133"/>
      <c r="S175" s="133"/>
      <c r="T175" s="133"/>
      <c r="U175" s="133"/>
      <c r="V175" s="134"/>
      <c r="W175" s="134"/>
      <c r="X175" s="134"/>
      <c r="Y175" s="134"/>
      <c r="Z175" s="134"/>
      <c r="AA175" s="134"/>
    </row>
    <row r="176" spans="2:27" s="131" customFormat="1" ht="12" x14ac:dyDescent="0.2">
      <c r="B176" s="132"/>
      <c r="Q176" s="133"/>
      <c r="R176" s="133"/>
      <c r="S176" s="133"/>
      <c r="T176" s="133"/>
      <c r="U176" s="133"/>
      <c r="V176" s="134"/>
      <c r="W176" s="134"/>
      <c r="X176" s="134"/>
      <c r="Y176" s="134"/>
      <c r="Z176" s="134"/>
      <c r="AA176" s="134"/>
    </row>
    <row r="177" spans="2:27" s="131" customFormat="1" ht="12" x14ac:dyDescent="0.2">
      <c r="B177" s="132"/>
      <c r="Q177" s="133"/>
      <c r="R177" s="133"/>
      <c r="S177" s="133"/>
      <c r="T177" s="133"/>
      <c r="U177" s="133"/>
      <c r="V177" s="134"/>
      <c r="W177" s="134"/>
      <c r="X177" s="134"/>
      <c r="Y177" s="134"/>
      <c r="Z177" s="134"/>
      <c r="AA177" s="134"/>
    </row>
    <row r="178" spans="2:27" s="131" customFormat="1" ht="12" x14ac:dyDescent="0.2">
      <c r="B178" s="132"/>
      <c r="Q178" s="133"/>
      <c r="R178" s="133"/>
      <c r="S178" s="133"/>
      <c r="T178" s="133"/>
      <c r="U178" s="133"/>
      <c r="V178" s="134"/>
      <c r="W178" s="134"/>
      <c r="X178" s="134"/>
      <c r="Y178" s="134"/>
      <c r="Z178" s="134"/>
      <c r="AA178" s="134"/>
    </row>
    <row r="179" spans="2:27" s="131" customFormat="1" ht="12" x14ac:dyDescent="0.2">
      <c r="B179" s="132"/>
      <c r="Q179" s="133"/>
      <c r="R179" s="133"/>
      <c r="S179" s="133"/>
      <c r="T179" s="133"/>
      <c r="U179" s="133"/>
      <c r="V179" s="134"/>
      <c r="W179" s="134"/>
      <c r="X179" s="134"/>
      <c r="Y179" s="134"/>
      <c r="Z179" s="134"/>
      <c r="AA179" s="134"/>
    </row>
    <row r="180" spans="2:27" s="131" customFormat="1" ht="12" x14ac:dyDescent="0.2">
      <c r="B180" s="132"/>
      <c r="Q180" s="133"/>
      <c r="R180" s="133"/>
      <c r="S180" s="133"/>
      <c r="T180" s="133"/>
      <c r="U180" s="133"/>
      <c r="V180" s="134"/>
      <c r="W180" s="134"/>
      <c r="X180" s="134"/>
      <c r="Y180" s="134"/>
      <c r="Z180" s="134"/>
      <c r="AA180" s="134"/>
    </row>
    <row r="181" spans="2:27" s="131" customFormat="1" ht="12" x14ac:dyDescent="0.2">
      <c r="B181" s="132"/>
      <c r="Q181" s="133"/>
      <c r="R181" s="133"/>
      <c r="S181" s="133"/>
      <c r="T181" s="133"/>
      <c r="U181" s="133"/>
      <c r="V181" s="134"/>
      <c r="W181" s="134"/>
      <c r="X181" s="134"/>
      <c r="Y181" s="134"/>
      <c r="Z181" s="134"/>
      <c r="AA181" s="134"/>
    </row>
    <row r="182" spans="2:27" s="131" customFormat="1" ht="12" x14ac:dyDescent="0.2">
      <c r="B182" s="132"/>
      <c r="Q182" s="133"/>
      <c r="R182" s="133"/>
      <c r="S182" s="133"/>
      <c r="T182" s="133"/>
      <c r="U182" s="133"/>
      <c r="V182" s="134"/>
      <c r="W182" s="134"/>
      <c r="X182" s="134"/>
      <c r="Y182" s="134"/>
      <c r="Z182" s="134"/>
      <c r="AA182" s="134"/>
    </row>
    <row r="183" spans="2:27" s="131" customFormat="1" ht="12" x14ac:dyDescent="0.2">
      <c r="B183" s="132"/>
      <c r="Q183" s="133"/>
      <c r="R183" s="133"/>
      <c r="S183" s="133"/>
      <c r="T183" s="133"/>
      <c r="U183" s="133"/>
      <c r="V183" s="134"/>
      <c r="W183" s="134"/>
      <c r="X183" s="134"/>
      <c r="Y183" s="134"/>
      <c r="Z183" s="134"/>
      <c r="AA183" s="134"/>
    </row>
    <row r="184" spans="2:27" s="131" customFormat="1" ht="12" x14ac:dyDescent="0.2">
      <c r="B184" s="132"/>
      <c r="Q184" s="133"/>
      <c r="R184" s="133"/>
      <c r="S184" s="133"/>
      <c r="T184" s="133"/>
      <c r="U184" s="133"/>
      <c r="V184" s="134"/>
      <c r="W184" s="134"/>
      <c r="X184" s="134"/>
      <c r="Y184" s="134"/>
      <c r="Z184" s="134"/>
      <c r="AA184" s="134"/>
    </row>
    <row r="185" spans="2:27" s="131" customFormat="1" ht="12" x14ac:dyDescent="0.2">
      <c r="B185" s="132"/>
      <c r="Q185" s="133"/>
      <c r="R185" s="133"/>
      <c r="S185" s="133"/>
      <c r="T185" s="133"/>
      <c r="U185" s="133"/>
      <c r="V185" s="134"/>
      <c r="W185" s="134"/>
      <c r="X185" s="134"/>
      <c r="Y185" s="134"/>
      <c r="Z185" s="134"/>
      <c r="AA185" s="134"/>
    </row>
    <row r="186" spans="2:27" s="131" customFormat="1" ht="12" x14ac:dyDescent="0.2">
      <c r="B186" s="132"/>
      <c r="Q186" s="133"/>
      <c r="R186" s="133"/>
      <c r="S186" s="133"/>
      <c r="T186" s="133"/>
      <c r="U186" s="133"/>
      <c r="V186" s="134"/>
      <c r="W186" s="134"/>
      <c r="X186" s="134"/>
      <c r="Y186" s="134"/>
      <c r="Z186" s="134"/>
      <c r="AA186" s="134"/>
    </row>
    <row r="187" spans="2:27" s="131" customFormat="1" ht="12" x14ac:dyDescent="0.2">
      <c r="B187" s="132"/>
      <c r="Q187" s="133"/>
      <c r="R187" s="133"/>
      <c r="S187" s="133"/>
      <c r="T187" s="133"/>
      <c r="U187" s="133"/>
      <c r="V187" s="134"/>
      <c r="W187" s="134"/>
      <c r="X187" s="134"/>
      <c r="Y187" s="134"/>
      <c r="Z187" s="134"/>
      <c r="AA187" s="134"/>
    </row>
    <row r="188" spans="2:27" s="131" customFormat="1" ht="12" x14ac:dyDescent="0.2">
      <c r="B188" s="132"/>
      <c r="Q188" s="133"/>
      <c r="R188" s="133"/>
      <c r="S188" s="133"/>
      <c r="T188" s="133"/>
      <c r="U188" s="133"/>
      <c r="V188" s="134"/>
      <c r="W188" s="134"/>
      <c r="X188" s="134"/>
      <c r="Y188" s="134"/>
      <c r="Z188" s="134"/>
      <c r="AA188" s="134"/>
    </row>
    <row r="189" spans="2:27" s="131" customFormat="1" ht="12" x14ac:dyDescent="0.2">
      <c r="B189" s="132"/>
      <c r="Q189" s="133"/>
      <c r="R189" s="133"/>
      <c r="S189" s="133"/>
      <c r="T189" s="133"/>
      <c r="U189" s="133"/>
      <c r="V189" s="134"/>
      <c r="W189" s="134"/>
      <c r="X189" s="134"/>
      <c r="Y189" s="134"/>
      <c r="Z189" s="134"/>
      <c r="AA189" s="134"/>
    </row>
    <row r="190" spans="2:27" s="131" customFormat="1" ht="12" x14ac:dyDescent="0.2">
      <c r="B190" s="132"/>
      <c r="Q190" s="133"/>
      <c r="R190" s="133"/>
      <c r="S190" s="133"/>
      <c r="T190" s="133"/>
      <c r="U190" s="133"/>
      <c r="V190" s="134"/>
      <c r="W190" s="134"/>
      <c r="X190" s="134"/>
      <c r="Y190" s="134"/>
      <c r="Z190" s="134"/>
      <c r="AA190" s="134"/>
    </row>
    <row r="191" spans="2:27" s="131" customFormat="1" ht="12" x14ac:dyDescent="0.2">
      <c r="B191" s="132"/>
      <c r="Q191" s="133"/>
      <c r="R191" s="133"/>
      <c r="S191" s="133"/>
      <c r="T191" s="133"/>
      <c r="U191" s="133"/>
      <c r="V191" s="134"/>
      <c r="W191" s="134"/>
      <c r="X191" s="134"/>
      <c r="Y191" s="134"/>
      <c r="Z191" s="134"/>
      <c r="AA191" s="134"/>
    </row>
    <row r="192" spans="2:27" s="131" customFormat="1" ht="12" x14ac:dyDescent="0.2">
      <c r="B192" s="132"/>
      <c r="Q192" s="133"/>
      <c r="R192" s="133"/>
      <c r="S192" s="133"/>
      <c r="T192" s="133"/>
      <c r="U192" s="133"/>
      <c r="V192" s="134"/>
      <c r="W192" s="134"/>
      <c r="X192" s="134"/>
      <c r="Y192" s="134"/>
      <c r="Z192" s="134"/>
      <c r="AA192" s="134"/>
    </row>
    <row r="193" spans="2:27" s="131" customFormat="1" ht="12" x14ac:dyDescent="0.2">
      <c r="B193" s="132"/>
      <c r="Q193" s="133"/>
      <c r="R193" s="133"/>
      <c r="S193" s="133"/>
      <c r="T193" s="133"/>
      <c r="U193" s="133"/>
      <c r="V193" s="134"/>
      <c r="W193" s="134"/>
      <c r="X193" s="134"/>
      <c r="Y193" s="134"/>
      <c r="Z193" s="134"/>
      <c r="AA193" s="134"/>
    </row>
    <row r="194" spans="2:27" s="131" customFormat="1" ht="12" x14ac:dyDescent="0.2">
      <c r="B194" s="132"/>
      <c r="Q194" s="133"/>
      <c r="R194" s="133"/>
      <c r="S194" s="133"/>
      <c r="T194" s="133"/>
      <c r="U194" s="133"/>
      <c r="V194" s="134"/>
      <c r="W194" s="134"/>
      <c r="X194" s="134"/>
      <c r="Y194" s="134"/>
      <c r="Z194" s="134"/>
      <c r="AA194" s="134"/>
    </row>
    <row r="195" spans="2:27" s="131" customFormat="1" ht="12" x14ac:dyDescent="0.2">
      <c r="B195" s="132"/>
      <c r="Q195" s="133"/>
      <c r="R195" s="133"/>
      <c r="S195" s="133"/>
      <c r="T195" s="133"/>
      <c r="U195" s="133"/>
      <c r="V195" s="134"/>
      <c r="W195" s="134"/>
      <c r="X195" s="134"/>
      <c r="Y195" s="134"/>
      <c r="Z195" s="134"/>
      <c r="AA195" s="134"/>
    </row>
    <row r="196" spans="2:27" s="131" customFormat="1" ht="12" x14ac:dyDescent="0.2">
      <c r="B196" s="132"/>
      <c r="Q196" s="133"/>
      <c r="R196" s="133"/>
      <c r="S196" s="133"/>
      <c r="T196" s="133"/>
      <c r="U196" s="133"/>
      <c r="V196" s="134"/>
      <c r="W196" s="134"/>
      <c r="X196" s="134"/>
      <c r="Y196" s="134"/>
      <c r="Z196" s="134"/>
      <c r="AA196" s="134"/>
    </row>
    <row r="197" spans="2:27" s="131" customFormat="1" ht="12" x14ac:dyDescent="0.2">
      <c r="B197" s="132"/>
      <c r="Q197" s="133"/>
      <c r="R197" s="133"/>
      <c r="S197" s="133"/>
      <c r="T197" s="133"/>
      <c r="U197" s="133"/>
      <c r="V197" s="134"/>
      <c r="W197" s="134"/>
      <c r="X197" s="134"/>
      <c r="Y197" s="134"/>
      <c r="Z197" s="134"/>
      <c r="AA197" s="134"/>
    </row>
    <row r="198" spans="2:27" s="131" customFormat="1" ht="12" x14ac:dyDescent="0.2">
      <c r="B198" s="132"/>
      <c r="Q198" s="133"/>
      <c r="R198" s="133"/>
      <c r="S198" s="133"/>
      <c r="T198" s="133"/>
      <c r="U198" s="133"/>
      <c r="V198" s="134"/>
      <c r="W198" s="134"/>
      <c r="X198" s="134"/>
      <c r="Y198" s="134"/>
      <c r="Z198" s="134"/>
      <c r="AA198" s="134"/>
    </row>
    <row r="199" spans="2:27" s="131" customFormat="1" ht="12" x14ac:dyDescent="0.2">
      <c r="B199" s="132"/>
      <c r="Q199" s="133"/>
      <c r="R199" s="133"/>
      <c r="S199" s="133"/>
      <c r="T199" s="133"/>
      <c r="U199" s="133"/>
      <c r="V199" s="134"/>
      <c r="W199" s="134"/>
      <c r="X199" s="134"/>
      <c r="Y199" s="134"/>
      <c r="Z199" s="134"/>
      <c r="AA199" s="134"/>
    </row>
    <row r="200" spans="2:27" s="131" customFormat="1" ht="12" x14ac:dyDescent="0.2">
      <c r="B200" s="132"/>
      <c r="Q200" s="133"/>
      <c r="R200" s="133"/>
      <c r="S200" s="133"/>
      <c r="T200" s="133"/>
      <c r="U200" s="133"/>
      <c r="V200" s="134"/>
      <c r="W200" s="134"/>
      <c r="X200" s="134"/>
      <c r="Y200" s="134"/>
      <c r="Z200" s="134"/>
      <c r="AA200" s="134"/>
    </row>
    <row r="201" spans="2:27" s="131" customFormat="1" ht="12" x14ac:dyDescent="0.2">
      <c r="B201" s="132"/>
      <c r="Q201" s="133"/>
      <c r="R201" s="133"/>
      <c r="S201" s="133"/>
      <c r="T201" s="133"/>
      <c r="U201" s="133"/>
      <c r="V201" s="134"/>
      <c r="W201" s="134"/>
      <c r="X201" s="134"/>
      <c r="Y201" s="134"/>
      <c r="Z201" s="134"/>
      <c r="AA201" s="134"/>
    </row>
    <row r="202" spans="2:27" s="131" customFormat="1" ht="12" x14ac:dyDescent="0.2">
      <c r="B202" s="132"/>
      <c r="Q202" s="133"/>
      <c r="R202" s="133"/>
      <c r="S202" s="133"/>
      <c r="T202" s="133"/>
      <c r="U202" s="133"/>
      <c r="V202" s="134"/>
      <c r="W202" s="134"/>
      <c r="X202" s="134"/>
      <c r="Y202" s="134"/>
      <c r="Z202" s="134"/>
      <c r="AA202" s="134"/>
    </row>
    <row r="203" spans="2:27" s="131" customFormat="1" ht="12" x14ac:dyDescent="0.2">
      <c r="B203" s="132"/>
      <c r="Q203" s="133"/>
      <c r="R203" s="133"/>
      <c r="S203" s="133"/>
      <c r="T203" s="133"/>
      <c r="U203" s="133"/>
      <c r="V203" s="134"/>
      <c r="W203" s="134"/>
      <c r="X203" s="134"/>
      <c r="Y203" s="134"/>
      <c r="Z203" s="134"/>
      <c r="AA203" s="134"/>
    </row>
    <row r="204" spans="2:27" s="131" customFormat="1" ht="12" x14ac:dyDescent="0.2">
      <c r="B204" s="132"/>
      <c r="Q204" s="133"/>
      <c r="R204" s="133"/>
      <c r="S204" s="133"/>
      <c r="T204" s="133"/>
      <c r="U204" s="133"/>
      <c r="V204" s="134"/>
      <c r="W204" s="134"/>
      <c r="X204" s="134"/>
      <c r="Y204" s="134"/>
      <c r="Z204" s="134"/>
      <c r="AA204" s="134"/>
    </row>
    <row r="205" spans="2:27" s="131" customFormat="1" ht="12" x14ac:dyDescent="0.2">
      <c r="B205" s="132"/>
      <c r="Q205" s="133"/>
      <c r="R205" s="133"/>
      <c r="S205" s="133"/>
      <c r="T205" s="133"/>
      <c r="U205" s="133"/>
      <c r="V205" s="134"/>
      <c r="W205" s="134"/>
      <c r="X205" s="134"/>
      <c r="Y205" s="134"/>
      <c r="Z205" s="134"/>
      <c r="AA205" s="134"/>
    </row>
    <row r="206" spans="2:27" s="131" customFormat="1" ht="12" x14ac:dyDescent="0.2">
      <c r="B206" s="132"/>
      <c r="Q206" s="133"/>
      <c r="R206" s="133"/>
      <c r="S206" s="133"/>
      <c r="T206" s="133"/>
      <c r="U206" s="133"/>
      <c r="V206" s="134"/>
      <c r="W206" s="134"/>
      <c r="X206" s="134"/>
      <c r="Y206" s="134"/>
      <c r="Z206" s="134"/>
      <c r="AA206" s="134"/>
    </row>
    <row r="207" spans="2:27" s="131" customFormat="1" ht="12" x14ac:dyDescent="0.2">
      <c r="B207" s="132"/>
      <c r="Q207" s="133"/>
      <c r="R207" s="133"/>
      <c r="S207" s="133"/>
      <c r="T207" s="133"/>
      <c r="U207" s="133"/>
      <c r="V207" s="134"/>
      <c r="W207" s="134"/>
      <c r="X207" s="134"/>
      <c r="Y207" s="134"/>
      <c r="Z207" s="134"/>
      <c r="AA207" s="134"/>
    </row>
    <row r="208" spans="2:27" s="131" customFormat="1" ht="12" x14ac:dyDescent="0.2">
      <c r="B208" s="132"/>
      <c r="Q208" s="133"/>
      <c r="R208" s="133"/>
      <c r="S208" s="133"/>
      <c r="T208" s="133"/>
      <c r="U208" s="133"/>
      <c r="V208" s="134"/>
      <c r="W208" s="134"/>
      <c r="X208" s="134"/>
      <c r="Y208" s="134"/>
      <c r="Z208" s="134"/>
      <c r="AA208" s="134"/>
    </row>
    <row r="209" spans="2:27" s="131" customFormat="1" ht="12" x14ac:dyDescent="0.2">
      <c r="B209" s="132"/>
      <c r="Q209" s="133"/>
      <c r="R209" s="133"/>
      <c r="S209" s="133"/>
      <c r="T209" s="133"/>
      <c r="U209" s="133"/>
      <c r="V209" s="134"/>
      <c r="W209" s="134"/>
      <c r="X209" s="134"/>
      <c r="Y209" s="134"/>
      <c r="Z209" s="134"/>
      <c r="AA209" s="134"/>
    </row>
    <row r="210" spans="2:27" s="131" customFormat="1" ht="12" x14ac:dyDescent="0.2">
      <c r="B210" s="132"/>
      <c r="Q210" s="133"/>
      <c r="R210" s="133"/>
      <c r="S210" s="133"/>
      <c r="T210" s="133"/>
      <c r="U210" s="133"/>
      <c r="V210" s="134"/>
      <c r="W210" s="134"/>
      <c r="X210" s="134"/>
      <c r="Y210" s="134"/>
      <c r="Z210" s="134"/>
      <c r="AA210" s="134"/>
    </row>
    <row r="211" spans="2:27" s="131" customFormat="1" ht="12" x14ac:dyDescent="0.2">
      <c r="B211" s="132"/>
      <c r="Q211" s="133"/>
      <c r="R211" s="133"/>
      <c r="S211" s="133"/>
      <c r="T211" s="133"/>
      <c r="U211" s="133"/>
      <c r="V211" s="134"/>
      <c r="W211" s="134"/>
      <c r="X211" s="134"/>
      <c r="Y211" s="134"/>
      <c r="Z211" s="134"/>
      <c r="AA211" s="134"/>
    </row>
    <row r="212" spans="2:27" s="131" customFormat="1" ht="12" x14ac:dyDescent="0.2">
      <c r="B212" s="132"/>
      <c r="Q212" s="133"/>
      <c r="R212" s="133"/>
      <c r="S212" s="133"/>
      <c r="T212" s="133"/>
      <c r="U212" s="133"/>
      <c r="V212" s="134"/>
      <c r="W212" s="134"/>
      <c r="X212" s="134"/>
      <c r="Y212" s="134"/>
      <c r="Z212" s="134"/>
      <c r="AA212" s="134"/>
    </row>
    <row r="213" spans="2:27" s="131" customFormat="1" ht="12" x14ac:dyDescent="0.2">
      <c r="B213" s="132"/>
      <c r="Q213" s="133"/>
      <c r="R213" s="133"/>
      <c r="S213" s="133"/>
      <c r="T213" s="133"/>
      <c r="U213" s="133"/>
      <c r="V213" s="134"/>
      <c r="W213" s="134"/>
      <c r="X213" s="134"/>
      <c r="Y213" s="134"/>
      <c r="Z213" s="134"/>
      <c r="AA213" s="134"/>
    </row>
    <row r="214" spans="2:27" s="131" customFormat="1" ht="12" x14ac:dyDescent="0.2">
      <c r="B214" s="132"/>
      <c r="Q214" s="133"/>
      <c r="R214" s="133"/>
      <c r="S214" s="133"/>
      <c r="T214" s="133"/>
      <c r="U214" s="133"/>
      <c r="V214" s="134"/>
      <c r="W214" s="134"/>
      <c r="X214" s="134"/>
      <c r="Y214" s="134"/>
      <c r="Z214" s="134"/>
      <c r="AA214" s="134"/>
    </row>
    <row r="215" spans="2:27" s="131" customFormat="1" ht="12" x14ac:dyDescent="0.2">
      <c r="B215" s="132"/>
      <c r="Q215" s="133"/>
      <c r="R215" s="133"/>
      <c r="S215" s="133"/>
      <c r="T215" s="133"/>
      <c r="U215" s="133"/>
      <c r="V215" s="134"/>
      <c r="W215" s="134"/>
      <c r="X215" s="134"/>
      <c r="Y215" s="134"/>
      <c r="Z215" s="134"/>
      <c r="AA215" s="134"/>
    </row>
    <row r="216" spans="2:27" s="131" customFormat="1" ht="12" x14ac:dyDescent="0.2">
      <c r="B216" s="132"/>
      <c r="Q216" s="133"/>
      <c r="R216" s="133"/>
      <c r="S216" s="133"/>
      <c r="T216" s="133"/>
      <c r="U216" s="133"/>
      <c r="V216" s="134"/>
      <c r="W216" s="134"/>
      <c r="X216" s="134"/>
      <c r="Y216" s="134"/>
      <c r="Z216" s="134"/>
      <c r="AA216" s="134"/>
    </row>
    <row r="217" spans="2:27" s="131" customFormat="1" ht="12" x14ac:dyDescent="0.2">
      <c r="B217" s="132"/>
      <c r="Q217" s="133"/>
      <c r="R217" s="133"/>
      <c r="S217" s="133"/>
      <c r="T217" s="133"/>
      <c r="U217" s="133"/>
      <c r="V217" s="134"/>
      <c r="W217" s="134"/>
      <c r="X217" s="134"/>
      <c r="Y217" s="134"/>
      <c r="Z217" s="134"/>
      <c r="AA217" s="134"/>
    </row>
    <row r="218" spans="2:27" s="131" customFormat="1" ht="12" x14ac:dyDescent="0.2">
      <c r="B218" s="132"/>
      <c r="Q218" s="133"/>
      <c r="R218" s="133"/>
      <c r="S218" s="133"/>
      <c r="T218" s="133"/>
      <c r="U218" s="133"/>
      <c r="V218" s="134"/>
      <c r="W218" s="134"/>
      <c r="X218" s="134"/>
      <c r="Y218" s="134"/>
      <c r="Z218" s="134"/>
      <c r="AA218" s="134"/>
    </row>
    <row r="219" spans="2:27" s="131" customFormat="1" ht="12" x14ac:dyDescent="0.2">
      <c r="B219" s="132"/>
      <c r="Q219" s="133"/>
      <c r="R219" s="133"/>
      <c r="S219" s="133"/>
      <c r="T219" s="133"/>
      <c r="U219" s="133"/>
      <c r="V219" s="134"/>
      <c r="W219" s="134"/>
      <c r="X219" s="134"/>
      <c r="Y219" s="134"/>
      <c r="Z219" s="134"/>
      <c r="AA219" s="134"/>
    </row>
    <row r="220" spans="2:27" s="131" customFormat="1" ht="12" x14ac:dyDescent="0.2">
      <c r="B220" s="132"/>
      <c r="Q220" s="133"/>
      <c r="R220" s="133"/>
      <c r="S220" s="133"/>
      <c r="T220" s="133"/>
      <c r="U220" s="133"/>
      <c r="V220" s="134"/>
      <c r="W220" s="134"/>
      <c r="X220" s="134"/>
      <c r="Y220" s="134"/>
      <c r="Z220" s="134"/>
      <c r="AA220" s="134"/>
    </row>
    <row r="221" spans="2:27" s="131" customFormat="1" ht="12" x14ac:dyDescent="0.2">
      <c r="B221" s="132"/>
      <c r="Q221" s="133"/>
      <c r="R221" s="133"/>
      <c r="S221" s="133"/>
      <c r="T221" s="133"/>
      <c r="U221" s="133"/>
      <c r="V221" s="134"/>
      <c r="W221" s="134"/>
      <c r="X221" s="134"/>
      <c r="Y221" s="134"/>
      <c r="Z221" s="134"/>
      <c r="AA221" s="134"/>
    </row>
    <row r="222" spans="2:27" s="131" customFormat="1" ht="12" x14ac:dyDescent="0.2">
      <c r="B222" s="132"/>
      <c r="Q222" s="133"/>
      <c r="R222" s="133"/>
      <c r="S222" s="133"/>
      <c r="T222" s="133"/>
      <c r="U222" s="133"/>
      <c r="V222" s="134"/>
      <c r="W222" s="134"/>
      <c r="X222" s="134"/>
      <c r="Y222" s="134"/>
      <c r="Z222" s="134"/>
      <c r="AA222" s="134"/>
    </row>
    <row r="223" spans="2:27" s="131" customFormat="1" ht="12" x14ac:dyDescent="0.2">
      <c r="B223" s="132"/>
      <c r="Q223" s="133"/>
      <c r="R223" s="133"/>
      <c r="S223" s="133"/>
      <c r="T223" s="133"/>
      <c r="U223" s="133"/>
      <c r="V223" s="134"/>
      <c r="W223" s="134"/>
      <c r="X223" s="134"/>
      <c r="Y223" s="134"/>
      <c r="Z223" s="134"/>
      <c r="AA223" s="134"/>
    </row>
    <row r="224" spans="2:27" s="131" customFormat="1" ht="12" x14ac:dyDescent="0.2">
      <c r="B224" s="132"/>
      <c r="Q224" s="133"/>
      <c r="R224" s="133"/>
      <c r="S224" s="133"/>
      <c r="T224" s="133"/>
      <c r="U224" s="133"/>
      <c r="V224" s="134"/>
      <c r="W224" s="134"/>
      <c r="X224" s="134"/>
      <c r="Y224" s="134"/>
      <c r="Z224" s="134"/>
      <c r="AA224" s="134"/>
    </row>
    <row r="225" spans="2:27" s="131" customFormat="1" ht="12" x14ac:dyDescent="0.2">
      <c r="B225" s="132"/>
      <c r="Q225" s="133"/>
      <c r="R225" s="133"/>
      <c r="S225" s="133"/>
      <c r="T225" s="133"/>
      <c r="U225" s="133"/>
      <c r="V225" s="134"/>
      <c r="W225" s="134"/>
      <c r="X225" s="134"/>
      <c r="Y225" s="134"/>
      <c r="Z225" s="134"/>
      <c r="AA225" s="134"/>
    </row>
    <row r="226" spans="2:27" s="131" customFormat="1" ht="12" x14ac:dyDescent="0.2">
      <c r="B226" s="132"/>
      <c r="Q226" s="133"/>
      <c r="R226" s="133"/>
      <c r="S226" s="133"/>
      <c r="T226" s="133"/>
      <c r="U226" s="133"/>
      <c r="V226" s="134"/>
      <c r="W226" s="134"/>
      <c r="X226" s="134"/>
      <c r="Y226" s="134"/>
      <c r="Z226" s="134"/>
      <c r="AA226" s="134"/>
    </row>
    <row r="227" spans="2:27" s="131" customFormat="1" ht="12" x14ac:dyDescent="0.2">
      <c r="B227" s="132"/>
      <c r="Q227" s="133"/>
      <c r="R227" s="133"/>
      <c r="S227" s="133"/>
      <c r="T227" s="133"/>
      <c r="U227" s="133"/>
      <c r="V227" s="134"/>
      <c r="W227" s="134"/>
      <c r="X227" s="134"/>
      <c r="Y227" s="134"/>
      <c r="Z227" s="134"/>
      <c r="AA227" s="134"/>
    </row>
    <row r="228" spans="2:27" s="131" customFormat="1" ht="12" x14ac:dyDescent="0.2">
      <c r="B228" s="132"/>
      <c r="Q228" s="133"/>
      <c r="R228" s="133"/>
      <c r="S228" s="133"/>
      <c r="T228" s="133"/>
      <c r="U228" s="133"/>
      <c r="V228" s="134"/>
      <c r="W228" s="134"/>
      <c r="X228" s="134"/>
      <c r="Y228" s="134"/>
      <c r="Z228" s="134"/>
      <c r="AA228" s="134"/>
    </row>
    <row r="229" spans="2:27" s="131" customFormat="1" ht="12" x14ac:dyDescent="0.2">
      <c r="B229" s="132"/>
      <c r="Q229" s="133"/>
      <c r="R229" s="133"/>
      <c r="S229" s="133"/>
      <c r="T229" s="133"/>
      <c r="U229" s="133"/>
      <c r="V229" s="134"/>
      <c r="W229" s="134"/>
      <c r="X229" s="134"/>
      <c r="Y229" s="134"/>
      <c r="Z229" s="134"/>
      <c r="AA229" s="134"/>
    </row>
    <row r="230" spans="2:27" s="131" customFormat="1" ht="12" x14ac:dyDescent="0.2">
      <c r="B230" s="132"/>
      <c r="Q230" s="133"/>
      <c r="R230" s="133"/>
      <c r="S230" s="133"/>
      <c r="T230" s="133"/>
      <c r="U230" s="133"/>
      <c r="V230" s="134"/>
      <c r="W230" s="134"/>
      <c r="X230" s="134"/>
      <c r="Y230" s="134"/>
      <c r="Z230" s="134"/>
      <c r="AA230" s="134"/>
    </row>
    <row r="231" spans="2:27" s="131" customFormat="1" ht="12" x14ac:dyDescent="0.2">
      <c r="B231" s="132"/>
      <c r="Q231" s="133"/>
      <c r="R231" s="133"/>
      <c r="S231" s="133"/>
      <c r="T231" s="133"/>
      <c r="U231" s="133"/>
      <c r="V231" s="134"/>
      <c r="W231" s="134"/>
      <c r="X231" s="134"/>
      <c r="Y231" s="134"/>
      <c r="Z231" s="134"/>
      <c r="AA231" s="134"/>
    </row>
    <row r="232" spans="2:27" s="131" customFormat="1" ht="12" x14ac:dyDescent="0.2">
      <c r="B232" s="132"/>
      <c r="Q232" s="133"/>
      <c r="R232" s="133"/>
      <c r="S232" s="133"/>
      <c r="T232" s="133"/>
      <c r="U232" s="133"/>
      <c r="V232" s="134"/>
      <c r="W232" s="134"/>
      <c r="X232" s="134"/>
      <c r="Y232" s="134"/>
      <c r="Z232" s="134"/>
      <c r="AA232" s="134"/>
    </row>
    <row r="233" spans="2:27" s="131" customFormat="1" ht="12" x14ac:dyDescent="0.2">
      <c r="B233" s="132"/>
      <c r="Q233" s="133"/>
      <c r="R233" s="133"/>
      <c r="S233" s="133"/>
      <c r="T233" s="133"/>
      <c r="U233" s="133"/>
      <c r="V233" s="134"/>
      <c r="W233" s="134"/>
      <c r="X233" s="134"/>
      <c r="Y233" s="134"/>
      <c r="Z233" s="134"/>
      <c r="AA233" s="134"/>
    </row>
    <row r="234" spans="2:27" s="131" customFormat="1" ht="12" x14ac:dyDescent="0.2">
      <c r="B234" s="132"/>
      <c r="Q234" s="133"/>
      <c r="R234" s="133"/>
      <c r="S234" s="133"/>
      <c r="T234" s="133"/>
      <c r="U234" s="133"/>
      <c r="V234" s="134"/>
      <c r="W234" s="134"/>
      <c r="X234" s="134"/>
      <c r="Y234" s="134"/>
      <c r="Z234" s="134"/>
      <c r="AA234" s="134"/>
    </row>
    <row r="235" spans="2:27" s="131" customFormat="1" ht="12" x14ac:dyDescent="0.2">
      <c r="B235" s="132"/>
      <c r="Q235" s="133"/>
      <c r="R235" s="133"/>
      <c r="S235" s="133"/>
      <c r="T235" s="133"/>
      <c r="U235" s="133"/>
      <c r="V235" s="134"/>
      <c r="W235" s="134"/>
      <c r="X235" s="134"/>
      <c r="Y235" s="134"/>
      <c r="Z235" s="134"/>
      <c r="AA235" s="134"/>
    </row>
    <row r="236" spans="2:27" s="131" customFormat="1" ht="12" x14ac:dyDescent="0.2">
      <c r="B236" s="132"/>
      <c r="Q236" s="133"/>
      <c r="R236" s="133"/>
      <c r="S236" s="133"/>
      <c r="T236" s="133"/>
      <c r="U236" s="133"/>
      <c r="V236" s="134"/>
      <c r="W236" s="134"/>
      <c r="X236" s="134"/>
      <c r="Y236" s="134"/>
      <c r="Z236" s="134"/>
      <c r="AA236" s="134"/>
    </row>
    <row r="237" spans="2:27" s="131" customFormat="1" ht="12" x14ac:dyDescent="0.2">
      <c r="B237" s="132"/>
      <c r="Q237" s="133"/>
      <c r="R237" s="133"/>
      <c r="S237" s="133"/>
      <c r="T237" s="133"/>
      <c r="U237" s="133"/>
      <c r="V237" s="134"/>
      <c r="W237" s="134"/>
      <c r="X237" s="134"/>
      <c r="Y237" s="134"/>
      <c r="Z237" s="134"/>
      <c r="AA237" s="134"/>
    </row>
    <row r="238" spans="2:27" s="131" customFormat="1" ht="12" x14ac:dyDescent="0.2">
      <c r="B238" s="132"/>
      <c r="Q238" s="133"/>
      <c r="R238" s="133"/>
      <c r="S238" s="133"/>
      <c r="T238" s="133"/>
      <c r="U238" s="133"/>
      <c r="V238" s="134"/>
      <c r="W238" s="134"/>
      <c r="X238" s="134"/>
      <c r="Y238" s="134"/>
      <c r="Z238" s="134"/>
      <c r="AA238" s="134"/>
    </row>
    <row r="239" spans="2:27" s="131" customFormat="1" ht="12" x14ac:dyDescent="0.2">
      <c r="B239" s="132"/>
      <c r="Q239" s="133"/>
      <c r="R239" s="133"/>
      <c r="S239" s="133"/>
      <c r="T239" s="133"/>
      <c r="U239" s="133"/>
      <c r="V239" s="134"/>
      <c r="W239" s="134"/>
      <c r="X239" s="134"/>
      <c r="Y239" s="134"/>
      <c r="Z239" s="134"/>
      <c r="AA239" s="134"/>
    </row>
    <row r="240" spans="2:27" s="131" customFormat="1" ht="12" x14ac:dyDescent="0.2">
      <c r="B240" s="132"/>
      <c r="Q240" s="133"/>
      <c r="R240" s="133"/>
      <c r="S240" s="133"/>
      <c r="T240" s="133"/>
      <c r="U240" s="133"/>
      <c r="V240" s="134"/>
      <c r="W240" s="134"/>
      <c r="X240" s="134"/>
      <c r="Y240" s="134"/>
      <c r="Z240" s="134"/>
      <c r="AA240" s="134"/>
    </row>
    <row r="241" spans="2:27" s="131" customFormat="1" ht="12" x14ac:dyDescent="0.2">
      <c r="B241" s="132"/>
      <c r="Q241" s="133"/>
      <c r="R241" s="133"/>
      <c r="S241" s="133"/>
      <c r="T241" s="133"/>
      <c r="U241" s="133"/>
      <c r="V241" s="134"/>
      <c r="W241" s="134"/>
      <c r="X241" s="134"/>
      <c r="Y241" s="134"/>
      <c r="Z241" s="134"/>
      <c r="AA241" s="134"/>
    </row>
    <row r="242" spans="2:27" s="131" customFormat="1" ht="12" x14ac:dyDescent="0.2">
      <c r="B242" s="132"/>
      <c r="Q242" s="133"/>
      <c r="R242" s="133"/>
      <c r="S242" s="133"/>
      <c r="T242" s="133"/>
      <c r="U242" s="133"/>
      <c r="V242" s="134"/>
      <c r="W242" s="134"/>
      <c r="X242" s="134"/>
      <c r="Y242" s="134"/>
      <c r="Z242" s="134"/>
      <c r="AA242" s="134"/>
    </row>
    <row r="243" spans="2:27" s="131" customFormat="1" ht="12" x14ac:dyDescent="0.2">
      <c r="B243" s="132"/>
      <c r="Q243" s="133"/>
      <c r="R243" s="133"/>
      <c r="S243" s="133"/>
      <c r="T243" s="133"/>
      <c r="U243" s="133"/>
      <c r="V243" s="134"/>
      <c r="W243" s="134"/>
      <c r="X243" s="134"/>
      <c r="Y243" s="134"/>
      <c r="Z243" s="134"/>
      <c r="AA243" s="134"/>
    </row>
    <row r="244" spans="2:27" s="131" customFormat="1" ht="12" x14ac:dyDescent="0.2">
      <c r="B244" s="132"/>
      <c r="Q244" s="133"/>
      <c r="R244" s="133"/>
      <c r="S244" s="133"/>
      <c r="T244" s="133"/>
      <c r="U244" s="133"/>
      <c r="V244" s="134"/>
      <c r="W244" s="134"/>
      <c r="X244" s="134"/>
      <c r="Y244" s="134"/>
      <c r="Z244" s="134"/>
      <c r="AA244" s="134"/>
    </row>
    <row r="245" spans="2:27" s="131" customFormat="1" ht="12" x14ac:dyDescent="0.2">
      <c r="B245" s="132"/>
      <c r="Q245" s="133"/>
      <c r="R245" s="133"/>
      <c r="S245" s="133"/>
      <c r="T245" s="133"/>
      <c r="U245" s="133"/>
      <c r="V245" s="134"/>
      <c r="W245" s="134"/>
      <c r="X245" s="134"/>
      <c r="Y245" s="134"/>
      <c r="Z245" s="134"/>
      <c r="AA245" s="134"/>
    </row>
    <row r="246" spans="2:27" s="131" customFormat="1" ht="12" x14ac:dyDescent="0.2">
      <c r="B246" s="132"/>
      <c r="Q246" s="133"/>
      <c r="R246" s="133"/>
      <c r="S246" s="133"/>
      <c r="T246" s="133"/>
      <c r="U246" s="133"/>
      <c r="V246" s="134"/>
      <c r="W246" s="134"/>
      <c r="X246" s="134"/>
      <c r="Y246" s="134"/>
      <c r="Z246" s="134"/>
      <c r="AA246" s="134"/>
    </row>
    <row r="247" spans="2:27" s="131" customFormat="1" ht="12" x14ac:dyDescent="0.2">
      <c r="B247" s="132"/>
      <c r="Q247" s="133"/>
      <c r="R247" s="133"/>
      <c r="S247" s="133"/>
      <c r="T247" s="133"/>
      <c r="U247" s="133"/>
      <c r="V247" s="134"/>
      <c r="W247" s="134"/>
      <c r="X247" s="134"/>
      <c r="Y247" s="134"/>
      <c r="Z247" s="134"/>
      <c r="AA247" s="134"/>
    </row>
    <row r="248" spans="2:27" s="131" customFormat="1" ht="12" x14ac:dyDescent="0.2">
      <c r="B248" s="132"/>
      <c r="Q248" s="133"/>
      <c r="R248" s="133"/>
      <c r="S248" s="133"/>
      <c r="T248" s="133"/>
      <c r="U248" s="133"/>
      <c r="V248" s="134"/>
      <c r="W248" s="134"/>
      <c r="X248" s="134"/>
      <c r="Y248" s="134"/>
      <c r="Z248" s="134"/>
      <c r="AA248" s="134"/>
    </row>
    <row r="249" spans="2:27" s="131" customFormat="1" ht="12" x14ac:dyDescent="0.2">
      <c r="B249" s="132"/>
      <c r="Q249" s="133"/>
      <c r="R249" s="133"/>
      <c r="S249" s="133"/>
      <c r="T249" s="133"/>
      <c r="U249" s="133"/>
      <c r="V249" s="134"/>
      <c r="W249" s="134"/>
      <c r="X249" s="134"/>
      <c r="Y249" s="134"/>
      <c r="Z249" s="134"/>
      <c r="AA249" s="134"/>
    </row>
    <row r="250" spans="2:27" s="131" customFormat="1" ht="12" x14ac:dyDescent="0.2">
      <c r="B250" s="132"/>
      <c r="Q250" s="133"/>
      <c r="R250" s="133"/>
      <c r="S250" s="133"/>
      <c r="T250" s="133"/>
      <c r="U250" s="133"/>
      <c r="V250" s="134"/>
      <c r="W250" s="134"/>
      <c r="X250" s="134"/>
      <c r="Y250" s="134"/>
      <c r="Z250" s="134"/>
      <c r="AA250" s="134"/>
    </row>
    <row r="251" spans="2:27" s="131" customFormat="1" ht="12" x14ac:dyDescent="0.2">
      <c r="B251" s="132"/>
      <c r="Q251" s="133"/>
      <c r="R251" s="133"/>
      <c r="S251" s="133"/>
      <c r="T251" s="133"/>
      <c r="U251" s="133"/>
      <c r="V251" s="134"/>
      <c r="W251" s="134"/>
      <c r="X251" s="134"/>
      <c r="Y251" s="134"/>
      <c r="Z251" s="134"/>
      <c r="AA251" s="134"/>
    </row>
    <row r="252" spans="2:27" s="131" customFormat="1" ht="12" x14ac:dyDescent="0.2">
      <c r="B252" s="132"/>
      <c r="Q252" s="133"/>
      <c r="R252" s="133"/>
      <c r="S252" s="133"/>
      <c r="T252" s="133"/>
      <c r="U252" s="133"/>
      <c r="V252" s="134"/>
      <c r="W252" s="134"/>
      <c r="X252" s="134"/>
      <c r="Y252" s="134"/>
      <c r="Z252" s="134"/>
      <c r="AA252" s="134"/>
    </row>
    <row r="253" spans="2:27" s="131" customFormat="1" ht="12" x14ac:dyDescent="0.2">
      <c r="B253" s="132"/>
      <c r="Q253" s="133"/>
      <c r="R253" s="133"/>
      <c r="S253" s="133"/>
      <c r="T253" s="133"/>
      <c r="U253" s="133"/>
      <c r="V253" s="134"/>
      <c r="W253" s="134"/>
      <c r="X253" s="134"/>
      <c r="Y253" s="134"/>
      <c r="Z253" s="134"/>
      <c r="AA253" s="134"/>
    </row>
    <row r="254" spans="2:27" s="131" customFormat="1" ht="12" x14ac:dyDescent="0.2">
      <c r="B254" s="132"/>
      <c r="Q254" s="133"/>
      <c r="R254" s="133"/>
      <c r="S254" s="133"/>
      <c r="T254" s="133"/>
      <c r="U254" s="133"/>
      <c r="V254" s="134"/>
      <c r="W254" s="134"/>
      <c r="X254" s="134"/>
      <c r="Y254" s="134"/>
      <c r="Z254" s="134"/>
      <c r="AA254" s="134"/>
    </row>
    <row r="255" spans="2:27" s="131" customFormat="1" ht="12" x14ac:dyDescent="0.2">
      <c r="B255" s="132"/>
      <c r="Q255" s="133"/>
      <c r="R255" s="133"/>
      <c r="S255" s="133"/>
      <c r="T255" s="133"/>
      <c r="U255" s="133"/>
      <c r="V255" s="134"/>
      <c r="W255" s="134"/>
      <c r="X255" s="134"/>
      <c r="Y255" s="134"/>
      <c r="Z255" s="134"/>
      <c r="AA255" s="134"/>
    </row>
    <row r="256" spans="2:27" s="131" customFormat="1" ht="12" x14ac:dyDescent="0.2">
      <c r="B256" s="132"/>
      <c r="Q256" s="133"/>
      <c r="R256" s="133"/>
      <c r="S256" s="133"/>
      <c r="T256" s="133"/>
      <c r="U256" s="133"/>
      <c r="V256" s="134"/>
      <c r="W256" s="134"/>
      <c r="X256" s="134"/>
      <c r="Y256" s="134"/>
      <c r="Z256" s="134"/>
      <c r="AA256" s="134"/>
    </row>
    <row r="257" spans="2:27" s="131" customFormat="1" ht="12" x14ac:dyDescent="0.2">
      <c r="B257" s="132"/>
      <c r="Q257" s="133"/>
      <c r="R257" s="133"/>
      <c r="S257" s="133"/>
      <c r="T257" s="133"/>
      <c r="U257" s="133"/>
      <c r="V257" s="134"/>
      <c r="W257" s="134"/>
      <c r="X257" s="134"/>
      <c r="Y257" s="134"/>
      <c r="Z257" s="134"/>
      <c r="AA257" s="134"/>
    </row>
    <row r="258" spans="2:27" s="131" customFormat="1" ht="12" x14ac:dyDescent="0.2">
      <c r="B258" s="132"/>
      <c r="Q258" s="133"/>
      <c r="R258" s="133"/>
      <c r="S258" s="133"/>
      <c r="T258" s="133"/>
      <c r="U258" s="133"/>
      <c r="V258" s="134"/>
      <c r="W258" s="134"/>
      <c r="X258" s="134"/>
      <c r="Y258" s="134"/>
      <c r="Z258" s="134"/>
      <c r="AA258" s="134"/>
    </row>
    <row r="259" spans="2:27" s="131" customFormat="1" ht="12" x14ac:dyDescent="0.2">
      <c r="B259" s="132"/>
      <c r="Q259" s="133"/>
      <c r="R259" s="133"/>
      <c r="S259" s="133"/>
      <c r="T259" s="133"/>
      <c r="U259" s="133"/>
      <c r="V259" s="134"/>
      <c r="W259" s="134"/>
      <c r="X259" s="134"/>
      <c r="Y259" s="134"/>
      <c r="Z259" s="134"/>
      <c r="AA259" s="134"/>
    </row>
    <row r="260" spans="2:27" s="131" customFormat="1" ht="12" x14ac:dyDescent="0.2">
      <c r="B260" s="132"/>
      <c r="Q260" s="133"/>
      <c r="R260" s="133"/>
      <c r="S260" s="133"/>
      <c r="T260" s="133"/>
      <c r="U260" s="133"/>
      <c r="V260" s="134"/>
      <c r="W260" s="134"/>
      <c r="X260" s="134"/>
      <c r="Y260" s="134"/>
      <c r="Z260" s="134"/>
      <c r="AA260" s="134"/>
    </row>
    <row r="261" spans="2:27" s="131" customFormat="1" ht="12" x14ac:dyDescent="0.2">
      <c r="B261" s="132"/>
      <c r="Q261" s="133"/>
      <c r="R261" s="133"/>
      <c r="S261" s="133"/>
      <c r="T261" s="133"/>
      <c r="U261" s="133"/>
      <c r="V261" s="134"/>
      <c r="W261" s="134"/>
      <c r="X261" s="134"/>
      <c r="Y261" s="134"/>
      <c r="Z261" s="134"/>
      <c r="AA261" s="134"/>
    </row>
    <row r="262" spans="2:27" s="131" customFormat="1" ht="12" x14ac:dyDescent="0.2">
      <c r="B262" s="132"/>
      <c r="Q262" s="133"/>
      <c r="R262" s="133"/>
      <c r="S262" s="133"/>
      <c r="T262" s="133"/>
      <c r="U262" s="133"/>
      <c r="V262" s="134"/>
      <c r="W262" s="134"/>
      <c r="X262" s="134"/>
      <c r="Y262" s="134"/>
      <c r="Z262" s="134"/>
      <c r="AA262" s="134"/>
    </row>
    <row r="263" spans="2:27" s="131" customFormat="1" ht="12" x14ac:dyDescent="0.2">
      <c r="B263" s="132"/>
      <c r="Q263" s="133"/>
      <c r="R263" s="133"/>
      <c r="S263" s="133"/>
      <c r="T263" s="133"/>
      <c r="U263" s="133"/>
      <c r="V263" s="134"/>
      <c r="W263" s="134"/>
      <c r="X263" s="134"/>
      <c r="Y263" s="134"/>
      <c r="Z263" s="134"/>
      <c r="AA263" s="134"/>
    </row>
    <row r="264" spans="2:27" s="131" customFormat="1" ht="12" x14ac:dyDescent="0.2">
      <c r="B264" s="132"/>
      <c r="Q264" s="133"/>
      <c r="R264" s="133"/>
      <c r="S264" s="133"/>
      <c r="T264" s="133"/>
      <c r="U264" s="133"/>
      <c r="V264" s="134"/>
      <c r="W264" s="134"/>
      <c r="X264" s="134"/>
      <c r="Y264" s="134"/>
      <c r="Z264" s="134"/>
      <c r="AA264" s="134"/>
    </row>
    <row r="265" spans="2:27" s="131" customFormat="1" ht="12" x14ac:dyDescent="0.2">
      <c r="B265" s="132"/>
      <c r="Q265" s="133"/>
      <c r="R265" s="133"/>
      <c r="S265" s="133"/>
      <c r="T265" s="133"/>
      <c r="U265" s="133"/>
      <c r="V265" s="134"/>
      <c r="W265" s="134"/>
      <c r="X265" s="134"/>
      <c r="Y265" s="134"/>
      <c r="Z265" s="134"/>
      <c r="AA265" s="134"/>
    </row>
    <row r="266" spans="2:27" s="131" customFormat="1" ht="12" x14ac:dyDescent="0.2">
      <c r="B266" s="132"/>
      <c r="Q266" s="133"/>
      <c r="R266" s="133"/>
      <c r="S266" s="133"/>
      <c r="T266" s="133"/>
      <c r="U266" s="133"/>
      <c r="V266" s="134"/>
      <c r="W266" s="134"/>
      <c r="X266" s="134"/>
      <c r="Y266" s="134"/>
      <c r="Z266" s="134"/>
      <c r="AA266" s="134"/>
    </row>
    <row r="267" spans="2:27" s="131" customFormat="1" ht="12" x14ac:dyDescent="0.2">
      <c r="B267" s="132"/>
      <c r="Q267" s="133"/>
      <c r="R267" s="133"/>
      <c r="S267" s="133"/>
      <c r="T267" s="133"/>
      <c r="U267" s="133"/>
      <c r="V267" s="134"/>
      <c r="W267" s="134"/>
      <c r="X267" s="134"/>
      <c r="Y267" s="134"/>
      <c r="Z267" s="134"/>
      <c r="AA267" s="134"/>
    </row>
    <row r="268" spans="2:27" s="131" customFormat="1" ht="12" x14ac:dyDescent="0.2">
      <c r="B268" s="132"/>
      <c r="Q268" s="133"/>
      <c r="R268" s="133"/>
      <c r="S268" s="133"/>
      <c r="T268" s="133"/>
      <c r="U268" s="133"/>
      <c r="V268" s="134"/>
      <c r="W268" s="134"/>
      <c r="X268" s="134"/>
      <c r="Y268" s="134"/>
      <c r="Z268" s="134"/>
      <c r="AA268" s="134"/>
    </row>
    <row r="269" spans="2:27" s="131" customFormat="1" ht="12" x14ac:dyDescent="0.2">
      <c r="B269" s="132"/>
      <c r="Q269" s="133"/>
      <c r="R269" s="133"/>
      <c r="S269" s="133"/>
      <c r="T269" s="133"/>
      <c r="U269" s="133"/>
      <c r="V269" s="134"/>
      <c r="W269" s="134"/>
      <c r="X269" s="134"/>
      <c r="Y269" s="134"/>
      <c r="Z269" s="134"/>
      <c r="AA269" s="134"/>
    </row>
    <row r="270" spans="2:27" s="131" customFormat="1" ht="12" x14ac:dyDescent="0.2">
      <c r="B270" s="132"/>
      <c r="Q270" s="133"/>
      <c r="R270" s="133"/>
      <c r="S270" s="133"/>
      <c r="T270" s="133"/>
      <c r="U270" s="133"/>
      <c r="V270" s="134"/>
      <c r="W270" s="134"/>
      <c r="X270" s="134"/>
      <c r="Y270" s="134"/>
      <c r="Z270" s="134"/>
      <c r="AA270" s="134"/>
    </row>
    <row r="271" spans="2:27" s="131" customFormat="1" ht="12" x14ac:dyDescent="0.2">
      <c r="B271" s="132"/>
      <c r="Q271" s="133"/>
      <c r="R271" s="133"/>
      <c r="S271" s="133"/>
      <c r="T271" s="133"/>
      <c r="U271" s="133"/>
      <c r="V271" s="134"/>
      <c r="W271" s="134"/>
      <c r="X271" s="134"/>
      <c r="Y271" s="134"/>
      <c r="Z271" s="134"/>
      <c r="AA271" s="134"/>
    </row>
    <row r="272" spans="2:27" s="131" customFormat="1" ht="12" x14ac:dyDescent="0.2">
      <c r="B272" s="132"/>
      <c r="Q272" s="133"/>
      <c r="R272" s="133"/>
      <c r="S272" s="133"/>
      <c r="T272" s="133"/>
      <c r="U272" s="133"/>
      <c r="V272" s="134"/>
      <c r="W272" s="134"/>
      <c r="X272" s="134"/>
      <c r="Y272" s="134"/>
      <c r="Z272" s="134"/>
      <c r="AA272" s="134"/>
    </row>
    <row r="273" spans="2:27" s="131" customFormat="1" ht="12" x14ac:dyDescent="0.2">
      <c r="B273" s="132"/>
      <c r="Q273" s="133"/>
      <c r="R273" s="133"/>
      <c r="S273" s="133"/>
      <c r="T273" s="133"/>
      <c r="U273" s="133"/>
      <c r="V273" s="134"/>
      <c r="W273" s="134"/>
      <c r="X273" s="134"/>
      <c r="Y273" s="134"/>
      <c r="Z273" s="134"/>
      <c r="AA273" s="134"/>
    </row>
    <row r="274" spans="2:27" s="131" customFormat="1" ht="12" x14ac:dyDescent="0.2">
      <c r="B274" s="132"/>
      <c r="Q274" s="133"/>
      <c r="R274" s="133"/>
      <c r="S274" s="133"/>
      <c r="T274" s="133"/>
      <c r="U274" s="133"/>
      <c r="V274" s="134"/>
      <c r="W274" s="134"/>
      <c r="X274" s="134"/>
      <c r="Y274" s="134"/>
      <c r="Z274" s="134"/>
      <c r="AA274" s="134"/>
    </row>
    <row r="275" spans="2:27" s="131" customFormat="1" ht="12" x14ac:dyDescent="0.2">
      <c r="B275" s="132"/>
      <c r="Q275" s="133"/>
      <c r="R275" s="133"/>
      <c r="S275" s="133"/>
      <c r="T275" s="133"/>
      <c r="U275" s="133"/>
      <c r="V275" s="134"/>
      <c r="W275" s="134"/>
      <c r="X275" s="134"/>
      <c r="Y275" s="134"/>
      <c r="Z275" s="134"/>
      <c r="AA275" s="134"/>
    </row>
    <row r="276" spans="2:27" s="131" customFormat="1" ht="12" x14ac:dyDescent="0.2">
      <c r="B276" s="132"/>
      <c r="Q276" s="133"/>
      <c r="R276" s="133"/>
      <c r="S276" s="133"/>
      <c r="T276" s="133"/>
      <c r="U276" s="133"/>
      <c r="V276" s="134"/>
      <c r="W276" s="134"/>
      <c r="X276" s="134"/>
      <c r="Y276" s="134"/>
      <c r="Z276" s="134"/>
      <c r="AA276" s="134"/>
    </row>
    <row r="277" spans="2:27" s="131" customFormat="1" ht="12" x14ac:dyDescent="0.2">
      <c r="B277" s="132"/>
      <c r="Q277" s="133"/>
      <c r="R277" s="133"/>
      <c r="S277" s="133"/>
      <c r="T277" s="133"/>
      <c r="U277" s="133"/>
      <c r="V277" s="134"/>
      <c r="W277" s="134"/>
      <c r="X277" s="134"/>
      <c r="Y277" s="134"/>
      <c r="Z277" s="134"/>
      <c r="AA277" s="134"/>
    </row>
    <row r="278" spans="2:27" s="131" customFormat="1" ht="12" x14ac:dyDescent="0.2">
      <c r="B278" s="132"/>
      <c r="Q278" s="133"/>
      <c r="R278" s="133"/>
      <c r="S278" s="133"/>
      <c r="T278" s="133"/>
      <c r="U278" s="133"/>
      <c r="V278" s="134"/>
      <c r="W278" s="134"/>
      <c r="X278" s="134"/>
      <c r="Y278" s="134"/>
      <c r="Z278" s="134"/>
      <c r="AA278" s="134"/>
    </row>
    <row r="279" spans="2:27" s="131" customFormat="1" ht="12" x14ac:dyDescent="0.2">
      <c r="B279" s="132"/>
      <c r="Q279" s="133"/>
      <c r="R279" s="133"/>
      <c r="S279" s="133"/>
      <c r="T279" s="133"/>
      <c r="U279" s="133"/>
      <c r="V279" s="134"/>
      <c r="W279" s="134"/>
      <c r="X279" s="134"/>
      <c r="Y279" s="134"/>
      <c r="Z279" s="134"/>
      <c r="AA279" s="134"/>
    </row>
    <row r="280" spans="2:27" s="131" customFormat="1" ht="12" x14ac:dyDescent="0.2">
      <c r="B280" s="132"/>
      <c r="Q280" s="133"/>
      <c r="R280" s="133"/>
      <c r="S280" s="133"/>
      <c r="T280" s="133"/>
      <c r="U280" s="133"/>
      <c r="V280" s="134"/>
      <c r="W280" s="134"/>
      <c r="X280" s="134"/>
      <c r="Y280" s="134"/>
      <c r="Z280" s="134"/>
      <c r="AA280" s="134"/>
    </row>
    <row r="281" spans="2:27" s="131" customFormat="1" ht="12" x14ac:dyDescent="0.2">
      <c r="B281" s="132"/>
      <c r="Q281" s="133"/>
      <c r="R281" s="133"/>
      <c r="S281" s="133"/>
      <c r="T281" s="133"/>
      <c r="U281" s="133"/>
      <c r="V281" s="134"/>
      <c r="W281" s="134"/>
      <c r="X281" s="134"/>
      <c r="Y281" s="134"/>
      <c r="Z281" s="134"/>
      <c r="AA281" s="134"/>
    </row>
    <row r="282" spans="2:27" s="131" customFormat="1" ht="12" x14ac:dyDescent="0.2">
      <c r="B282" s="132"/>
      <c r="Q282" s="133"/>
      <c r="R282" s="133"/>
      <c r="S282" s="133"/>
      <c r="T282" s="133"/>
      <c r="U282" s="133"/>
      <c r="V282" s="134"/>
      <c r="W282" s="134"/>
      <c r="X282" s="134"/>
      <c r="Y282" s="134"/>
      <c r="Z282" s="134"/>
      <c r="AA282" s="134"/>
    </row>
    <row r="283" spans="2:27" s="131" customFormat="1" ht="12" x14ac:dyDescent="0.2">
      <c r="B283" s="132"/>
      <c r="Q283" s="133"/>
      <c r="R283" s="133"/>
      <c r="S283" s="133"/>
      <c r="T283" s="133"/>
      <c r="U283" s="133"/>
      <c r="V283" s="134"/>
      <c r="W283" s="134"/>
      <c r="X283" s="134"/>
      <c r="Y283" s="134"/>
      <c r="Z283" s="134"/>
      <c r="AA283" s="134"/>
    </row>
    <row r="284" spans="2:27" s="131" customFormat="1" ht="12" x14ac:dyDescent="0.2">
      <c r="B284" s="132"/>
      <c r="Q284" s="133"/>
      <c r="R284" s="133"/>
      <c r="S284" s="133"/>
      <c r="T284" s="133"/>
      <c r="U284" s="133"/>
      <c r="V284" s="134"/>
      <c r="W284" s="134"/>
      <c r="X284" s="134"/>
      <c r="Y284" s="134"/>
      <c r="Z284" s="134"/>
      <c r="AA284" s="134"/>
    </row>
    <row r="285" spans="2:27" s="131" customFormat="1" ht="12" x14ac:dyDescent="0.2">
      <c r="B285" s="132"/>
      <c r="Q285" s="133"/>
      <c r="R285" s="133"/>
      <c r="S285" s="133"/>
      <c r="T285" s="133"/>
      <c r="U285" s="133"/>
      <c r="V285" s="134"/>
      <c r="W285" s="134"/>
      <c r="X285" s="134"/>
      <c r="Y285" s="134"/>
      <c r="Z285" s="134"/>
      <c r="AA285" s="134"/>
    </row>
    <row r="286" spans="2:27" s="131" customFormat="1" ht="12" x14ac:dyDescent="0.2">
      <c r="B286" s="132"/>
      <c r="Q286" s="133"/>
      <c r="R286" s="133"/>
      <c r="S286" s="133"/>
      <c r="T286" s="133"/>
      <c r="U286" s="133"/>
      <c r="V286" s="134"/>
      <c r="W286" s="134"/>
      <c r="X286" s="134"/>
      <c r="Y286" s="134"/>
      <c r="Z286" s="134"/>
      <c r="AA286" s="134"/>
    </row>
    <row r="287" spans="2:27" s="131" customFormat="1" ht="12" x14ac:dyDescent="0.2">
      <c r="B287" s="132"/>
      <c r="Q287" s="133"/>
      <c r="R287" s="133"/>
      <c r="S287" s="133"/>
      <c r="T287" s="133"/>
      <c r="U287" s="133"/>
      <c r="V287" s="134"/>
      <c r="W287" s="134"/>
      <c r="X287" s="134"/>
      <c r="Y287" s="134"/>
      <c r="Z287" s="134"/>
      <c r="AA287" s="134"/>
    </row>
    <row r="288" spans="2:27" s="131" customFormat="1" ht="12" x14ac:dyDescent="0.2">
      <c r="B288" s="132"/>
      <c r="Q288" s="133"/>
      <c r="R288" s="133"/>
      <c r="S288" s="133"/>
      <c r="T288" s="133"/>
      <c r="U288" s="133"/>
      <c r="V288" s="134"/>
      <c r="W288" s="134"/>
      <c r="X288" s="134"/>
      <c r="Y288" s="134"/>
      <c r="Z288" s="134"/>
      <c r="AA288" s="134"/>
    </row>
    <row r="289" spans="2:27" s="131" customFormat="1" ht="12" x14ac:dyDescent="0.2">
      <c r="B289" s="132"/>
      <c r="Q289" s="133"/>
      <c r="R289" s="133"/>
      <c r="S289" s="133"/>
      <c r="T289" s="133"/>
      <c r="U289" s="133"/>
      <c r="V289" s="134"/>
      <c r="W289" s="134"/>
      <c r="X289" s="134"/>
      <c r="Y289" s="134"/>
      <c r="Z289" s="134"/>
      <c r="AA289" s="134"/>
    </row>
    <row r="290" spans="2:27" s="131" customFormat="1" ht="12" x14ac:dyDescent="0.2">
      <c r="B290" s="132"/>
      <c r="Q290" s="133"/>
      <c r="R290" s="133"/>
      <c r="S290" s="133"/>
      <c r="T290" s="133"/>
      <c r="U290" s="133"/>
      <c r="V290" s="134"/>
      <c r="W290" s="134"/>
      <c r="X290" s="134"/>
      <c r="Y290" s="134"/>
      <c r="Z290" s="134"/>
      <c r="AA290" s="134"/>
    </row>
    <row r="291" spans="2:27" s="131" customFormat="1" ht="12" x14ac:dyDescent="0.2">
      <c r="B291" s="132"/>
      <c r="Q291" s="133"/>
      <c r="R291" s="133"/>
      <c r="S291" s="133"/>
      <c r="T291" s="133"/>
      <c r="U291" s="133"/>
      <c r="V291" s="134"/>
      <c r="W291" s="134"/>
      <c r="X291" s="134"/>
      <c r="Y291" s="134"/>
      <c r="Z291" s="134"/>
      <c r="AA291" s="134"/>
    </row>
    <row r="292" spans="2:27" s="131" customFormat="1" ht="12" x14ac:dyDescent="0.2">
      <c r="B292" s="132"/>
      <c r="Q292" s="133"/>
      <c r="R292" s="133"/>
      <c r="S292" s="133"/>
      <c r="T292" s="133"/>
      <c r="U292" s="133"/>
      <c r="V292" s="134"/>
      <c r="W292" s="134"/>
      <c r="X292" s="134"/>
      <c r="Y292" s="134"/>
      <c r="Z292" s="134"/>
      <c r="AA292" s="134"/>
    </row>
    <row r="293" spans="2:27" s="131" customFormat="1" ht="12" x14ac:dyDescent="0.2">
      <c r="B293" s="132"/>
      <c r="Q293" s="133"/>
      <c r="R293" s="133"/>
      <c r="S293" s="133"/>
      <c r="T293" s="133"/>
      <c r="U293" s="133"/>
      <c r="V293" s="134"/>
      <c r="W293" s="134"/>
      <c r="X293" s="134"/>
      <c r="Y293" s="134"/>
      <c r="Z293" s="134"/>
      <c r="AA293" s="134"/>
    </row>
    <row r="294" spans="2:27" s="131" customFormat="1" ht="12" x14ac:dyDescent="0.2">
      <c r="B294" s="132"/>
      <c r="Q294" s="133"/>
      <c r="R294" s="133"/>
      <c r="S294" s="133"/>
      <c r="T294" s="133"/>
      <c r="U294" s="133"/>
      <c r="V294" s="134"/>
      <c r="W294" s="134"/>
      <c r="X294" s="134"/>
      <c r="Y294" s="134"/>
      <c r="Z294" s="134"/>
      <c r="AA294" s="134"/>
    </row>
    <row r="295" spans="2:27" s="131" customFormat="1" ht="12" x14ac:dyDescent="0.2">
      <c r="B295" s="132"/>
      <c r="Q295" s="133"/>
      <c r="R295" s="133"/>
      <c r="S295" s="133"/>
      <c r="T295" s="133"/>
      <c r="U295" s="133"/>
      <c r="V295" s="134"/>
      <c r="W295" s="134"/>
      <c r="X295" s="134"/>
      <c r="Y295" s="134"/>
      <c r="Z295" s="134"/>
      <c r="AA295" s="134"/>
    </row>
    <row r="296" spans="2:27" s="131" customFormat="1" ht="12" x14ac:dyDescent="0.2">
      <c r="B296" s="132"/>
      <c r="Q296" s="133"/>
      <c r="R296" s="133"/>
      <c r="S296" s="133"/>
      <c r="T296" s="133"/>
      <c r="U296" s="133"/>
      <c r="V296" s="134"/>
      <c r="W296" s="134"/>
      <c r="X296" s="134"/>
      <c r="Y296" s="134"/>
      <c r="Z296" s="134"/>
      <c r="AA296" s="134"/>
    </row>
    <row r="297" spans="2:27" s="131" customFormat="1" ht="12" x14ac:dyDescent="0.2">
      <c r="B297" s="132"/>
      <c r="Q297" s="133"/>
      <c r="R297" s="133"/>
      <c r="S297" s="133"/>
      <c r="T297" s="133"/>
      <c r="U297" s="133"/>
      <c r="V297" s="134"/>
      <c r="W297" s="134"/>
      <c r="X297" s="134"/>
      <c r="Y297" s="134"/>
      <c r="Z297" s="134"/>
      <c r="AA297" s="134"/>
    </row>
    <row r="298" spans="2:27" s="131" customFormat="1" ht="12" x14ac:dyDescent="0.2">
      <c r="B298" s="132"/>
      <c r="Q298" s="133"/>
      <c r="R298" s="133"/>
      <c r="S298" s="133"/>
      <c r="T298" s="133"/>
      <c r="U298" s="133"/>
      <c r="V298" s="134"/>
      <c r="W298" s="134"/>
      <c r="X298" s="134"/>
      <c r="Y298" s="134"/>
      <c r="Z298" s="134"/>
      <c r="AA298" s="134"/>
    </row>
    <row r="299" spans="2:27" s="131" customFormat="1" ht="12" x14ac:dyDescent="0.2">
      <c r="B299" s="132"/>
      <c r="Q299" s="133"/>
      <c r="R299" s="133"/>
      <c r="S299" s="133"/>
      <c r="T299" s="133"/>
      <c r="U299" s="133"/>
      <c r="V299" s="134"/>
      <c r="W299" s="134"/>
      <c r="X299" s="134"/>
      <c r="Y299" s="134"/>
      <c r="Z299" s="134"/>
      <c r="AA299" s="134"/>
    </row>
    <row r="300" spans="2:27" s="131" customFormat="1" ht="12" x14ac:dyDescent="0.2">
      <c r="B300" s="132"/>
      <c r="Q300" s="133"/>
      <c r="R300" s="133"/>
      <c r="S300" s="133"/>
      <c r="T300" s="133"/>
      <c r="U300" s="133"/>
      <c r="V300" s="134"/>
      <c r="W300" s="134"/>
      <c r="X300" s="134"/>
      <c r="Y300" s="134"/>
      <c r="Z300" s="134"/>
      <c r="AA300" s="134"/>
    </row>
    <row r="301" spans="2:27" s="131" customFormat="1" ht="12" x14ac:dyDescent="0.2">
      <c r="B301" s="132"/>
      <c r="Q301" s="133"/>
      <c r="R301" s="133"/>
      <c r="S301" s="133"/>
      <c r="T301" s="133"/>
      <c r="U301" s="133"/>
      <c r="V301" s="134"/>
      <c r="W301" s="134"/>
      <c r="X301" s="134"/>
      <c r="Y301" s="134"/>
      <c r="Z301" s="134"/>
      <c r="AA301" s="134"/>
    </row>
    <row r="302" spans="2:27" s="131" customFormat="1" ht="12" x14ac:dyDescent="0.2">
      <c r="B302" s="132"/>
      <c r="Q302" s="133"/>
      <c r="R302" s="133"/>
      <c r="S302" s="133"/>
      <c r="T302" s="133"/>
      <c r="U302" s="133"/>
      <c r="V302" s="134"/>
      <c r="W302" s="134"/>
      <c r="X302" s="134"/>
      <c r="Y302" s="134"/>
      <c r="Z302" s="134"/>
      <c r="AA302" s="134"/>
    </row>
    <row r="303" spans="2:27" s="131" customFormat="1" ht="12" x14ac:dyDescent="0.2">
      <c r="B303" s="132"/>
      <c r="Q303" s="133"/>
      <c r="R303" s="133"/>
      <c r="S303" s="133"/>
      <c r="T303" s="133"/>
      <c r="U303" s="133"/>
      <c r="V303" s="134"/>
      <c r="W303" s="134"/>
      <c r="X303" s="134"/>
      <c r="Y303" s="134"/>
      <c r="Z303" s="134"/>
      <c r="AA303" s="134"/>
    </row>
    <row r="304" spans="2:27" s="131" customFormat="1" ht="12" x14ac:dyDescent="0.2">
      <c r="B304" s="132"/>
      <c r="Q304" s="133"/>
      <c r="R304" s="133"/>
      <c r="S304" s="133"/>
      <c r="T304" s="133"/>
      <c r="U304" s="133"/>
      <c r="V304" s="134"/>
      <c r="W304" s="134"/>
      <c r="X304" s="134"/>
      <c r="Y304" s="134"/>
      <c r="Z304" s="134"/>
      <c r="AA304" s="134"/>
    </row>
    <row r="305" spans="2:27" s="131" customFormat="1" ht="12" x14ac:dyDescent="0.2">
      <c r="B305" s="132"/>
      <c r="Q305" s="133"/>
      <c r="R305" s="133"/>
      <c r="S305" s="133"/>
      <c r="T305" s="133"/>
      <c r="U305" s="133"/>
      <c r="V305" s="134"/>
      <c r="W305" s="134"/>
      <c r="X305" s="134"/>
      <c r="Y305" s="134"/>
      <c r="Z305" s="134"/>
      <c r="AA305" s="134"/>
    </row>
    <row r="306" spans="2:27" s="131" customFormat="1" ht="12" x14ac:dyDescent="0.2">
      <c r="B306" s="132"/>
      <c r="Q306" s="133"/>
      <c r="R306" s="133"/>
      <c r="S306" s="133"/>
      <c r="T306" s="133"/>
      <c r="U306" s="133"/>
      <c r="V306" s="134"/>
      <c r="W306" s="134"/>
      <c r="X306" s="134"/>
      <c r="Y306" s="134"/>
      <c r="Z306" s="134"/>
      <c r="AA306" s="134"/>
    </row>
    <row r="307" spans="2:27" s="131" customFormat="1" ht="12" x14ac:dyDescent="0.2">
      <c r="B307" s="132"/>
      <c r="Q307" s="133"/>
      <c r="R307" s="133"/>
      <c r="S307" s="133"/>
      <c r="T307" s="133"/>
      <c r="U307" s="133"/>
      <c r="V307" s="134"/>
      <c r="W307" s="134"/>
      <c r="X307" s="134"/>
      <c r="Y307" s="134"/>
      <c r="Z307" s="134"/>
      <c r="AA307" s="134"/>
    </row>
    <row r="308" spans="2:27" s="131" customFormat="1" ht="12" x14ac:dyDescent="0.2">
      <c r="B308" s="132"/>
      <c r="Q308" s="133"/>
      <c r="R308" s="133"/>
      <c r="S308" s="133"/>
      <c r="T308" s="133"/>
      <c r="U308" s="133"/>
      <c r="V308" s="134"/>
      <c r="W308" s="134"/>
      <c r="X308" s="134"/>
      <c r="Y308" s="134"/>
      <c r="Z308" s="134"/>
      <c r="AA308" s="134"/>
    </row>
    <row r="309" spans="2:27" s="131" customFormat="1" ht="12" x14ac:dyDescent="0.2">
      <c r="B309" s="132"/>
      <c r="Q309" s="133"/>
      <c r="R309" s="133"/>
      <c r="S309" s="133"/>
      <c r="T309" s="133"/>
      <c r="U309" s="133"/>
      <c r="V309" s="134"/>
      <c r="W309" s="134"/>
      <c r="X309" s="134"/>
      <c r="Y309" s="134"/>
      <c r="Z309" s="134"/>
      <c r="AA309" s="134"/>
    </row>
    <row r="310" spans="2:27" s="131" customFormat="1" ht="12" x14ac:dyDescent="0.2">
      <c r="B310" s="132"/>
      <c r="Q310" s="133"/>
      <c r="R310" s="133"/>
      <c r="S310" s="133"/>
      <c r="T310" s="133"/>
      <c r="U310" s="133"/>
      <c r="V310" s="134"/>
      <c r="W310" s="134"/>
      <c r="X310" s="134"/>
      <c r="Y310" s="134"/>
      <c r="Z310" s="134"/>
      <c r="AA310" s="134"/>
    </row>
    <row r="311" spans="2:27" s="131" customFormat="1" ht="12" x14ac:dyDescent="0.2">
      <c r="B311" s="132"/>
      <c r="Q311" s="133"/>
      <c r="R311" s="133"/>
      <c r="S311" s="133"/>
      <c r="T311" s="133"/>
      <c r="U311" s="133"/>
      <c r="V311" s="134"/>
      <c r="W311" s="134"/>
      <c r="X311" s="134"/>
      <c r="Y311" s="134"/>
      <c r="Z311" s="134"/>
      <c r="AA311" s="134"/>
    </row>
    <row r="312" spans="2:27" s="131" customFormat="1" ht="12" x14ac:dyDescent="0.2">
      <c r="B312" s="132"/>
      <c r="Q312" s="133"/>
      <c r="R312" s="133"/>
      <c r="S312" s="133"/>
      <c r="T312" s="133"/>
      <c r="U312" s="133"/>
      <c r="V312" s="134"/>
      <c r="W312" s="134"/>
      <c r="X312" s="134"/>
      <c r="Y312" s="134"/>
      <c r="Z312" s="134"/>
      <c r="AA312" s="134"/>
    </row>
    <row r="313" spans="2:27" s="131" customFormat="1" ht="12" x14ac:dyDescent="0.2">
      <c r="B313" s="132"/>
      <c r="Q313" s="133"/>
      <c r="R313" s="133"/>
      <c r="S313" s="133"/>
      <c r="T313" s="133"/>
      <c r="U313" s="133"/>
      <c r="V313" s="134"/>
      <c r="W313" s="134"/>
      <c r="X313" s="134"/>
      <c r="Y313" s="134"/>
      <c r="Z313" s="134"/>
      <c r="AA313" s="134"/>
    </row>
    <row r="314" spans="2:27" s="131" customFormat="1" ht="12" x14ac:dyDescent="0.2">
      <c r="B314" s="132"/>
      <c r="Q314" s="133"/>
      <c r="R314" s="133"/>
      <c r="S314" s="133"/>
      <c r="T314" s="133"/>
      <c r="U314" s="133"/>
      <c r="V314" s="134"/>
      <c r="W314" s="134"/>
      <c r="X314" s="134"/>
      <c r="Y314" s="134"/>
      <c r="Z314" s="134"/>
      <c r="AA314" s="134"/>
    </row>
    <row r="315" spans="2:27" s="131" customFormat="1" ht="12" x14ac:dyDescent="0.2">
      <c r="B315" s="132"/>
      <c r="Q315" s="133"/>
      <c r="R315" s="133"/>
      <c r="S315" s="133"/>
      <c r="T315" s="133"/>
      <c r="U315" s="133"/>
      <c r="V315" s="134"/>
      <c r="W315" s="134"/>
      <c r="X315" s="134"/>
      <c r="Y315" s="134"/>
      <c r="Z315" s="134"/>
      <c r="AA315" s="134"/>
    </row>
    <row r="316" spans="2:27" s="131" customFormat="1" ht="12" x14ac:dyDescent="0.2">
      <c r="B316" s="132"/>
      <c r="Q316" s="133"/>
      <c r="R316" s="133"/>
      <c r="S316" s="133"/>
      <c r="T316" s="133"/>
      <c r="U316" s="133"/>
      <c r="V316" s="134"/>
      <c r="W316" s="134"/>
      <c r="X316" s="134"/>
      <c r="Y316" s="134"/>
      <c r="Z316" s="134"/>
      <c r="AA316" s="134"/>
    </row>
    <row r="317" spans="2:27" s="131" customFormat="1" ht="12" x14ac:dyDescent="0.2">
      <c r="B317" s="132"/>
      <c r="Q317" s="133"/>
      <c r="R317" s="133"/>
      <c r="S317" s="133"/>
      <c r="T317" s="133"/>
      <c r="U317" s="133"/>
      <c r="V317" s="134"/>
      <c r="W317" s="134"/>
      <c r="X317" s="134"/>
      <c r="Y317" s="134"/>
      <c r="Z317" s="134"/>
      <c r="AA317" s="134"/>
    </row>
    <row r="318" spans="2:27" s="131" customFormat="1" ht="12" x14ac:dyDescent="0.2">
      <c r="B318" s="132"/>
      <c r="Q318" s="133"/>
      <c r="R318" s="133"/>
      <c r="S318" s="133"/>
      <c r="T318" s="133"/>
      <c r="U318" s="133"/>
      <c r="V318" s="134"/>
      <c r="W318" s="134"/>
      <c r="X318" s="134"/>
      <c r="Y318" s="134"/>
      <c r="Z318" s="134"/>
      <c r="AA318" s="134"/>
    </row>
    <row r="319" spans="2:27" s="131" customFormat="1" ht="12" x14ac:dyDescent="0.2">
      <c r="B319" s="132"/>
      <c r="Q319" s="133"/>
      <c r="R319" s="133"/>
      <c r="S319" s="133"/>
      <c r="T319" s="133"/>
      <c r="U319" s="133"/>
      <c r="V319" s="134"/>
      <c r="W319" s="134"/>
      <c r="X319" s="134"/>
      <c r="Y319" s="134"/>
      <c r="Z319" s="134"/>
      <c r="AA319" s="134"/>
    </row>
    <row r="320" spans="2:27" s="131" customFormat="1" ht="12" x14ac:dyDescent="0.2">
      <c r="B320" s="132"/>
      <c r="Q320" s="133"/>
      <c r="R320" s="133"/>
      <c r="S320" s="133"/>
      <c r="T320" s="133"/>
      <c r="U320" s="133"/>
      <c r="V320" s="134"/>
      <c r="W320" s="134"/>
      <c r="X320" s="134"/>
      <c r="Y320" s="134"/>
      <c r="Z320" s="134"/>
      <c r="AA320" s="134"/>
    </row>
    <row r="321" spans="2:27" s="131" customFormat="1" ht="12" x14ac:dyDescent="0.2">
      <c r="B321" s="132"/>
      <c r="Q321" s="133"/>
      <c r="R321" s="133"/>
      <c r="S321" s="133"/>
      <c r="T321" s="133"/>
      <c r="U321" s="133"/>
      <c r="V321" s="134"/>
      <c r="W321" s="134"/>
      <c r="X321" s="134"/>
      <c r="Y321" s="134"/>
      <c r="Z321" s="134"/>
      <c r="AA321" s="134"/>
    </row>
    <row r="322" spans="2:27" s="131" customFormat="1" ht="12" x14ac:dyDescent="0.2">
      <c r="B322" s="132"/>
      <c r="Q322" s="133"/>
      <c r="R322" s="133"/>
      <c r="S322" s="133"/>
      <c r="T322" s="133"/>
      <c r="U322" s="133"/>
      <c r="V322" s="134"/>
      <c r="W322" s="134"/>
      <c r="X322" s="134"/>
      <c r="Y322" s="134"/>
      <c r="Z322" s="134"/>
      <c r="AA322" s="134"/>
    </row>
    <row r="323" spans="2:27" x14ac:dyDescent="0.2">
      <c r="V323" s="135"/>
      <c r="W323" s="135"/>
      <c r="X323" s="135"/>
      <c r="Y323" s="135"/>
      <c r="Z323" s="135"/>
      <c r="AA323" s="135">
        <v>0</v>
      </c>
    </row>
  </sheetData>
  <mergeCells count="11">
    <mergeCell ref="V1:AA1"/>
    <mergeCell ref="V2:W2"/>
    <mergeCell ref="X2:Y2"/>
    <mergeCell ref="Z2:AA2"/>
    <mergeCell ref="B2:D2"/>
    <mergeCell ref="E2:K2"/>
    <mergeCell ref="L2:P2"/>
    <mergeCell ref="Q2:T2"/>
    <mergeCell ref="B1:E1"/>
    <mergeCell ref="L1:P1"/>
    <mergeCell ref="I1:K1"/>
  </mergeCells>
  <pageMargins left="0.19685039370078741" right="0.19685039370078741" top="0.36" bottom="0.36" header="0.15748031496062992" footer="0.15748031496062992"/>
  <pageSetup scale="53" fitToHeight="0" orientation="landscape" r:id="rId1"/>
  <headerFooter>
    <oddHeader>&amp;L&amp;"Arial,Gras"&amp;14&amp;F.XLS&amp;C&amp;"Arial,Gras"&amp;14&amp;A</oddHeader>
    <oddFooter>&amp;L&amp;"Arial,Gras"&amp;14Edition du : &amp;D&amp;C&amp;"Arial,Gras"&amp;14Page : &amp;P/&amp;N</oddFoot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theme="3" tint="-0.249977111117893"/>
    <pageSetUpPr fitToPage="1"/>
  </sheetPr>
  <dimension ref="A1:AD27"/>
  <sheetViews>
    <sheetView tabSelected="1" workbookViewId="0">
      <selection activeCell="L32" sqref="L32"/>
    </sheetView>
  </sheetViews>
  <sheetFormatPr baseColWidth="10" defaultColWidth="27.5703125" defaultRowHeight="12.75" x14ac:dyDescent="0.2"/>
  <cols>
    <col min="1" max="1" width="7.85546875" style="18" customWidth="1"/>
    <col min="2" max="2" width="4.42578125" style="18" bestFit="1" customWidth="1"/>
    <col min="3" max="3" width="4.42578125" style="18" customWidth="1"/>
    <col min="4" max="4" width="4.42578125" style="18" bestFit="1" customWidth="1"/>
    <col min="5" max="5" width="25.42578125" style="4" bestFit="1" customWidth="1"/>
    <col min="6" max="6" width="8.42578125" style="4" bestFit="1" customWidth="1"/>
    <col min="7" max="7" width="9.5703125" style="19" bestFit="1" customWidth="1"/>
    <col min="8" max="8" width="8.85546875" style="4" bestFit="1" customWidth="1"/>
    <col min="9" max="9" width="5.7109375" style="4" bestFit="1" customWidth="1"/>
    <col min="10" max="10" width="5.5703125" style="4" bestFit="1" customWidth="1"/>
    <col min="11" max="11" width="17.85546875" style="4" bestFit="1" customWidth="1"/>
    <col min="12" max="12" width="5.7109375" style="4" bestFit="1" customWidth="1"/>
    <col min="13" max="13" width="2.7109375" style="4" bestFit="1" customWidth="1"/>
    <col min="14" max="14" width="5.7109375" style="4" bestFit="1" customWidth="1"/>
    <col min="15" max="15" width="2.7109375" style="4" customWidth="1"/>
    <col min="16" max="16" width="7" style="4" bestFit="1" customWidth="1"/>
    <col min="17" max="17" width="2.7109375" style="4" customWidth="1"/>
    <col min="18" max="18" width="5.7109375" style="4" bestFit="1" customWidth="1"/>
    <col min="19" max="19" width="3" style="4" bestFit="1" customWidth="1"/>
    <col min="20" max="20" width="5.7109375" style="4" bestFit="1" customWidth="1"/>
    <col min="21" max="21" width="3" style="4" bestFit="1" customWidth="1"/>
    <col min="22" max="22" width="8.140625" style="18" bestFit="1" customWidth="1"/>
    <col min="23" max="23" width="10" style="4" bestFit="1" customWidth="1"/>
    <col min="24" max="24" width="12.140625" style="20" bestFit="1" customWidth="1"/>
    <col min="25" max="25" width="6.85546875" style="4" bestFit="1" customWidth="1"/>
    <col min="26" max="26" width="8.42578125" style="4" customWidth="1"/>
    <col min="27" max="27" width="7.140625" style="4" bestFit="1" customWidth="1"/>
    <col min="28" max="28" width="6.5703125" style="4" bestFit="1" customWidth="1"/>
    <col min="29" max="29" width="7.140625" style="4" bestFit="1" customWidth="1"/>
    <col min="30" max="30" width="5" style="4" bestFit="1" customWidth="1"/>
    <col min="31" max="32" width="17.5703125" style="4" customWidth="1"/>
    <col min="33" max="33" width="27.5703125" style="4" customWidth="1"/>
    <col min="34" max="16384" width="27.5703125" style="4"/>
  </cols>
  <sheetData>
    <row r="1" spans="1:30" ht="19.5" customHeight="1" thickBot="1" x14ac:dyDescent="0.25">
      <c r="A1" s="312" t="s">
        <v>0</v>
      </c>
      <c r="B1" s="313"/>
      <c r="C1" s="314"/>
      <c r="D1" s="315" t="s">
        <v>1</v>
      </c>
      <c r="E1" s="316"/>
      <c r="F1" s="317"/>
      <c r="G1" s="318" t="s">
        <v>2</v>
      </c>
      <c r="H1" s="319"/>
      <c r="I1" s="319"/>
      <c r="J1" s="319"/>
      <c r="K1" s="319"/>
      <c r="L1" s="319"/>
      <c r="M1" s="319"/>
      <c r="N1" s="319"/>
      <c r="O1" s="319"/>
      <c r="P1" s="319"/>
      <c r="Q1" s="319"/>
      <c r="R1" s="319"/>
      <c r="S1" s="319"/>
      <c r="T1" s="319"/>
      <c r="U1" s="320"/>
      <c r="V1" s="1" t="s">
        <v>3</v>
      </c>
      <c r="W1" s="2" t="s">
        <v>4</v>
      </c>
      <c r="X1" s="3">
        <f>+A2</f>
        <v>37</v>
      </c>
      <c r="AA1" s="289" t="s">
        <v>112</v>
      </c>
    </row>
    <row r="2" spans="1:30" s="6" customFormat="1" ht="16.5" thickBot="1" x14ac:dyDescent="0.3">
      <c r="A2" s="321">
        <f>WEEKNUM(G2,1)</f>
        <v>37</v>
      </c>
      <c r="B2" s="322"/>
      <c r="C2" s="323"/>
      <c r="D2" s="324">
        <v>2</v>
      </c>
      <c r="E2" s="325"/>
      <c r="F2" s="326"/>
      <c r="G2" s="327">
        <v>41528</v>
      </c>
      <c r="H2" s="328"/>
      <c r="I2" s="328"/>
      <c r="J2" s="328"/>
      <c r="K2" s="328"/>
      <c r="L2" s="328"/>
      <c r="M2" s="328"/>
      <c r="N2" s="328"/>
      <c r="O2" s="328"/>
      <c r="P2" s="328"/>
      <c r="Q2" s="328"/>
      <c r="R2" s="328"/>
      <c r="S2" s="328"/>
      <c r="T2" s="328"/>
      <c r="U2" s="329"/>
      <c r="V2" s="40"/>
      <c r="W2" s="51"/>
      <c r="X2" s="5">
        <f>SUM(X4:X154)</f>
        <v>0</v>
      </c>
    </row>
    <row r="3" spans="1:30" s="6" customFormat="1" ht="16.5" customHeight="1" thickBot="1" x14ac:dyDescent="0.3">
      <c r="A3" s="301" t="s">
        <v>5</v>
      </c>
      <c r="B3" s="302"/>
      <c r="C3" s="303"/>
      <c r="D3" s="304" t="s">
        <v>6</v>
      </c>
      <c r="E3" s="305"/>
      <c r="F3" s="306"/>
      <c r="G3" s="7" t="s">
        <v>7</v>
      </c>
      <c r="H3" s="8" t="s">
        <v>8</v>
      </c>
      <c r="I3" s="307" t="s">
        <v>9</v>
      </c>
      <c r="J3" s="308"/>
      <c r="K3" s="308"/>
      <c r="L3" s="308"/>
      <c r="M3" s="308"/>
      <c r="N3" s="308"/>
      <c r="O3" s="308"/>
      <c r="P3" s="308"/>
      <c r="Q3" s="308"/>
      <c r="R3" s="308"/>
      <c r="S3" s="308"/>
      <c r="T3" s="308"/>
      <c r="U3" s="309"/>
      <c r="V3" s="9" t="s">
        <v>10</v>
      </c>
      <c r="W3" s="231" t="s">
        <v>47</v>
      </c>
      <c r="X3" s="184" t="s">
        <v>11</v>
      </c>
      <c r="Y3" s="310" t="s">
        <v>14</v>
      </c>
      <c r="Z3" s="311"/>
      <c r="AA3" s="311"/>
      <c r="AB3" s="311"/>
      <c r="AC3" s="311"/>
      <c r="AD3" s="311"/>
    </row>
    <row r="4" spans="1:30" s="17" customFormat="1" ht="17.25" customHeight="1" thickBot="1" x14ac:dyDescent="0.3">
      <c r="A4" s="290">
        <v>210</v>
      </c>
      <c r="B4" s="291"/>
      <c r="C4" s="292"/>
      <c r="D4" s="293">
        <v>1</v>
      </c>
      <c r="E4" s="294"/>
      <c r="F4" s="295"/>
      <c r="G4" s="272" t="s">
        <v>12</v>
      </c>
      <c r="H4" s="273" t="s">
        <v>37</v>
      </c>
      <c r="I4" s="274"/>
      <c r="J4" s="275"/>
      <c r="K4" s="275"/>
      <c r="L4" s="275"/>
      <c r="M4" s="275"/>
      <c r="N4" s="275"/>
      <c r="O4" s="275"/>
      <c r="P4" s="275"/>
      <c r="Q4" s="275"/>
      <c r="R4" s="275"/>
      <c r="S4" s="275"/>
      <c r="T4" s="275"/>
      <c r="U4" s="276"/>
      <c r="V4" s="277">
        <f>+COUNT(B6:B7)</f>
        <v>2</v>
      </c>
      <c r="W4" s="278">
        <v>0.66666666666666663</v>
      </c>
      <c r="X4" s="279"/>
      <c r="Y4" s="280" t="s">
        <v>69</v>
      </c>
      <c r="Z4" s="281"/>
      <c r="AA4" s="280" t="s">
        <v>68</v>
      </c>
      <c r="AB4" s="281"/>
      <c r="AC4" s="280" t="s">
        <v>25</v>
      </c>
      <c r="AD4" s="281"/>
    </row>
    <row r="5" spans="1:30" s="14" customFormat="1" ht="21.75" customHeight="1" thickBot="1" x14ac:dyDescent="0.25">
      <c r="A5" s="244" t="s">
        <v>15</v>
      </c>
      <c r="B5" s="245" t="s">
        <v>49</v>
      </c>
      <c r="C5" s="246" t="s">
        <v>50</v>
      </c>
      <c r="D5" s="247" t="s">
        <v>32</v>
      </c>
      <c r="E5" s="248" t="s">
        <v>45</v>
      </c>
      <c r="F5" s="249" t="s">
        <v>48</v>
      </c>
      <c r="G5" s="250" t="s">
        <v>16</v>
      </c>
      <c r="H5" s="249" t="s">
        <v>101</v>
      </c>
      <c r="I5" s="244" t="s">
        <v>17</v>
      </c>
      <c r="J5" s="245" t="s">
        <v>102</v>
      </c>
      <c r="K5" s="263" t="s">
        <v>103</v>
      </c>
      <c r="L5" s="244" t="s">
        <v>20</v>
      </c>
      <c r="M5" s="248" t="s">
        <v>18</v>
      </c>
      <c r="N5" s="244" t="s">
        <v>20</v>
      </c>
      <c r="O5" s="248" t="s">
        <v>18</v>
      </c>
      <c r="P5" s="244" t="s">
        <v>20</v>
      </c>
      <c r="Q5" s="248" t="s">
        <v>18</v>
      </c>
      <c r="R5" s="244" t="s">
        <v>20</v>
      </c>
      <c r="S5" s="248" t="s">
        <v>18</v>
      </c>
      <c r="T5" s="244" t="s">
        <v>20</v>
      </c>
      <c r="U5" s="248" t="s">
        <v>18</v>
      </c>
      <c r="V5" s="42" t="s">
        <v>21</v>
      </c>
      <c r="W5" s="13" t="s">
        <v>22</v>
      </c>
      <c r="X5" s="80" t="s">
        <v>71</v>
      </c>
      <c r="Y5" s="76" t="s">
        <v>23</v>
      </c>
      <c r="Z5" s="85" t="s">
        <v>26</v>
      </c>
      <c r="AA5" s="76" t="s">
        <v>24</v>
      </c>
      <c r="AB5" s="85" t="s">
        <v>26</v>
      </c>
      <c r="AC5" s="86" t="s">
        <v>12</v>
      </c>
      <c r="AD5" s="86" t="s">
        <v>70</v>
      </c>
    </row>
    <row r="6" spans="1:30" s="14" customFormat="1" ht="13.5" customHeight="1" x14ac:dyDescent="0.2">
      <c r="A6" s="251">
        <v>1200</v>
      </c>
      <c r="B6" s="270">
        <v>211</v>
      </c>
      <c r="C6" s="252"/>
      <c r="D6" s="253">
        <v>162</v>
      </c>
      <c r="E6" s="254" t="str">
        <f>VLOOKUP(D6,asso,6)</f>
        <v>162-Lp-Lyc L B</v>
      </c>
      <c r="F6" s="255"/>
      <c r="G6" s="256"/>
      <c r="H6" s="264" t="s">
        <v>37</v>
      </c>
      <c r="I6" s="264"/>
      <c r="J6" s="265"/>
      <c r="K6" s="255"/>
      <c r="L6" s="266"/>
      <c r="M6" s="254"/>
      <c r="N6" s="266"/>
      <c r="O6" s="254"/>
      <c r="P6" s="266"/>
      <c r="Q6" s="254"/>
      <c r="R6" s="266"/>
      <c r="S6" s="254"/>
      <c r="T6" s="266"/>
      <c r="U6" s="254"/>
      <c r="V6" s="45">
        <f>J6-M6-O6-Q6-S6-U6</f>
        <v>0</v>
      </c>
      <c r="W6" s="15"/>
      <c r="X6" s="87"/>
      <c r="Y6" s="82"/>
      <c r="Z6" s="81"/>
      <c r="AA6" s="72"/>
      <c r="AB6" s="83"/>
      <c r="AC6" s="88"/>
      <c r="AD6" s="83"/>
    </row>
    <row r="7" spans="1:30" s="14" customFormat="1" ht="13.5" customHeight="1" thickBot="1" x14ac:dyDescent="0.25">
      <c r="A7" s="257">
        <v>1205</v>
      </c>
      <c r="B7" s="271">
        <v>212</v>
      </c>
      <c r="C7" s="258"/>
      <c r="D7" s="259">
        <v>162</v>
      </c>
      <c r="E7" s="260" t="str">
        <f>VLOOKUP(D7,asso,6)</f>
        <v>162-Lp-Lyc L B</v>
      </c>
      <c r="F7" s="261"/>
      <c r="G7" s="262"/>
      <c r="H7" s="267" t="s">
        <v>37</v>
      </c>
      <c r="I7" s="267"/>
      <c r="J7" s="268"/>
      <c r="K7" s="261"/>
      <c r="L7" s="269"/>
      <c r="M7" s="260"/>
      <c r="N7" s="269"/>
      <c r="O7" s="260"/>
      <c r="P7" s="269"/>
      <c r="Q7" s="260"/>
      <c r="R7" s="269"/>
      <c r="S7" s="260"/>
      <c r="T7" s="269"/>
      <c r="U7" s="260"/>
      <c r="V7" s="43">
        <f>+V6+J7-M7-O7-Q7-S7-U7</f>
        <v>0</v>
      </c>
      <c r="W7" s="16"/>
      <c r="X7" s="89"/>
      <c r="Y7" s="232"/>
      <c r="Z7" s="84"/>
      <c r="AA7" s="74"/>
      <c r="AB7" s="108"/>
      <c r="AC7" s="233"/>
      <c r="AD7" s="108"/>
    </row>
    <row r="8" spans="1:30" s="17" customFormat="1" ht="17.25" customHeight="1" thickBot="1" x14ac:dyDescent="0.3">
      <c r="A8" s="290">
        <v>220</v>
      </c>
      <c r="B8" s="291"/>
      <c r="C8" s="292"/>
      <c r="D8" s="293">
        <v>2</v>
      </c>
      <c r="E8" s="294"/>
      <c r="F8" s="295"/>
      <c r="G8" s="272" t="s">
        <v>12</v>
      </c>
      <c r="H8" s="273" t="s">
        <v>37</v>
      </c>
      <c r="I8" s="274"/>
      <c r="J8" s="275"/>
      <c r="K8" s="275"/>
      <c r="L8" s="275"/>
      <c r="M8" s="275"/>
      <c r="N8" s="275"/>
      <c r="O8" s="275"/>
      <c r="P8" s="275"/>
      <c r="Q8" s="275"/>
      <c r="R8" s="275"/>
      <c r="S8" s="275"/>
      <c r="T8" s="275"/>
      <c r="U8" s="276"/>
      <c r="V8" s="277">
        <f>+COUNT(B10:B12)</f>
        <v>3</v>
      </c>
      <c r="W8" s="278">
        <v>0.66666666666666663</v>
      </c>
      <c r="X8" s="279"/>
      <c r="Y8" s="280" t="s">
        <v>69</v>
      </c>
      <c r="Z8" s="281"/>
      <c r="AA8" s="280" t="s">
        <v>68</v>
      </c>
      <c r="AB8" s="281"/>
      <c r="AC8" s="280" t="s">
        <v>25</v>
      </c>
      <c r="AD8" s="281"/>
    </row>
    <row r="9" spans="1:30" s="14" customFormat="1" ht="21.75" customHeight="1" thickBot="1" x14ac:dyDescent="0.25">
      <c r="A9" s="244" t="s">
        <v>15</v>
      </c>
      <c r="B9" s="245" t="s">
        <v>49</v>
      </c>
      <c r="C9" s="246" t="s">
        <v>50</v>
      </c>
      <c r="D9" s="247" t="s">
        <v>32</v>
      </c>
      <c r="E9" s="248" t="s">
        <v>45</v>
      </c>
      <c r="F9" s="249" t="s">
        <v>48</v>
      </c>
      <c r="G9" s="250" t="s">
        <v>16</v>
      </c>
      <c r="H9" s="249" t="s">
        <v>101</v>
      </c>
      <c r="I9" s="244" t="s">
        <v>17</v>
      </c>
      <c r="J9" s="245" t="s">
        <v>102</v>
      </c>
      <c r="K9" s="263" t="s">
        <v>103</v>
      </c>
      <c r="L9" s="244" t="s">
        <v>20</v>
      </c>
      <c r="M9" s="248" t="s">
        <v>18</v>
      </c>
      <c r="N9" s="244" t="s">
        <v>20</v>
      </c>
      <c r="O9" s="248" t="s">
        <v>18</v>
      </c>
      <c r="P9" s="244" t="s">
        <v>20</v>
      </c>
      <c r="Q9" s="248" t="s">
        <v>18</v>
      </c>
      <c r="R9" s="244" t="s">
        <v>20</v>
      </c>
      <c r="S9" s="248" t="s">
        <v>18</v>
      </c>
      <c r="T9" s="244" t="s">
        <v>20</v>
      </c>
      <c r="U9" s="248" t="s">
        <v>18</v>
      </c>
      <c r="V9" s="42" t="s">
        <v>21</v>
      </c>
      <c r="W9" s="13" t="s">
        <v>22</v>
      </c>
      <c r="X9" s="80" t="s">
        <v>71</v>
      </c>
      <c r="Y9" s="76" t="s">
        <v>23</v>
      </c>
      <c r="Z9" s="85" t="s">
        <v>26</v>
      </c>
      <c r="AA9" s="76" t="s">
        <v>24</v>
      </c>
      <c r="AB9" s="85" t="s">
        <v>26</v>
      </c>
      <c r="AC9" s="86" t="s">
        <v>12</v>
      </c>
      <c r="AD9" s="86" t="s">
        <v>70</v>
      </c>
    </row>
    <row r="10" spans="1:30" s="14" customFormat="1" ht="13.5" customHeight="1" x14ac:dyDescent="0.2">
      <c r="A10" s="251">
        <v>1200</v>
      </c>
      <c r="B10" s="270">
        <v>211</v>
      </c>
      <c r="C10" s="252"/>
      <c r="D10" s="253">
        <v>162</v>
      </c>
      <c r="E10" s="254" t="str">
        <f>VLOOKUP(D10,asso,6)</f>
        <v>162-Lp-Lyc L B</v>
      </c>
      <c r="F10" s="255"/>
      <c r="G10" s="256"/>
      <c r="H10" s="264" t="s">
        <v>37</v>
      </c>
      <c r="I10" s="264"/>
      <c r="J10" s="265"/>
      <c r="K10" s="255"/>
      <c r="L10" s="266"/>
      <c r="M10" s="254"/>
      <c r="N10" s="266"/>
      <c r="O10" s="254"/>
      <c r="P10" s="266"/>
      <c r="Q10" s="254"/>
      <c r="R10" s="266"/>
      <c r="S10" s="254"/>
      <c r="T10" s="266"/>
      <c r="U10" s="254"/>
      <c r="V10" s="45">
        <f>J10-M10-O10-Q10-S10-U10</f>
        <v>0</v>
      </c>
      <c r="W10" s="15"/>
      <c r="X10" s="87"/>
      <c r="Y10" s="82"/>
      <c r="Z10" s="81"/>
      <c r="AA10" s="72"/>
      <c r="AB10" s="83"/>
      <c r="AC10" s="88"/>
      <c r="AD10" s="83"/>
    </row>
    <row r="11" spans="1:30" s="14" customFormat="1" ht="13.5" customHeight="1" x14ac:dyDescent="0.2">
      <c r="A11" s="257">
        <v>1205</v>
      </c>
      <c r="B11" s="271">
        <v>212</v>
      </c>
      <c r="C11" s="258"/>
      <c r="D11" s="259">
        <v>162</v>
      </c>
      <c r="E11" s="260" t="str">
        <f>VLOOKUP(D11,asso,6)</f>
        <v>162-Lp-Lyc L B</v>
      </c>
      <c r="F11" s="261"/>
      <c r="G11" s="262"/>
      <c r="H11" s="267" t="s">
        <v>37</v>
      </c>
      <c r="I11" s="267"/>
      <c r="J11" s="268"/>
      <c r="K11" s="261"/>
      <c r="L11" s="269"/>
      <c r="M11" s="260"/>
      <c r="N11" s="269"/>
      <c r="O11" s="260"/>
      <c r="P11" s="269"/>
      <c r="Q11" s="260"/>
      <c r="R11" s="269"/>
      <c r="S11" s="260"/>
      <c r="T11" s="269"/>
      <c r="U11" s="260"/>
      <c r="V11" s="43">
        <f>+V10+J11-M11-O11-Q11-S11-U11</f>
        <v>0</v>
      </c>
      <c r="W11" s="16"/>
      <c r="X11" s="89"/>
      <c r="Y11" s="232"/>
      <c r="Z11" s="84"/>
      <c r="AA11" s="74"/>
      <c r="AB11" s="108"/>
      <c r="AC11" s="233"/>
      <c r="AD11" s="108"/>
    </row>
    <row r="12" spans="1:30" s="14" customFormat="1" ht="13.5" customHeight="1" thickBot="1" x14ac:dyDescent="0.25">
      <c r="A12" s="257">
        <v>1205</v>
      </c>
      <c r="B12" s="271">
        <v>212</v>
      </c>
      <c r="C12" s="258"/>
      <c r="D12" s="259">
        <v>162</v>
      </c>
      <c r="E12" s="260" t="str">
        <f>VLOOKUP(D12,asso,6)</f>
        <v>162-Lp-Lyc L B</v>
      </c>
      <c r="F12" s="261"/>
      <c r="G12" s="262"/>
      <c r="H12" s="267" t="s">
        <v>37</v>
      </c>
      <c r="I12" s="267"/>
      <c r="J12" s="268"/>
      <c r="K12" s="261"/>
      <c r="L12" s="269"/>
      <c r="M12" s="260"/>
      <c r="N12" s="269"/>
      <c r="O12" s="260"/>
      <c r="P12" s="269"/>
      <c r="Q12" s="260"/>
      <c r="R12" s="269"/>
      <c r="S12" s="260"/>
      <c r="T12" s="269"/>
      <c r="U12" s="260"/>
      <c r="V12" s="43">
        <f>+V11+J12-M12-O12-Q12-S12-U12</f>
        <v>0</v>
      </c>
      <c r="W12" s="16"/>
      <c r="X12" s="89"/>
      <c r="Y12" s="232"/>
      <c r="Z12" s="84"/>
      <c r="AA12" s="74"/>
      <c r="AB12" s="108"/>
      <c r="AC12" s="233"/>
      <c r="AD12" s="108"/>
    </row>
    <row r="13" spans="1:30" s="17" customFormat="1" ht="17.25" customHeight="1" thickBot="1" x14ac:dyDescent="0.3">
      <c r="A13" s="290">
        <v>230</v>
      </c>
      <c r="B13" s="291"/>
      <c r="C13" s="292"/>
      <c r="D13" s="293">
        <v>3</v>
      </c>
      <c r="E13" s="294"/>
      <c r="F13" s="295"/>
      <c r="G13" s="272" t="s">
        <v>12</v>
      </c>
      <c r="H13" s="273" t="s">
        <v>37</v>
      </c>
      <c r="I13" s="282"/>
      <c r="J13" s="283"/>
      <c r="K13" s="283"/>
      <c r="L13" s="283"/>
      <c r="M13" s="283"/>
      <c r="N13" s="283"/>
      <c r="O13" s="283"/>
      <c r="P13" s="283"/>
      <c r="Q13" s="283"/>
      <c r="R13" s="283"/>
      <c r="S13" s="283"/>
      <c r="T13" s="283"/>
      <c r="U13" s="284"/>
      <c r="V13" s="277">
        <f>+COUNT(B15:B18)</f>
        <v>4</v>
      </c>
      <c r="W13" s="278">
        <v>0.66666666666666663</v>
      </c>
      <c r="X13" s="279"/>
      <c r="Y13" s="285" t="s">
        <v>69</v>
      </c>
      <c r="Z13" s="286"/>
      <c r="AA13" s="285" t="s">
        <v>68</v>
      </c>
      <c r="AB13" s="286"/>
      <c r="AC13" s="285" t="s">
        <v>25</v>
      </c>
      <c r="AD13" s="286"/>
    </row>
    <row r="14" spans="1:30" s="14" customFormat="1" ht="21.75" customHeight="1" thickBot="1" x14ac:dyDescent="0.25">
      <c r="A14" s="244" t="s">
        <v>15</v>
      </c>
      <c r="B14" s="245" t="s">
        <v>49</v>
      </c>
      <c r="C14" s="246" t="s">
        <v>50</v>
      </c>
      <c r="D14" s="247" t="s">
        <v>32</v>
      </c>
      <c r="E14" s="248" t="s">
        <v>45</v>
      </c>
      <c r="F14" s="249" t="s">
        <v>48</v>
      </c>
      <c r="G14" s="250" t="s">
        <v>16</v>
      </c>
      <c r="H14" s="249" t="s">
        <v>101</v>
      </c>
      <c r="I14" s="244" t="s">
        <v>17</v>
      </c>
      <c r="J14" s="245" t="s">
        <v>102</v>
      </c>
      <c r="K14" s="263" t="s">
        <v>103</v>
      </c>
      <c r="L14" s="244" t="s">
        <v>20</v>
      </c>
      <c r="M14" s="248" t="s">
        <v>18</v>
      </c>
      <c r="N14" s="244" t="s">
        <v>20</v>
      </c>
      <c r="O14" s="248" t="s">
        <v>18</v>
      </c>
      <c r="P14" s="244" t="s">
        <v>20</v>
      </c>
      <c r="Q14" s="248" t="s">
        <v>18</v>
      </c>
      <c r="R14" s="244" t="s">
        <v>20</v>
      </c>
      <c r="S14" s="248" t="s">
        <v>18</v>
      </c>
      <c r="T14" s="244" t="s">
        <v>20</v>
      </c>
      <c r="U14" s="248" t="s">
        <v>18</v>
      </c>
      <c r="V14" s="42" t="s">
        <v>21</v>
      </c>
      <c r="W14" s="13" t="s">
        <v>22</v>
      </c>
      <c r="X14" s="80" t="s">
        <v>71</v>
      </c>
      <c r="Y14" s="76" t="s">
        <v>23</v>
      </c>
      <c r="Z14" s="85" t="s">
        <v>26</v>
      </c>
      <c r="AA14" s="76" t="s">
        <v>24</v>
      </c>
      <c r="AB14" s="85" t="s">
        <v>26</v>
      </c>
      <c r="AC14" s="86" t="s">
        <v>12</v>
      </c>
      <c r="AD14" s="86" t="s">
        <v>70</v>
      </c>
    </row>
    <row r="15" spans="1:30" s="14" customFormat="1" ht="13.5" customHeight="1" x14ac:dyDescent="0.2">
      <c r="A15" s="251">
        <v>1200</v>
      </c>
      <c r="B15" s="270">
        <v>211</v>
      </c>
      <c r="C15" s="252"/>
      <c r="D15" s="253">
        <v>162</v>
      </c>
      <c r="E15" s="254" t="str">
        <f>VLOOKUP(D15,asso,6)</f>
        <v>162-Lp-Lyc L B</v>
      </c>
      <c r="F15" s="255"/>
      <c r="G15" s="256"/>
      <c r="H15" s="264" t="s">
        <v>37</v>
      </c>
      <c r="I15" s="264"/>
      <c r="J15" s="265"/>
      <c r="K15" s="255"/>
      <c r="L15" s="266"/>
      <c r="M15" s="254"/>
      <c r="N15" s="266"/>
      <c r="O15" s="254"/>
      <c r="P15" s="266"/>
      <c r="Q15" s="254"/>
      <c r="R15" s="266"/>
      <c r="S15" s="254"/>
      <c r="T15" s="266"/>
      <c r="U15" s="254"/>
      <c r="V15" s="45">
        <f>J15-M15-O15-Q15-S15-U15</f>
        <v>0</v>
      </c>
      <c r="W15" s="15"/>
      <c r="X15" s="87"/>
      <c r="Y15" s="82"/>
      <c r="Z15" s="81"/>
      <c r="AA15" s="72"/>
      <c r="AB15" s="83"/>
      <c r="AC15" s="88"/>
      <c r="AD15" s="83"/>
    </row>
    <row r="16" spans="1:30" s="14" customFormat="1" ht="13.5" customHeight="1" x14ac:dyDescent="0.2">
      <c r="A16" s="257">
        <v>1205</v>
      </c>
      <c r="B16" s="271">
        <v>212</v>
      </c>
      <c r="C16" s="258"/>
      <c r="D16" s="259">
        <v>162</v>
      </c>
      <c r="E16" s="260" t="str">
        <f>VLOOKUP(D16,asso,6)</f>
        <v>162-Lp-Lyc L B</v>
      </c>
      <c r="F16" s="261"/>
      <c r="G16" s="262"/>
      <c r="H16" s="267" t="s">
        <v>37</v>
      </c>
      <c r="I16" s="267"/>
      <c r="J16" s="268"/>
      <c r="K16" s="261"/>
      <c r="L16" s="269"/>
      <c r="M16" s="260"/>
      <c r="N16" s="269"/>
      <c r="O16" s="260"/>
      <c r="P16" s="269"/>
      <c r="Q16" s="260"/>
      <c r="R16" s="269"/>
      <c r="S16" s="260"/>
      <c r="T16" s="269"/>
      <c r="U16" s="260"/>
      <c r="V16" s="43">
        <f>+V15+J16-M16-O16-Q16-S16-U16</f>
        <v>0</v>
      </c>
      <c r="W16" s="16"/>
      <c r="X16" s="89"/>
      <c r="Y16" s="232"/>
      <c r="Z16" s="84"/>
      <c r="AA16" s="74"/>
      <c r="AB16" s="108"/>
      <c r="AC16" s="233"/>
      <c r="AD16" s="108"/>
    </row>
    <row r="17" spans="1:30" s="14" customFormat="1" ht="13.5" customHeight="1" x14ac:dyDescent="0.2">
      <c r="A17" s="257">
        <v>1205</v>
      </c>
      <c r="B17" s="271">
        <v>212</v>
      </c>
      <c r="C17" s="258"/>
      <c r="D17" s="259">
        <v>162</v>
      </c>
      <c r="E17" s="260" t="str">
        <f>VLOOKUP(D17,asso,6)</f>
        <v>162-Lp-Lyc L B</v>
      </c>
      <c r="F17" s="261"/>
      <c r="G17" s="262"/>
      <c r="H17" s="267" t="s">
        <v>37</v>
      </c>
      <c r="I17" s="267"/>
      <c r="J17" s="268"/>
      <c r="K17" s="261"/>
      <c r="L17" s="269"/>
      <c r="M17" s="260"/>
      <c r="N17" s="269"/>
      <c r="O17" s="260"/>
      <c r="P17" s="269"/>
      <c r="Q17" s="260"/>
      <c r="R17" s="269"/>
      <c r="S17" s="260"/>
      <c r="T17" s="269"/>
      <c r="U17" s="260"/>
      <c r="V17" s="43">
        <f>+V16+J17-M17-O17-Q17-S17-U17</f>
        <v>0</v>
      </c>
      <c r="W17" s="16"/>
      <c r="X17" s="89"/>
      <c r="Y17" s="232"/>
      <c r="Z17" s="84"/>
      <c r="AA17" s="74"/>
      <c r="AB17" s="108"/>
      <c r="AC17" s="233"/>
      <c r="AD17" s="108"/>
    </row>
    <row r="18" spans="1:30" s="14" customFormat="1" ht="13.5" customHeight="1" thickBot="1" x14ac:dyDescent="0.25">
      <c r="A18" s="257">
        <v>1205</v>
      </c>
      <c r="B18" s="271">
        <v>212</v>
      </c>
      <c r="C18" s="258"/>
      <c r="D18" s="259">
        <v>162</v>
      </c>
      <c r="E18" s="260" t="str">
        <f>VLOOKUP(D18,asso,6)</f>
        <v>162-Lp-Lyc L B</v>
      </c>
      <c r="F18" s="261"/>
      <c r="G18" s="262"/>
      <c r="H18" s="267" t="s">
        <v>37</v>
      </c>
      <c r="I18" s="267"/>
      <c r="J18" s="268"/>
      <c r="K18" s="261"/>
      <c r="L18" s="269"/>
      <c r="M18" s="260"/>
      <c r="N18" s="269"/>
      <c r="O18" s="260"/>
      <c r="P18" s="269"/>
      <c r="Q18" s="260"/>
      <c r="R18" s="269"/>
      <c r="S18" s="260"/>
      <c r="T18" s="269"/>
      <c r="U18" s="260"/>
      <c r="V18" s="43">
        <f>+V17+J18-M18-O18-Q18-S18-U18</f>
        <v>0</v>
      </c>
      <c r="W18" s="16"/>
      <c r="X18" s="89"/>
      <c r="Y18" s="232"/>
      <c r="Z18" s="84"/>
      <c r="AA18" s="74"/>
      <c r="AB18" s="108"/>
      <c r="AC18" s="233"/>
      <c r="AD18" s="108"/>
    </row>
    <row r="19" spans="1:30" s="17" customFormat="1" ht="17.25" customHeight="1" thickBot="1" x14ac:dyDescent="0.3">
      <c r="A19" s="290">
        <v>240</v>
      </c>
      <c r="B19" s="291"/>
      <c r="C19" s="292"/>
      <c r="D19" s="293">
        <v>1</v>
      </c>
      <c r="E19" s="294"/>
      <c r="F19" s="295"/>
      <c r="G19" s="272" t="s">
        <v>12</v>
      </c>
      <c r="H19" s="273" t="s">
        <v>37</v>
      </c>
      <c r="I19" s="282"/>
      <c r="J19" s="283"/>
      <c r="K19" s="283"/>
      <c r="L19" s="283"/>
      <c r="M19" s="283"/>
      <c r="N19" s="283"/>
      <c r="O19" s="283"/>
      <c r="P19" s="283"/>
      <c r="Q19" s="283"/>
      <c r="R19" s="283"/>
      <c r="S19" s="283"/>
      <c r="T19" s="283"/>
      <c r="U19" s="284"/>
      <c r="V19" s="277">
        <f>+COUNT(B21:B27)</f>
        <v>7</v>
      </c>
      <c r="W19" s="278">
        <v>0.66666666666666663</v>
      </c>
      <c r="X19" s="279"/>
      <c r="Y19" s="285" t="s">
        <v>69</v>
      </c>
      <c r="Z19" s="286"/>
      <c r="AA19" s="285" t="s">
        <v>68</v>
      </c>
      <c r="AB19" s="286"/>
      <c r="AC19" s="285" t="s">
        <v>25</v>
      </c>
      <c r="AD19" s="286"/>
    </row>
    <row r="20" spans="1:30" s="14" customFormat="1" ht="21.75" customHeight="1" thickBot="1" x14ac:dyDescent="0.25">
      <c r="A20" s="244" t="s">
        <v>15</v>
      </c>
      <c r="B20" s="245" t="s">
        <v>49</v>
      </c>
      <c r="C20" s="246" t="s">
        <v>50</v>
      </c>
      <c r="D20" s="247" t="s">
        <v>32</v>
      </c>
      <c r="E20" s="248" t="s">
        <v>45</v>
      </c>
      <c r="F20" s="249" t="s">
        <v>48</v>
      </c>
      <c r="G20" s="250" t="s">
        <v>16</v>
      </c>
      <c r="H20" s="249" t="s">
        <v>101</v>
      </c>
      <c r="I20" s="244" t="s">
        <v>17</v>
      </c>
      <c r="J20" s="245" t="s">
        <v>102</v>
      </c>
      <c r="K20" s="263" t="s">
        <v>103</v>
      </c>
      <c r="L20" s="244" t="s">
        <v>20</v>
      </c>
      <c r="M20" s="248" t="s">
        <v>18</v>
      </c>
      <c r="N20" s="244" t="s">
        <v>20</v>
      </c>
      <c r="O20" s="248" t="s">
        <v>18</v>
      </c>
      <c r="P20" s="244" t="s">
        <v>20</v>
      </c>
      <c r="Q20" s="248" t="s">
        <v>18</v>
      </c>
      <c r="R20" s="244" t="s">
        <v>20</v>
      </c>
      <c r="S20" s="248" t="s">
        <v>18</v>
      </c>
      <c r="T20" s="244" t="s">
        <v>20</v>
      </c>
      <c r="U20" s="248" t="s">
        <v>18</v>
      </c>
      <c r="V20" s="42" t="s">
        <v>21</v>
      </c>
      <c r="W20" s="13" t="s">
        <v>22</v>
      </c>
      <c r="X20" s="80" t="s">
        <v>71</v>
      </c>
      <c r="Y20" s="76" t="s">
        <v>23</v>
      </c>
      <c r="Z20" s="85" t="s">
        <v>26</v>
      </c>
      <c r="AA20" s="76" t="s">
        <v>24</v>
      </c>
      <c r="AB20" s="85" t="s">
        <v>26</v>
      </c>
      <c r="AC20" s="86" t="s">
        <v>12</v>
      </c>
      <c r="AD20" s="86" t="s">
        <v>70</v>
      </c>
    </row>
    <row r="21" spans="1:30" s="14" customFormat="1" ht="13.5" customHeight="1" x14ac:dyDescent="0.2">
      <c r="A21" s="251">
        <v>1200</v>
      </c>
      <c r="B21" s="270">
        <v>211</v>
      </c>
      <c r="C21" s="252"/>
      <c r="D21" s="253">
        <v>162</v>
      </c>
      <c r="E21" s="254" t="str">
        <f t="shared" ref="E21:E27" si="0">VLOOKUP(D21,asso,6)</f>
        <v>162-Lp-Lyc L B</v>
      </c>
      <c r="F21" s="255"/>
      <c r="G21" s="256"/>
      <c r="H21" s="264" t="s">
        <v>37</v>
      </c>
      <c r="I21" s="264"/>
      <c r="J21" s="265"/>
      <c r="K21" s="255"/>
      <c r="L21" s="266"/>
      <c r="M21" s="254"/>
      <c r="N21" s="266"/>
      <c r="O21" s="254"/>
      <c r="P21" s="266"/>
      <c r="Q21" s="254"/>
      <c r="R21" s="266"/>
      <c r="S21" s="254"/>
      <c r="T21" s="266"/>
      <c r="U21" s="254"/>
      <c r="V21" s="45">
        <f>J21-M21-O21-Q21-S21-U21</f>
        <v>0</v>
      </c>
      <c r="W21" s="15"/>
      <c r="X21" s="87"/>
      <c r="Y21" s="82"/>
      <c r="Z21" s="81"/>
      <c r="AA21" s="72"/>
      <c r="AB21" s="83"/>
      <c r="AC21" s="88"/>
      <c r="AD21" s="83"/>
    </row>
    <row r="22" spans="1:30" s="14" customFormat="1" ht="13.5" customHeight="1" x14ac:dyDescent="0.2">
      <c r="A22" s="257">
        <v>1205</v>
      </c>
      <c r="B22" s="271">
        <v>212</v>
      </c>
      <c r="C22" s="258"/>
      <c r="D22" s="259">
        <v>162</v>
      </c>
      <c r="E22" s="260" t="str">
        <f t="shared" si="0"/>
        <v>162-Lp-Lyc L B</v>
      </c>
      <c r="F22" s="261"/>
      <c r="G22" s="262"/>
      <c r="H22" s="267" t="s">
        <v>37</v>
      </c>
      <c r="I22" s="267"/>
      <c r="J22" s="268"/>
      <c r="K22" s="261"/>
      <c r="L22" s="269"/>
      <c r="M22" s="260"/>
      <c r="N22" s="269"/>
      <c r="O22" s="260"/>
      <c r="P22" s="269"/>
      <c r="Q22" s="260"/>
      <c r="R22" s="269"/>
      <c r="S22" s="260"/>
      <c r="T22" s="269"/>
      <c r="U22" s="260"/>
      <c r="V22" s="43">
        <f t="shared" ref="V22:V27" si="1">+V21+J22-M22-O22-Q22-S22-U22</f>
        <v>0</v>
      </c>
      <c r="W22" s="16"/>
      <c r="X22" s="89"/>
      <c r="Y22" s="232"/>
      <c r="Z22" s="84"/>
      <c r="AA22" s="74"/>
      <c r="AB22" s="108"/>
      <c r="AC22" s="233"/>
      <c r="AD22" s="108"/>
    </row>
    <row r="23" spans="1:30" s="14" customFormat="1" ht="13.5" customHeight="1" x14ac:dyDescent="0.2">
      <c r="A23" s="257">
        <v>1205</v>
      </c>
      <c r="B23" s="271">
        <v>212</v>
      </c>
      <c r="C23" s="258"/>
      <c r="D23" s="259">
        <v>162</v>
      </c>
      <c r="E23" s="260" t="str">
        <f t="shared" si="0"/>
        <v>162-Lp-Lyc L B</v>
      </c>
      <c r="F23" s="261"/>
      <c r="G23" s="262"/>
      <c r="H23" s="267" t="s">
        <v>37</v>
      </c>
      <c r="I23" s="267"/>
      <c r="J23" s="268"/>
      <c r="K23" s="261"/>
      <c r="L23" s="269"/>
      <c r="M23" s="260"/>
      <c r="N23" s="269"/>
      <c r="O23" s="260"/>
      <c r="P23" s="269"/>
      <c r="Q23" s="260"/>
      <c r="R23" s="269"/>
      <c r="S23" s="260"/>
      <c r="T23" s="269"/>
      <c r="U23" s="260"/>
      <c r="V23" s="43">
        <f t="shared" si="1"/>
        <v>0</v>
      </c>
      <c r="W23" s="16"/>
      <c r="X23" s="89"/>
      <c r="Y23" s="232"/>
      <c r="Z23" s="84"/>
      <c r="AA23" s="74"/>
      <c r="AB23" s="108"/>
      <c r="AC23" s="233"/>
      <c r="AD23" s="108"/>
    </row>
    <row r="24" spans="1:30" s="14" customFormat="1" ht="13.5" customHeight="1" x14ac:dyDescent="0.2">
      <c r="A24" s="257">
        <v>1205</v>
      </c>
      <c r="B24" s="271">
        <v>212</v>
      </c>
      <c r="C24" s="258"/>
      <c r="D24" s="259">
        <v>162</v>
      </c>
      <c r="E24" s="260" t="str">
        <f t="shared" si="0"/>
        <v>162-Lp-Lyc L B</v>
      </c>
      <c r="F24" s="261"/>
      <c r="G24" s="262"/>
      <c r="H24" s="267" t="s">
        <v>37</v>
      </c>
      <c r="I24" s="267"/>
      <c r="J24" s="268"/>
      <c r="K24" s="261"/>
      <c r="L24" s="269"/>
      <c r="M24" s="260"/>
      <c r="N24" s="269"/>
      <c r="O24" s="260"/>
      <c r="P24" s="269"/>
      <c r="Q24" s="260"/>
      <c r="R24" s="269"/>
      <c r="S24" s="260"/>
      <c r="T24" s="269"/>
      <c r="U24" s="260"/>
      <c r="V24" s="43">
        <f t="shared" si="1"/>
        <v>0</v>
      </c>
      <c r="W24" s="16"/>
      <c r="X24" s="89"/>
      <c r="Y24" s="232"/>
      <c r="Z24" s="84"/>
      <c r="AA24" s="74"/>
      <c r="AB24" s="108"/>
      <c r="AC24" s="233"/>
      <c r="AD24" s="108"/>
    </row>
    <row r="25" spans="1:30" s="14" customFormat="1" ht="13.5" customHeight="1" x14ac:dyDescent="0.2">
      <c r="A25" s="257">
        <v>1205</v>
      </c>
      <c r="B25" s="271">
        <v>212</v>
      </c>
      <c r="C25" s="258"/>
      <c r="D25" s="259">
        <v>162</v>
      </c>
      <c r="E25" s="260" t="str">
        <f t="shared" si="0"/>
        <v>162-Lp-Lyc L B</v>
      </c>
      <c r="F25" s="261"/>
      <c r="G25" s="262"/>
      <c r="H25" s="267" t="s">
        <v>37</v>
      </c>
      <c r="I25" s="267"/>
      <c r="J25" s="268"/>
      <c r="K25" s="261"/>
      <c r="L25" s="269"/>
      <c r="M25" s="260"/>
      <c r="N25" s="269"/>
      <c r="O25" s="260"/>
      <c r="P25" s="269"/>
      <c r="Q25" s="260"/>
      <c r="R25" s="269"/>
      <c r="S25" s="260"/>
      <c r="T25" s="269"/>
      <c r="U25" s="260"/>
      <c r="V25" s="43">
        <f t="shared" si="1"/>
        <v>0</v>
      </c>
      <c r="W25" s="16"/>
      <c r="X25" s="89"/>
      <c r="Y25" s="232"/>
      <c r="Z25" s="84"/>
      <c r="AA25" s="74"/>
      <c r="AB25" s="108"/>
      <c r="AC25" s="233"/>
      <c r="AD25" s="108"/>
    </row>
    <row r="26" spans="1:30" s="14" customFormat="1" ht="13.5" customHeight="1" x14ac:dyDescent="0.2">
      <c r="A26" s="257">
        <v>1205</v>
      </c>
      <c r="B26" s="271">
        <v>212</v>
      </c>
      <c r="C26" s="258"/>
      <c r="D26" s="259">
        <v>162</v>
      </c>
      <c r="E26" s="260" t="str">
        <f t="shared" si="0"/>
        <v>162-Lp-Lyc L B</v>
      </c>
      <c r="F26" s="261"/>
      <c r="G26" s="262"/>
      <c r="H26" s="267" t="s">
        <v>37</v>
      </c>
      <c r="I26" s="267"/>
      <c r="J26" s="268"/>
      <c r="K26" s="261"/>
      <c r="L26" s="269"/>
      <c r="M26" s="260"/>
      <c r="N26" s="269"/>
      <c r="O26" s="260"/>
      <c r="P26" s="269"/>
      <c r="Q26" s="260"/>
      <c r="R26" s="269"/>
      <c r="S26" s="260"/>
      <c r="T26" s="269"/>
      <c r="U26" s="260"/>
      <c r="V26" s="43">
        <f t="shared" si="1"/>
        <v>0</v>
      </c>
      <c r="W26" s="16"/>
      <c r="X26" s="89"/>
      <c r="Y26" s="232"/>
      <c r="Z26" s="84"/>
      <c r="AA26" s="74"/>
      <c r="AB26" s="108"/>
      <c r="AC26" s="233"/>
      <c r="AD26" s="108"/>
    </row>
    <row r="27" spans="1:30" s="14" customFormat="1" ht="13.5" customHeight="1" x14ac:dyDescent="0.2">
      <c r="A27" s="257">
        <v>1205</v>
      </c>
      <c r="B27" s="271">
        <v>212</v>
      </c>
      <c r="C27" s="258"/>
      <c r="D27" s="259">
        <v>162</v>
      </c>
      <c r="E27" s="260" t="str">
        <f t="shared" si="0"/>
        <v>162-Lp-Lyc L B</v>
      </c>
      <c r="F27" s="261"/>
      <c r="G27" s="262"/>
      <c r="H27" s="267" t="s">
        <v>37</v>
      </c>
      <c r="I27" s="267"/>
      <c r="J27" s="268"/>
      <c r="K27" s="261"/>
      <c r="L27" s="269"/>
      <c r="M27" s="260"/>
      <c r="N27" s="269"/>
      <c r="O27" s="260"/>
      <c r="P27" s="269"/>
      <c r="Q27" s="260"/>
      <c r="R27" s="269"/>
      <c r="S27" s="260"/>
      <c r="T27" s="269"/>
      <c r="U27" s="260"/>
      <c r="V27" s="43">
        <f t="shared" si="1"/>
        <v>0</v>
      </c>
      <c r="W27" s="16"/>
      <c r="X27" s="89"/>
      <c r="Y27" s="232"/>
      <c r="Z27" s="84"/>
      <c r="AA27" s="74"/>
      <c r="AB27" s="108"/>
      <c r="AC27" s="233"/>
      <c r="AD27" s="108"/>
    </row>
  </sheetData>
  <mergeCells count="18">
    <mergeCell ref="A13:C13"/>
    <mergeCell ref="D13:F13"/>
    <mergeCell ref="A19:C19"/>
    <mergeCell ref="D19:F19"/>
    <mergeCell ref="A1:C1"/>
    <mergeCell ref="D1:F1"/>
    <mergeCell ref="G1:U1"/>
    <mergeCell ref="A2:C2"/>
    <mergeCell ref="D2:F2"/>
    <mergeCell ref="G2:U2"/>
    <mergeCell ref="A8:C8"/>
    <mergeCell ref="D8:F8"/>
    <mergeCell ref="I3:U3"/>
    <mergeCell ref="Y3:AD3"/>
    <mergeCell ref="A4:C4"/>
    <mergeCell ref="D4:F4"/>
    <mergeCell ref="A3:C3"/>
    <mergeCell ref="D3:F3"/>
  </mergeCells>
  <hyperlinks>
    <hyperlink ref="AA1" r:id="rId1"/>
  </hyperlinks>
  <pageMargins left="0.23622047244094491" right="0.19685039370078741" top="1.2204724409448819" bottom="0.39370078740157483" header="0.15748031496062992" footer="0.15748031496062992"/>
  <pageSetup paperSize="9" scale="65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3729" r:id="rId5" name="Button 1">
              <controlPr defaultSize="0" print="0" autoFill="0" autoPict="0" macro="[0]!creer_bus_suivant">
                <anchor moveWithCells="1" sizeWithCells="1">
                  <from>
                    <xdr:col>6</xdr:col>
                    <xdr:colOff>76200</xdr:colOff>
                    <xdr:row>0</xdr:row>
                    <xdr:rowOff>19050</xdr:rowOff>
                  </from>
                  <to>
                    <xdr:col>7</xdr:col>
                    <xdr:colOff>190500</xdr:colOff>
                    <xdr:row>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3730" r:id="rId6" name="Button 2">
              <controlPr defaultSize="0" print="0" autoFill="0" autoPict="0" macro="[0]!Creer_Arret_Vierge">
                <anchor moveWithCells="1" sizeWithCells="1">
                  <from>
                    <xdr:col>7</xdr:col>
                    <xdr:colOff>219075</xdr:colOff>
                    <xdr:row>0</xdr:row>
                    <xdr:rowOff>19050</xdr:rowOff>
                  </from>
                  <to>
                    <xdr:col>9</xdr:col>
                    <xdr:colOff>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IU9"/>
  <sheetViews>
    <sheetView workbookViewId="0">
      <selection activeCell="D12" sqref="D12"/>
    </sheetView>
  </sheetViews>
  <sheetFormatPr baseColWidth="10" defaultColWidth="69" defaultRowHeight="12.75" x14ac:dyDescent="0.2"/>
  <cols>
    <col min="1" max="1" width="3" bestFit="1" customWidth="1"/>
    <col min="2" max="2" width="7.28515625" bestFit="1" customWidth="1"/>
    <col min="3" max="3" width="7.42578125" customWidth="1"/>
    <col min="4" max="4" width="8.28515625" bestFit="1" customWidth="1"/>
    <col min="5" max="5" width="6.42578125" bestFit="1" customWidth="1"/>
    <col min="6" max="6" width="8.28515625" bestFit="1" customWidth="1"/>
    <col min="7" max="7" width="11.85546875" bestFit="1" customWidth="1"/>
    <col min="8" max="8" width="9.85546875" bestFit="1" customWidth="1"/>
    <col min="9" max="9" width="13.7109375" bestFit="1" customWidth="1"/>
    <col min="10" max="10" width="9" bestFit="1" customWidth="1"/>
    <col min="11" max="11" width="8.28515625" bestFit="1" customWidth="1"/>
    <col min="12" max="12" width="4.85546875" bestFit="1" customWidth="1"/>
    <col min="13" max="13" width="6.140625" bestFit="1" customWidth="1"/>
    <col min="14" max="14" width="7.140625" bestFit="1" customWidth="1"/>
    <col min="15" max="15" width="14.42578125" customWidth="1"/>
    <col min="16" max="16" width="10.85546875" customWidth="1"/>
    <col min="17" max="17" width="7.85546875" bestFit="1" customWidth="1"/>
    <col min="18" max="18" width="5.5703125" bestFit="1" customWidth="1"/>
    <col min="19" max="19" width="6.140625" bestFit="1" customWidth="1"/>
    <col min="20" max="20" width="20" bestFit="1" customWidth="1"/>
    <col min="21" max="21" width="6.140625" customWidth="1"/>
    <col min="22" max="22" width="7.5703125" customWidth="1"/>
    <col min="23" max="23" width="6.85546875" customWidth="1"/>
    <col min="24" max="24" width="6.5703125" customWidth="1"/>
    <col min="25" max="25" width="6.28515625" customWidth="1"/>
    <col min="26" max="26" width="6.5703125" customWidth="1"/>
    <col min="27" max="27" width="5.140625" customWidth="1"/>
    <col min="28" max="254" width="27.5703125" customWidth="1"/>
  </cols>
  <sheetData>
    <row r="1" spans="1:255" ht="6.75" customHeight="1" x14ac:dyDescent="0.2"/>
    <row r="2" spans="1:255" ht="6.75" customHeight="1" thickBot="1" x14ac:dyDescent="0.25">
      <c r="IU2" s="100"/>
    </row>
    <row r="3" spans="1:255" ht="18.75" thickBot="1" x14ac:dyDescent="0.3">
      <c r="B3" s="384" t="s">
        <v>66</v>
      </c>
      <c r="C3" s="385"/>
      <c r="D3" s="385"/>
      <c r="E3" s="385"/>
      <c r="F3" s="385"/>
      <c r="G3" s="386"/>
      <c r="H3" s="387"/>
      <c r="I3" s="388"/>
      <c r="J3" s="388"/>
      <c r="K3" s="388"/>
      <c r="L3" s="388"/>
      <c r="M3" s="388"/>
      <c r="N3" s="388"/>
      <c r="O3" s="388"/>
      <c r="P3" s="388"/>
      <c r="Q3" s="388"/>
      <c r="R3" s="388"/>
      <c r="S3" s="388"/>
      <c r="T3" s="389"/>
      <c r="U3" s="90"/>
      <c r="V3" s="92"/>
      <c r="W3" s="92"/>
      <c r="X3" s="92"/>
      <c r="Y3" s="92"/>
      <c r="Z3" s="92"/>
      <c r="AA3" s="92"/>
    </row>
    <row r="4" spans="1:255" ht="17.25" customHeight="1" thickBot="1" x14ac:dyDescent="0.3">
      <c r="F4" s="384" t="s">
        <v>67</v>
      </c>
      <c r="G4" s="386"/>
      <c r="H4" s="387"/>
      <c r="I4" s="388"/>
      <c r="J4" s="388"/>
      <c r="K4" s="388"/>
      <c r="L4" s="388"/>
      <c r="M4" s="388"/>
      <c r="N4" s="388"/>
      <c r="O4" s="388"/>
      <c r="P4" s="388"/>
      <c r="Q4" s="388"/>
      <c r="R4" s="388"/>
      <c r="S4" s="388"/>
      <c r="T4" s="389"/>
      <c r="U4" s="90"/>
      <c r="V4" s="91"/>
      <c r="W4" s="92"/>
      <c r="X4" s="92"/>
      <c r="Y4" s="92"/>
      <c r="Z4" s="92"/>
      <c r="AA4" s="92"/>
    </row>
    <row r="5" spans="1:255" ht="17.25" customHeight="1" thickBot="1" x14ac:dyDescent="0.3">
      <c r="F5" s="378" t="str">
        <f>"District N° "&amp;NUM_DISTRICT &amp; " - " &amp; PORTAIL!H4</f>
        <v>District N° 11CD031 - LYCEES 31- LENS-LIEVIN-HENIN-CARVIN</v>
      </c>
      <c r="G5" s="379"/>
      <c r="H5" s="379"/>
      <c r="I5" s="379"/>
      <c r="J5" s="379"/>
      <c r="K5" s="379"/>
      <c r="L5" s="379"/>
      <c r="M5" s="379"/>
      <c r="N5" s="379"/>
      <c r="O5" s="380"/>
      <c r="P5" s="238" t="s">
        <v>90</v>
      </c>
      <c r="Q5" s="239"/>
      <c r="R5" s="240"/>
      <c r="S5" s="241"/>
      <c r="T5" s="242">
        <f ca="1">NOW()</f>
        <v>41512.556156944447</v>
      </c>
      <c r="U5" s="90"/>
      <c r="V5" s="91"/>
      <c r="W5" s="92"/>
      <c r="X5" s="92"/>
      <c r="Y5" s="92"/>
      <c r="Z5" s="92"/>
      <c r="AA5" s="92"/>
    </row>
    <row r="6" spans="1:255" ht="25.5" customHeight="1" thickBot="1" x14ac:dyDescent="0.3">
      <c r="F6" s="375" t="s">
        <v>94</v>
      </c>
      <c r="G6" s="376"/>
      <c r="H6" s="377"/>
      <c r="I6" s="128">
        <f>PORTAIL!B3</f>
        <v>41526</v>
      </c>
      <c r="J6" s="375" t="s">
        <v>93</v>
      </c>
      <c r="K6" s="376"/>
      <c r="L6" s="376"/>
      <c r="M6" s="376"/>
      <c r="N6" s="377"/>
      <c r="O6" s="130">
        <f>PORTAIL!B4</f>
        <v>41820</v>
      </c>
      <c r="P6" s="112"/>
      <c r="Q6" s="113"/>
      <c r="R6" s="113"/>
      <c r="S6" s="114"/>
      <c r="T6" s="115"/>
      <c r="U6" s="90"/>
      <c r="V6" s="91"/>
      <c r="W6" s="92"/>
      <c r="X6" s="92"/>
      <c r="Y6" s="92"/>
      <c r="Z6" s="92"/>
      <c r="AA6" s="92"/>
    </row>
    <row r="7" spans="1:255" ht="33" customHeight="1" thickBot="1" x14ac:dyDescent="0.3">
      <c r="I7" s="90"/>
      <c r="J7" s="90"/>
      <c r="K7" s="90"/>
      <c r="L7" s="90"/>
      <c r="M7" s="90"/>
      <c r="N7" s="90"/>
      <c r="O7" s="90"/>
      <c r="P7" s="90"/>
      <c r="Q7" s="90"/>
      <c r="R7" s="90"/>
      <c r="S7" s="90"/>
      <c r="T7" s="90"/>
      <c r="U7" s="90"/>
      <c r="V7" s="310" t="s">
        <v>14</v>
      </c>
      <c r="W7" s="311"/>
      <c r="X7" s="311"/>
      <c r="Y7" s="311"/>
      <c r="Z7" s="311"/>
      <c r="AA7" s="311"/>
    </row>
    <row r="8" spans="1:255" ht="17.25" customHeight="1" thickBot="1" x14ac:dyDescent="0.25">
      <c r="A8" s="23"/>
      <c r="B8" s="390" t="s">
        <v>53</v>
      </c>
      <c r="C8" s="391"/>
      <c r="D8" s="392"/>
      <c r="E8" s="393" t="s">
        <v>95</v>
      </c>
      <c r="F8" s="394"/>
      <c r="G8" s="394"/>
      <c r="H8" s="394"/>
      <c r="I8" s="394"/>
      <c r="J8" s="394"/>
      <c r="K8" s="395"/>
      <c r="L8" s="396" t="s">
        <v>63</v>
      </c>
      <c r="M8" s="397"/>
      <c r="N8" s="397"/>
      <c r="O8" s="397"/>
      <c r="P8" s="398"/>
      <c r="Q8" s="381" t="s">
        <v>96</v>
      </c>
      <c r="R8" s="382"/>
      <c r="S8" s="382"/>
      <c r="T8" s="382"/>
      <c r="U8" s="383"/>
      <c r="V8" s="373" t="s">
        <v>69</v>
      </c>
      <c r="W8" s="374"/>
      <c r="X8" s="373" t="s">
        <v>68</v>
      </c>
      <c r="Y8" s="374"/>
      <c r="Z8" s="373" t="s">
        <v>25</v>
      </c>
      <c r="AA8" s="374"/>
    </row>
    <row r="9" spans="1:255" s="60" customFormat="1" ht="31.5" customHeight="1" thickBot="1" x14ac:dyDescent="0.25">
      <c r="A9" s="243" t="s">
        <v>32</v>
      </c>
      <c r="B9" s="117" t="s">
        <v>33</v>
      </c>
      <c r="C9" s="118" t="s">
        <v>52</v>
      </c>
      <c r="D9" s="119" t="s">
        <v>35</v>
      </c>
      <c r="E9" s="120" t="s">
        <v>54</v>
      </c>
      <c r="F9" s="121" t="s">
        <v>6</v>
      </c>
      <c r="G9" s="121" t="s">
        <v>55</v>
      </c>
      <c r="H9" s="121" t="s">
        <v>56</v>
      </c>
      <c r="I9" s="121" t="s">
        <v>57</v>
      </c>
      <c r="J9" s="121" t="s">
        <v>58</v>
      </c>
      <c r="K9" s="122" t="s">
        <v>59</v>
      </c>
      <c r="L9" s="123" t="s">
        <v>49</v>
      </c>
      <c r="M9" s="124" t="s">
        <v>22</v>
      </c>
      <c r="N9" s="124" t="s">
        <v>60</v>
      </c>
      <c r="O9" s="124" t="s">
        <v>61</v>
      </c>
      <c r="P9" s="125" t="s">
        <v>48</v>
      </c>
      <c r="Q9" s="73" t="s">
        <v>8</v>
      </c>
      <c r="R9" s="12" t="s">
        <v>17</v>
      </c>
      <c r="S9" s="12" t="s">
        <v>51</v>
      </c>
      <c r="T9" s="12" t="s">
        <v>19</v>
      </c>
      <c r="U9" s="116" t="s">
        <v>71</v>
      </c>
      <c r="V9" s="126" t="s">
        <v>23</v>
      </c>
      <c r="W9" s="127" t="s">
        <v>26</v>
      </c>
      <c r="X9" s="126" t="s">
        <v>24</v>
      </c>
      <c r="Y9" s="127" t="s">
        <v>26</v>
      </c>
      <c r="Z9" s="165" t="s">
        <v>12</v>
      </c>
      <c r="AA9" s="127" t="s">
        <v>70</v>
      </c>
    </row>
  </sheetData>
  <mergeCells count="15">
    <mergeCell ref="X8:Y8"/>
    <mergeCell ref="Z8:AA8"/>
    <mergeCell ref="V7:AA7"/>
    <mergeCell ref="B3:G3"/>
    <mergeCell ref="F4:G4"/>
    <mergeCell ref="H4:T4"/>
    <mergeCell ref="H3:T3"/>
    <mergeCell ref="B8:D8"/>
    <mergeCell ref="E8:K8"/>
    <mergeCell ref="L8:P8"/>
    <mergeCell ref="F6:H6"/>
    <mergeCell ref="J6:N6"/>
    <mergeCell ref="F5:O5"/>
    <mergeCell ref="Q8:U8"/>
    <mergeCell ref="V8:W8"/>
  </mergeCells>
  <pageMargins left="0.19685039370078741" right="0.19685039370078741" top="0.51181102362204722" bottom="0.49" header="0.15748031496062992" footer="0.15748031496062992"/>
  <pageSetup paperSize="9" scale="66" fitToHeight="0" orientation="landscape" r:id="rId1"/>
  <headerFooter>
    <oddFooter>&amp;L&amp;"Arial,Gras"&amp;14District&amp;R&amp;"Arial,Gras"&amp;14&amp;A
Page &amp;P / &amp;N&amp;Czbig DEPLACEMENTCAR-V26 V001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21"/>
  <sheetViews>
    <sheetView workbookViewId="0">
      <selection activeCell="I2" sqref="I2:I9"/>
    </sheetView>
  </sheetViews>
  <sheetFormatPr baseColWidth="10" defaultRowHeight="12.75" x14ac:dyDescent="0.2"/>
  <cols>
    <col min="1" max="1" width="5.140625" bestFit="1" customWidth="1"/>
    <col min="2" max="2" width="7.140625" bestFit="1" customWidth="1"/>
    <col min="3" max="3" width="8.42578125" bestFit="1" customWidth="1"/>
    <col min="4" max="4" width="14.42578125" bestFit="1" customWidth="1"/>
    <col min="5" max="5" width="22" bestFit="1" customWidth="1"/>
    <col min="6" max="6" width="38.7109375" bestFit="1" customWidth="1"/>
    <col min="7" max="7" width="2.7109375" customWidth="1"/>
    <col min="8" max="8" width="3" style="23" bestFit="1" customWidth="1"/>
    <col min="9" max="9" width="12.7109375" bestFit="1" customWidth="1"/>
    <col min="10" max="10" width="2.140625" customWidth="1"/>
    <col min="11" max="11" width="11.42578125" style="23"/>
  </cols>
  <sheetData>
    <row r="1" spans="1:9" ht="13.5" thickBot="1" x14ac:dyDescent="0.25">
      <c r="A1" s="101" t="s">
        <v>27</v>
      </c>
      <c r="B1" s="102" t="s">
        <v>28</v>
      </c>
      <c r="C1" s="103" t="s">
        <v>29</v>
      </c>
      <c r="D1" s="103" t="s">
        <v>30</v>
      </c>
      <c r="E1" s="104" t="s">
        <v>31</v>
      </c>
      <c r="F1" s="111" t="s">
        <v>46</v>
      </c>
      <c r="H1" s="22" t="s">
        <v>32</v>
      </c>
      <c r="I1" s="21" t="s">
        <v>101</v>
      </c>
    </row>
    <row r="2" spans="1:9" x14ac:dyDescent="0.2">
      <c r="A2" s="46">
        <f t="shared" ref="A2:A20" si="0">+B2-11000</f>
        <v>115</v>
      </c>
      <c r="B2" s="47">
        <v>11115</v>
      </c>
      <c r="C2" s="47" t="s">
        <v>36</v>
      </c>
      <c r="D2" s="47" t="s">
        <v>72</v>
      </c>
      <c r="E2" s="48" t="s">
        <v>78</v>
      </c>
      <c r="F2" s="48" t="str">
        <f>PROPER(A2&amp;"-"&amp;C2&amp;" "&amp;D2&amp;" "&amp;E2)</f>
        <v>115-Lyc D C</v>
      </c>
      <c r="G2" s="25"/>
      <c r="H2" s="26">
        <v>1</v>
      </c>
      <c r="I2" s="24" t="s">
        <v>37</v>
      </c>
    </row>
    <row r="3" spans="1:9" x14ac:dyDescent="0.2">
      <c r="A3" s="27">
        <f t="shared" si="0"/>
        <v>121</v>
      </c>
      <c r="B3" s="28">
        <v>11121</v>
      </c>
      <c r="C3" s="28" t="s">
        <v>36</v>
      </c>
      <c r="D3" s="28" t="s">
        <v>72</v>
      </c>
      <c r="E3" s="29" t="s">
        <v>79</v>
      </c>
      <c r="F3" s="24" t="str">
        <f t="shared" ref="F3:F20" si="1">PROPER(A3&amp;"-"&amp;C3&amp;" "&amp;D3&amp;" "&amp;E3)</f>
        <v>121-Lyc D H</v>
      </c>
      <c r="G3" s="25"/>
      <c r="H3" s="30">
        <v>2</v>
      </c>
      <c r="I3" s="29" t="s">
        <v>13</v>
      </c>
    </row>
    <row r="4" spans="1:9" x14ac:dyDescent="0.2">
      <c r="A4" s="27">
        <f t="shared" si="0"/>
        <v>122</v>
      </c>
      <c r="B4" s="28">
        <v>11122</v>
      </c>
      <c r="C4" s="28" t="s">
        <v>38</v>
      </c>
      <c r="D4" s="28" t="s">
        <v>73</v>
      </c>
      <c r="E4" s="29" t="s">
        <v>79</v>
      </c>
      <c r="F4" s="24" t="str">
        <f t="shared" si="1"/>
        <v>122-Cite P H</v>
      </c>
      <c r="G4" s="25"/>
      <c r="H4" s="30">
        <v>3</v>
      </c>
      <c r="I4" s="29" t="s">
        <v>100</v>
      </c>
    </row>
    <row r="5" spans="1:9" x14ac:dyDescent="0.2">
      <c r="A5" s="27">
        <f t="shared" si="0"/>
        <v>123</v>
      </c>
      <c r="B5" s="28">
        <v>11123</v>
      </c>
      <c r="C5" s="28" t="s">
        <v>39</v>
      </c>
      <c r="D5" s="28" t="s">
        <v>73</v>
      </c>
      <c r="E5" s="29" t="s">
        <v>79</v>
      </c>
      <c r="F5" s="24" t="str">
        <f t="shared" si="1"/>
        <v>123-Lp P H</v>
      </c>
      <c r="G5" s="25"/>
      <c r="H5" s="30">
        <v>4</v>
      </c>
      <c r="I5" s="29" t="s">
        <v>40</v>
      </c>
    </row>
    <row r="6" spans="1:9" x14ac:dyDescent="0.2">
      <c r="A6" s="27">
        <f t="shared" si="0"/>
        <v>127</v>
      </c>
      <c r="B6" s="28">
        <v>11127</v>
      </c>
      <c r="C6" s="28" t="s">
        <v>39</v>
      </c>
      <c r="D6" s="28" t="s">
        <v>74</v>
      </c>
      <c r="E6" s="29" t="s">
        <v>79</v>
      </c>
      <c r="F6" s="24" t="str">
        <f t="shared" si="1"/>
        <v>127-Lp S H</v>
      </c>
      <c r="G6" s="25"/>
      <c r="H6" s="30">
        <v>5</v>
      </c>
      <c r="I6" s="29" t="s">
        <v>41</v>
      </c>
    </row>
    <row r="7" spans="1:9" x14ac:dyDescent="0.2">
      <c r="A7" s="27">
        <f t="shared" si="0"/>
        <v>132</v>
      </c>
      <c r="B7" s="28">
        <v>11132</v>
      </c>
      <c r="C7" s="28" t="s">
        <v>39</v>
      </c>
      <c r="D7" s="28" t="s">
        <v>75</v>
      </c>
      <c r="E7" s="29" t="s">
        <v>82</v>
      </c>
      <c r="F7" s="24" t="str">
        <f t="shared" si="1"/>
        <v>132-Lp J O</v>
      </c>
      <c r="G7" s="25"/>
      <c r="H7" s="30">
        <v>6</v>
      </c>
      <c r="I7" s="29" t="s">
        <v>99</v>
      </c>
    </row>
    <row r="8" spans="1:9" x14ac:dyDescent="0.2">
      <c r="A8" s="27">
        <f t="shared" si="0"/>
        <v>160</v>
      </c>
      <c r="B8" s="28">
        <v>11160</v>
      </c>
      <c r="C8" s="28" t="s">
        <v>36</v>
      </c>
      <c r="D8" s="28" t="s">
        <v>73</v>
      </c>
      <c r="E8" s="29" t="s">
        <v>83</v>
      </c>
      <c r="F8" s="24" t="str">
        <f t="shared" si="1"/>
        <v>160-Lyc P A</v>
      </c>
      <c r="G8" s="25"/>
      <c r="H8" s="30">
        <v>7</v>
      </c>
      <c r="I8" s="29" t="s">
        <v>42</v>
      </c>
    </row>
    <row r="9" spans="1:9" ht="13.5" thickBot="1" x14ac:dyDescent="0.25">
      <c r="A9" s="27">
        <f t="shared" si="0"/>
        <v>162</v>
      </c>
      <c r="B9" s="28">
        <v>11162</v>
      </c>
      <c r="C9" s="28" t="s">
        <v>85</v>
      </c>
      <c r="D9" s="28" t="s">
        <v>76</v>
      </c>
      <c r="E9" s="29" t="s">
        <v>77</v>
      </c>
      <c r="F9" s="24" t="str">
        <f t="shared" si="1"/>
        <v>162-Lp-Lyc L B</v>
      </c>
      <c r="G9" s="25"/>
      <c r="H9" s="32">
        <v>99</v>
      </c>
      <c r="I9" s="33" t="s">
        <v>98</v>
      </c>
    </row>
    <row r="10" spans="1:9" x14ac:dyDescent="0.2">
      <c r="A10" s="27">
        <f t="shared" si="0"/>
        <v>164</v>
      </c>
      <c r="B10" s="28">
        <v>11164</v>
      </c>
      <c r="C10" s="28" t="s">
        <v>38</v>
      </c>
      <c r="D10" s="28" t="s">
        <v>77</v>
      </c>
      <c r="E10" s="29" t="s">
        <v>76</v>
      </c>
      <c r="F10" s="24" t="str">
        <f t="shared" si="1"/>
        <v>164-Cite B L</v>
      </c>
      <c r="G10" s="25"/>
    </row>
    <row r="11" spans="1:9" x14ac:dyDescent="0.2">
      <c r="A11" s="27">
        <f t="shared" si="0"/>
        <v>165</v>
      </c>
      <c r="B11" s="28">
        <v>11165</v>
      </c>
      <c r="C11" s="28" t="s">
        <v>36</v>
      </c>
      <c r="D11" s="28" t="s">
        <v>78</v>
      </c>
      <c r="E11" s="29" t="s">
        <v>76</v>
      </c>
      <c r="F11" s="24" t="str">
        <f t="shared" si="1"/>
        <v>165-Lyc C L</v>
      </c>
      <c r="G11" s="25"/>
    </row>
    <row r="12" spans="1:9" x14ac:dyDescent="0.2">
      <c r="A12" s="27">
        <f t="shared" si="0"/>
        <v>166</v>
      </c>
      <c r="B12" s="28">
        <v>11166</v>
      </c>
      <c r="C12" s="28" t="s">
        <v>39</v>
      </c>
      <c r="D12" s="28" t="s">
        <v>77</v>
      </c>
      <c r="E12" s="29" t="s">
        <v>76</v>
      </c>
      <c r="F12" s="24" t="str">
        <f t="shared" si="1"/>
        <v>166-Lp B L</v>
      </c>
      <c r="G12" s="25"/>
    </row>
    <row r="13" spans="1:9" x14ac:dyDescent="0.2">
      <c r="A13" s="27">
        <f t="shared" si="0"/>
        <v>169</v>
      </c>
      <c r="B13" s="28">
        <v>11169</v>
      </c>
      <c r="C13" s="28" t="s">
        <v>38</v>
      </c>
      <c r="D13" s="28" t="s">
        <v>72</v>
      </c>
      <c r="E13" s="29" t="s">
        <v>76</v>
      </c>
      <c r="F13" s="24" t="str">
        <f t="shared" si="1"/>
        <v>169-Cite D L</v>
      </c>
      <c r="G13" s="25"/>
    </row>
    <row r="14" spans="1:9" x14ac:dyDescent="0.2">
      <c r="A14" s="27">
        <f t="shared" si="0"/>
        <v>170</v>
      </c>
      <c r="B14" s="28">
        <v>11170</v>
      </c>
      <c r="C14" s="28" t="s">
        <v>39</v>
      </c>
      <c r="D14" s="28" t="s">
        <v>72</v>
      </c>
      <c r="E14" s="29" t="s">
        <v>76</v>
      </c>
      <c r="F14" s="24" t="str">
        <f t="shared" si="1"/>
        <v>170-Lp D L</v>
      </c>
      <c r="G14" s="25"/>
    </row>
    <row r="15" spans="1:9" x14ac:dyDescent="0.2">
      <c r="A15" s="27">
        <f t="shared" si="0"/>
        <v>171</v>
      </c>
      <c r="B15" s="28">
        <v>11171</v>
      </c>
      <c r="C15" s="28" t="s">
        <v>39</v>
      </c>
      <c r="D15" s="28" t="s">
        <v>79</v>
      </c>
      <c r="E15" s="29" t="s">
        <v>76</v>
      </c>
      <c r="F15" s="24" t="str">
        <f t="shared" si="1"/>
        <v>171-Lp H L</v>
      </c>
      <c r="G15" s="25"/>
    </row>
    <row r="16" spans="1:9" x14ac:dyDescent="0.2">
      <c r="A16" s="27">
        <f t="shared" si="0"/>
        <v>172</v>
      </c>
      <c r="B16" s="28">
        <v>11172</v>
      </c>
      <c r="C16" s="28" t="s">
        <v>44</v>
      </c>
      <c r="D16" s="28" t="s">
        <v>78</v>
      </c>
      <c r="E16" s="29" t="s">
        <v>76</v>
      </c>
      <c r="F16" s="24" t="str">
        <f t="shared" si="1"/>
        <v>172-Erea C L</v>
      </c>
      <c r="G16" s="25"/>
    </row>
    <row r="17" spans="1:7" x14ac:dyDescent="0.2">
      <c r="A17" s="27">
        <f t="shared" si="0"/>
        <v>173</v>
      </c>
      <c r="B17" s="28">
        <v>11173</v>
      </c>
      <c r="C17" s="28" t="s">
        <v>39</v>
      </c>
      <c r="D17" s="28" t="s">
        <v>73</v>
      </c>
      <c r="E17" s="29" t="s">
        <v>74</v>
      </c>
      <c r="F17" s="24" t="str">
        <f t="shared" si="1"/>
        <v>173-Lp P S</v>
      </c>
      <c r="G17" s="25"/>
    </row>
    <row r="18" spans="1:7" x14ac:dyDescent="0.2">
      <c r="A18" s="27">
        <f t="shared" si="0"/>
        <v>175</v>
      </c>
      <c r="B18" s="28">
        <v>11175</v>
      </c>
      <c r="C18" s="28" t="s">
        <v>38</v>
      </c>
      <c r="D18" s="28" t="s">
        <v>80</v>
      </c>
      <c r="E18" s="29" t="s">
        <v>84</v>
      </c>
      <c r="F18" s="24" t="str">
        <f t="shared" si="1"/>
        <v>175-Cite V W</v>
      </c>
      <c r="G18" s="25"/>
    </row>
    <row r="19" spans="1:7" x14ac:dyDescent="0.2">
      <c r="A19" s="27">
        <f t="shared" si="0"/>
        <v>183</v>
      </c>
      <c r="B19" s="28">
        <v>11183</v>
      </c>
      <c r="C19" s="28" t="s">
        <v>39</v>
      </c>
      <c r="D19" s="28" t="s">
        <v>81</v>
      </c>
      <c r="E19" s="29" t="s">
        <v>76</v>
      </c>
      <c r="F19" s="24" t="str">
        <f t="shared" si="1"/>
        <v>183-Lp R L</v>
      </c>
      <c r="G19" s="25"/>
    </row>
    <row r="20" spans="1:7" ht="13.5" thickBot="1" x14ac:dyDescent="0.25">
      <c r="A20" s="34">
        <f t="shared" si="0"/>
        <v>184</v>
      </c>
      <c r="B20" s="35">
        <v>11184</v>
      </c>
      <c r="C20" s="35" t="s">
        <v>36</v>
      </c>
      <c r="D20" s="35" t="s">
        <v>80</v>
      </c>
      <c r="E20" s="36" t="s">
        <v>84</v>
      </c>
      <c r="F20" s="49" t="str">
        <f t="shared" si="1"/>
        <v>184-Lyc V W</v>
      </c>
      <c r="G20" s="25"/>
    </row>
    <row r="21" spans="1:7" x14ac:dyDescent="0.2">
      <c r="A21" s="25"/>
      <c r="B21" s="25"/>
      <c r="C21" s="25"/>
      <c r="D21" s="25"/>
      <c r="E21" s="25"/>
      <c r="F21" s="25"/>
      <c r="G21" s="25"/>
    </row>
  </sheetData>
  <phoneticPr fontId="22" type="noConversion"/>
  <pageMargins left="0.23622047244094491" right="0.23622047244094491" top="0.47244094488188981" bottom="0.43" header="0.15748031496062992" footer="0.15748031496062992"/>
  <pageSetup paperSize="9" scale="95" orientation="landscape" horizontalDpi="0" verticalDpi="0" r:id="rId1"/>
  <headerFooter>
    <oddHeader>&amp;C&amp;"Arial,Gras"&amp;14PARAMETRES</oddHeader>
    <oddFooter>&amp;L&amp;D&amp;C&amp;"Arial,Gras"&amp;14&amp;F.XLS/&amp;A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20"/>
  <sheetViews>
    <sheetView workbookViewId="0">
      <selection activeCell="E5" sqref="E5"/>
    </sheetView>
  </sheetViews>
  <sheetFormatPr baseColWidth="10" defaultRowHeight="12.75" x14ac:dyDescent="0.2"/>
  <cols>
    <col min="1" max="20" width="4" bestFit="1" customWidth="1"/>
  </cols>
  <sheetData>
    <row r="1" spans="1:20" ht="13.5" thickBot="1" x14ac:dyDescent="0.25">
      <c r="B1" s="151">
        <v>115</v>
      </c>
      <c r="C1" s="151">
        <v>121</v>
      </c>
      <c r="D1" s="151">
        <v>122</v>
      </c>
      <c r="E1" s="151">
        <v>123</v>
      </c>
      <c r="F1" s="151">
        <v>127</v>
      </c>
      <c r="G1" s="151">
        <v>132</v>
      </c>
      <c r="H1" s="151">
        <v>160</v>
      </c>
      <c r="I1" s="151">
        <v>162</v>
      </c>
      <c r="J1" s="151">
        <v>164</v>
      </c>
      <c r="K1" s="151">
        <v>165</v>
      </c>
      <c r="L1" s="151">
        <v>166</v>
      </c>
      <c r="M1" s="151">
        <v>169</v>
      </c>
      <c r="N1" s="151">
        <v>170</v>
      </c>
      <c r="O1" s="151">
        <v>171</v>
      </c>
      <c r="P1" s="151">
        <v>172</v>
      </c>
      <c r="Q1" s="151">
        <v>173</v>
      </c>
      <c r="R1" s="151">
        <v>175</v>
      </c>
      <c r="S1" s="151">
        <v>183</v>
      </c>
      <c r="T1" s="152">
        <v>184</v>
      </c>
    </row>
    <row r="2" spans="1:20" x14ac:dyDescent="0.2">
      <c r="A2" s="153">
        <v>115</v>
      </c>
      <c r="B2" s="154">
        <v>0</v>
      </c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  <c r="T2" s="156"/>
    </row>
    <row r="3" spans="1:20" x14ac:dyDescent="0.2">
      <c r="A3" s="157">
        <v>121</v>
      </c>
      <c r="B3" s="158"/>
      <c r="C3" s="159">
        <v>0</v>
      </c>
      <c r="D3" s="159"/>
      <c r="E3" s="159"/>
      <c r="F3" s="159"/>
      <c r="G3" s="159"/>
      <c r="H3" s="159"/>
      <c r="I3" s="159"/>
      <c r="J3" s="159"/>
      <c r="K3" s="159"/>
      <c r="L3" s="159"/>
      <c r="M3" s="159"/>
      <c r="N3" s="159"/>
      <c r="O3" s="159"/>
      <c r="P3" s="159"/>
      <c r="Q3" s="159"/>
      <c r="R3" s="159"/>
      <c r="S3" s="159"/>
      <c r="T3" s="160"/>
    </row>
    <row r="4" spans="1:20" x14ac:dyDescent="0.2">
      <c r="A4" s="157">
        <v>122</v>
      </c>
      <c r="B4" s="158"/>
      <c r="C4" s="159"/>
      <c r="D4" s="159">
        <v>0</v>
      </c>
      <c r="E4" s="159"/>
      <c r="F4" s="159"/>
      <c r="G4" s="159"/>
      <c r="H4" s="159"/>
      <c r="I4" s="159"/>
      <c r="J4" s="159"/>
      <c r="K4" s="159"/>
      <c r="L4" s="159"/>
      <c r="M4" s="159"/>
      <c r="N4" s="159"/>
      <c r="O4" s="159"/>
      <c r="P4" s="159"/>
      <c r="Q4" s="159"/>
      <c r="R4" s="159"/>
      <c r="S4" s="159"/>
      <c r="T4" s="160"/>
    </row>
    <row r="5" spans="1:20" x14ac:dyDescent="0.2">
      <c r="A5" s="157">
        <v>123</v>
      </c>
      <c r="B5" s="158"/>
      <c r="C5" s="159"/>
      <c r="D5" s="159"/>
      <c r="E5" s="159">
        <v>0</v>
      </c>
      <c r="F5" s="159"/>
      <c r="G5" s="159"/>
      <c r="H5" s="159"/>
      <c r="I5" s="159"/>
      <c r="J5" s="159"/>
      <c r="K5" s="159"/>
      <c r="L5" s="159"/>
      <c r="M5" s="159"/>
      <c r="N5" s="159"/>
      <c r="O5" s="159"/>
      <c r="P5" s="159"/>
      <c r="Q5" s="159"/>
      <c r="R5" s="159"/>
      <c r="S5" s="159"/>
      <c r="T5" s="160"/>
    </row>
    <row r="6" spans="1:20" x14ac:dyDescent="0.2">
      <c r="A6" s="157">
        <v>127</v>
      </c>
      <c r="B6" s="158"/>
      <c r="C6" s="159"/>
      <c r="D6" s="159"/>
      <c r="E6" s="159"/>
      <c r="F6" s="159">
        <v>0</v>
      </c>
      <c r="G6" s="159"/>
      <c r="H6" s="159"/>
      <c r="I6" s="159"/>
      <c r="J6" s="159"/>
      <c r="K6" s="159"/>
      <c r="L6" s="159"/>
      <c r="M6" s="159"/>
      <c r="N6" s="159"/>
      <c r="O6" s="159"/>
      <c r="P6" s="159"/>
      <c r="Q6" s="159"/>
      <c r="R6" s="159"/>
      <c r="S6" s="159"/>
      <c r="T6" s="160"/>
    </row>
    <row r="7" spans="1:20" x14ac:dyDescent="0.2">
      <c r="A7" s="157">
        <v>132</v>
      </c>
      <c r="B7" s="158"/>
      <c r="C7" s="159"/>
      <c r="D7" s="159"/>
      <c r="E7" s="159"/>
      <c r="F7" s="159"/>
      <c r="G7" s="159">
        <v>0</v>
      </c>
      <c r="H7" s="159"/>
      <c r="I7" s="159"/>
      <c r="J7" s="159"/>
      <c r="K7" s="159"/>
      <c r="L7" s="159"/>
      <c r="M7" s="159"/>
      <c r="N7" s="159"/>
      <c r="O7" s="159"/>
      <c r="P7" s="159"/>
      <c r="Q7" s="159"/>
      <c r="R7" s="159"/>
      <c r="S7" s="159"/>
      <c r="T7" s="160"/>
    </row>
    <row r="8" spans="1:20" x14ac:dyDescent="0.2">
      <c r="A8" s="157">
        <v>160</v>
      </c>
      <c r="B8" s="158"/>
      <c r="C8" s="159"/>
      <c r="D8" s="159"/>
      <c r="E8" s="159"/>
      <c r="F8" s="159"/>
      <c r="G8" s="159"/>
      <c r="H8" s="159">
        <v>0</v>
      </c>
      <c r="I8" s="159"/>
      <c r="J8" s="159"/>
      <c r="K8" s="159"/>
      <c r="L8" s="159"/>
      <c r="M8" s="159"/>
      <c r="N8" s="159"/>
      <c r="O8" s="159"/>
      <c r="P8" s="159"/>
      <c r="Q8" s="159"/>
      <c r="R8" s="159"/>
      <c r="S8" s="159"/>
      <c r="T8" s="160"/>
    </row>
    <row r="9" spans="1:20" x14ac:dyDescent="0.2">
      <c r="A9" s="157">
        <v>162</v>
      </c>
      <c r="B9" s="158"/>
      <c r="C9" s="159"/>
      <c r="D9" s="159"/>
      <c r="E9" s="159"/>
      <c r="F9" s="159"/>
      <c r="G9" s="159"/>
      <c r="H9" s="159"/>
      <c r="I9" s="159">
        <v>0</v>
      </c>
      <c r="J9" s="159"/>
      <c r="K9" s="159"/>
      <c r="L9" s="159"/>
      <c r="M9" s="159"/>
      <c r="N9" s="159"/>
      <c r="O9" s="159"/>
      <c r="P9" s="159"/>
      <c r="Q9" s="159"/>
      <c r="R9" s="159"/>
      <c r="S9" s="159"/>
      <c r="T9" s="160"/>
    </row>
    <row r="10" spans="1:20" x14ac:dyDescent="0.2">
      <c r="A10" s="157">
        <v>164</v>
      </c>
      <c r="B10" s="158"/>
      <c r="C10" s="159"/>
      <c r="D10" s="159"/>
      <c r="E10" s="159"/>
      <c r="F10" s="159"/>
      <c r="G10" s="159"/>
      <c r="H10" s="159"/>
      <c r="I10" s="159"/>
      <c r="J10" s="159">
        <v>0</v>
      </c>
      <c r="K10" s="159"/>
      <c r="L10" s="159"/>
      <c r="M10" s="159"/>
      <c r="N10" s="159"/>
      <c r="O10" s="159"/>
      <c r="P10" s="159"/>
      <c r="Q10" s="159"/>
      <c r="R10" s="159"/>
      <c r="S10" s="159"/>
      <c r="T10" s="160"/>
    </row>
    <row r="11" spans="1:20" x14ac:dyDescent="0.2">
      <c r="A11" s="157">
        <v>165</v>
      </c>
      <c r="B11" s="158"/>
      <c r="C11" s="159"/>
      <c r="D11" s="159"/>
      <c r="E11" s="159"/>
      <c r="F11" s="159"/>
      <c r="G11" s="159"/>
      <c r="H11" s="159"/>
      <c r="I11" s="159"/>
      <c r="J11" s="159"/>
      <c r="K11" s="159">
        <v>0</v>
      </c>
      <c r="L11" s="159"/>
      <c r="M11" s="159"/>
      <c r="N11" s="159"/>
      <c r="O11" s="159"/>
      <c r="P11" s="159"/>
      <c r="Q11" s="159"/>
      <c r="R11" s="159"/>
      <c r="S11" s="159"/>
      <c r="T11" s="160"/>
    </row>
    <row r="12" spans="1:20" x14ac:dyDescent="0.2">
      <c r="A12" s="157">
        <v>166</v>
      </c>
      <c r="B12" s="158"/>
      <c r="C12" s="159"/>
      <c r="D12" s="159"/>
      <c r="E12" s="159"/>
      <c r="F12" s="159"/>
      <c r="G12" s="159"/>
      <c r="H12" s="159"/>
      <c r="I12" s="159"/>
      <c r="J12" s="159"/>
      <c r="K12" s="159"/>
      <c r="L12" s="159">
        <v>0</v>
      </c>
      <c r="M12" s="159"/>
      <c r="N12" s="159"/>
      <c r="O12" s="159"/>
      <c r="P12" s="159"/>
      <c r="Q12" s="159"/>
      <c r="R12" s="159"/>
      <c r="S12" s="159"/>
      <c r="T12" s="160"/>
    </row>
    <row r="13" spans="1:20" x14ac:dyDescent="0.2">
      <c r="A13" s="157">
        <v>169</v>
      </c>
      <c r="B13" s="158"/>
      <c r="C13" s="159"/>
      <c r="D13" s="159"/>
      <c r="E13" s="159"/>
      <c r="F13" s="159"/>
      <c r="G13" s="159"/>
      <c r="H13" s="159"/>
      <c r="I13" s="159"/>
      <c r="J13" s="159"/>
      <c r="K13" s="159"/>
      <c r="L13" s="159"/>
      <c r="M13" s="159">
        <v>0</v>
      </c>
      <c r="N13" s="159"/>
      <c r="O13" s="159"/>
      <c r="P13" s="159"/>
      <c r="Q13" s="159"/>
      <c r="R13" s="159"/>
      <c r="S13" s="159"/>
      <c r="T13" s="160"/>
    </row>
    <row r="14" spans="1:20" x14ac:dyDescent="0.2">
      <c r="A14" s="157">
        <v>170</v>
      </c>
      <c r="B14" s="158"/>
      <c r="C14" s="159"/>
      <c r="D14" s="159"/>
      <c r="E14" s="159"/>
      <c r="F14" s="159"/>
      <c r="G14" s="159"/>
      <c r="H14" s="159"/>
      <c r="I14" s="159"/>
      <c r="J14" s="159"/>
      <c r="K14" s="159"/>
      <c r="L14" s="159"/>
      <c r="M14" s="159"/>
      <c r="N14" s="159">
        <v>0</v>
      </c>
      <c r="O14" s="159"/>
      <c r="P14" s="159"/>
      <c r="Q14" s="159"/>
      <c r="R14" s="159"/>
      <c r="S14" s="159"/>
      <c r="T14" s="160"/>
    </row>
    <row r="15" spans="1:20" x14ac:dyDescent="0.2">
      <c r="A15" s="157">
        <v>171</v>
      </c>
      <c r="B15" s="158"/>
      <c r="C15" s="159"/>
      <c r="D15" s="159"/>
      <c r="E15" s="159"/>
      <c r="F15" s="159"/>
      <c r="G15" s="159"/>
      <c r="H15" s="159"/>
      <c r="I15" s="159"/>
      <c r="J15" s="159"/>
      <c r="K15" s="159"/>
      <c r="L15" s="159"/>
      <c r="M15" s="159"/>
      <c r="N15" s="159"/>
      <c r="O15" s="159">
        <v>0</v>
      </c>
      <c r="P15" s="159"/>
      <c r="Q15" s="159"/>
      <c r="R15" s="159"/>
      <c r="S15" s="159"/>
      <c r="T15" s="160"/>
    </row>
    <row r="16" spans="1:20" x14ac:dyDescent="0.2">
      <c r="A16" s="157">
        <v>172</v>
      </c>
      <c r="B16" s="158"/>
      <c r="C16" s="159"/>
      <c r="D16" s="159"/>
      <c r="E16" s="159"/>
      <c r="F16" s="159"/>
      <c r="G16" s="159"/>
      <c r="H16" s="159"/>
      <c r="I16" s="159"/>
      <c r="J16" s="159"/>
      <c r="K16" s="159"/>
      <c r="L16" s="159"/>
      <c r="M16" s="159"/>
      <c r="N16" s="159"/>
      <c r="O16" s="159"/>
      <c r="P16" s="159">
        <v>0</v>
      </c>
      <c r="Q16" s="159"/>
      <c r="R16" s="159"/>
      <c r="S16" s="159"/>
      <c r="T16" s="160"/>
    </row>
    <row r="17" spans="1:20" x14ac:dyDescent="0.2">
      <c r="A17" s="157">
        <v>173</v>
      </c>
      <c r="B17" s="158"/>
      <c r="C17" s="159"/>
      <c r="D17" s="159"/>
      <c r="E17" s="159"/>
      <c r="F17" s="159"/>
      <c r="G17" s="159"/>
      <c r="H17" s="159"/>
      <c r="I17" s="159"/>
      <c r="J17" s="159"/>
      <c r="K17" s="159"/>
      <c r="L17" s="159"/>
      <c r="M17" s="159"/>
      <c r="N17" s="159"/>
      <c r="O17" s="159"/>
      <c r="P17" s="159"/>
      <c r="Q17" s="159">
        <v>0</v>
      </c>
      <c r="R17" s="159"/>
      <c r="S17" s="159"/>
      <c r="T17" s="160"/>
    </row>
    <row r="18" spans="1:20" x14ac:dyDescent="0.2">
      <c r="A18" s="157">
        <v>175</v>
      </c>
      <c r="B18" s="158"/>
      <c r="C18" s="159"/>
      <c r="D18" s="159"/>
      <c r="E18" s="159"/>
      <c r="F18" s="159"/>
      <c r="G18" s="159"/>
      <c r="H18" s="159"/>
      <c r="I18" s="159"/>
      <c r="J18" s="159"/>
      <c r="K18" s="159"/>
      <c r="L18" s="159"/>
      <c r="M18" s="159"/>
      <c r="N18" s="159"/>
      <c r="O18" s="159"/>
      <c r="P18" s="159"/>
      <c r="Q18" s="159"/>
      <c r="R18" s="159">
        <v>0</v>
      </c>
      <c r="S18" s="159"/>
      <c r="T18" s="160"/>
    </row>
    <row r="19" spans="1:20" x14ac:dyDescent="0.2">
      <c r="A19" s="157">
        <v>183</v>
      </c>
      <c r="B19" s="158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>
        <v>0</v>
      </c>
      <c r="T19" s="160"/>
    </row>
    <row r="20" spans="1:20" ht="13.5" thickBot="1" x14ac:dyDescent="0.25">
      <c r="A20" s="161">
        <v>184</v>
      </c>
      <c r="B20" s="162"/>
      <c r="C20" s="163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DEPLACEMENT</vt:lpstr>
      <vt:lpstr>calendriers</vt:lpstr>
      <vt:lpstr>PORTAIL</vt:lpstr>
      <vt:lpstr>recap general</vt:lpstr>
      <vt:lpstr>J130911</vt:lpstr>
      <vt:lpstr>edition</vt:lpstr>
      <vt:lpstr>paramètre</vt:lpstr>
      <vt:lpstr>km</vt:lpstr>
      <vt:lpstr>asso</vt:lpstr>
      <vt:lpstr>calendrier1213</vt:lpstr>
      <vt:lpstr>calendrier1314</vt:lpstr>
      <vt:lpstr>calendrier1415</vt:lpstr>
      <vt:lpstr>calendrier1516</vt:lpstr>
      <vt:lpstr>datedebut</vt:lpstr>
      <vt:lpstr>datefin</vt:lpstr>
      <vt:lpstr>edition!Impression_des_titres</vt:lpstr>
      <vt:lpstr>NOM_DISTRICT</vt:lpstr>
      <vt:lpstr>NUM_DISTRICT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Michel</cp:lastModifiedBy>
  <cp:lastPrinted>2013-08-25T23:06:54Z</cp:lastPrinted>
  <dcterms:created xsi:type="dcterms:W3CDTF">2013-06-30T20:06:29Z</dcterms:created>
  <dcterms:modified xsi:type="dcterms:W3CDTF">2013-08-26T11:20:52Z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2112631367</vt:i4>
  </property>
  <property fmtid="{D5CDD505-2E9C-101B-9397-08002B2CF9AE}" pid="3" name="_NewReviewCycle">
    <vt:lpwstr/>
  </property>
  <property fmtid="{D5CDD505-2E9C-101B-9397-08002B2CF9AE}" pid="4" name="_EmailSubject">
    <vt:lpwstr>Zbig, réponse du 12.08.doc</vt:lpwstr>
  </property>
  <property fmtid="{D5CDD505-2E9C-101B-9397-08002B2CF9AE}" pid="5" name="_AuthorEmail">
    <vt:lpwstr>Yves.Vouardoux@swisscom.com</vt:lpwstr>
  </property>
  <property fmtid="{D5CDD505-2E9C-101B-9397-08002B2CF9AE}" pid="6" name="_AuthorEmailDisplayName">
    <vt:lpwstr>Vouardoux Yves, PFC-PAN</vt:lpwstr>
  </property>
  <property fmtid="{D5CDD505-2E9C-101B-9397-08002B2CF9AE}" pid="7" name="_ReviewingToolsShownOnce">
    <vt:lpwstr/>
  </property>
</Properties>
</file>