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390" windowWidth="28275" windowHeight="12315" activeTab="1"/>
  </bookViews>
  <sheets>
    <sheet name="Bdd Factures" sheetId="2" r:id="rId1"/>
    <sheet name="Facture" sheetId="1" r:id="rId2"/>
  </sheets>
  <definedNames>
    <definedName name="Base">OFFSET('Bdd Factures'!$A$2:$AJ$2,,,COUNTA('Bdd Factures'!$A:$A)-1)</definedName>
  </definedNames>
  <calcPr calcId="145621"/>
</workbook>
</file>

<file path=xl/calcChain.xml><?xml version="1.0" encoding="utf-8"?>
<calcChain xmlns="http://schemas.openxmlformats.org/spreadsheetml/2006/main">
  <c r="I3" i="1" l="1"/>
  <c r="J21" i="1" l="1"/>
  <c r="K21" i="1" s="1"/>
  <c r="C21" i="1"/>
  <c r="B21" i="1"/>
  <c r="J20" i="1"/>
  <c r="K20" i="1" s="1"/>
  <c r="C20" i="1"/>
  <c r="B20" i="1"/>
  <c r="J19" i="1"/>
  <c r="C19" i="1"/>
  <c r="B19" i="1"/>
  <c r="J18" i="1"/>
  <c r="C18" i="1"/>
  <c r="B18" i="1"/>
  <c r="J17" i="1"/>
  <c r="K17" i="1" s="1"/>
  <c r="C17" i="1"/>
  <c r="B17" i="1"/>
  <c r="J16" i="1"/>
  <c r="K16" i="1" s="1"/>
  <c r="C16" i="1"/>
  <c r="B16" i="1"/>
  <c r="J15" i="1"/>
  <c r="K15" i="1" s="1"/>
  <c r="C15" i="1"/>
  <c r="B15" i="1"/>
  <c r="J14" i="1"/>
  <c r="C14" i="1"/>
  <c r="B14" i="1"/>
  <c r="J13" i="1"/>
  <c r="K13" i="1" s="1"/>
  <c r="C13" i="1"/>
  <c r="B13" i="1"/>
  <c r="J12" i="1"/>
  <c r="K12" i="1" s="1"/>
  <c r="C12" i="1"/>
  <c r="B12" i="1"/>
  <c r="K7" i="1"/>
  <c r="I7" i="1"/>
  <c r="I5" i="1"/>
  <c r="K2" i="1"/>
  <c r="K19" i="1"/>
  <c r="K18" i="1"/>
  <c r="K14" i="1"/>
  <c r="K23" i="1" l="1"/>
</calcChain>
</file>

<file path=xl/sharedStrings.xml><?xml version="1.0" encoding="utf-8"?>
<sst xmlns="http://schemas.openxmlformats.org/spreadsheetml/2006/main" count="61" uniqueCount="59">
  <si>
    <t xml:space="preserve">Adresse : </t>
  </si>
  <si>
    <t xml:space="preserve">Téléphone : </t>
  </si>
  <si>
    <t xml:space="preserve">Courriel : </t>
  </si>
  <si>
    <t>FACTURE N°</t>
  </si>
  <si>
    <t xml:space="preserve">Arcachon le : </t>
  </si>
  <si>
    <t>Total T.T.C.</t>
  </si>
  <si>
    <t>Facture N°</t>
  </si>
  <si>
    <t>Date</t>
  </si>
  <si>
    <t>Client</t>
  </si>
  <si>
    <t>Adresse</t>
  </si>
  <si>
    <t>CP</t>
  </si>
  <si>
    <t>Ville</t>
  </si>
  <si>
    <t>L1-1</t>
  </si>
  <si>
    <t>L1-2</t>
  </si>
  <si>
    <t>L1-3</t>
  </si>
  <si>
    <t>L2-1</t>
  </si>
  <si>
    <t>L2-2</t>
  </si>
  <si>
    <t>L2-3</t>
  </si>
  <si>
    <t>L3-1</t>
  </si>
  <si>
    <t>L3-2</t>
  </si>
  <si>
    <t>L3-3</t>
  </si>
  <si>
    <t>L4-1</t>
  </si>
  <si>
    <t>L4-2</t>
  </si>
  <si>
    <t>L4-3</t>
  </si>
  <si>
    <t>L5-1</t>
  </si>
  <si>
    <t>L5-2</t>
  </si>
  <si>
    <t>L5-3</t>
  </si>
  <si>
    <t>L6-1</t>
  </si>
  <si>
    <t>L6-2</t>
  </si>
  <si>
    <t>L6-3</t>
  </si>
  <si>
    <t>L7-1</t>
  </si>
  <si>
    <t>L7-2</t>
  </si>
  <si>
    <t>L7-3</t>
  </si>
  <si>
    <t>L8-1</t>
  </si>
  <si>
    <t>L8-2</t>
  </si>
  <si>
    <t>L8-3</t>
  </si>
  <si>
    <t>L9-1</t>
  </si>
  <si>
    <t>L9-2</t>
  </si>
  <si>
    <t>L9-3</t>
  </si>
  <si>
    <t>L10-1</t>
  </si>
  <si>
    <t>L10-2</t>
  </si>
  <si>
    <t>L10-3</t>
  </si>
  <si>
    <t>Quantité (heure)</t>
  </si>
  <si>
    <t xml:space="preserve">Siren: </t>
  </si>
  <si>
    <t>Prix H.T.</t>
  </si>
  <si>
    <t>toto</t>
  </si>
  <si>
    <t>ici</t>
  </si>
  <si>
    <t>la-bas</t>
  </si>
  <si>
    <t>truc</t>
  </si>
  <si>
    <t>aze</t>
  </si>
  <si>
    <t>rty</t>
  </si>
  <si>
    <t>uio</t>
  </si>
  <si>
    <t>pqs</t>
  </si>
  <si>
    <t>dfg</t>
  </si>
  <si>
    <t>hjk</t>
  </si>
  <si>
    <t>lmw</t>
  </si>
  <si>
    <t>xcv</t>
  </si>
  <si>
    <t>bna</t>
  </si>
  <si>
    <t>zer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</si>
</sst>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[$-40C]d\ mmmm\ yyyy;@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6"/>
      <color theme="1"/>
      <name val="Palatino Linotype"/>
      <family val="1"/>
    </font>
    <font>
      <b/>
      <sz val="11"/>
      <color theme="1"/>
      <name val="Palatino Linotype"/>
      <family val="1"/>
    </font>
    <font>
      <u/>
      <sz val="11"/>
      <color theme="1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Palatino Linotype"/>
      <family val="1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5" fillId="0" borderId="0" applyNumberFormat="0" applyFill="0" applyBorder="0" applyAlignment="0" applyProtection="0"/>
  </cellStyleXfs>
  <cellXfs count="79">
    <xf numFmtId="0" fontId="0" fillId="0" borderId="0" xfId="0"/>
    <xf numFmtId="0" fontId="4" fillId="2" borderId="0" xfId="0" applyFont="1" applyFill="1" applyBorder="1" applyAlignment="1" applyProtection="1">
      <alignment wrapText="1"/>
    </xf>
    <xf numFmtId="0" fontId="4" fillId="2" borderId="0" xfId="0" applyFont="1" applyFill="1" applyBorder="1" applyAlignment="1" applyProtection="1"/>
    <xf numFmtId="0" fontId="4" fillId="2" borderId="0" xfId="0" applyFont="1" applyFill="1" applyBorder="1" applyAlignment="1" applyProtection="1">
      <alignment vertical="center" wrapText="1"/>
    </xf>
    <xf numFmtId="0" fontId="0" fillId="0" borderId="0" xfId="0" applyProtection="1"/>
    <xf numFmtId="0" fontId="2" fillId="2" borderId="0" xfId="0" applyFont="1" applyFill="1" applyBorder="1" applyAlignment="1" applyProtection="1"/>
    <xf numFmtId="0" fontId="0" fillId="0" borderId="9" xfId="0" applyBorder="1" applyProtection="1"/>
    <xf numFmtId="0" fontId="0" fillId="0" borderId="0" xfId="0" applyBorder="1" applyAlignment="1" applyProtection="1">
      <alignment horizontal="left"/>
    </xf>
    <xf numFmtId="0" fontId="0" fillId="2" borderId="0" xfId="0" applyFill="1" applyBorder="1" applyAlignment="1" applyProtection="1">
      <alignment horizontal="left"/>
    </xf>
    <xf numFmtId="0" fontId="0" fillId="0" borderId="0" xfId="0" applyBorder="1" applyProtection="1"/>
    <xf numFmtId="0" fontId="0" fillId="2" borderId="0" xfId="0" applyFill="1" applyBorder="1" applyProtection="1"/>
    <xf numFmtId="0" fontId="2" fillId="2" borderId="0" xfId="0" applyFont="1" applyFill="1" applyBorder="1" applyAlignment="1" applyProtection="1">
      <alignment horizontal="left"/>
    </xf>
    <xf numFmtId="0" fontId="2" fillId="2" borderId="0" xfId="2" applyFont="1" applyFill="1" applyBorder="1" applyProtection="1"/>
    <xf numFmtId="0" fontId="0" fillId="2" borderId="12" xfId="0" applyFill="1" applyBorder="1" applyProtection="1"/>
    <xf numFmtId="44" fontId="0" fillId="3" borderId="7" xfId="1" applyFont="1" applyFill="1" applyBorder="1" applyAlignment="1" applyProtection="1">
      <alignment vertical="center"/>
    </xf>
    <xf numFmtId="44" fontId="0" fillId="3" borderId="5" xfId="1" applyFont="1" applyFill="1" applyBorder="1" applyAlignment="1" applyProtection="1">
      <alignment vertical="center"/>
    </xf>
    <xf numFmtId="44" fontId="0" fillId="3" borderId="11" xfId="1" applyFont="1" applyFill="1" applyBorder="1" applyAlignment="1" applyProtection="1">
      <alignment vertical="center"/>
    </xf>
    <xf numFmtId="44" fontId="0" fillId="3" borderId="12" xfId="1" applyFont="1" applyFill="1" applyBorder="1" applyAlignment="1" applyProtection="1">
      <alignment vertical="center"/>
    </xf>
    <xf numFmtId="0" fontId="0" fillId="2" borderId="6" xfId="1" applyNumberFormat="1" applyFont="1" applyFill="1" applyBorder="1" applyAlignment="1" applyProtection="1">
      <alignment horizontal="center" vertical="center"/>
    </xf>
    <xf numFmtId="44" fontId="0" fillId="2" borderId="1" xfId="1" applyFont="1" applyFill="1" applyBorder="1" applyAlignment="1" applyProtection="1">
      <alignment horizontal="center" vertical="center"/>
    </xf>
    <xf numFmtId="0" fontId="0" fillId="3" borderId="1" xfId="1" applyNumberFormat="1" applyFont="1" applyFill="1" applyBorder="1" applyAlignment="1" applyProtection="1">
      <alignment horizontal="center" vertical="center"/>
    </xf>
    <xf numFmtId="44" fontId="0" fillId="3" borderId="1" xfId="1" applyFont="1" applyFill="1" applyBorder="1" applyAlignment="1" applyProtection="1">
      <alignment horizontal="center" vertical="center"/>
    </xf>
    <xf numFmtId="0" fontId="0" fillId="2" borderId="15" xfId="1" applyNumberFormat="1" applyFont="1" applyFill="1" applyBorder="1" applyAlignment="1" applyProtection="1">
      <alignment horizontal="center" vertical="center"/>
    </xf>
    <xf numFmtId="0" fontId="11" fillId="0" borderId="0" xfId="0" applyFont="1" applyAlignment="1">
      <alignment horizontal="center" vertical="center"/>
    </xf>
    <xf numFmtId="0" fontId="4" fillId="2" borderId="9" xfId="0" applyFont="1" applyFill="1" applyBorder="1" applyAlignment="1" applyProtection="1">
      <alignment horizontal="center" vertical="top" wrapText="1"/>
    </xf>
    <xf numFmtId="0" fontId="4" fillId="2" borderId="0" xfId="0" applyFont="1" applyFill="1" applyBorder="1" applyAlignment="1" applyProtection="1">
      <alignment horizontal="center" vertical="top" wrapText="1"/>
    </xf>
    <xf numFmtId="0" fontId="4" fillId="2" borderId="11" xfId="0" applyFont="1" applyFill="1" applyBorder="1" applyAlignment="1" applyProtection="1">
      <alignment horizontal="center" vertical="top" wrapText="1"/>
    </xf>
    <xf numFmtId="0" fontId="4" fillId="2" borderId="12" xfId="0" applyFont="1" applyFill="1" applyBorder="1" applyAlignment="1" applyProtection="1">
      <alignment horizontal="center" vertical="top" wrapText="1"/>
    </xf>
    <xf numFmtId="0" fontId="6" fillId="2" borderId="0" xfId="0" applyFont="1" applyFill="1" applyBorder="1" applyAlignment="1" applyProtection="1">
      <alignment horizontal="center" vertical="center"/>
    </xf>
    <xf numFmtId="0" fontId="6" fillId="2" borderId="12" xfId="0" applyFont="1" applyFill="1" applyBorder="1" applyAlignment="1" applyProtection="1">
      <alignment horizontal="center" vertical="center"/>
    </xf>
    <xf numFmtId="0" fontId="0" fillId="2" borderId="0" xfId="0" applyFill="1" applyBorder="1" applyAlignment="1" applyProtection="1">
      <alignment horizontal="center" vertical="center"/>
    </xf>
    <xf numFmtId="0" fontId="0" fillId="2" borderId="10" xfId="0" applyFill="1" applyBorder="1" applyAlignment="1" applyProtection="1">
      <alignment horizontal="center" vertical="center"/>
    </xf>
    <xf numFmtId="0" fontId="0" fillId="2" borderId="12" xfId="0" applyFill="1" applyBorder="1" applyAlignment="1" applyProtection="1">
      <alignment horizontal="center" vertical="center"/>
    </xf>
    <xf numFmtId="0" fontId="0" fillId="2" borderId="13" xfId="0" applyFill="1" applyBorder="1" applyAlignment="1" applyProtection="1">
      <alignment horizontal="center" vertical="center"/>
    </xf>
    <xf numFmtId="0" fontId="0" fillId="2" borderId="2" xfId="1" applyNumberFormat="1" applyFont="1" applyFill="1" applyBorder="1" applyAlignment="1" applyProtection="1">
      <alignment horizontal="center" vertical="center"/>
    </xf>
    <xf numFmtId="0" fontId="0" fillId="2" borderId="3" xfId="1" applyNumberFormat="1" applyFont="1" applyFill="1" applyBorder="1" applyAlignment="1" applyProtection="1">
      <alignment horizontal="center" vertical="center"/>
    </xf>
    <xf numFmtId="0" fontId="0" fillId="3" borderId="2" xfId="1" applyNumberFormat="1" applyFont="1" applyFill="1" applyBorder="1" applyAlignment="1" applyProtection="1">
      <alignment horizontal="center" vertical="center"/>
    </xf>
    <xf numFmtId="0" fontId="0" fillId="3" borderId="3" xfId="1" applyNumberFormat="1" applyFont="1" applyFill="1" applyBorder="1" applyAlignment="1" applyProtection="1">
      <alignment horizontal="center" vertical="center"/>
    </xf>
    <xf numFmtId="0" fontId="0" fillId="3" borderId="9" xfId="0" applyFill="1" applyBorder="1" applyAlignment="1" applyProtection="1">
      <alignment horizontal="center" vertical="center"/>
    </xf>
    <xf numFmtId="0" fontId="0" fillId="3" borderId="0" xfId="0" applyFill="1" applyBorder="1" applyAlignment="1" applyProtection="1">
      <alignment horizontal="center" vertical="center"/>
    </xf>
    <xf numFmtId="0" fontId="0" fillId="3" borderId="10" xfId="0" applyFill="1" applyBorder="1" applyAlignment="1" applyProtection="1">
      <alignment horizontal="center" vertical="center"/>
    </xf>
    <xf numFmtId="0" fontId="0" fillId="3" borderId="11" xfId="0" applyFill="1" applyBorder="1" applyAlignment="1" applyProtection="1">
      <alignment horizontal="right" vertical="top" indent="1"/>
    </xf>
    <xf numFmtId="0" fontId="0" fillId="3" borderId="12" xfId="0" applyFill="1" applyBorder="1" applyAlignment="1" applyProtection="1">
      <alignment horizontal="right" vertical="top" indent="1"/>
    </xf>
    <xf numFmtId="0" fontId="0" fillId="3" borderId="12" xfId="0" applyFill="1" applyBorder="1" applyAlignment="1" applyProtection="1">
      <alignment horizontal="left" vertical="top" wrapText="1"/>
    </xf>
    <xf numFmtId="0" fontId="0" fillId="3" borderId="13" xfId="0" applyFill="1" applyBorder="1" applyAlignment="1" applyProtection="1">
      <alignment horizontal="left" vertical="top" wrapText="1"/>
    </xf>
    <xf numFmtId="44" fontId="2" fillId="3" borderId="6" xfId="1" applyFont="1" applyFill="1" applyBorder="1" applyAlignment="1" applyProtection="1">
      <alignment horizontal="center" vertical="center"/>
    </xf>
    <xf numFmtId="44" fontId="2" fillId="3" borderId="14" xfId="1" applyFont="1" applyFill="1" applyBorder="1" applyAlignment="1" applyProtection="1">
      <alignment horizontal="center" vertical="center"/>
    </xf>
    <xf numFmtId="0" fontId="10" fillId="2" borderId="2" xfId="0" applyFont="1" applyFill="1" applyBorder="1" applyAlignment="1" applyProtection="1">
      <alignment horizontal="right" indent="1"/>
    </xf>
    <xf numFmtId="0" fontId="10" fillId="2" borderId="3" xfId="0" applyFont="1" applyFill="1" applyBorder="1" applyAlignment="1" applyProtection="1">
      <alignment horizontal="right" indent="1"/>
    </xf>
    <xf numFmtId="0" fontId="8" fillId="2" borderId="7" xfId="0" applyFont="1" applyFill="1" applyBorder="1" applyAlignment="1" applyProtection="1">
      <alignment horizontal="center"/>
    </xf>
    <xf numFmtId="0" fontId="8" fillId="2" borderId="5" xfId="0" applyFont="1" applyFill="1" applyBorder="1" applyAlignment="1" applyProtection="1">
      <alignment horizontal="center"/>
    </xf>
    <xf numFmtId="0" fontId="8" fillId="2" borderId="7" xfId="0" applyFont="1" applyFill="1" applyBorder="1" applyAlignment="1" applyProtection="1">
      <alignment horizontal="center" vertical="center"/>
      <protection locked="0"/>
    </xf>
    <xf numFmtId="0" fontId="8" fillId="2" borderId="8" xfId="0" applyFont="1" applyFill="1" applyBorder="1" applyAlignment="1" applyProtection="1">
      <alignment horizontal="center" vertical="center"/>
      <protection locked="0"/>
    </xf>
    <xf numFmtId="164" fontId="9" fillId="2" borderId="2" xfId="0" applyNumberFormat="1" applyFont="1" applyFill="1" applyBorder="1" applyAlignment="1" applyProtection="1">
      <alignment horizontal="center" vertical="center"/>
    </xf>
    <xf numFmtId="164" fontId="9" fillId="2" borderId="4" xfId="0" applyNumberFormat="1" applyFont="1" applyFill="1" applyBorder="1" applyAlignment="1" applyProtection="1">
      <alignment horizontal="center" vertical="center"/>
    </xf>
    <xf numFmtId="0" fontId="7" fillId="3" borderId="9" xfId="0" applyFont="1" applyFill="1" applyBorder="1" applyAlignment="1" applyProtection="1">
      <alignment horizontal="center" vertical="center"/>
    </xf>
    <xf numFmtId="0" fontId="7" fillId="3" borderId="0" xfId="0" applyFont="1" applyFill="1" applyBorder="1" applyAlignment="1" applyProtection="1">
      <alignment horizontal="center" vertical="center"/>
    </xf>
    <xf numFmtId="0" fontId="7" fillId="3" borderId="10" xfId="0" applyFont="1" applyFill="1" applyBorder="1" applyAlignment="1" applyProtection="1">
      <alignment horizontal="center" vertical="center"/>
    </xf>
    <xf numFmtId="0" fontId="6" fillId="2" borderId="9" xfId="0" applyFont="1" applyFill="1" applyBorder="1" applyAlignment="1" applyProtection="1">
      <alignment horizontal="center"/>
    </xf>
    <xf numFmtId="0" fontId="6" fillId="2" borderId="0" xfId="0" applyFont="1" applyFill="1" applyBorder="1" applyAlignment="1" applyProtection="1">
      <alignment horizontal="center"/>
    </xf>
    <xf numFmtId="0" fontId="6" fillId="2" borderId="0" xfId="0" applyFont="1" applyFill="1" applyBorder="1" applyAlignment="1" applyProtection="1">
      <alignment horizontal="left"/>
    </xf>
    <xf numFmtId="0" fontId="3" fillId="2" borderId="7" xfId="0" applyFont="1" applyFill="1" applyBorder="1" applyAlignment="1" applyProtection="1">
      <alignment horizontal="center"/>
    </xf>
    <xf numFmtId="0" fontId="3" fillId="2" borderId="5" xfId="0" applyFont="1" applyFill="1" applyBorder="1" applyAlignment="1" applyProtection="1">
      <alignment horizontal="center"/>
    </xf>
    <xf numFmtId="0" fontId="3" fillId="2" borderId="9" xfId="0" applyFont="1" applyFill="1" applyBorder="1" applyAlignment="1" applyProtection="1">
      <alignment horizontal="center"/>
    </xf>
    <xf numFmtId="0" fontId="3" fillId="2" borderId="0" xfId="0" applyFont="1" applyFill="1" applyBorder="1" applyAlignment="1" applyProtection="1">
      <alignment horizontal="center"/>
    </xf>
    <xf numFmtId="44" fontId="7" fillId="4" borderId="7" xfId="1" applyFont="1" applyFill="1" applyBorder="1" applyAlignment="1" applyProtection="1">
      <alignment horizontal="center" vertical="center"/>
    </xf>
    <xf numFmtId="44" fontId="7" fillId="4" borderId="8" xfId="1" applyFont="1" applyFill="1" applyBorder="1" applyAlignment="1" applyProtection="1">
      <alignment horizontal="center" vertical="center"/>
    </xf>
    <xf numFmtId="44" fontId="7" fillId="4" borderId="11" xfId="1" applyFont="1" applyFill="1" applyBorder="1" applyAlignment="1" applyProtection="1">
      <alignment horizontal="center" vertical="center"/>
    </xf>
    <xf numFmtId="44" fontId="7" fillId="4" borderId="13" xfId="1" applyFont="1" applyFill="1" applyBorder="1" applyAlignment="1" applyProtection="1">
      <alignment horizontal="center" vertical="center"/>
    </xf>
    <xf numFmtId="44" fontId="7" fillId="4" borderId="6" xfId="1" applyFont="1" applyFill="1" applyBorder="1" applyAlignment="1" applyProtection="1">
      <alignment horizontal="left" vertical="center" indent="1"/>
    </xf>
    <xf numFmtId="44" fontId="7" fillId="4" borderId="14" xfId="1" applyFont="1" applyFill="1" applyBorder="1" applyAlignment="1" applyProtection="1">
      <alignment horizontal="left" vertical="center" indent="1"/>
    </xf>
    <xf numFmtId="0" fontId="4" fillId="2" borderId="5" xfId="0" applyFont="1" applyFill="1" applyBorder="1" applyAlignment="1" applyProtection="1">
      <alignment horizontal="center" vertical="center" wrapText="1"/>
    </xf>
    <xf numFmtId="0" fontId="4" fillId="2" borderId="0" xfId="0" applyFont="1" applyFill="1" applyBorder="1" applyAlignment="1" applyProtection="1">
      <alignment horizontal="center" vertical="center" wrapText="1"/>
    </xf>
    <xf numFmtId="44" fontId="0" fillId="2" borderId="0" xfId="1" applyFont="1" applyFill="1" applyAlignment="1" applyProtection="1">
      <alignment horizontal="center"/>
    </xf>
    <xf numFmtId="44" fontId="0" fillId="2" borderId="5" xfId="1" applyFont="1" applyFill="1" applyBorder="1" applyAlignment="1" applyProtection="1">
      <alignment horizontal="center"/>
    </xf>
    <xf numFmtId="44" fontId="0" fillId="0" borderId="3" xfId="1" applyFont="1" applyBorder="1" applyAlignment="1" applyProtection="1">
      <alignment horizontal="center"/>
    </xf>
    <xf numFmtId="44" fontId="2" fillId="3" borderId="6" xfId="1" applyFont="1" applyFill="1" applyBorder="1" applyAlignment="1" applyProtection="1">
      <alignment horizontal="center" vertical="center" wrapText="1"/>
    </xf>
    <xf numFmtId="44" fontId="2" fillId="3" borderId="14" xfId="1" applyFont="1" applyFill="1" applyBorder="1" applyAlignment="1" applyProtection="1">
      <alignment horizontal="center" vertical="center" wrapText="1"/>
    </xf>
    <xf numFmtId="14" fontId="0" fillId="0" borderId="0" xfId="0" applyNumberFormat="1"/>
  </cellXfs>
  <cellStyles count="3">
    <cellStyle name="Lien hypertexte" xfId="2" builtinId="8"/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390525</xdr:colOff>
      <xdr:row>8</xdr:row>
      <xdr:rowOff>95250</xdr:rowOff>
    </xdr:from>
    <xdr:to>
      <xdr:col>20</xdr:col>
      <xdr:colOff>523875</xdr:colOff>
      <xdr:row>14</xdr:row>
      <xdr:rowOff>85725</xdr:rowOff>
    </xdr:to>
    <xdr:sp macro="" textlink="">
      <xdr:nvSpPr>
        <xdr:cNvPr id="2" name="ZoneTexte 1"/>
        <xdr:cNvSpPr txBox="1"/>
      </xdr:nvSpPr>
      <xdr:spPr>
        <a:xfrm>
          <a:off x="10734675" y="2505075"/>
          <a:ext cx="5467350" cy="14382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Dans les</a:t>
          </a:r>
          <a:r>
            <a:rPr lang="fr-FR" sz="1100" baseline="0"/>
            <a:t> options : Masquage des 0</a:t>
          </a:r>
        </a:p>
        <a:p>
          <a:r>
            <a:rPr lang="fr-FR" sz="1100" baseline="0"/>
            <a:t>Modification des formules</a:t>
          </a:r>
        </a:p>
        <a:p>
          <a:r>
            <a:rPr lang="fr-FR" sz="1100" baseline="0"/>
            <a:t>Utilisation dune zone définie dynamique dans la formule</a:t>
          </a:r>
        </a:p>
        <a:p>
          <a:r>
            <a:rPr lang="fr-FR" sz="1100" baseline="0"/>
            <a:t>On n'insére plus de ligne on rajoute à la suite</a:t>
          </a:r>
        </a:p>
        <a:p>
          <a:endParaRPr lang="fr-FR" sz="1100" baseline="0"/>
        </a:p>
        <a:p>
          <a:r>
            <a:rPr lang="fr-FR" sz="1100" baseline="0"/>
            <a:t>Sauvegarde du fichier PDF sur le bureau (attention ne fonctionne pas sur 2003)</a:t>
          </a:r>
          <a:endParaRPr lang="fr-FR" sz="1100"/>
        </a:p>
      </xdr:txBody>
    </xdr:sp>
    <xdr:clientData/>
  </xdr:twoCellAnchor>
  <xdr:twoCellAnchor>
    <xdr:from>
      <xdr:col>15</xdr:col>
      <xdr:colOff>0</xdr:colOff>
      <xdr:row>1</xdr:row>
      <xdr:rowOff>0</xdr:rowOff>
    </xdr:from>
    <xdr:to>
      <xdr:col>17</xdr:col>
      <xdr:colOff>200025</xdr:colOff>
      <xdr:row>4</xdr:row>
      <xdr:rowOff>66675</xdr:rowOff>
    </xdr:to>
    <xdr:sp macro="[0]!OuvreUsf" textlink="">
      <xdr:nvSpPr>
        <xdr:cNvPr id="4" name="ZoneTexte 3"/>
        <xdr:cNvSpPr txBox="1"/>
      </xdr:nvSpPr>
      <xdr:spPr>
        <a:xfrm>
          <a:off x="11868150" y="485775"/>
          <a:ext cx="1724025" cy="828675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 b="1">
              <a:solidFill>
                <a:srgbClr val="FF0000"/>
              </a:solidFill>
            </a:rPr>
            <a:t>Userform</a:t>
          </a:r>
        </a:p>
      </xdr:txBody>
    </xdr:sp>
    <xdr:clientData/>
  </xdr:twoCellAnchor>
  <xdr:twoCellAnchor>
    <xdr:from>
      <xdr:col>15</xdr:col>
      <xdr:colOff>0</xdr:colOff>
      <xdr:row>6</xdr:row>
      <xdr:rowOff>0</xdr:rowOff>
    </xdr:from>
    <xdr:to>
      <xdr:col>17</xdr:col>
      <xdr:colOff>200025</xdr:colOff>
      <xdr:row>8</xdr:row>
      <xdr:rowOff>47625</xdr:rowOff>
    </xdr:to>
    <xdr:sp macro="[0]!ExportPdf" textlink="">
      <xdr:nvSpPr>
        <xdr:cNvPr id="5" name="ZoneTexte 4"/>
        <xdr:cNvSpPr txBox="1"/>
      </xdr:nvSpPr>
      <xdr:spPr>
        <a:xfrm>
          <a:off x="11868150" y="1628775"/>
          <a:ext cx="1724025" cy="828675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 b="1">
              <a:solidFill>
                <a:srgbClr val="FF0000"/>
              </a:solidFill>
            </a:rPr>
            <a:t>PDF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00B050"/>
  </sheetPr>
  <dimension ref="A1:AJ3"/>
  <sheetViews>
    <sheetView workbookViewId="0">
      <selection activeCell="C9" sqref="C9"/>
    </sheetView>
  </sheetViews>
  <sheetFormatPr baseColWidth="10" defaultRowHeight="15" x14ac:dyDescent="0.25"/>
  <cols>
    <col min="1" max="1" width="13.28515625" bestFit="1" customWidth="1"/>
    <col min="2" max="2" width="15" bestFit="1" customWidth="1"/>
    <col min="3" max="3" width="23.28515625" bestFit="1" customWidth="1"/>
    <col min="4" max="4" width="32.140625" bestFit="1" customWidth="1"/>
    <col min="5" max="5" width="6" bestFit="1" customWidth="1"/>
    <col min="6" max="6" width="26.5703125" bestFit="1" customWidth="1"/>
    <col min="7" max="36" width="34.28515625" customWidth="1"/>
  </cols>
  <sheetData>
    <row r="1" spans="1:36" s="23" customFormat="1" ht="18.75" x14ac:dyDescent="0.25">
      <c r="A1" s="23" t="s">
        <v>6</v>
      </c>
      <c r="B1" s="23" t="s">
        <v>7</v>
      </c>
      <c r="C1" s="23" t="s">
        <v>8</v>
      </c>
      <c r="D1" s="23" t="s">
        <v>9</v>
      </c>
      <c r="E1" s="23" t="s">
        <v>10</v>
      </c>
      <c r="F1" s="23" t="s">
        <v>11</v>
      </c>
      <c r="G1" s="23" t="s">
        <v>12</v>
      </c>
      <c r="H1" s="23" t="s">
        <v>13</v>
      </c>
      <c r="I1" s="23" t="s">
        <v>14</v>
      </c>
      <c r="J1" s="23" t="s">
        <v>15</v>
      </c>
      <c r="K1" s="23" t="s">
        <v>16</v>
      </c>
      <c r="L1" s="23" t="s">
        <v>17</v>
      </c>
      <c r="M1" s="23" t="s">
        <v>18</v>
      </c>
      <c r="N1" s="23" t="s">
        <v>19</v>
      </c>
      <c r="O1" s="23" t="s">
        <v>20</v>
      </c>
      <c r="P1" s="23" t="s">
        <v>21</v>
      </c>
      <c r="Q1" s="23" t="s">
        <v>22</v>
      </c>
      <c r="R1" s="23" t="s">
        <v>23</v>
      </c>
      <c r="S1" s="23" t="s">
        <v>24</v>
      </c>
      <c r="T1" s="23" t="s">
        <v>25</v>
      </c>
      <c r="U1" s="23" t="s">
        <v>26</v>
      </c>
      <c r="V1" s="23" t="s">
        <v>27</v>
      </c>
      <c r="W1" s="23" t="s">
        <v>28</v>
      </c>
      <c r="X1" s="23" t="s">
        <v>29</v>
      </c>
      <c r="Y1" s="23" t="s">
        <v>30</v>
      </c>
      <c r="Z1" s="23" t="s">
        <v>31</v>
      </c>
      <c r="AA1" s="23" t="s">
        <v>32</v>
      </c>
      <c r="AB1" s="23" t="s">
        <v>33</v>
      </c>
      <c r="AC1" s="23" t="s">
        <v>34</v>
      </c>
      <c r="AD1" s="23" t="s">
        <v>35</v>
      </c>
      <c r="AE1" s="23" t="s">
        <v>36</v>
      </c>
      <c r="AF1" s="23" t="s">
        <v>37</v>
      </c>
      <c r="AG1" s="23" t="s">
        <v>38</v>
      </c>
      <c r="AH1" s="23" t="s">
        <v>39</v>
      </c>
      <c r="AI1" s="23" t="s">
        <v>40</v>
      </c>
      <c r="AJ1" s="23" t="s">
        <v>41</v>
      </c>
    </row>
    <row r="2" spans="1:36" x14ac:dyDescent="0.25">
      <c r="A2">
        <v>100</v>
      </c>
      <c r="B2" s="78">
        <v>42045</v>
      </c>
      <c r="C2" t="s">
        <v>45</v>
      </c>
      <c r="D2" t="s">
        <v>46</v>
      </c>
      <c r="E2">
        <v>56890</v>
      </c>
      <c r="F2" t="s">
        <v>47</v>
      </c>
      <c r="G2">
        <v>4</v>
      </c>
      <c r="H2" t="s">
        <v>48</v>
      </c>
      <c r="I2">
        <v>150</v>
      </c>
    </row>
    <row r="3" spans="1:36" x14ac:dyDescent="0.25">
      <c r="A3">
        <v>200</v>
      </c>
      <c r="B3" s="78">
        <v>42389</v>
      </c>
      <c r="C3" t="s">
        <v>49</v>
      </c>
      <c r="G3">
        <v>5</v>
      </c>
      <c r="H3" t="s">
        <v>49</v>
      </c>
      <c r="I3">
        <v>150</v>
      </c>
      <c r="J3">
        <v>8</v>
      </c>
      <c r="K3" t="s">
        <v>50</v>
      </c>
      <c r="L3">
        <v>124</v>
      </c>
      <c r="M3">
        <v>3</v>
      </c>
      <c r="N3" t="s">
        <v>51</v>
      </c>
      <c r="O3">
        <v>68</v>
      </c>
      <c r="P3">
        <v>1</v>
      </c>
      <c r="Q3" t="s">
        <v>52</v>
      </c>
      <c r="R3">
        <v>52</v>
      </c>
      <c r="S3">
        <v>2</v>
      </c>
      <c r="T3" t="s">
        <v>53</v>
      </c>
      <c r="U3">
        <v>45</v>
      </c>
      <c r="V3">
        <v>7</v>
      </c>
      <c r="W3" t="s">
        <v>54</v>
      </c>
      <c r="X3">
        <v>32</v>
      </c>
      <c r="Y3">
        <v>4</v>
      </c>
      <c r="Z3" t="s">
        <v>55</v>
      </c>
      <c r="AA3">
        <v>28</v>
      </c>
      <c r="AB3">
        <v>3</v>
      </c>
      <c r="AC3" t="s">
        <v>56</v>
      </c>
      <c r="AD3">
        <v>120</v>
      </c>
      <c r="AE3">
        <v>1</v>
      </c>
      <c r="AF3" t="s">
        <v>57</v>
      </c>
      <c r="AG3">
        <v>45</v>
      </c>
      <c r="AH3">
        <v>4</v>
      </c>
      <c r="AI3" t="s">
        <v>58</v>
      </c>
      <c r="AJ3">
        <v>33</v>
      </c>
    </row>
  </sheetData>
  <sheetProtection selectLockedCells="1" selectUnlockedCell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0000"/>
  </sheetPr>
  <dimension ref="A1:L29"/>
  <sheetViews>
    <sheetView showZeros="0" tabSelected="1" workbookViewId="0">
      <selection activeCell="N20" sqref="N20"/>
    </sheetView>
  </sheetViews>
  <sheetFormatPr baseColWidth="10" defaultRowHeight="15" x14ac:dyDescent="0.25"/>
  <cols>
    <col min="1" max="1" width="11.42578125" style="4"/>
    <col min="2" max="2" width="13.7109375" style="4" customWidth="1"/>
    <col min="3" max="3" width="11.42578125" style="4" customWidth="1"/>
    <col min="4" max="10" width="11.42578125" style="4"/>
    <col min="11" max="11" width="15.7109375" style="4" bestFit="1" customWidth="1"/>
    <col min="12" max="16384" width="11.42578125" style="4"/>
  </cols>
  <sheetData>
    <row r="1" spans="1:12" ht="38.25" thickBot="1" x14ac:dyDescent="0.7">
      <c r="A1" s="61"/>
      <c r="B1" s="62"/>
      <c r="C1" s="62"/>
      <c r="D1" s="62"/>
      <c r="E1" s="62"/>
      <c r="F1" s="62"/>
      <c r="G1" s="62"/>
      <c r="H1" s="62"/>
      <c r="I1" s="49" t="s">
        <v>3</v>
      </c>
      <c r="J1" s="50"/>
      <c r="K1" s="51"/>
      <c r="L1" s="52"/>
    </row>
    <row r="2" spans="1:12" ht="27.75" customHeight="1" thickBot="1" x14ac:dyDescent="0.7">
      <c r="A2" s="63"/>
      <c r="B2" s="64"/>
      <c r="C2" s="64"/>
      <c r="D2" s="64"/>
      <c r="E2" s="64"/>
      <c r="F2" s="64"/>
      <c r="G2" s="64"/>
      <c r="H2" s="64"/>
      <c r="I2" s="47" t="s">
        <v>4</v>
      </c>
      <c r="J2" s="48"/>
      <c r="K2" s="53" t="str">
        <f ca="1">IFERROR(VLOOKUP(K1,Base,2,FALSE),"")</f>
        <v/>
      </c>
      <c r="L2" s="54"/>
    </row>
    <row r="3" spans="1:12" ht="17.25" customHeight="1" x14ac:dyDescent="0.35">
      <c r="A3" s="58" t="s">
        <v>0</v>
      </c>
      <c r="B3" s="59"/>
      <c r="C3" s="5"/>
      <c r="D3" s="60" t="s">
        <v>1</v>
      </c>
      <c r="E3" s="60"/>
      <c r="F3" s="59" t="s">
        <v>2</v>
      </c>
      <c r="G3" s="59"/>
      <c r="H3" s="2"/>
      <c r="I3" s="55" t="str">
        <f ca="1">IFERROR(VLOOKUP(K1,Base,3,FALSE),"")</f>
        <v/>
      </c>
      <c r="J3" s="56"/>
      <c r="K3" s="56"/>
      <c r="L3" s="57"/>
    </row>
    <row r="4" spans="1:12" ht="15" customHeight="1" x14ac:dyDescent="0.35">
      <c r="A4" s="6"/>
      <c r="B4" s="3"/>
      <c r="C4" s="1"/>
      <c r="D4" s="7"/>
      <c r="E4" s="8"/>
      <c r="F4" s="9"/>
      <c r="G4" s="10"/>
      <c r="H4" s="10"/>
      <c r="I4" s="55"/>
      <c r="J4" s="56"/>
      <c r="K4" s="56"/>
      <c r="L4" s="57"/>
    </row>
    <row r="5" spans="1:12" ht="15" customHeight="1" x14ac:dyDescent="0.35">
      <c r="A5" s="24"/>
      <c r="B5" s="25"/>
      <c r="C5" s="1"/>
      <c r="D5" s="11"/>
      <c r="E5" s="8"/>
      <c r="F5" s="12"/>
      <c r="G5" s="10"/>
      <c r="H5" s="10"/>
      <c r="I5" s="38" t="str">
        <f ca="1">IFERROR(VLOOKUP(K1,Base,4,FALSE),"")</f>
        <v/>
      </c>
      <c r="J5" s="39"/>
      <c r="K5" s="39"/>
      <c r="L5" s="40"/>
    </row>
    <row r="6" spans="1:12" ht="15" customHeight="1" x14ac:dyDescent="0.35">
      <c r="A6" s="24"/>
      <c r="B6" s="25"/>
      <c r="C6" s="1"/>
      <c r="D6" s="10"/>
      <c r="E6" s="28" t="s">
        <v>43</v>
      </c>
      <c r="F6" s="28"/>
      <c r="G6" s="30"/>
      <c r="H6" s="31"/>
      <c r="I6" s="38"/>
      <c r="J6" s="39"/>
      <c r="K6" s="39"/>
      <c r="L6" s="40"/>
    </row>
    <row r="7" spans="1:12" ht="30.75" customHeight="1" thickBot="1" x14ac:dyDescent="0.3">
      <c r="A7" s="26"/>
      <c r="B7" s="27"/>
      <c r="C7" s="13"/>
      <c r="D7" s="13"/>
      <c r="E7" s="29"/>
      <c r="F7" s="29"/>
      <c r="G7" s="32"/>
      <c r="H7" s="33"/>
      <c r="I7" s="41" t="str">
        <f ca="1">IFERROR(VLOOKUP(K1,Base,5,FALSE),"")</f>
        <v/>
      </c>
      <c r="J7" s="42"/>
      <c r="K7" s="43" t="str">
        <f ca="1">IFERROR(VLOOKUP(K1,Base,6,FALSE),"")</f>
        <v/>
      </c>
      <c r="L7" s="44"/>
    </row>
    <row r="8" spans="1:12" ht="30.75" customHeight="1" x14ac:dyDescent="0.25">
      <c r="A8" s="71"/>
      <c r="B8" s="71"/>
      <c r="C8" s="71"/>
      <c r="D8" s="71"/>
      <c r="E8" s="71"/>
      <c r="F8" s="71"/>
      <c r="G8" s="71"/>
      <c r="H8" s="71"/>
      <c r="I8" s="71"/>
      <c r="J8" s="71"/>
      <c r="K8" s="71"/>
      <c r="L8" s="71"/>
    </row>
    <row r="9" spans="1:12" ht="15.75" thickBot="1" x14ac:dyDescent="0.3">
      <c r="A9" s="72"/>
      <c r="B9" s="72"/>
      <c r="C9" s="72"/>
      <c r="D9" s="72"/>
      <c r="E9" s="72"/>
      <c r="F9" s="72"/>
      <c r="G9" s="72"/>
      <c r="H9" s="72"/>
      <c r="I9" s="72"/>
      <c r="J9" s="72"/>
      <c r="K9" s="72"/>
      <c r="L9" s="72"/>
    </row>
    <row r="10" spans="1:12" x14ac:dyDescent="0.25">
      <c r="A10" s="73"/>
      <c r="B10" s="76" t="s">
        <v>42</v>
      </c>
      <c r="C10" s="14"/>
      <c r="D10" s="15"/>
      <c r="E10" s="15"/>
      <c r="F10" s="15"/>
      <c r="G10" s="15"/>
      <c r="H10" s="15"/>
      <c r="I10" s="15"/>
      <c r="J10" s="45" t="s">
        <v>44</v>
      </c>
      <c r="K10" s="45" t="s">
        <v>44</v>
      </c>
      <c r="L10" s="73"/>
    </row>
    <row r="11" spans="1:12" ht="15.75" thickBot="1" x14ac:dyDescent="0.3">
      <c r="A11" s="73"/>
      <c r="B11" s="77"/>
      <c r="C11" s="16"/>
      <c r="D11" s="17"/>
      <c r="E11" s="17"/>
      <c r="F11" s="17"/>
      <c r="G11" s="17"/>
      <c r="H11" s="17"/>
      <c r="I11" s="17"/>
      <c r="J11" s="46"/>
      <c r="K11" s="46"/>
      <c r="L11" s="73"/>
    </row>
    <row r="12" spans="1:12" ht="23.1" customHeight="1" thickBot="1" x14ac:dyDescent="0.3">
      <c r="A12" s="73"/>
      <c r="B12" s="18" t="str">
        <f ca="1">IFERROR(VLOOKUP(K1,Base,7,FALSE),"")</f>
        <v/>
      </c>
      <c r="C12" s="34" t="str">
        <f ca="1">IFERROR(VLOOKUP(K1,Base,8,FALSE),"")</f>
        <v/>
      </c>
      <c r="D12" s="35"/>
      <c r="E12" s="35"/>
      <c r="F12" s="35"/>
      <c r="G12" s="35"/>
      <c r="H12" s="35"/>
      <c r="I12" s="35"/>
      <c r="J12" s="19" t="str">
        <f ca="1">IFERROR(VLOOKUP(K1,Base,9,FALSE),"")</f>
        <v/>
      </c>
      <c r="K12" s="19" t="str">
        <f ca="1">IF(J12="","",J12*20/100+J12)</f>
        <v/>
      </c>
      <c r="L12" s="73"/>
    </row>
    <row r="13" spans="1:12" ht="23.1" customHeight="1" thickBot="1" x14ac:dyDescent="0.3">
      <c r="A13" s="73"/>
      <c r="B13" s="20" t="str">
        <f ca="1">IFERROR(VLOOKUP(K1,Base,10,FALSE),"")</f>
        <v/>
      </c>
      <c r="C13" s="36" t="str">
        <f ca="1">IFERROR(VLOOKUP(K1,Base,11,FALSE),"")</f>
        <v/>
      </c>
      <c r="D13" s="37"/>
      <c r="E13" s="37"/>
      <c r="F13" s="37"/>
      <c r="G13" s="37"/>
      <c r="H13" s="37"/>
      <c r="I13" s="37"/>
      <c r="J13" s="21" t="str">
        <f ca="1">IFERROR(VLOOKUP(K1,Base,12,FALSE),"")</f>
        <v/>
      </c>
      <c r="K13" s="19" t="str">
        <f t="shared" ref="K13:K21" ca="1" si="0">IF(J13="","",J13*20/100+J13)</f>
        <v/>
      </c>
      <c r="L13" s="73"/>
    </row>
    <row r="14" spans="1:12" ht="23.1" customHeight="1" thickBot="1" x14ac:dyDescent="0.3">
      <c r="A14" s="73"/>
      <c r="B14" s="22" t="str">
        <f ca="1">IFERROR(VLOOKUP(K1,Base,13,FALSE),"")</f>
        <v/>
      </c>
      <c r="C14" s="34" t="str">
        <f ca="1">IFERROR(VLOOKUP(K1,Base,14,FALSE),"")</f>
        <v/>
      </c>
      <c r="D14" s="35"/>
      <c r="E14" s="35"/>
      <c r="F14" s="35"/>
      <c r="G14" s="35"/>
      <c r="H14" s="35"/>
      <c r="I14" s="35"/>
      <c r="J14" s="19" t="str">
        <f ca="1">IFERROR(VLOOKUP(K1,Base,15,FALSE),"")</f>
        <v/>
      </c>
      <c r="K14" s="19" t="str">
        <f t="shared" ca="1" si="0"/>
        <v/>
      </c>
      <c r="L14" s="73"/>
    </row>
    <row r="15" spans="1:12" ht="23.1" customHeight="1" thickBot="1" x14ac:dyDescent="0.3">
      <c r="A15" s="73"/>
      <c r="B15" s="20" t="str">
        <f ca="1">IFERROR(VLOOKUP(K1,Base,16,FALSE),"")</f>
        <v/>
      </c>
      <c r="C15" s="36" t="str">
        <f ca="1">IFERROR(VLOOKUP(K1,Base,17,FALSE),"")</f>
        <v/>
      </c>
      <c r="D15" s="37"/>
      <c r="E15" s="37"/>
      <c r="F15" s="37"/>
      <c r="G15" s="37"/>
      <c r="H15" s="37"/>
      <c r="I15" s="37"/>
      <c r="J15" s="21" t="str">
        <f ca="1">IFERROR(VLOOKUP(K1,Base,18,FALSE),"")</f>
        <v/>
      </c>
      <c r="K15" s="19" t="str">
        <f t="shared" ca="1" si="0"/>
        <v/>
      </c>
      <c r="L15" s="73"/>
    </row>
    <row r="16" spans="1:12" ht="23.1" customHeight="1" thickBot="1" x14ac:dyDescent="0.3">
      <c r="A16" s="73"/>
      <c r="B16" s="22" t="str">
        <f ca="1">IFERROR(VLOOKUP(K1,Base,19,FALSE),"")</f>
        <v/>
      </c>
      <c r="C16" s="34" t="str">
        <f ca="1">IFERROR(VLOOKUP(K1,Base,20,FALSE),"")</f>
        <v/>
      </c>
      <c r="D16" s="35"/>
      <c r="E16" s="35"/>
      <c r="F16" s="35"/>
      <c r="G16" s="35"/>
      <c r="H16" s="35"/>
      <c r="I16" s="35"/>
      <c r="J16" s="19" t="str">
        <f ca="1">IFERROR(VLOOKUP(K1,Base,21,FALSE),"")</f>
        <v/>
      </c>
      <c r="K16" s="19" t="str">
        <f t="shared" ca="1" si="0"/>
        <v/>
      </c>
      <c r="L16" s="73"/>
    </row>
    <row r="17" spans="1:12" ht="23.1" customHeight="1" thickBot="1" x14ac:dyDescent="0.3">
      <c r="A17" s="73"/>
      <c r="B17" s="20" t="str">
        <f ca="1">IFERROR(VLOOKUP(K1,Base,22,FALSE),"")</f>
        <v/>
      </c>
      <c r="C17" s="36" t="str">
        <f ca="1">IFERROR(VLOOKUP(K1,Base,23,FALSE),"")</f>
        <v/>
      </c>
      <c r="D17" s="37"/>
      <c r="E17" s="37"/>
      <c r="F17" s="37"/>
      <c r="G17" s="37"/>
      <c r="H17" s="37"/>
      <c r="I17" s="37"/>
      <c r="J17" s="21" t="str">
        <f ca="1">IFERROR(VLOOKUP(K1,Base,24,FALSE),"")</f>
        <v/>
      </c>
      <c r="K17" s="19" t="str">
        <f t="shared" ca="1" si="0"/>
        <v/>
      </c>
      <c r="L17" s="73"/>
    </row>
    <row r="18" spans="1:12" ht="23.1" customHeight="1" thickBot="1" x14ac:dyDescent="0.3">
      <c r="A18" s="73"/>
      <c r="B18" s="22" t="str">
        <f ca="1">IFERROR(VLOOKUP(K1,Base,25,FALSE),"")</f>
        <v/>
      </c>
      <c r="C18" s="34" t="str">
        <f ca="1">IFERROR(VLOOKUP(K1,Base,26,FALSE),"")</f>
        <v/>
      </c>
      <c r="D18" s="35"/>
      <c r="E18" s="35"/>
      <c r="F18" s="35"/>
      <c r="G18" s="35"/>
      <c r="H18" s="35"/>
      <c r="I18" s="35"/>
      <c r="J18" s="19" t="str">
        <f ca="1">IFERROR(VLOOKUP(K1,Base,27,FALSE),"")</f>
        <v/>
      </c>
      <c r="K18" s="19" t="str">
        <f t="shared" ca="1" si="0"/>
        <v/>
      </c>
      <c r="L18" s="73"/>
    </row>
    <row r="19" spans="1:12" ht="23.1" customHeight="1" thickBot="1" x14ac:dyDescent="0.3">
      <c r="A19" s="73"/>
      <c r="B19" s="20" t="str">
        <f ca="1">IFERROR(VLOOKUP(K1,Base,28,FALSE),"")</f>
        <v/>
      </c>
      <c r="C19" s="36" t="str">
        <f ca="1">IFERROR(VLOOKUP(K1,Base,29,FALSE),"")</f>
        <v/>
      </c>
      <c r="D19" s="37"/>
      <c r="E19" s="37"/>
      <c r="F19" s="37"/>
      <c r="G19" s="37"/>
      <c r="H19" s="37"/>
      <c r="I19" s="37"/>
      <c r="J19" s="21" t="str">
        <f ca="1">IFERROR(VLOOKUP(K1,Base,30,FALSE),"")</f>
        <v/>
      </c>
      <c r="K19" s="19" t="str">
        <f t="shared" ca="1" si="0"/>
        <v/>
      </c>
      <c r="L19" s="73"/>
    </row>
    <row r="20" spans="1:12" ht="23.1" customHeight="1" thickBot="1" x14ac:dyDescent="0.3">
      <c r="A20" s="73"/>
      <c r="B20" s="22" t="str">
        <f ca="1">IFERROR(VLOOKUP(K1,Base,31,FALSE),"")</f>
        <v/>
      </c>
      <c r="C20" s="34" t="str">
        <f ca="1">IFERROR(VLOOKUP(K1,Base,32,FALSE),"")</f>
        <v/>
      </c>
      <c r="D20" s="35"/>
      <c r="E20" s="35"/>
      <c r="F20" s="35"/>
      <c r="G20" s="35"/>
      <c r="H20" s="35"/>
      <c r="I20" s="35"/>
      <c r="J20" s="19" t="str">
        <f ca="1">IFERROR(VLOOKUP(K1,Base,33,FALSE),"")</f>
        <v/>
      </c>
      <c r="K20" s="19" t="str">
        <f t="shared" ca="1" si="0"/>
        <v/>
      </c>
      <c r="L20" s="73"/>
    </row>
    <row r="21" spans="1:12" ht="23.1" customHeight="1" thickBot="1" x14ac:dyDescent="0.3">
      <c r="A21" s="73"/>
      <c r="B21" s="20" t="str">
        <f ca="1">IFERROR(VLOOKUP(K1,Base,34,FALSE),"")</f>
        <v/>
      </c>
      <c r="C21" s="36" t="str">
        <f ca="1">IFERROR(VLOOKUP(K1,Base,35,FALSE),"")</f>
        <v/>
      </c>
      <c r="D21" s="37"/>
      <c r="E21" s="37"/>
      <c r="F21" s="37"/>
      <c r="G21" s="37"/>
      <c r="H21" s="37"/>
      <c r="I21" s="37"/>
      <c r="J21" s="21" t="str">
        <f ca="1">IFERROR(VLOOKUP(K1,Base,33,FALSE),"")</f>
        <v/>
      </c>
      <c r="K21" s="19" t="str">
        <f t="shared" ca="1" si="0"/>
        <v/>
      </c>
      <c r="L21" s="73"/>
    </row>
    <row r="22" spans="1:12" ht="15" customHeight="1" thickBot="1" x14ac:dyDescent="0.3">
      <c r="A22" s="73"/>
      <c r="B22" s="74"/>
      <c r="C22" s="74"/>
      <c r="D22" s="74"/>
      <c r="E22" s="74"/>
      <c r="F22" s="74"/>
      <c r="G22" s="74"/>
      <c r="H22" s="74"/>
      <c r="I22" s="75"/>
      <c r="J22" s="75"/>
      <c r="K22" s="75"/>
      <c r="L22" s="73"/>
    </row>
    <row r="23" spans="1:12" ht="8.25" customHeight="1" x14ac:dyDescent="0.25">
      <c r="A23" s="73"/>
      <c r="B23" s="73"/>
      <c r="C23" s="73"/>
      <c r="D23" s="73"/>
      <c r="E23" s="73"/>
      <c r="F23" s="73"/>
      <c r="G23" s="73"/>
      <c r="H23" s="73"/>
      <c r="I23" s="65" t="s">
        <v>5</v>
      </c>
      <c r="J23" s="66"/>
      <c r="K23" s="69">
        <f ca="1">SUM(K12:K21)</f>
        <v>0</v>
      </c>
      <c r="L23" s="73"/>
    </row>
    <row r="24" spans="1:12" ht="15.75" thickBot="1" x14ac:dyDescent="0.3">
      <c r="A24" s="73"/>
      <c r="B24" s="73"/>
      <c r="C24" s="73"/>
      <c r="D24" s="73"/>
      <c r="E24" s="73"/>
      <c r="F24" s="73"/>
      <c r="G24" s="73"/>
      <c r="H24" s="73"/>
      <c r="I24" s="67"/>
      <c r="J24" s="68"/>
      <c r="K24" s="70"/>
      <c r="L24" s="73"/>
    </row>
    <row r="25" spans="1:12" x14ac:dyDescent="0.25">
      <c r="A25" s="73"/>
      <c r="B25" s="73"/>
      <c r="C25" s="73"/>
      <c r="D25" s="73"/>
      <c r="E25" s="73"/>
      <c r="F25" s="73"/>
      <c r="G25" s="73"/>
      <c r="H25" s="73"/>
      <c r="I25" s="73"/>
      <c r="J25" s="73"/>
      <c r="K25" s="73"/>
      <c r="L25" s="73"/>
    </row>
    <row r="26" spans="1:12" x14ac:dyDescent="0.25">
      <c r="A26" s="73"/>
      <c r="B26" s="73"/>
      <c r="C26" s="73"/>
      <c r="D26" s="73"/>
      <c r="E26" s="73"/>
      <c r="F26" s="73"/>
      <c r="G26" s="73"/>
      <c r="H26" s="73"/>
      <c r="I26" s="73"/>
      <c r="J26" s="73"/>
      <c r="K26" s="73"/>
      <c r="L26" s="73"/>
    </row>
    <row r="27" spans="1:12" x14ac:dyDescent="0.25">
      <c r="A27" s="73"/>
      <c r="B27" s="73"/>
      <c r="C27" s="73"/>
      <c r="D27" s="73"/>
      <c r="E27" s="73"/>
      <c r="F27" s="73"/>
      <c r="G27" s="73"/>
      <c r="H27" s="73"/>
      <c r="I27" s="73"/>
      <c r="J27" s="73"/>
      <c r="K27" s="73"/>
      <c r="L27" s="73"/>
    </row>
    <row r="28" spans="1:12" x14ac:dyDescent="0.25">
      <c r="A28" s="73"/>
      <c r="B28" s="73"/>
      <c r="C28" s="73"/>
      <c r="D28" s="73"/>
      <c r="E28" s="73"/>
      <c r="F28" s="73"/>
      <c r="G28" s="73"/>
      <c r="H28" s="73"/>
      <c r="I28" s="73"/>
      <c r="J28" s="73"/>
      <c r="K28" s="73"/>
      <c r="L28" s="73"/>
    </row>
    <row r="29" spans="1:12" x14ac:dyDescent="0.25">
      <c r="A29" s="73"/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</row>
  </sheetData>
  <sheetProtection selectLockedCells="1"/>
  <mergeCells count="37">
    <mergeCell ref="I23:J24"/>
    <mergeCell ref="K23:K24"/>
    <mergeCell ref="A8:L9"/>
    <mergeCell ref="L10:L29"/>
    <mergeCell ref="A25:K29"/>
    <mergeCell ref="A10:A24"/>
    <mergeCell ref="B22:H24"/>
    <mergeCell ref="I22:K22"/>
    <mergeCell ref="B10:B11"/>
    <mergeCell ref="C17:I17"/>
    <mergeCell ref="C18:I18"/>
    <mergeCell ref="C19:I19"/>
    <mergeCell ref="C20:I20"/>
    <mergeCell ref="C21:I21"/>
    <mergeCell ref="C14:I14"/>
    <mergeCell ref="C15:I15"/>
    <mergeCell ref="A3:B3"/>
    <mergeCell ref="D3:E3"/>
    <mergeCell ref="F3:G3"/>
    <mergeCell ref="A1:H1"/>
    <mergeCell ref="A2:H2"/>
    <mergeCell ref="I2:J2"/>
    <mergeCell ref="I1:J1"/>
    <mergeCell ref="K1:L1"/>
    <mergeCell ref="K2:L2"/>
    <mergeCell ref="I3:L4"/>
    <mergeCell ref="C16:I16"/>
    <mergeCell ref="I5:L6"/>
    <mergeCell ref="I7:J7"/>
    <mergeCell ref="K7:L7"/>
    <mergeCell ref="K10:K11"/>
    <mergeCell ref="J10:J11"/>
    <mergeCell ref="A5:B7"/>
    <mergeCell ref="E6:F7"/>
    <mergeCell ref="G6:H7"/>
    <mergeCell ref="C12:I12"/>
    <mergeCell ref="C13:I13"/>
  </mergeCells>
  <printOptions horizontalCentered="1" verticalCentered="1"/>
  <pageMargins left="3.937007874015748E-2" right="3.937007874015748E-2" top="3.937007874015748E-2" bottom="3.937007874015748E-2" header="0" footer="0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 Factures</vt:lpstr>
      <vt:lpstr>Facture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Wink</dc:creator>
  <cp:lastModifiedBy>Michel</cp:lastModifiedBy>
  <cp:lastPrinted>2015-10-22T01:22:36Z</cp:lastPrinted>
  <dcterms:created xsi:type="dcterms:W3CDTF">2015-10-18T14:01:38Z</dcterms:created>
  <dcterms:modified xsi:type="dcterms:W3CDTF">2015-10-22T01:22:57Z</dcterms:modified>
</cp:coreProperties>
</file>