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2435" tabRatio="299"/>
  </bookViews>
  <sheets>
    <sheet name="Commandes" sheetId="4" r:id="rId1"/>
    <sheet name="Listes" sheetId="8" r:id="rId2"/>
    <sheet name="Souhait" sheetId="25" r:id="rId3"/>
  </sheets>
  <definedNames>
    <definedName name="_xlnm._FilterDatabase" localSheetId="0" hidden="1">Commandes!#REF!</definedName>
    <definedName name="_xlnm._FilterDatabase" localSheetId="2" hidden="1">Souhait!#REF!</definedName>
    <definedName name="Clients">Listes!$F$4:$H$12</definedName>
    <definedName name="lstClients">Listes!$F$5:$F$12</definedName>
    <definedName name="lstProduits">Listes!$N$5:$N$23</definedName>
    <definedName name="Produits">Listes!$N$4:$P$23</definedName>
    <definedName name="Z_33156FE8_14A7_4949_BDBA_0C882C8F401F_.wvu.Cols" localSheetId="0" hidden="1">Commandes!#REF!,Commandes!#REF!</definedName>
    <definedName name="Z_33156FE8_14A7_4949_BDBA_0C882C8F401F_.wvu.Cols" localSheetId="2" hidden="1">Souhait!#REF!,Souhait!#REF!</definedName>
    <definedName name="Z_33156FE8_14A7_4949_BDBA_0C882C8F401F_.wvu.FilterData" localSheetId="0" hidden="1">Commandes!#REF!</definedName>
    <definedName name="Z_33156FE8_14A7_4949_BDBA_0C882C8F401F_.wvu.FilterData" localSheetId="2" hidden="1">Souhait!#REF!</definedName>
    <definedName name="Z_33156FE8_14A7_4949_BDBA_0C882C8F401F_.wvu.Rows" localSheetId="0" hidden="1">Commandes!#REF!</definedName>
    <definedName name="Z_33156FE8_14A7_4949_BDBA_0C882C8F401F_.wvu.Rows" localSheetId="2" hidden="1">Souhait!#REF!</definedName>
    <definedName name="Z_9517ECDA_F06B_46EF_B5ED_E6BD78CFFF74_.wvu.Cols" localSheetId="0" hidden="1">Commandes!#REF!,Commandes!#REF!,Commandes!#REF!,Commandes!#REF!</definedName>
    <definedName name="Z_9517ECDA_F06B_46EF_B5ED_E6BD78CFFF74_.wvu.Cols" localSheetId="2" hidden="1">Souhait!#REF!,Souhait!#REF!,Souhait!#REF!,Souhait!#REF!</definedName>
    <definedName name="Z_9517ECDA_F06B_46EF_B5ED_E6BD78CFFF74_.wvu.FilterData" localSheetId="0" hidden="1">Commandes!#REF!</definedName>
    <definedName name="Z_9517ECDA_F06B_46EF_B5ED_E6BD78CFFF74_.wvu.FilterData" localSheetId="2" hidden="1">Souhait!#REF!</definedName>
    <definedName name="Z_9517ECDA_F06B_46EF_B5ED_E6BD78CFFF74_.wvu.Rows" localSheetId="0" hidden="1">Commandes!#REF!</definedName>
    <definedName name="Z_9517ECDA_F06B_46EF_B5ED_E6BD78CFFF74_.wvu.Rows" localSheetId="2" hidden="1">Souhait!#REF!</definedName>
    <definedName name="Z_B0D80102_34E9_4649_A8F9_53FCD037F989_.wvu.Cols" localSheetId="0" hidden="1">Commandes!#REF!,Commandes!#REF!,Commandes!#REF!</definedName>
    <definedName name="Z_B0D80102_34E9_4649_A8F9_53FCD037F989_.wvu.Cols" localSheetId="2" hidden="1">Souhait!#REF!,Souhait!#REF!,Souhait!#REF!</definedName>
    <definedName name="Z_B0D80102_34E9_4649_A8F9_53FCD037F989_.wvu.FilterData" localSheetId="0" hidden="1">Commandes!#REF!</definedName>
    <definedName name="Z_B0D80102_34E9_4649_A8F9_53FCD037F989_.wvu.FilterData" localSheetId="2" hidden="1">Souhait!#REF!</definedName>
    <definedName name="Z_B0D80102_34E9_4649_A8F9_53FCD037F989_.wvu.Rows" localSheetId="0" hidden="1">Commandes!#REF!</definedName>
    <definedName name="Z_B0D80102_34E9_4649_A8F9_53FCD037F989_.wvu.Rows" localSheetId="2" hidden="1">Souhait!#REF!</definedName>
  </definedNames>
  <calcPr calcId="145621"/>
  <customWorkbookViews>
    <customWorkbookView name="Couturieres" guid="{B0D80102-34E9-4649-A8F9-53FCD037F989}" maximized="1" windowWidth="1916" windowHeight="828" tabRatio="615" activeSheetId="4"/>
    <customWorkbookView name="Complet" guid="{33156FE8-14A7-4949-BDBA-0C882C8F401F}" maximized="1" windowWidth="1916" windowHeight="828" tabRatio="615" activeSheetId="4"/>
    <customWorkbookView name="Techniciens" guid="{9517ECDA-F06B-46EF-B5ED-E6BD78CFFF74}" maximized="1" windowWidth="1916" windowHeight="828" tabRatio="615" activeSheetId="4"/>
  </customWorkbookViews>
</workbook>
</file>

<file path=xl/calcChain.xml><?xml version="1.0" encoding="utf-8"?>
<calcChain xmlns="http://schemas.openxmlformats.org/spreadsheetml/2006/main">
  <c r="G18" i="25" l="1"/>
  <c r="E18" i="25"/>
  <c r="F17" i="25"/>
  <c r="D17" i="25"/>
  <c r="F16" i="25"/>
  <c r="D16" i="25"/>
  <c r="F15" i="25"/>
  <c r="D15" i="25"/>
  <c r="F15" i="4"/>
  <c r="F16" i="4"/>
  <c r="F17" i="4"/>
  <c r="D15" i="4"/>
  <c r="D16" i="4"/>
  <c r="D17" i="4"/>
  <c r="F12" i="4"/>
  <c r="D12" i="4"/>
  <c r="F8" i="4"/>
  <c r="G18" i="4"/>
  <c r="E18" i="4"/>
  <c r="F5" i="4"/>
  <c r="P5" i="8"/>
  <c r="P6" i="8"/>
  <c r="P7" i="8"/>
  <c r="P8" i="8"/>
  <c r="P9" i="8"/>
  <c r="F5" i="25" s="1"/>
  <c r="P10" i="8"/>
  <c r="P11" i="8"/>
  <c r="P12" i="8"/>
  <c r="F8" i="25" s="1"/>
  <c r="P13" i="8"/>
  <c r="P14" i="8"/>
  <c r="P15" i="8"/>
  <c r="P16" i="8"/>
  <c r="F13" i="25" s="1"/>
  <c r="P17" i="8"/>
  <c r="F7" i="4" s="1"/>
  <c r="P18" i="8"/>
  <c r="P19" i="8"/>
  <c r="P20" i="8"/>
  <c r="F12" i="25" s="1"/>
  <c r="P21" i="8"/>
  <c r="P22" i="8"/>
  <c r="P23" i="8"/>
  <c r="H5" i="8"/>
  <c r="D5" i="25" s="1"/>
  <c r="H6" i="8"/>
  <c r="D8" i="25" s="1"/>
  <c r="H7" i="8"/>
  <c r="H8" i="8"/>
  <c r="D13" i="4" s="1"/>
  <c r="H9" i="8"/>
  <c r="D12" i="25" s="1"/>
  <c r="H10" i="8"/>
  <c r="D6" i="25" s="1"/>
  <c r="H11" i="8"/>
  <c r="H12" i="8"/>
  <c r="D7" i="4" s="1"/>
  <c r="D5" i="4" l="1"/>
  <c r="D8" i="4"/>
  <c r="D6" i="4"/>
  <c r="D7" i="25"/>
  <c r="F6" i="4"/>
  <c r="F7" i="25"/>
  <c r="D13" i="25"/>
  <c r="F13" i="4"/>
  <c r="F6" i="25"/>
</calcChain>
</file>

<file path=xl/sharedStrings.xml><?xml version="1.0" encoding="utf-8"?>
<sst xmlns="http://schemas.openxmlformats.org/spreadsheetml/2006/main" count="137" uniqueCount="53">
  <si>
    <t>Qté</t>
  </si>
  <si>
    <t>Listes pour zones de liste</t>
  </si>
  <si>
    <t>Type</t>
  </si>
  <si>
    <t>Nom</t>
  </si>
  <si>
    <t>Catégorie</t>
  </si>
  <si>
    <t>Produit</t>
  </si>
  <si>
    <t>Type
Client</t>
  </si>
  <si>
    <t>Clients</t>
  </si>
  <si>
    <t>N°</t>
  </si>
  <si>
    <t>Produits</t>
  </si>
  <si>
    <t>Libellé Produit</t>
  </si>
  <si>
    <t>Professionnel</t>
  </si>
  <si>
    <t>Particulier</t>
  </si>
  <si>
    <t>Types Client</t>
  </si>
  <si>
    <t>Légumes</t>
  </si>
  <si>
    <t>Catégories Produits</t>
  </si>
  <si>
    <t>Fruits</t>
  </si>
  <si>
    <t>Type client</t>
  </si>
  <si>
    <t>Comptoir des Caraïbes</t>
  </si>
  <si>
    <t>Monsieur Luc RATIF</t>
  </si>
  <si>
    <t>Madame Eva PORET</t>
  </si>
  <si>
    <t>Madame Annie ZETTE</t>
  </si>
  <si>
    <t>Monsieur Gérard MENVUSSA</t>
  </si>
  <si>
    <t>Aux Bons Légumes</t>
  </si>
  <si>
    <t>La Ferme Fruitière</t>
  </si>
  <si>
    <t>Fruits Bio d'Antan</t>
  </si>
  <si>
    <t>Poireaux</t>
  </si>
  <si>
    <t>Abricots</t>
  </si>
  <si>
    <t>Pastèques</t>
  </si>
  <si>
    <t>Pommes</t>
  </si>
  <si>
    <t>Nectarines</t>
  </si>
  <si>
    <t>Kiwis</t>
  </si>
  <si>
    <t>Ananas</t>
  </si>
  <si>
    <t>Oranges</t>
  </si>
  <si>
    <t>Asperges</t>
  </si>
  <si>
    <t>Artichauts</t>
  </si>
  <si>
    <t>Bananes</t>
  </si>
  <si>
    <t>Aubergines</t>
  </si>
  <si>
    <t>Courgettes</t>
  </si>
  <si>
    <t>Betteraves</t>
  </si>
  <si>
    <t>Endives</t>
  </si>
  <si>
    <t>Laitues</t>
  </si>
  <si>
    <t>Radis</t>
  </si>
  <si>
    <t>Pommes de terre</t>
  </si>
  <si>
    <t>Carottes</t>
  </si>
  <si>
    <t>Num Cde</t>
  </si>
  <si>
    <t>Date Cde</t>
  </si>
  <si>
    <t>Client</t>
  </si>
  <si>
    <t>Libellé Type</t>
  </si>
  <si>
    <t>Libellé Catégorie</t>
  </si>
  <si>
    <t>//</t>
  </si>
  <si>
    <t>Année 2014 - Liste des Commandes de Fruits et Légumes</t>
  </si>
  <si>
    <t>http://forum.excel-pratique.com/excel/dupliquer-plusieurs-lignes-en-nombre-variable-via-userform-t53572.html</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</si>
</sst>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Arial"/>
      <family val="2"/>
    </font>
    <font>
      <sz val="11"/>
      <name val="Calibri"/>
      <family val="2"/>
    </font>
    <font>
      <sz val="11"/>
      <color theme="0"/>
      <name val="Calibri"/>
      <family val="2"/>
      <scheme val="minor"/>
    </font>
    <font>
      <sz val="11"/>
      <color theme="1"/>
      <name val="Tahoma"/>
      <family val="2"/>
    </font>
    <font>
      <b/>
      <sz val="11"/>
      <color theme="1"/>
      <name val="Calibri"/>
      <family val="2"/>
      <scheme val="minor"/>
    </font>
    <font>
      <b/>
      <u/>
      <sz val="14"/>
      <color theme="1"/>
      <name val="Calibri"/>
      <family val="2"/>
      <scheme val="minor"/>
    </font>
    <font>
      <b/>
      <u/>
      <sz val="12"/>
      <color theme="1"/>
      <name val="Calibri"/>
      <family val="2"/>
      <scheme val="minor"/>
    </font>
    <font>
      <b/>
      <sz val="12"/>
      <color theme="1"/>
      <name val="Calibri"/>
      <family val="2"/>
      <scheme val="minor"/>
    </font>
    <font>
      <sz val="14"/>
      <color theme="1"/>
      <name val="Calibri"/>
      <family val="2"/>
      <scheme val="minor"/>
    </font>
    <font>
      <sz val="24"/>
      <color theme="0"/>
      <name val="Calibri"/>
      <family val="2"/>
      <scheme val="minor"/>
    </font>
    <font>
      <b/>
      <sz val="11"/>
      <name val="Calibri"/>
      <family val="2"/>
      <scheme val="minor"/>
    </font>
    <font>
      <sz val="11"/>
      <name val="Calibri"/>
      <family val="2"/>
      <scheme val="minor"/>
    </font>
    <font>
      <sz val="14"/>
      <color theme="0"/>
      <name val="Calibri"/>
      <family val="2"/>
      <scheme val="minor"/>
    </font>
    <font>
      <b/>
      <sz val="14"/>
      <color theme="0"/>
      <name val="Calibri"/>
      <family val="2"/>
      <scheme val="minor"/>
    </font>
    <font>
      <sz val="12"/>
      <name val="Calibri"/>
      <family val="2"/>
      <scheme val="minor"/>
    </font>
    <font>
      <b/>
      <u/>
      <sz val="16"/>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theme="6"/>
      </patternFill>
    </fill>
    <fill>
      <patternFill patternType="solid">
        <fgColor theme="3" tint="0.59999389629810485"/>
        <bgColor indexed="64"/>
      </patternFill>
    </fill>
    <fill>
      <patternFill patternType="solid">
        <fgColor theme="3" tint="-0.249977111117893"/>
        <bgColor indexed="64"/>
      </patternFill>
    </fill>
    <fill>
      <patternFill patternType="solid">
        <fgColor rgb="FFFFFF99"/>
        <bgColor indexed="64"/>
      </patternFill>
    </fill>
  </fills>
  <borders count="24">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right/>
      <top style="medium">
        <color indexed="64"/>
      </top>
      <bottom style="medium">
        <color indexed="64"/>
      </bottom>
      <diagonal/>
    </border>
  </borders>
  <cellStyleXfs count="5">
    <xf numFmtId="0" fontId="0" fillId="0" borderId="0"/>
    <xf numFmtId="0" fontId="3" fillId="2" borderId="0" applyNumberFormat="0" applyBorder="0" applyAlignment="0" applyProtection="0"/>
    <xf numFmtId="0" fontId="1" fillId="0" borderId="0"/>
    <xf numFmtId="0" fontId="4" fillId="0" borderId="0"/>
    <xf numFmtId="0" fontId="17" fillId="0" borderId="0" applyNumberFormat="0" applyFill="0" applyBorder="0" applyAlignment="0" applyProtection="0"/>
  </cellStyleXfs>
  <cellXfs count="63">
    <xf numFmtId="0" fontId="0" fillId="0" borderId="0" xfId="0"/>
    <xf numFmtId="0" fontId="0" fillId="0" borderId="0" xfId="0" applyAlignment="1">
      <alignment vertical="center"/>
    </xf>
    <xf numFmtId="0" fontId="5" fillId="0" borderId="1" xfId="0" applyFont="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6" fillId="0" borderId="0" xfId="0" applyFont="1"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0" xfId="0" applyFont="1" applyAlignment="1">
      <alignment vertical="center"/>
    </xf>
    <xf numFmtId="0" fontId="0" fillId="0" borderId="8" xfId="0" applyBorder="1" applyAlignment="1">
      <alignment vertical="center"/>
    </xf>
    <xf numFmtId="0" fontId="0" fillId="0" borderId="9" xfId="0" applyBorder="1" applyAlignment="1">
      <alignment vertical="center"/>
    </xf>
    <xf numFmtId="0" fontId="8" fillId="0" borderId="0" xfId="0" applyFont="1" applyAlignment="1">
      <alignment vertical="center"/>
    </xf>
    <xf numFmtId="0" fontId="0" fillId="0" borderId="0" xfId="0" applyAlignment="1" applyProtection="1">
      <alignment vertical="center"/>
    </xf>
    <xf numFmtId="0" fontId="9" fillId="0" borderId="0" xfId="0" applyFont="1" applyFill="1" applyAlignment="1" applyProtection="1">
      <alignment vertical="center"/>
    </xf>
    <xf numFmtId="0" fontId="10" fillId="0" borderId="0" xfId="0" applyFont="1" applyFill="1" applyBorder="1" applyAlignment="1" applyProtection="1">
      <alignment vertical="center"/>
    </xf>
    <xf numFmtId="0" fontId="11" fillId="3" borderId="10" xfId="1" applyFont="1" applyFill="1" applyBorder="1" applyAlignment="1" applyProtection="1">
      <alignment horizontal="center" vertical="center"/>
    </xf>
    <xf numFmtId="0" fontId="11" fillId="3" borderId="10" xfId="1" applyFont="1" applyFill="1" applyBorder="1" applyAlignment="1" applyProtection="1">
      <alignment horizontal="center" vertical="center" wrapText="1"/>
    </xf>
    <xf numFmtId="0" fontId="11" fillId="3" borderId="11" xfId="1" applyFont="1" applyFill="1" applyBorder="1" applyAlignment="1" applyProtection="1">
      <alignment horizontal="center" vertical="center" wrapText="1"/>
    </xf>
    <xf numFmtId="0" fontId="11" fillId="0" borderId="1" xfId="0" applyFont="1" applyBorder="1" applyAlignment="1">
      <alignment vertical="center"/>
    </xf>
    <xf numFmtId="0" fontId="11" fillId="0" borderId="12" xfId="0" applyFont="1" applyBorder="1" applyAlignment="1">
      <alignment vertical="center"/>
    </xf>
    <xf numFmtId="0" fontId="12" fillId="0" borderId="8"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9" xfId="0" applyFont="1" applyBorder="1" applyAlignment="1">
      <alignment vertical="center"/>
    </xf>
    <xf numFmtId="0" fontId="11" fillId="0" borderId="7"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vertical="center"/>
    </xf>
    <xf numFmtId="0" fontId="12" fillId="0" borderId="15" xfId="0" applyFont="1" applyBorder="1" applyAlignment="1">
      <alignment horizontal="center" vertical="center"/>
    </xf>
    <xf numFmtId="0" fontId="2" fillId="0" borderId="4" xfId="0" applyFont="1" applyBorder="1" applyAlignment="1">
      <alignment vertical="center"/>
    </xf>
    <xf numFmtId="0" fontId="12" fillId="0" borderId="16" xfId="0" applyFont="1" applyBorder="1" applyAlignment="1">
      <alignment horizontal="center" vertical="center"/>
    </xf>
    <xf numFmtId="0" fontId="2" fillId="0" borderId="14" xfId="0" applyFont="1" applyBorder="1" applyAlignment="1">
      <alignment vertical="center"/>
    </xf>
    <xf numFmtId="0" fontId="11" fillId="0" borderId="1" xfId="0" applyFont="1" applyBorder="1" applyAlignment="1">
      <alignment horizontal="center" vertical="center" wrapText="1"/>
    </xf>
    <xf numFmtId="0" fontId="2" fillId="0" borderId="8"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0" fillId="0" borderId="14" xfId="0" applyBorder="1" applyAlignment="1">
      <alignment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vertical="center"/>
    </xf>
    <xf numFmtId="0" fontId="7" fillId="0" borderId="17" xfId="0" applyFont="1" applyBorder="1" applyAlignment="1">
      <alignment vertic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3" fillId="4" borderId="18" xfId="0" applyFont="1" applyFill="1" applyBorder="1" applyAlignment="1" applyProtection="1">
      <alignment vertical="center"/>
    </xf>
    <xf numFmtId="0" fontId="14" fillId="4" borderId="18" xfId="0" applyFont="1" applyFill="1" applyBorder="1" applyAlignment="1" applyProtection="1">
      <alignment horizontal="center" vertical="center" wrapText="1"/>
    </xf>
    <xf numFmtId="0" fontId="14" fillId="4" borderId="18" xfId="0" applyFont="1" applyFill="1" applyBorder="1" applyAlignment="1" applyProtection="1">
      <alignment vertical="center" wrapText="1"/>
    </xf>
    <xf numFmtId="0" fontId="15" fillId="0" borderId="10" xfId="1" applyFont="1" applyFill="1" applyBorder="1" applyAlignment="1" applyProtection="1">
      <alignment horizontal="center" vertical="center" wrapText="1"/>
    </xf>
    <xf numFmtId="0" fontId="15" fillId="0" borderId="11" xfId="1" applyFont="1" applyFill="1" applyBorder="1" applyAlignment="1" applyProtection="1">
      <alignment horizontal="center" vertical="center" wrapText="1"/>
    </xf>
    <xf numFmtId="14" fontId="15" fillId="0" borderId="10" xfId="1" applyNumberFormat="1" applyFont="1" applyFill="1" applyBorder="1" applyAlignment="1" applyProtection="1">
      <alignment horizontal="center" vertical="center" wrapText="1"/>
    </xf>
    <xf numFmtId="0" fontId="2" fillId="0" borderId="2" xfId="0" applyFont="1" applyBorder="1" applyAlignment="1">
      <alignment vertical="center"/>
    </xf>
    <xf numFmtId="0" fontId="5" fillId="0" borderId="19" xfId="0" applyFont="1"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vertical="center"/>
    </xf>
    <xf numFmtId="0" fontId="15" fillId="5" borderId="10" xfId="1" applyFont="1" applyFill="1" applyBorder="1" applyAlignment="1" applyProtection="1">
      <alignment horizontal="center" vertical="center" wrapText="1"/>
    </xf>
    <xf numFmtId="14" fontId="15" fillId="5" borderId="10" xfId="1" applyNumberFormat="1" applyFont="1" applyFill="1" applyBorder="1" applyAlignment="1" applyProtection="1">
      <alignment horizontal="center" vertical="center" wrapText="1"/>
    </xf>
    <xf numFmtId="0" fontId="15" fillId="5" borderId="11" xfId="1" applyFont="1" applyFill="1" applyBorder="1" applyAlignment="1" applyProtection="1">
      <alignment horizontal="center" vertical="center" wrapText="1"/>
    </xf>
    <xf numFmtId="0" fontId="16" fillId="0" borderId="0" xfId="0" applyFont="1" applyAlignment="1" applyProtection="1">
      <alignment vertical="center"/>
    </xf>
    <xf numFmtId="0" fontId="17" fillId="0" borderId="0" xfId="4" applyAlignment="1" applyProtection="1">
      <alignment vertical="center"/>
    </xf>
  </cellXfs>
  <cellStyles count="5">
    <cellStyle name="Accent3" xfId="1" builtinId="37"/>
    <cellStyle name="Lien hypertexte" xfId="4" builtinId="8"/>
    <cellStyle name="Normal" xfId="0" builtinId="0"/>
    <cellStyle name="Normal 2" xfId="2"/>
    <cellStyle name="Normal 2 2" xfId="3"/>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47625</xdr:colOff>
      <xdr:row>1</xdr:row>
      <xdr:rowOff>255277</xdr:rowOff>
    </xdr:from>
    <xdr:to>
      <xdr:col>12</xdr:col>
      <xdr:colOff>10016</xdr:colOff>
      <xdr:row>3</xdr:row>
      <xdr:rowOff>216352</xdr:rowOff>
    </xdr:to>
    <xdr:sp macro="[0]!btnModifProd" textlink="">
      <xdr:nvSpPr>
        <xdr:cNvPr id="18" name="btnModifProd"/>
        <xdr:cNvSpPr/>
      </xdr:nvSpPr>
      <xdr:spPr>
        <a:xfrm>
          <a:off x="8686800" y="360052"/>
          <a:ext cx="3010391" cy="504000"/>
        </a:xfrm>
        <a:prstGeom prst="rect">
          <a:avLst/>
        </a:prstGeom>
        <a:solidFill>
          <a:srgbClr val="C5D9F1"/>
        </a:solidFill>
        <a:ln>
          <a:solidFill>
            <a:srgbClr val="5791D7"/>
          </a:solidFill>
        </a:ln>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600" b="1">
              <a:solidFill>
                <a:sysClr val="windowText" lastClr="000000"/>
              </a:solidFill>
            </a:rPr>
            <a:t>Dupliquer une</a:t>
          </a:r>
          <a:r>
            <a:rPr lang="fr-FR" sz="1600" b="1" baseline="0">
              <a:solidFill>
                <a:sysClr val="windowText" lastClr="000000"/>
              </a:solidFill>
            </a:rPr>
            <a:t> commande</a:t>
          </a:r>
          <a:endParaRPr lang="fr-FR" sz="1600" b="1">
            <a:solidFill>
              <a:sysClr val="windowText" lastClr="000000"/>
            </a:solidFill>
          </a:endParaRPr>
        </a:p>
      </xdr:txBody>
    </xdr:sp>
    <xdr:clientData fPrintsWithSheet="0"/>
  </xdr:twoCellAnchor>
  <xdr:twoCellAnchor editAs="absolute">
    <xdr:from>
      <xdr:col>7</xdr:col>
      <xdr:colOff>504825</xdr:colOff>
      <xdr:row>4</xdr:row>
      <xdr:rowOff>95250</xdr:rowOff>
    </xdr:from>
    <xdr:to>
      <xdr:col>18</xdr:col>
      <xdr:colOff>723900</xdr:colOff>
      <xdr:row>19</xdr:row>
      <xdr:rowOff>47625</xdr:rowOff>
    </xdr:to>
    <xdr:sp macro="" textlink="">
      <xdr:nvSpPr>
        <xdr:cNvPr id="2" name="ZoneTexte 1"/>
        <xdr:cNvSpPr txBox="1"/>
      </xdr:nvSpPr>
      <xdr:spPr>
        <a:xfrm>
          <a:off x="8524875" y="1571625"/>
          <a:ext cx="8601075" cy="5495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Encore un grand merci pour l'aide que vous apportez tous aux diverses questions de ce forum et que je consulte régulièrement.</a:t>
          </a:r>
          <a:br>
            <a:rPr lang="fr-FR"/>
          </a:br>
          <a:r>
            <a:rPr lang="fr-FR"/>
            <a:t/>
          </a:r>
          <a:br>
            <a:rPr lang="fr-FR"/>
          </a:br>
          <a:r>
            <a:rPr lang="fr-FR"/>
            <a:t>J'ai créé une feuille qui recense l'ensemble des commandes de fruits et légumes de l'année 2014. Vous trouverez ci-joint un extrait de ce tableau (Feuille Commandes + Feuille Souhait). Le tableau original contient beaucoup plus de lignes et de colonnes que l'extrait fourni. Pour ma demande, vous trouverez simplement 7 colonnes : le N° de commande, la date de commande, le nom du client (choisi dans une liste prédéfinie dans la feuille Listes), le type de client (qui s'inscrit automatiquement), le libellé du produit (choisi dans une liste prédéfinie dans la feuille Listes), la catégorie du produit (qui s'inscrit automatiquement) et la quantité (dans le tableau original, il y a également une colonne Mesure pour kg, unité,…).</a:t>
          </a:r>
          <a:br>
            <a:rPr lang="fr-FR"/>
          </a:br>
          <a:r>
            <a:rPr lang="fr-FR"/>
            <a:t>Je me suis créé un petit système via un formulaire pour dupliquer une ligne de commande. En effet, très souvent je dois recopier plusieurs fois les mêmes informations, et seul le contenu de 3 ou 4 colonnes est à modifier.</a:t>
          </a:r>
          <a:br>
            <a:rPr lang="fr-FR"/>
          </a:br>
          <a:r>
            <a:rPr lang="fr-FR"/>
            <a:t>Rapidement, voilà comment cela fonctionne (après avoir cliqué sur le bouton "Dupliquer une commande") :</a:t>
          </a:r>
          <a:br>
            <a:rPr lang="fr-FR"/>
          </a:br>
          <a:r>
            <a:rPr lang="fr-FR"/>
            <a:t>- lorsque je veux dupliquer une ligne de commande pour la transformer en une nouvelle commande, je sélectionne la commande souhaitée, je saisis la quantité souhaitée (si je souhaite dupliquer plus d'une fois la ligne) et je clique sur le bouton dupliquer. Je n'ai plus qu'à modifier les colonnes qui m'intéressent dans la feuille.</a:t>
          </a:r>
          <a:br>
            <a:rPr lang="fr-FR"/>
          </a:br>
          <a:r>
            <a:rPr lang="fr-FR"/>
            <a:t>- là où j'apprécie mon système, c'est lorsque je veux attribuer plusieurs lignes de produits à la même commande (donc au même client, même n° de commande, même date,…). Dans le formulaire, je clique la case "Dupliquer pour même commande", je saisis la quantité et le système recopie la ligne sélectionnée en inscrivant le symbole "//" pour les colonnes dont le contenu est identique et me colorie la ligne principale et ses sous-lignes en jaune. Ainsi, je repère très facilement les commandes contenant plusieurs lignes (par la couleur et le symbole "//").</a:t>
          </a:r>
          <a:br>
            <a:rPr lang="fr-FR"/>
          </a:br>
          <a:r>
            <a:rPr lang="fr-FR"/>
            <a:t/>
          </a:r>
          <a:br>
            <a:rPr lang="fr-FR"/>
          </a:br>
          <a:r>
            <a:rPr lang="fr-FR"/>
            <a:t>Ce que je souhaiterai en plus maintenant, et cela fait plusieurs jours que je tourne en rond pour y parvenir, c'est de pouvoir dupliquer un ensemble d'une même commande (la ligne principale et ses sous-lignes) et pouvoir dupliquer cet ensemble plusieurs fois en rentrant la quantité dans la zone prévue à cet effet. La difficulté est que le nombre de lignes d'un ensemble varie d'une commande à une autre. </a:t>
          </a:r>
          <a:br>
            <a:rPr lang="fr-FR"/>
          </a:br>
          <a:r>
            <a:rPr lang="fr-FR"/>
            <a:t/>
          </a:r>
          <a:br>
            <a:rPr lang="fr-FR"/>
          </a:br>
          <a:r>
            <a:rPr lang="fr-FR"/>
            <a:t>Autre question secondaire, serait-il possible dans mon formulaire de ne faire apparaitre que les lignes de commandes principales ?</a:t>
          </a:r>
          <a:br>
            <a:rPr lang="fr-FR"/>
          </a:br>
          <a:r>
            <a:rPr lang="fr-FR"/>
            <a:t/>
          </a:r>
          <a:br>
            <a:rPr lang="fr-FR"/>
          </a:br>
          <a:r>
            <a:rPr lang="fr-FR"/>
            <a:t>J'espère avoir été suffisamment clair et précis.</a:t>
          </a:r>
          <a:br>
            <a:rPr lang="fr-FR"/>
          </a:br>
          <a:r>
            <a:rPr lang="fr-FR"/>
            <a:t/>
          </a:r>
          <a:br>
            <a:rPr lang="fr-FR"/>
          </a:br>
          <a:r>
            <a:rPr lang="fr-FR"/>
            <a:t>Si quelqu'un peut m'aider dans la réalisation de ma demande, j'en serai vraiment très heureux et cela simplifierai encore ma saisie. Merci d'avance pour l'intérêt que vous porterez à ma requête.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457200</xdr:colOff>
      <xdr:row>1</xdr:row>
      <xdr:rowOff>236227</xdr:rowOff>
    </xdr:from>
    <xdr:to>
      <xdr:col>11</xdr:col>
      <xdr:colOff>419591</xdr:colOff>
      <xdr:row>3</xdr:row>
      <xdr:rowOff>197302</xdr:rowOff>
    </xdr:to>
    <xdr:sp macro="[0]!btnModifProd" textlink="">
      <xdr:nvSpPr>
        <xdr:cNvPr id="2" name="btnModifProd"/>
        <xdr:cNvSpPr/>
      </xdr:nvSpPr>
      <xdr:spPr>
        <a:xfrm>
          <a:off x="8477250" y="341002"/>
          <a:ext cx="3010391" cy="504000"/>
        </a:xfrm>
        <a:prstGeom prst="rect">
          <a:avLst/>
        </a:prstGeom>
        <a:solidFill>
          <a:srgbClr val="C5D9F1"/>
        </a:solidFill>
        <a:ln>
          <a:solidFill>
            <a:srgbClr val="5791D7"/>
          </a:solidFill>
        </a:ln>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600" b="1">
              <a:solidFill>
                <a:sysClr val="windowText" lastClr="000000"/>
              </a:solidFill>
            </a:rPr>
            <a:t>Dupliquer</a:t>
          </a:r>
          <a:r>
            <a:rPr lang="fr-FR" sz="1600" b="1" baseline="0">
              <a:solidFill>
                <a:sysClr val="windowText" lastClr="000000"/>
              </a:solidFill>
            </a:rPr>
            <a:t> une commande</a:t>
          </a:r>
          <a:endParaRPr lang="fr-FR" sz="1600" b="1">
            <a:solidFill>
              <a:sysClr val="windowText" lastClr="000000"/>
            </a:solidFill>
          </a:endParaRPr>
        </a:p>
      </xdr:txBody>
    </xdr:sp>
    <xdr:clientData fPrintsWithSheet="0"/>
  </xdr:twoCellAnchor>
  <xdr:twoCellAnchor>
    <xdr:from>
      <xdr:col>0</xdr:col>
      <xdr:colOff>28575</xdr:colOff>
      <xdr:row>6</xdr:row>
      <xdr:rowOff>285750</xdr:rowOff>
    </xdr:from>
    <xdr:to>
      <xdr:col>7</xdr:col>
      <xdr:colOff>114300</xdr:colOff>
      <xdr:row>11</xdr:row>
      <xdr:rowOff>104775</xdr:rowOff>
    </xdr:to>
    <xdr:sp macro="" textlink="">
      <xdr:nvSpPr>
        <xdr:cNvPr id="3" name="Rectangle 2"/>
        <xdr:cNvSpPr/>
      </xdr:nvSpPr>
      <xdr:spPr>
        <a:xfrm>
          <a:off x="28575" y="2524125"/>
          <a:ext cx="8105775" cy="1724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8</xdr:col>
      <xdr:colOff>190501</xdr:colOff>
      <xdr:row>8</xdr:row>
      <xdr:rowOff>28575</xdr:rowOff>
    </xdr:from>
    <xdr:to>
      <xdr:col>10</xdr:col>
      <xdr:colOff>361950</xdr:colOff>
      <xdr:row>10</xdr:row>
      <xdr:rowOff>114300</xdr:rowOff>
    </xdr:to>
    <xdr:sp macro="" textlink="">
      <xdr:nvSpPr>
        <xdr:cNvPr id="4" name="Rectangle 3"/>
        <xdr:cNvSpPr/>
      </xdr:nvSpPr>
      <xdr:spPr>
        <a:xfrm>
          <a:off x="8972551" y="3028950"/>
          <a:ext cx="1695449" cy="8477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lnSpc>
              <a:spcPts val="1400"/>
            </a:lnSpc>
          </a:pPr>
          <a:r>
            <a:rPr lang="fr-FR" sz="1400" b="1"/>
            <a:t>Pouvoir dupliquer  un ensemble</a:t>
          </a:r>
          <a:r>
            <a:rPr lang="fr-FR" sz="1400" b="1" baseline="0"/>
            <a:t> en 1 ou plusieurs exemplaires</a:t>
          </a:r>
          <a:endParaRPr lang="fr-FR" sz="1400" b="1"/>
        </a:p>
      </xdr:txBody>
    </xdr:sp>
    <xdr:clientData/>
  </xdr:twoCellAnchor>
  <xdr:twoCellAnchor>
    <xdr:from>
      <xdr:col>7</xdr:col>
      <xdr:colOff>114300</xdr:colOff>
      <xdr:row>9</xdr:row>
      <xdr:rowOff>4763</xdr:rowOff>
    </xdr:from>
    <xdr:to>
      <xdr:col>8</xdr:col>
      <xdr:colOff>190500</xdr:colOff>
      <xdr:row>9</xdr:row>
      <xdr:rowOff>4763</xdr:rowOff>
    </xdr:to>
    <xdr:cxnSp macro="">
      <xdr:nvCxnSpPr>
        <xdr:cNvPr id="6" name="Connecteur droit avec flèche 5"/>
        <xdr:cNvCxnSpPr>
          <a:stCxn id="3" idx="3"/>
        </xdr:cNvCxnSpPr>
      </xdr:nvCxnSpPr>
      <xdr:spPr>
        <a:xfrm>
          <a:off x="8134350" y="3386138"/>
          <a:ext cx="83820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11</xdr:row>
      <xdr:rowOff>342901</xdr:rowOff>
    </xdr:from>
    <xdr:to>
      <xdr:col>7</xdr:col>
      <xdr:colOff>85725</xdr:colOff>
      <xdr:row>14</xdr:row>
      <xdr:rowOff>57151</xdr:rowOff>
    </xdr:to>
    <xdr:sp macro="" textlink="">
      <xdr:nvSpPr>
        <xdr:cNvPr id="14" name="Rectangle 13"/>
        <xdr:cNvSpPr/>
      </xdr:nvSpPr>
      <xdr:spPr>
        <a:xfrm>
          <a:off x="0" y="4486276"/>
          <a:ext cx="8105775" cy="8572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7</xdr:col>
      <xdr:colOff>85725</xdr:colOff>
      <xdr:row>10</xdr:row>
      <xdr:rowOff>133350</xdr:rowOff>
    </xdr:from>
    <xdr:to>
      <xdr:col>8</xdr:col>
      <xdr:colOff>190500</xdr:colOff>
      <xdr:row>13</xdr:row>
      <xdr:rowOff>9526</xdr:rowOff>
    </xdr:to>
    <xdr:cxnSp macro="">
      <xdr:nvCxnSpPr>
        <xdr:cNvPr id="15" name="Connecteur droit avec flèche 14"/>
        <xdr:cNvCxnSpPr>
          <a:stCxn id="14" idx="3"/>
        </xdr:cNvCxnSpPr>
      </xdr:nvCxnSpPr>
      <xdr:spPr>
        <a:xfrm flipV="1">
          <a:off x="8105775" y="3895725"/>
          <a:ext cx="866775" cy="101917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466725</xdr:colOff>
      <xdr:row>3</xdr:row>
      <xdr:rowOff>447675</xdr:rowOff>
    </xdr:from>
    <xdr:to>
      <xdr:col>17</xdr:col>
      <xdr:colOff>428625</xdr:colOff>
      <xdr:row>15</xdr:row>
      <xdr:rowOff>142875</xdr:rowOff>
    </xdr:to>
    <xdr:pic>
      <xdr:nvPicPr>
        <xdr:cNvPr id="28706" name="Image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4775" y="1095375"/>
          <a:ext cx="4533900" cy="471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361950</xdr:colOff>
      <xdr:row>9</xdr:row>
      <xdr:rowOff>71068</xdr:rowOff>
    </xdr:from>
    <xdr:to>
      <xdr:col>11</xdr:col>
      <xdr:colOff>466726</xdr:colOff>
      <xdr:row>9</xdr:row>
      <xdr:rowOff>71438</xdr:rowOff>
    </xdr:to>
    <xdr:cxnSp macro="">
      <xdr:nvCxnSpPr>
        <xdr:cNvPr id="22" name="Connecteur droit avec flèche 21"/>
        <xdr:cNvCxnSpPr>
          <a:stCxn id="28706" idx="1"/>
          <a:endCxn id="4" idx="3"/>
        </xdr:cNvCxnSpPr>
      </xdr:nvCxnSpPr>
      <xdr:spPr>
        <a:xfrm flipH="1">
          <a:off x="10668000" y="3452443"/>
          <a:ext cx="866776" cy="37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4.bin"/><Relationship Id="rId4" Type="http://schemas.openxmlformats.org/officeDocument/2006/relationships/hyperlink" Target="http://forum.excel-pratique.com/excel/dupliquer-plusieurs-lignes-en-nombre-variable-via-userform-t53572.html"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Cdes">
    <tabColor rgb="FF00B050"/>
    <pageSetUpPr fitToPage="1"/>
  </sheetPr>
  <dimension ref="A1:N18"/>
  <sheetViews>
    <sheetView showGridLines="0" tabSelected="1" zoomScaleNormal="100" zoomScaleSheetLayoutView="40" zoomScalePageLayoutView="40" workbookViewId="0">
      <selection activeCell="D20" sqref="D20"/>
    </sheetView>
  </sheetViews>
  <sheetFormatPr baseColWidth="10" defaultRowHeight="15" x14ac:dyDescent="0.25"/>
  <cols>
    <col min="1" max="2" width="12.7109375" style="14" customWidth="1"/>
    <col min="3" max="3" width="23.85546875" style="14" customWidth="1"/>
    <col min="4" max="4" width="17.85546875" style="14" customWidth="1"/>
    <col min="5" max="5" width="22.28515625" style="14" customWidth="1"/>
    <col min="6" max="6" width="15.85546875" style="14" customWidth="1"/>
    <col min="7" max="7" width="15" style="14" customWidth="1"/>
    <col min="8" max="16384" width="11.42578125" style="14"/>
  </cols>
  <sheetData>
    <row r="1" spans="1:14" ht="8.25" customHeight="1" x14ac:dyDescent="0.25">
      <c r="C1"/>
      <c r="D1"/>
      <c r="E1"/>
      <c r="F1"/>
      <c r="G1"/>
    </row>
    <row r="2" spans="1:14" ht="30" customHeight="1" x14ac:dyDescent="0.25">
      <c r="A2" s="61" t="s">
        <v>51</v>
      </c>
      <c r="C2"/>
      <c r="D2"/>
      <c r="E2"/>
      <c r="F2"/>
      <c r="G2"/>
      <c r="N2" s="62" t="s">
        <v>52</v>
      </c>
    </row>
    <row r="3" spans="1:14" ht="12.75" customHeight="1" x14ac:dyDescent="0.25">
      <c r="C3"/>
      <c r="D3"/>
      <c r="E3"/>
      <c r="F3"/>
      <c r="G3"/>
    </row>
    <row r="4" spans="1:14" ht="65.25" customHeight="1" x14ac:dyDescent="0.25">
      <c r="A4" s="17" t="s">
        <v>45</v>
      </c>
      <c r="B4" s="18" t="s">
        <v>46</v>
      </c>
      <c r="C4" s="18" t="s">
        <v>47</v>
      </c>
      <c r="D4" s="18" t="s">
        <v>6</v>
      </c>
      <c r="E4" s="18" t="s">
        <v>5</v>
      </c>
      <c r="F4" s="18" t="s">
        <v>4</v>
      </c>
      <c r="G4" s="19" t="s">
        <v>0</v>
      </c>
    </row>
    <row r="5" spans="1:14" s="15" customFormat="1" ht="30" customHeight="1" x14ac:dyDescent="0.25">
      <c r="A5" s="49">
        <v>1407110</v>
      </c>
      <c r="B5" s="51">
        <v>41830</v>
      </c>
      <c r="C5" s="49" t="s">
        <v>23</v>
      </c>
      <c r="D5" s="49" t="str">
        <f>IF(ISNA(VLOOKUP(C5,Clients,3,0)),"",VLOOKUP(C5,Clients,3,0))</f>
        <v>Professionnel</v>
      </c>
      <c r="E5" s="49" t="s">
        <v>44</v>
      </c>
      <c r="F5" s="49" t="str">
        <f>IF(ISNA(VLOOKUP(E5,Produits,3,0)),"",VLOOKUP(E5,Produits,3,0))</f>
        <v>Légumes</v>
      </c>
      <c r="G5" s="50">
        <v>10</v>
      </c>
    </row>
    <row r="6" spans="1:14" s="15" customFormat="1" ht="30" customHeight="1" x14ac:dyDescent="0.25">
      <c r="A6" s="49">
        <v>1407120</v>
      </c>
      <c r="B6" s="51">
        <v>41831</v>
      </c>
      <c r="C6" s="49" t="s">
        <v>20</v>
      </c>
      <c r="D6" s="49" t="str">
        <f>IF(ISNA(VLOOKUP(C6,Clients,3,0)),"",VLOOKUP(C6,Clients,3,0))</f>
        <v>Particulier</v>
      </c>
      <c r="E6" s="49" t="s">
        <v>27</v>
      </c>
      <c r="F6" s="49" t="str">
        <f>IF(ISNA(VLOOKUP(E6,Produits,3,0)),"",VLOOKUP(E6,Produits,3,0))</f>
        <v>Fruits</v>
      </c>
      <c r="G6" s="50">
        <v>3</v>
      </c>
    </row>
    <row r="7" spans="1:14" s="15" customFormat="1" ht="30" customHeight="1" x14ac:dyDescent="0.25">
      <c r="A7" s="49">
        <v>1407130</v>
      </c>
      <c r="B7" s="51">
        <v>41832</v>
      </c>
      <c r="C7" s="49" t="s">
        <v>19</v>
      </c>
      <c r="D7" s="49" t="str">
        <f>IF(ISNA(VLOOKUP(C7,Clients,3,0)),"",VLOOKUP(C7,Clients,3,0))</f>
        <v>Particulier</v>
      </c>
      <c r="E7" s="49" t="s">
        <v>32</v>
      </c>
      <c r="F7" s="49" t="str">
        <f>IF(ISNA(VLOOKUP(E7,Produits,3,0)),"",VLOOKUP(E7,Produits,3,0))</f>
        <v>Fruits</v>
      </c>
      <c r="G7" s="50">
        <v>2</v>
      </c>
    </row>
    <row r="8" spans="1:14" s="15" customFormat="1" ht="30" customHeight="1" x14ac:dyDescent="0.25">
      <c r="A8" s="58">
        <v>1407140</v>
      </c>
      <c r="B8" s="59">
        <v>41832</v>
      </c>
      <c r="C8" s="58" t="s">
        <v>18</v>
      </c>
      <c r="D8" s="58" t="str">
        <f>IF(ISNA(VLOOKUP(C8,Clients,3,0)),"",VLOOKUP(C8,Clients,3,0))</f>
        <v>Professionnel</v>
      </c>
      <c r="E8" s="58" t="s">
        <v>41</v>
      </c>
      <c r="F8" s="58" t="str">
        <f>IF(ISNA(VLOOKUP(E8,Produits,3,0)),"",VLOOKUP(E8,Produits,3,0))</f>
        <v>Légumes</v>
      </c>
      <c r="G8" s="60">
        <v>100</v>
      </c>
    </row>
    <row r="9" spans="1:14" s="15" customFormat="1" ht="30" customHeight="1" x14ac:dyDescent="0.25">
      <c r="A9" s="58" t="s">
        <v>50</v>
      </c>
      <c r="B9" s="59" t="s">
        <v>50</v>
      </c>
      <c r="C9" s="58" t="s">
        <v>50</v>
      </c>
      <c r="D9" s="58" t="s">
        <v>50</v>
      </c>
      <c r="E9" s="58" t="s">
        <v>43</v>
      </c>
      <c r="F9" s="58" t="s">
        <v>50</v>
      </c>
      <c r="G9" s="60">
        <v>50</v>
      </c>
    </row>
    <row r="10" spans="1:14" s="15" customFormat="1" ht="30" customHeight="1" x14ac:dyDescent="0.25">
      <c r="A10" s="58" t="s">
        <v>50</v>
      </c>
      <c r="B10" s="59" t="s">
        <v>50</v>
      </c>
      <c r="C10" s="58" t="s">
        <v>50</v>
      </c>
      <c r="D10" s="58" t="s">
        <v>50</v>
      </c>
      <c r="E10" s="58" t="s">
        <v>36</v>
      </c>
      <c r="F10" s="58" t="s">
        <v>50</v>
      </c>
      <c r="G10" s="60">
        <v>10</v>
      </c>
    </row>
    <row r="11" spans="1:14" s="15" customFormat="1" ht="30" customHeight="1" x14ac:dyDescent="0.25">
      <c r="A11" s="58" t="s">
        <v>50</v>
      </c>
      <c r="B11" s="59" t="s">
        <v>50</v>
      </c>
      <c r="C11" s="58" t="s">
        <v>50</v>
      </c>
      <c r="D11" s="58" t="s">
        <v>50</v>
      </c>
      <c r="E11" s="58" t="s">
        <v>31</v>
      </c>
      <c r="F11" s="58" t="s">
        <v>50</v>
      </c>
      <c r="G11" s="60">
        <v>200</v>
      </c>
    </row>
    <row r="12" spans="1:14" s="15" customFormat="1" ht="30" customHeight="1" x14ac:dyDescent="0.25">
      <c r="A12" s="49">
        <v>1407150</v>
      </c>
      <c r="B12" s="51">
        <v>41835</v>
      </c>
      <c r="C12" s="49" t="s">
        <v>21</v>
      </c>
      <c r="D12" s="49" t="str">
        <f>IF(ISNA(VLOOKUP(C12,Clients,3,0)),"",VLOOKUP(C12,Clients,3,0))</f>
        <v>Particulier</v>
      </c>
      <c r="E12" s="49" t="s">
        <v>30</v>
      </c>
      <c r="F12" s="49" t="str">
        <f>IF(ISNA(VLOOKUP(E12,Produits,3,0)),"",VLOOKUP(E12,Produits,3,0))</f>
        <v>Fruits</v>
      </c>
      <c r="G12" s="50">
        <v>4</v>
      </c>
    </row>
    <row r="13" spans="1:14" s="15" customFormat="1" ht="30" customHeight="1" x14ac:dyDescent="0.25">
      <c r="A13" s="58">
        <v>1404160</v>
      </c>
      <c r="B13" s="59">
        <v>41838</v>
      </c>
      <c r="C13" s="58" t="s">
        <v>24</v>
      </c>
      <c r="D13" s="58" t="str">
        <f>IF(ISNA(VLOOKUP(C13,Clients,3,0)),"",VLOOKUP(C13,Clients,3,0))</f>
        <v>Professionnel</v>
      </c>
      <c r="E13" s="58" t="s">
        <v>27</v>
      </c>
      <c r="F13" s="58" t="str">
        <f>IF(ISNA(VLOOKUP(E13,Produits,3,0)),"",VLOOKUP(E13,Produits,3,0))</f>
        <v>Fruits</v>
      </c>
      <c r="G13" s="60">
        <v>15</v>
      </c>
    </row>
    <row r="14" spans="1:14" s="15" customFormat="1" ht="30" customHeight="1" x14ac:dyDescent="0.25">
      <c r="A14" s="58" t="s">
        <v>50</v>
      </c>
      <c r="B14" s="59" t="s">
        <v>50</v>
      </c>
      <c r="C14" s="58" t="s">
        <v>50</v>
      </c>
      <c r="D14" s="58" t="s">
        <v>50</v>
      </c>
      <c r="E14" s="58" t="s">
        <v>30</v>
      </c>
      <c r="F14" s="58" t="s">
        <v>50</v>
      </c>
      <c r="G14" s="60">
        <v>15</v>
      </c>
    </row>
    <row r="15" spans="1:14" s="15" customFormat="1" ht="30" customHeight="1" x14ac:dyDescent="0.25">
      <c r="A15" s="49"/>
      <c r="B15" s="51"/>
      <c r="C15" s="49"/>
      <c r="D15" s="49" t="str">
        <f>IF(ISNA(VLOOKUP(C15,Clients,3,0)),"",VLOOKUP(C15,Clients,3,0))</f>
        <v/>
      </c>
      <c r="E15" s="49"/>
      <c r="F15" s="49" t="str">
        <f>IF(ISNA(VLOOKUP(E15,Produits,3,0)),"",VLOOKUP(E15,Produits,3,0))</f>
        <v/>
      </c>
      <c r="G15" s="50"/>
    </row>
    <row r="16" spans="1:14" s="15" customFormat="1" ht="30" customHeight="1" x14ac:dyDescent="0.25">
      <c r="A16" s="49"/>
      <c r="B16" s="51"/>
      <c r="C16" s="49"/>
      <c r="D16" s="49" t="str">
        <f>IF(ISNA(VLOOKUP(C16,Clients,3,0)),"",VLOOKUP(C16,Clients,3,0))</f>
        <v/>
      </c>
      <c r="E16" s="49"/>
      <c r="F16" s="49" t="str">
        <f>IF(ISNA(VLOOKUP(E16,Produits,3,0)),"",VLOOKUP(E16,Produits,3,0))</f>
        <v/>
      </c>
      <c r="G16" s="50"/>
    </row>
    <row r="17" spans="1:7" s="15" customFormat="1" ht="30" customHeight="1" x14ac:dyDescent="0.25">
      <c r="A17" s="49"/>
      <c r="B17" s="51"/>
      <c r="C17" s="49"/>
      <c r="D17" s="49" t="str">
        <f>IF(ISNA(VLOOKUP(C17,Clients,3,0)),"",VLOOKUP(C17,Clients,3,0))</f>
        <v/>
      </c>
      <c r="E17" s="49"/>
      <c r="F17" s="49" t="str">
        <f>IF(ISNA(VLOOKUP(E17,Produits,3,0)),"",VLOOKUP(E17,Produits,3,0))</f>
        <v/>
      </c>
      <c r="G17" s="50"/>
    </row>
    <row r="18" spans="1:7" s="16" customFormat="1" ht="31.5" x14ac:dyDescent="0.25">
      <c r="A18" s="46"/>
      <c r="B18" s="47"/>
      <c r="C18" s="47"/>
      <c r="D18" s="48"/>
      <c r="E18" s="47">
        <f>COUNTA(E5:E17)</f>
        <v>10</v>
      </c>
      <c r="F18" s="47"/>
      <c r="G18" s="47">
        <f>SUM(G5:G17)</f>
        <v>409</v>
      </c>
    </row>
  </sheetData>
  <dataConsolidate/>
  <customSheetViews>
    <customSheetView guid="{B0D80102-34E9-4649-A8F9-53FCD037F989}" scale="70" showPageBreaks="1" showGridLines="0" fitToPage="1" hiddenRows="1" hiddenColumns="1">
      <selection activeCell="A20" sqref="A20"/>
      <pageMargins left="0.39370078740157483" right="0.39370078740157483" top="0.59055118110236227" bottom="0.74803149606299213" header="0.31496062992125984" footer="0.31496062992125984"/>
      <printOptions horizontalCentered="1"/>
      <pageSetup paperSize="9" scale="38" fitToHeight="0" pageOrder="overThenDown" orientation="landscape" r:id="rId1"/>
      <headerFooter>
        <oddHeader>&amp;L&amp;G&amp;R 4 allée du Mortier
44620 La Montagne (Nantes) France
&amp;U&amp;K0000FFwww.medicascreen.com</oddHeader>
        <oddFooter>&amp;L&amp;P</oddFooter>
      </headerFooter>
    </customSheetView>
    <customSheetView guid="{33156FE8-14A7-4949-BDBA-0C882C8F401F}" scale="70" showPageBreaks="1" showGridLines="0" fitToPage="1" hiddenRows="1" hiddenColumns="1">
      <selection activeCell="A20" sqref="A20"/>
      <pageMargins left="0.39370078740157483" right="0.39370078740157483" top="0.59055118110236227" bottom="0.74803149606299213" header="0.31496062992125984" footer="0.31496062992125984"/>
      <printOptions horizontalCentered="1"/>
      <pageSetup paperSize="9" scale="40" fitToWidth="2" fitToHeight="0" pageOrder="overThenDown" orientation="landscape" r:id="rId2"/>
      <headerFooter>
        <oddHeader>&amp;L&amp;G&amp;R 4 allée du Mortier
44620 La Montagne (Nantes) France
&amp;U&amp;K0000FFwww.medicascreen.com</oddHeader>
        <oddFooter>&amp;L&amp;P</oddFooter>
      </headerFooter>
    </customSheetView>
    <customSheetView guid="{9517ECDA-F06B-46EF-B5ED-E6BD78CFFF74}" scale="70" showPageBreaks="1" showGridLines="0" hiddenRows="1" hiddenColumns="1">
      <selection activeCell="A19" sqref="A19"/>
      <pageMargins left="0.39370078740157483" right="0.39370078740157483" top="0.59055118110236227" bottom="0.74803149606299213" header="0.31496062992125984" footer="0.31496062992125984"/>
      <printOptions horizontalCentered="1"/>
      <pageSetup paperSize="9" scale="48" fitToWidth="2" fitToHeight="0" pageOrder="overThenDown" orientation="landscape" r:id="rId3"/>
      <headerFooter>
        <oddHeader>&amp;L&amp;G&amp;R 4 allée du Mortier
44620 La Montagne (Nantes) France
&amp;U&amp;K0000FFwww.medicascreen.com</oddHeader>
        <oddFooter>&amp;L&amp;P</oddFooter>
      </headerFooter>
    </customSheetView>
  </customSheetViews>
  <dataValidations count="2">
    <dataValidation type="list" allowBlank="1" showInputMessage="1" showErrorMessage="1" sqref="C5:C17">
      <formula1>lstClients</formula1>
    </dataValidation>
    <dataValidation type="list" allowBlank="1" showInputMessage="1" showErrorMessage="1" sqref="E5:E17">
      <formula1>lstProduits</formula1>
    </dataValidation>
  </dataValidations>
  <hyperlinks>
    <hyperlink ref="N2" r:id="rId4"/>
  </hyperlinks>
  <printOptions horizontalCentered="1"/>
  <pageMargins left="0.39370078740157483" right="0.39370078740157483" top="0.4" bottom="0.49" header="0.31496062992125984" footer="0.21"/>
  <pageSetup paperSize="9" fitToWidth="2" fitToHeight="0" pageOrder="overThenDown" orientation="landscape" r:id="rId5"/>
  <headerFooter>
    <oddFooter>&amp;L&amp;P&amp;R&amp;D</oddFoot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istes">
    <tabColor theme="3" tint="0.59999389629810485"/>
    <pageSetUpPr fitToPage="1"/>
  </sheetPr>
  <dimension ref="B1:P73"/>
  <sheetViews>
    <sheetView showGridLines="0" workbookViewId="0">
      <selection activeCell="B4" sqref="B4"/>
    </sheetView>
  </sheetViews>
  <sheetFormatPr baseColWidth="10" defaultRowHeight="15" x14ac:dyDescent="0.25"/>
  <cols>
    <col min="1" max="1" width="7.140625" style="1" customWidth="1"/>
    <col min="2" max="2" width="10.5703125" style="1" customWidth="1"/>
    <col min="3" max="3" width="23.85546875" style="1" customWidth="1"/>
    <col min="4" max="4" width="7.140625" style="1" customWidth="1"/>
    <col min="5" max="5" width="8.7109375" style="1" customWidth="1"/>
    <col min="6" max="6" width="27.85546875" style="1" customWidth="1"/>
    <col min="7" max="7" width="7.7109375" style="1" customWidth="1"/>
    <col min="8" max="8" width="27.85546875" style="1" customWidth="1"/>
    <col min="9" max="9" width="7.140625" style="1" customWidth="1"/>
    <col min="10" max="10" width="15.5703125" style="1" customWidth="1"/>
    <col min="11" max="11" width="12.5703125" style="1" customWidth="1"/>
    <col min="12" max="12" width="7.140625" style="1" customWidth="1"/>
    <col min="13" max="13" width="12.5703125" style="1" customWidth="1"/>
    <col min="14" max="14" width="26.42578125" style="1" customWidth="1"/>
    <col min="15" max="15" width="12.5703125" style="1" customWidth="1"/>
    <col min="16" max="16" width="25.5703125" style="1" customWidth="1"/>
    <col min="17" max="16384" width="11.42578125" style="1"/>
  </cols>
  <sheetData>
    <row r="1" spans="2:16" ht="18.75" x14ac:dyDescent="0.25">
      <c r="B1" s="6" t="s">
        <v>1</v>
      </c>
      <c r="C1" s="6"/>
    </row>
    <row r="2" spans="2:16" ht="19.5" thickBot="1" x14ac:dyDescent="0.3">
      <c r="B2" s="6"/>
      <c r="C2" s="6"/>
    </row>
    <row r="3" spans="2:16" ht="21.75" customHeight="1" thickBot="1" x14ac:dyDescent="0.3">
      <c r="B3" s="7" t="s">
        <v>13</v>
      </c>
      <c r="C3" s="42"/>
      <c r="E3" s="8" t="s">
        <v>7</v>
      </c>
      <c r="F3" s="57"/>
      <c r="G3" s="57"/>
      <c r="H3" s="41"/>
      <c r="J3" s="9" t="s">
        <v>15</v>
      </c>
      <c r="K3" s="41"/>
      <c r="M3" s="8" t="s">
        <v>9</v>
      </c>
      <c r="N3" s="57"/>
      <c r="O3" s="57"/>
      <c r="P3" s="41"/>
    </row>
    <row r="4" spans="2:16" ht="33" customHeight="1" thickBot="1" x14ac:dyDescent="0.3">
      <c r="B4" s="26" t="s">
        <v>8</v>
      </c>
      <c r="C4" s="21" t="s">
        <v>2</v>
      </c>
      <c r="E4" s="26" t="s">
        <v>8</v>
      </c>
      <c r="F4" s="20" t="s">
        <v>3</v>
      </c>
      <c r="G4" s="33" t="s">
        <v>17</v>
      </c>
      <c r="H4" s="21" t="s">
        <v>48</v>
      </c>
      <c r="J4" s="26" t="s">
        <v>8</v>
      </c>
      <c r="K4" s="36" t="s">
        <v>4</v>
      </c>
      <c r="M4" s="35" t="s">
        <v>8</v>
      </c>
      <c r="N4" s="2" t="s">
        <v>10</v>
      </c>
      <c r="O4" s="53" t="s">
        <v>4</v>
      </c>
      <c r="P4" s="36" t="s">
        <v>49</v>
      </c>
    </row>
    <row r="5" spans="2:16" x14ac:dyDescent="0.25">
      <c r="B5" s="27">
        <v>1</v>
      </c>
      <c r="C5" s="28" t="s">
        <v>11</v>
      </c>
      <c r="E5" s="27">
        <v>1</v>
      </c>
      <c r="F5" s="30" t="s">
        <v>23</v>
      </c>
      <c r="G5" s="43">
        <v>1</v>
      </c>
      <c r="H5" s="32" t="str">
        <f t="shared" ref="H5:H12" si="0">VLOOKUP(G5,$B$5:$C$6,2,0)</f>
        <v>Professionnel</v>
      </c>
      <c r="J5" s="38">
        <v>1</v>
      </c>
      <c r="K5" s="37" t="s">
        <v>14</v>
      </c>
      <c r="M5" s="38">
        <v>4</v>
      </c>
      <c r="N5" s="5" t="s">
        <v>35</v>
      </c>
      <c r="O5" s="54">
        <v>1</v>
      </c>
      <c r="P5" s="37" t="str">
        <f t="shared" ref="P5:P23" si="1">VLOOKUP(O5,$J$5:$K$6,2,0)</f>
        <v>Légumes</v>
      </c>
    </row>
    <row r="6" spans="2:16" ht="15.75" thickBot="1" x14ac:dyDescent="0.3">
      <c r="B6" s="29">
        <v>2</v>
      </c>
      <c r="C6" s="25" t="s">
        <v>12</v>
      </c>
      <c r="E6" s="31">
        <v>2</v>
      </c>
      <c r="F6" s="52" t="s">
        <v>18</v>
      </c>
      <c r="G6" s="44">
        <v>1</v>
      </c>
      <c r="H6" s="34" t="str">
        <f t="shared" si="0"/>
        <v>Professionnel</v>
      </c>
      <c r="J6" s="40">
        <v>2</v>
      </c>
      <c r="K6" s="12" t="s">
        <v>16</v>
      </c>
      <c r="M6" s="39">
        <v>3</v>
      </c>
      <c r="N6" s="3" t="s">
        <v>34</v>
      </c>
      <c r="O6" s="55">
        <v>1</v>
      </c>
      <c r="P6" s="11" t="str">
        <f t="shared" si="1"/>
        <v>Légumes</v>
      </c>
    </row>
    <row r="7" spans="2:16" x14ac:dyDescent="0.25">
      <c r="E7" s="31">
        <v>8</v>
      </c>
      <c r="F7" s="23" t="s">
        <v>25</v>
      </c>
      <c r="G7" s="44">
        <v>1</v>
      </c>
      <c r="H7" s="22" t="str">
        <f t="shared" si="0"/>
        <v>Professionnel</v>
      </c>
      <c r="J7"/>
      <c r="K7"/>
      <c r="M7" s="39">
        <v>5</v>
      </c>
      <c r="N7" s="3" t="s">
        <v>37</v>
      </c>
      <c r="O7" s="55">
        <v>1</v>
      </c>
      <c r="P7" s="11" t="str">
        <f t="shared" si="1"/>
        <v>Légumes</v>
      </c>
    </row>
    <row r="8" spans="2:16" x14ac:dyDescent="0.25">
      <c r="B8"/>
      <c r="C8"/>
      <c r="E8" s="31">
        <v>5</v>
      </c>
      <c r="F8" s="23" t="s">
        <v>24</v>
      </c>
      <c r="G8" s="44">
        <v>1</v>
      </c>
      <c r="H8" s="22" t="str">
        <f t="shared" si="0"/>
        <v>Professionnel</v>
      </c>
      <c r="J8"/>
      <c r="K8"/>
      <c r="M8" s="39">
        <v>7</v>
      </c>
      <c r="N8" s="3" t="s">
        <v>39</v>
      </c>
      <c r="O8" s="55">
        <v>1</v>
      </c>
      <c r="P8" s="11" t="str">
        <f t="shared" si="1"/>
        <v>Légumes</v>
      </c>
    </row>
    <row r="9" spans="2:16" x14ac:dyDescent="0.25">
      <c r="E9" s="31">
        <v>6</v>
      </c>
      <c r="F9" s="23" t="s">
        <v>21</v>
      </c>
      <c r="G9" s="44">
        <v>2</v>
      </c>
      <c r="H9" s="22" t="str">
        <f t="shared" si="0"/>
        <v>Particulier</v>
      </c>
      <c r="J9"/>
      <c r="K9"/>
      <c r="M9" s="39">
        <v>11</v>
      </c>
      <c r="N9" s="3" t="s">
        <v>44</v>
      </c>
      <c r="O9" s="55">
        <v>1</v>
      </c>
      <c r="P9" s="11" t="str">
        <f t="shared" si="1"/>
        <v>Légumes</v>
      </c>
    </row>
    <row r="10" spans="2:16" x14ac:dyDescent="0.25">
      <c r="E10" s="31">
        <v>4</v>
      </c>
      <c r="F10" s="23" t="s">
        <v>20</v>
      </c>
      <c r="G10" s="44">
        <v>2</v>
      </c>
      <c r="H10" s="22" t="str">
        <f t="shared" si="0"/>
        <v>Particulier</v>
      </c>
      <c r="J10"/>
      <c r="K10"/>
      <c r="M10" s="39">
        <v>6</v>
      </c>
      <c r="N10" s="3" t="s">
        <v>38</v>
      </c>
      <c r="O10" s="55">
        <v>1</v>
      </c>
      <c r="P10" s="11" t="str">
        <f t="shared" si="1"/>
        <v>Légumes</v>
      </c>
    </row>
    <row r="11" spans="2:16" x14ac:dyDescent="0.25">
      <c r="E11" s="31">
        <v>7</v>
      </c>
      <c r="F11" s="23" t="s">
        <v>22</v>
      </c>
      <c r="G11" s="44">
        <v>2</v>
      </c>
      <c r="H11" s="22" t="str">
        <f t="shared" si="0"/>
        <v>Particulier</v>
      </c>
      <c r="J11"/>
      <c r="K11"/>
      <c r="M11" s="39">
        <v>2</v>
      </c>
      <c r="N11" s="3" t="s">
        <v>40</v>
      </c>
      <c r="O11" s="55">
        <v>1</v>
      </c>
      <c r="P11" s="11" t="str">
        <f t="shared" si="1"/>
        <v>Légumes</v>
      </c>
    </row>
    <row r="12" spans="2:16" ht="15.75" thickBot="1" x14ac:dyDescent="0.3">
      <c r="E12" s="29">
        <v>3</v>
      </c>
      <c r="F12" s="24" t="s">
        <v>19</v>
      </c>
      <c r="G12" s="45">
        <v>2</v>
      </c>
      <c r="H12" s="25" t="str">
        <f t="shared" si="0"/>
        <v>Particulier</v>
      </c>
      <c r="J12"/>
      <c r="K12"/>
      <c r="M12" s="39">
        <v>8</v>
      </c>
      <c r="N12" s="3" t="s">
        <v>41</v>
      </c>
      <c r="O12" s="55">
        <v>1</v>
      </c>
      <c r="P12" s="11" t="str">
        <f t="shared" si="1"/>
        <v>Légumes</v>
      </c>
    </row>
    <row r="13" spans="2:16" x14ac:dyDescent="0.25">
      <c r="J13"/>
      <c r="K13"/>
      <c r="M13" s="39">
        <v>1</v>
      </c>
      <c r="N13" s="3" t="s">
        <v>26</v>
      </c>
      <c r="O13" s="55">
        <v>1</v>
      </c>
      <c r="P13" s="11" t="str">
        <f t="shared" si="1"/>
        <v>Légumes</v>
      </c>
    </row>
    <row r="14" spans="2:16" x14ac:dyDescent="0.25">
      <c r="J14"/>
      <c r="K14"/>
      <c r="M14" s="39">
        <v>10</v>
      </c>
      <c r="N14" s="3" t="s">
        <v>43</v>
      </c>
      <c r="O14" s="55">
        <v>1</v>
      </c>
      <c r="P14" s="11" t="str">
        <f t="shared" si="1"/>
        <v>Légumes</v>
      </c>
    </row>
    <row r="15" spans="2:16" x14ac:dyDescent="0.25">
      <c r="B15"/>
      <c r="C15"/>
      <c r="E15"/>
      <c r="F15"/>
      <c r="G15"/>
      <c r="H15"/>
      <c r="J15"/>
      <c r="K15"/>
      <c r="M15" s="39">
        <v>9</v>
      </c>
      <c r="N15" s="3" t="s">
        <v>42</v>
      </c>
      <c r="O15" s="55">
        <v>1</v>
      </c>
      <c r="P15" s="11" t="str">
        <f t="shared" si="1"/>
        <v>Légumes</v>
      </c>
    </row>
    <row r="16" spans="2:16" x14ac:dyDescent="0.25">
      <c r="B16"/>
      <c r="C16"/>
      <c r="E16"/>
      <c r="F16"/>
      <c r="G16"/>
      <c r="H16"/>
      <c r="J16"/>
      <c r="K16"/>
      <c r="M16" s="39">
        <v>12</v>
      </c>
      <c r="N16" s="3" t="s">
        <v>27</v>
      </c>
      <c r="O16" s="55">
        <v>2</v>
      </c>
      <c r="P16" s="11" t="str">
        <f t="shared" si="1"/>
        <v>Fruits</v>
      </c>
    </row>
    <row r="17" spans="2:16" x14ac:dyDescent="0.25">
      <c r="B17"/>
      <c r="C17"/>
      <c r="E17"/>
      <c r="F17"/>
      <c r="G17"/>
      <c r="H17"/>
      <c r="J17"/>
      <c r="K17"/>
      <c r="M17" s="39">
        <v>17</v>
      </c>
      <c r="N17" s="3" t="s">
        <v>32</v>
      </c>
      <c r="O17" s="55">
        <v>2</v>
      </c>
      <c r="P17" s="11" t="str">
        <f t="shared" si="1"/>
        <v>Fruits</v>
      </c>
    </row>
    <row r="18" spans="2:16" x14ac:dyDescent="0.25">
      <c r="B18"/>
      <c r="C18"/>
      <c r="E18"/>
      <c r="F18"/>
      <c r="G18"/>
      <c r="H18"/>
      <c r="J18"/>
      <c r="K18"/>
      <c r="M18" s="39">
        <v>19</v>
      </c>
      <c r="N18" s="3" t="s">
        <v>36</v>
      </c>
      <c r="O18" s="55">
        <v>2</v>
      </c>
      <c r="P18" s="11" t="str">
        <f t="shared" si="1"/>
        <v>Fruits</v>
      </c>
    </row>
    <row r="19" spans="2:16" x14ac:dyDescent="0.25">
      <c r="B19"/>
      <c r="C19"/>
      <c r="E19"/>
      <c r="F19"/>
      <c r="G19"/>
      <c r="H19"/>
      <c r="J19"/>
      <c r="K19"/>
      <c r="M19" s="39">
        <v>16</v>
      </c>
      <c r="N19" s="3" t="s">
        <v>31</v>
      </c>
      <c r="O19" s="55">
        <v>2</v>
      </c>
      <c r="P19" s="11" t="str">
        <f t="shared" si="1"/>
        <v>Fruits</v>
      </c>
    </row>
    <row r="20" spans="2:16" x14ac:dyDescent="0.25">
      <c r="B20"/>
      <c r="C20"/>
      <c r="E20"/>
      <c r="F20"/>
      <c r="G20"/>
      <c r="H20"/>
      <c r="J20"/>
      <c r="K20"/>
      <c r="M20" s="39">
        <v>15</v>
      </c>
      <c r="N20" s="3" t="s">
        <v>30</v>
      </c>
      <c r="O20" s="55">
        <v>2</v>
      </c>
      <c r="P20" s="11" t="str">
        <f t="shared" si="1"/>
        <v>Fruits</v>
      </c>
    </row>
    <row r="21" spans="2:16" x14ac:dyDescent="0.25">
      <c r="B21"/>
      <c r="C21"/>
      <c r="E21"/>
      <c r="F21"/>
      <c r="G21"/>
      <c r="H21"/>
      <c r="J21"/>
      <c r="K21"/>
      <c r="M21" s="39">
        <v>18</v>
      </c>
      <c r="N21" s="3" t="s">
        <v>33</v>
      </c>
      <c r="O21" s="55">
        <v>2</v>
      </c>
      <c r="P21" s="11" t="str">
        <f t="shared" si="1"/>
        <v>Fruits</v>
      </c>
    </row>
    <row r="22" spans="2:16" x14ac:dyDescent="0.25">
      <c r="B22"/>
      <c r="C22"/>
      <c r="E22"/>
      <c r="F22"/>
      <c r="G22"/>
      <c r="H22"/>
      <c r="J22"/>
      <c r="K22"/>
      <c r="M22" s="39">
        <v>13</v>
      </c>
      <c r="N22" s="3" t="s">
        <v>28</v>
      </c>
      <c r="O22" s="55">
        <v>2</v>
      </c>
      <c r="P22" s="11" t="str">
        <f t="shared" si="1"/>
        <v>Fruits</v>
      </c>
    </row>
    <row r="23" spans="2:16" ht="15.75" thickBot="1" x14ac:dyDescent="0.3">
      <c r="B23"/>
      <c r="C23"/>
      <c r="E23"/>
      <c r="F23"/>
      <c r="G23"/>
      <c r="H23"/>
      <c r="J23"/>
      <c r="K23"/>
      <c r="M23" s="40">
        <v>14</v>
      </c>
      <c r="N23" s="4" t="s">
        <v>29</v>
      </c>
      <c r="O23" s="56">
        <v>2</v>
      </c>
      <c r="P23" s="12" t="str">
        <f t="shared" si="1"/>
        <v>Fruits</v>
      </c>
    </row>
    <row r="24" spans="2:16" x14ac:dyDescent="0.25">
      <c r="B24"/>
      <c r="C24"/>
      <c r="E24"/>
      <c r="F24"/>
      <c r="G24"/>
      <c r="H24"/>
      <c r="J24"/>
      <c r="K24"/>
      <c r="M24"/>
      <c r="N24"/>
      <c r="O24"/>
    </row>
    <row r="25" spans="2:16" x14ac:dyDescent="0.25">
      <c r="B25"/>
      <c r="C25"/>
      <c r="E25"/>
      <c r="F25"/>
      <c r="G25"/>
      <c r="H25"/>
      <c r="J25"/>
      <c r="K25"/>
      <c r="M25"/>
      <c r="N25"/>
      <c r="O25"/>
    </row>
    <row r="26" spans="2:16" x14ac:dyDescent="0.25">
      <c r="B26"/>
      <c r="C26"/>
      <c r="E26"/>
      <c r="F26"/>
      <c r="G26"/>
      <c r="H26"/>
      <c r="J26"/>
      <c r="K26"/>
      <c r="M26"/>
      <c r="N26"/>
      <c r="O26"/>
    </row>
    <row r="27" spans="2:16" x14ac:dyDescent="0.25">
      <c r="B27"/>
      <c r="C27"/>
      <c r="E27"/>
      <c r="F27"/>
      <c r="G27"/>
      <c r="H27"/>
      <c r="J27"/>
      <c r="K27"/>
      <c r="M27"/>
      <c r="N27"/>
      <c r="O27"/>
    </row>
    <row r="28" spans="2:16" x14ac:dyDescent="0.25">
      <c r="B28"/>
      <c r="C28"/>
      <c r="E28"/>
      <c r="F28"/>
      <c r="G28"/>
      <c r="H28"/>
      <c r="J28"/>
      <c r="K28"/>
      <c r="M28"/>
      <c r="N28"/>
      <c r="O28"/>
    </row>
    <row r="29" spans="2:16" x14ac:dyDescent="0.25">
      <c r="B29"/>
      <c r="C29"/>
      <c r="E29"/>
      <c r="F29"/>
      <c r="G29"/>
      <c r="H29"/>
      <c r="J29"/>
      <c r="K29"/>
      <c r="M29"/>
      <c r="N29"/>
      <c r="O29"/>
    </row>
    <row r="30" spans="2:16" x14ac:dyDescent="0.25">
      <c r="B30"/>
      <c r="C30"/>
      <c r="E30"/>
      <c r="F30"/>
      <c r="G30"/>
      <c r="H30"/>
      <c r="J30"/>
      <c r="K30"/>
      <c r="M30"/>
      <c r="N30"/>
      <c r="O30"/>
    </row>
    <row r="31" spans="2:16" x14ac:dyDescent="0.25">
      <c r="B31"/>
      <c r="C31"/>
      <c r="E31"/>
      <c r="F31"/>
      <c r="G31"/>
      <c r="H31"/>
      <c r="J31"/>
      <c r="K31"/>
      <c r="M31"/>
      <c r="N31"/>
      <c r="O31"/>
    </row>
    <row r="32" spans="2:16" x14ac:dyDescent="0.25">
      <c r="B32"/>
      <c r="C32"/>
      <c r="E32"/>
      <c r="F32"/>
      <c r="G32"/>
      <c r="H32"/>
      <c r="J32"/>
      <c r="K32"/>
      <c r="M32"/>
      <c r="N32"/>
      <c r="O32"/>
    </row>
    <row r="33" spans="2:15" x14ac:dyDescent="0.25">
      <c r="B33"/>
      <c r="C33"/>
      <c r="E33"/>
      <c r="F33"/>
      <c r="G33"/>
      <c r="H33"/>
      <c r="J33"/>
      <c r="K33"/>
      <c r="M33"/>
      <c r="N33"/>
      <c r="O33"/>
    </row>
    <row r="34" spans="2:15" x14ac:dyDescent="0.25">
      <c r="B34"/>
      <c r="C34"/>
      <c r="E34"/>
      <c r="F34"/>
      <c r="G34"/>
      <c r="H34"/>
      <c r="J34"/>
      <c r="K34"/>
      <c r="M34"/>
      <c r="N34"/>
      <c r="O34"/>
    </row>
    <row r="35" spans="2:15" x14ac:dyDescent="0.25">
      <c r="B35"/>
      <c r="C35"/>
      <c r="E35"/>
      <c r="F35"/>
      <c r="G35"/>
      <c r="H35"/>
      <c r="J35"/>
      <c r="K35"/>
      <c r="M35"/>
      <c r="N35"/>
      <c r="O35"/>
    </row>
    <row r="36" spans="2:15" x14ac:dyDescent="0.25">
      <c r="B36"/>
      <c r="C36"/>
      <c r="E36"/>
      <c r="F36"/>
      <c r="G36"/>
      <c r="H36"/>
      <c r="J36"/>
      <c r="K36"/>
      <c r="M36"/>
      <c r="N36"/>
      <c r="O36"/>
    </row>
    <row r="37" spans="2:15" x14ac:dyDescent="0.25">
      <c r="B37"/>
      <c r="C37"/>
      <c r="E37"/>
      <c r="F37"/>
      <c r="G37"/>
      <c r="H37"/>
      <c r="J37"/>
      <c r="K37"/>
      <c r="M37"/>
      <c r="N37"/>
      <c r="O37"/>
    </row>
    <row r="38" spans="2:15" x14ac:dyDescent="0.25">
      <c r="B38"/>
      <c r="C38"/>
      <c r="E38"/>
      <c r="F38"/>
      <c r="G38"/>
      <c r="H38"/>
      <c r="J38"/>
      <c r="K38"/>
      <c r="M38"/>
      <c r="N38"/>
      <c r="O38"/>
    </row>
    <row r="39" spans="2:15" x14ac:dyDescent="0.25">
      <c r="B39"/>
      <c r="C39"/>
      <c r="E39"/>
      <c r="F39"/>
      <c r="G39"/>
      <c r="H39"/>
      <c r="J39"/>
      <c r="K39"/>
      <c r="M39"/>
      <c r="N39"/>
      <c r="O39"/>
    </row>
    <row r="40" spans="2:15" x14ac:dyDescent="0.25">
      <c r="B40"/>
      <c r="C40"/>
      <c r="E40"/>
      <c r="F40"/>
      <c r="G40"/>
      <c r="H40"/>
      <c r="J40"/>
      <c r="K40"/>
      <c r="M40"/>
      <c r="N40"/>
      <c r="O40"/>
    </row>
    <row r="41" spans="2:15" x14ac:dyDescent="0.25">
      <c r="B41"/>
      <c r="C41"/>
      <c r="E41"/>
      <c r="F41"/>
      <c r="G41"/>
      <c r="H41"/>
      <c r="J41"/>
      <c r="K41"/>
      <c r="M41"/>
      <c r="N41"/>
      <c r="O41"/>
    </row>
    <row r="42" spans="2:15" x14ac:dyDescent="0.25">
      <c r="B42"/>
      <c r="C42"/>
      <c r="E42"/>
      <c r="F42"/>
      <c r="G42"/>
      <c r="H42"/>
      <c r="J42"/>
      <c r="K42"/>
      <c r="M42"/>
      <c r="N42"/>
      <c r="O42"/>
    </row>
    <row r="43" spans="2:15" x14ac:dyDescent="0.25">
      <c r="B43"/>
      <c r="C43"/>
      <c r="E43"/>
      <c r="F43"/>
      <c r="G43"/>
      <c r="H43"/>
      <c r="J43"/>
      <c r="K43"/>
      <c r="M43"/>
      <c r="N43"/>
      <c r="O43"/>
    </row>
    <row r="44" spans="2:15" x14ac:dyDescent="0.25">
      <c r="B44"/>
      <c r="C44"/>
      <c r="E44"/>
      <c r="F44"/>
      <c r="G44"/>
      <c r="H44"/>
    </row>
    <row r="45" spans="2:15" x14ac:dyDescent="0.25">
      <c r="B45"/>
      <c r="C45"/>
      <c r="E45"/>
      <c r="F45"/>
      <c r="G45"/>
      <c r="H45"/>
    </row>
    <row r="46" spans="2:15" x14ac:dyDescent="0.25">
      <c r="B46"/>
      <c r="C46"/>
      <c r="E46"/>
      <c r="F46"/>
      <c r="G46"/>
      <c r="H46"/>
    </row>
    <row r="47" spans="2:15" x14ac:dyDescent="0.25">
      <c r="B47"/>
      <c r="C47"/>
      <c r="E47"/>
      <c r="F47"/>
      <c r="G47"/>
      <c r="H47"/>
    </row>
    <row r="48" spans="2:15" ht="15.75" x14ac:dyDescent="0.25">
      <c r="N48" s="10"/>
    </row>
    <row r="57" spans="11:15" ht="15.75" x14ac:dyDescent="0.25">
      <c r="N57" s="13"/>
    </row>
    <row r="58" spans="11:15" x14ac:dyDescent="0.25">
      <c r="K58"/>
      <c r="M58"/>
      <c r="N58"/>
      <c r="O58"/>
    </row>
    <row r="59" spans="11:15" x14ac:dyDescent="0.25">
      <c r="K59"/>
      <c r="M59"/>
      <c r="N59"/>
      <c r="O59"/>
    </row>
    <row r="60" spans="11:15" x14ac:dyDescent="0.25">
      <c r="K60"/>
      <c r="M60"/>
      <c r="N60"/>
      <c r="O60"/>
    </row>
    <row r="61" spans="11:15" x14ac:dyDescent="0.25">
      <c r="K61"/>
      <c r="M61"/>
      <c r="N61"/>
      <c r="O61"/>
    </row>
    <row r="62" spans="11:15" x14ac:dyDescent="0.25">
      <c r="K62"/>
      <c r="M62"/>
      <c r="N62"/>
      <c r="O62"/>
    </row>
    <row r="63" spans="11:15" x14ac:dyDescent="0.25">
      <c r="K63"/>
      <c r="M63"/>
      <c r="N63"/>
      <c r="O63"/>
    </row>
    <row r="64" spans="11:15" x14ac:dyDescent="0.25">
      <c r="K64"/>
      <c r="M64"/>
      <c r="N64"/>
      <c r="O64"/>
    </row>
    <row r="65" spans="11:15" x14ac:dyDescent="0.25">
      <c r="K65"/>
      <c r="M65"/>
      <c r="N65"/>
      <c r="O65"/>
    </row>
    <row r="66" spans="11:15" x14ac:dyDescent="0.25">
      <c r="K66"/>
      <c r="M66"/>
      <c r="N66"/>
      <c r="O66"/>
    </row>
    <row r="67" spans="11:15" x14ac:dyDescent="0.25">
      <c r="K67"/>
      <c r="M67"/>
      <c r="N67"/>
      <c r="O67"/>
    </row>
    <row r="68" spans="11:15" x14ac:dyDescent="0.25">
      <c r="K68"/>
      <c r="M68"/>
      <c r="N68"/>
      <c r="O68"/>
    </row>
    <row r="69" spans="11:15" x14ac:dyDescent="0.25">
      <c r="K69"/>
      <c r="M69"/>
      <c r="N69"/>
      <c r="O69"/>
    </row>
    <row r="70" spans="11:15" x14ac:dyDescent="0.25">
      <c r="K70"/>
      <c r="M70"/>
      <c r="N70"/>
      <c r="O70"/>
    </row>
    <row r="71" spans="11:15" x14ac:dyDescent="0.25">
      <c r="K71"/>
      <c r="M71"/>
      <c r="N71"/>
      <c r="O71"/>
    </row>
    <row r="72" spans="11:15" x14ac:dyDescent="0.25">
      <c r="K72"/>
      <c r="M72"/>
      <c r="N72"/>
      <c r="O72"/>
    </row>
    <row r="73" spans="11:15" x14ac:dyDescent="0.25">
      <c r="K73"/>
      <c r="M73"/>
      <c r="N73"/>
      <c r="O73"/>
    </row>
  </sheetData>
  <customSheetViews>
    <customSheetView guid="{B0D80102-34E9-4649-A8F9-53FCD037F989}" showGridLines="0" fitToPage="1" state="veryHidden">
      <selection activeCell="E25" sqref="E25"/>
      <pageMargins left="0.7" right="0.7" top="0.75" bottom="0.75" header="0.3" footer="0.3"/>
      <pageSetup paperSize="9" scale="24" fitToHeight="0" orientation="landscape" r:id="rId1"/>
    </customSheetView>
    <customSheetView guid="{33156FE8-14A7-4949-BDBA-0C882C8F401F}" showGridLines="0" fitToPage="1" state="veryHidden">
      <selection activeCell="E25" sqref="E25"/>
      <pageMargins left="0.7" right="0.7" top="0.75" bottom="0.75" header="0.3" footer="0.3"/>
      <pageSetup paperSize="9" scale="24" fitToHeight="0" orientation="landscape" r:id="rId2"/>
    </customSheetView>
    <customSheetView guid="{9517ECDA-F06B-46EF-B5ED-E6BD78CFFF74}" showGridLines="0" fitToPage="1" state="veryHidden">
      <selection activeCell="E25" sqref="E25"/>
      <pageMargins left="0.7" right="0.7" top="0.75" bottom="0.75" header="0.3" footer="0.3"/>
      <pageSetup paperSize="9" scale="24" fitToHeight="0" orientation="landscape" r:id="rId3"/>
    </customSheetView>
  </customSheetViews>
  <pageMargins left="0.7" right="0.7" top="0.75" bottom="0.75" header="0.3" footer="0.3"/>
  <pageSetup paperSize="9" scale="54" fitToHeight="0"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Cdes1">
    <tabColor rgb="FF00B050"/>
    <pageSetUpPr fitToPage="1"/>
  </sheetPr>
  <dimension ref="A1:G18"/>
  <sheetViews>
    <sheetView showGridLines="0" zoomScaleNormal="100" zoomScaleSheetLayoutView="40" zoomScalePageLayoutView="40" workbookViewId="0">
      <selection activeCell="C16" sqref="C16"/>
    </sheetView>
  </sheetViews>
  <sheetFormatPr baseColWidth="10" defaultRowHeight="15" x14ac:dyDescent="0.25"/>
  <cols>
    <col min="1" max="2" width="12.7109375" style="14" customWidth="1"/>
    <col min="3" max="3" width="23.85546875" style="14" customWidth="1"/>
    <col min="4" max="4" width="17.85546875" style="14" customWidth="1"/>
    <col min="5" max="5" width="22.28515625" style="14" customWidth="1"/>
    <col min="6" max="6" width="15.85546875" style="14" customWidth="1"/>
    <col min="7" max="7" width="15" style="14" customWidth="1"/>
    <col min="8" max="16384" width="11.42578125" style="14"/>
  </cols>
  <sheetData>
    <row r="1" spans="1:7" ht="8.25" customHeight="1" x14ac:dyDescent="0.25">
      <c r="C1"/>
      <c r="D1"/>
      <c r="E1"/>
      <c r="F1"/>
      <c r="G1"/>
    </row>
    <row r="2" spans="1:7" ht="30" customHeight="1" x14ac:dyDescent="0.25">
      <c r="A2" s="61" t="s">
        <v>51</v>
      </c>
      <c r="C2"/>
      <c r="D2"/>
      <c r="E2"/>
      <c r="F2"/>
      <c r="G2"/>
    </row>
    <row r="3" spans="1:7" ht="12.75" customHeight="1" x14ac:dyDescent="0.25">
      <c r="C3"/>
      <c r="D3"/>
      <c r="E3"/>
      <c r="F3"/>
      <c r="G3"/>
    </row>
    <row r="4" spans="1:7" ht="65.25" customHeight="1" x14ac:dyDescent="0.25">
      <c r="A4" s="17" t="s">
        <v>45</v>
      </c>
      <c r="B4" s="18" t="s">
        <v>46</v>
      </c>
      <c r="C4" s="18" t="s">
        <v>47</v>
      </c>
      <c r="D4" s="18" t="s">
        <v>6</v>
      </c>
      <c r="E4" s="18" t="s">
        <v>5</v>
      </c>
      <c r="F4" s="18" t="s">
        <v>4</v>
      </c>
      <c r="G4" s="19" t="s">
        <v>0</v>
      </c>
    </row>
    <row r="5" spans="1:7" s="15" customFormat="1" ht="30" customHeight="1" x14ac:dyDescent="0.25">
      <c r="A5" s="49">
        <v>1407110</v>
      </c>
      <c r="B5" s="51">
        <v>41830</v>
      </c>
      <c r="C5" s="49" t="s">
        <v>23</v>
      </c>
      <c r="D5" s="49" t="str">
        <f>IF(ISNA(VLOOKUP(C5,Clients,3,0)),"",VLOOKUP(C5,Clients,3,0))</f>
        <v>Professionnel</v>
      </c>
      <c r="E5" s="49" t="s">
        <v>44</v>
      </c>
      <c r="F5" s="49" t="str">
        <f>IF(ISNA(VLOOKUP(E5,Produits,3,0)),"",VLOOKUP(E5,Produits,3,0))</f>
        <v>Légumes</v>
      </c>
      <c r="G5" s="50">
        <v>10</v>
      </c>
    </row>
    <row r="6" spans="1:7" s="15" customFormat="1" ht="30" customHeight="1" x14ac:dyDescent="0.25">
      <c r="A6" s="49">
        <v>1407120</v>
      </c>
      <c r="B6" s="51">
        <v>41831</v>
      </c>
      <c r="C6" s="49" t="s">
        <v>20</v>
      </c>
      <c r="D6" s="49" t="str">
        <f>IF(ISNA(VLOOKUP(C6,Clients,3,0)),"",VLOOKUP(C6,Clients,3,0))</f>
        <v>Particulier</v>
      </c>
      <c r="E6" s="49" t="s">
        <v>27</v>
      </c>
      <c r="F6" s="49" t="str">
        <f>IF(ISNA(VLOOKUP(E6,Produits,3,0)),"",VLOOKUP(E6,Produits,3,0))</f>
        <v>Fruits</v>
      </c>
      <c r="G6" s="50">
        <v>3</v>
      </c>
    </row>
    <row r="7" spans="1:7" s="15" customFormat="1" ht="30" customHeight="1" x14ac:dyDescent="0.25">
      <c r="A7" s="49">
        <v>1407130</v>
      </c>
      <c r="B7" s="51">
        <v>41832</v>
      </c>
      <c r="C7" s="49" t="s">
        <v>19</v>
      </c>
      <c r="D7" s="49" t="str">
        <f>IF(ISNA(VLOOKUP(C7,Clients,3,0)),"",VLOOKUP(C7,Clients,3,0))</f>
        <v>Particulier</v>
      </c>
      <c r="E7" s="49" t="s">
        <v>32</v>
      </c>
      <c r="F7" s="49" t="str">
        <f>IF(ISNA(VLOOKUP(E7,Produits,3,0)),"",VLOOKUP(E7,Produits,3,0))</f>
        <v>Fruits</v>
      </c>
      <c r="G7" s="50">
        <v>2</v>
      </c>
    </row>
    <row r="8" spans="1:7" s="15" customFormat="1" ht="30" customHeight="1" x14ac:dyDescent="0.25">
      <c r="A8" s="58">
        <v>1407140</v>
      </c>
      <c r="B8" s="59">
        <v>41832</v>
      </c>
      <c r="C8" s="58" t="s">
        <v>18</v>
      </c>
      <c r="D8" s="58" t="str">
        <f>IF(ISNA(VLOOKUP(C8,Clients,3,0)),"",VLOOKUP(C8,Clients,3,0))</f>
        <v>Professionnel</v>
      </c>
      <c r="E8" s="58" t="s">
        <v>41</v>
      </c>
      <c r="F8" s="58" t="str">
        <f>IF(ISNA(VLOOKUP(E8,Produits,3,0)),"",VLOOKUP(E8,Produits,3,0))</f>
        <v>Légumes</v>
      </c>
      <c r="G8" s="60">
        <v>100</v>
      </c>
    </row>
    <row r="9" spans="1:7" s="15" customFormat="1" ht="30" customHeight="1" x14ac:dyDescent="0.25">
      <c r="A9" s="58" t="s">
        <v>50</v>
      </c>
      <c r="B9" s="59" t="s">
        <v>50</v>
      </c>
      <c r="C9" s="58" t="s">
        <v>50</v>
      </c>
      <c r="D9" s="58" t="s">
        <v>50</v>
      </c>
      <c r="E9" s="58" t="s">
        <v>43</v>
      </c>
      <c r="F9" s="58" t="s">
        <v>50</v>
      </c>
      <c r="G9" s="60">
        <v>50</v>
      </c>
    </row>
    <row r="10" spans="1:7" s="15" customFormat="1" ht="30" customHeight="1" x14ac:dyDescent="0.25">
      <c r="A10" s="58" t="s">
        <v>50</v>
      </c>
      <c r="B10" s="59" t="s">
        <v>50</v>
      </c>
      <c r="C10" s="58" t="s">
        <v>50</v>
      </c>
      <c r="D10" s="58" t="s">
        <v>50</v>
      </c>
      <c r="E10" s="58" t="s">
        <v>36</v>
      </c>
      <c r="F10" s="58" t="s">
        <v>50</v>
      </c>
      <c r="G10" s="60">
        <v>10</v>
      </c>
    </row>
    <row r="11" spans="1:7" s="15" customFormat="1" ht="30" customHeight="1" x14ac:dyDescent="0.25">
      <c r="A11" s="58" t="s">
        <v>50</v>
      </c>
      <c r="B11" s="59" t="s">
        <v>50</v>
      </c>
      <c r="C11" s="58" t="s">
        <v>50</v>
      </c>
      <c r="D11" s="58" t="s">
        <v>50</v>
      </c>
      <c r="E11" s="58" t="s">
        <v>31</v>
      </c>
      <c r="F11" s="58" t="s">
        <v>50</v>
      </c>
      <c r="G11" s="60">
        <v>200</v>
      </c>
    </row>
    <row r="12" spans="1:7" s="15" customFormat="1" ht="30" customHeight="1" x14ac:dyDescent="0.25">
      <c r="A12" s="49">
        <v>1407150</v>
      </c>
      <c r="B12" s="51">
        <v>41835</v>
      </c>
      <c r="C12" s="49" t="s">
        <v>21</v>
      </c>
      <c r="D12" s="49" t="str">
        <f>IF(ISNA(VLOOKUP(C12,Clients,3,0)),"",VLOOKUP(C12,Clients,3,0))</f>
        <v>Particulier</v>
      </c>
      <c r="E12" s="49" t="s">
        <v>30</v>
      </c>
      <c r="F12" s="49" t="str">
        <f>IF(ISNA(VLOOKUP(E12,Produits,3,0)),"",VLOOKUP(E12,Produits,3,0))</f>
        <v>Fruits</v>
      </c>
      <c r="G12" s="50">
        <v>4</v>
      </c>
    </row>
    <row r="13" spans="1:7" s="15" customFormat="1" ht="30" customHeight="1" x14ac:dyDescent="0.25">
      <c r="A13" s="58">
        <v>1404160</v>
      </c>
      <c r="B13" s="59">
        <v>41838</v>
      </c>
      <c r="C13" s="58" t="s">
        <v>24</v>
      </c>
      <c r="D13" s="58" t="str">
        <f>IF(ISNA(VLOOKUP(C13,Clients,3,0)),"",VLOOKUP(C13,Clients,3,0))</f>
        <v>Professionnel</v>
      </c>
      <c r="E13" s="58" t="s">
        <v>27</v>
      </c>
      <c r="F13" s="58" t="str">
        <f>IF(ISNA(VLOOKUP(E13,Produits,3,0)),"",VLOOKUP(E13,Produits,3,0))</f>
        <v>Fruits</v>
      </c>
      <c r="G13" s="60">
        <v>15</v>
      </c>
    </row>
    <row r="14" spans="1:7" s="15" customFormat="1" ht="30" customHeight="1" x14ac:dyDescent="0.25">
      <c r="A14" s="58" t="s">
        <v>50</v>
      </c>
      <c r="B14" s="59" t="s">
        <v>50</v>
      </c>
      <c r="C14" s="58" t="s">
        <v>50</v>
      </c>
      <c r="D14" s="58" t="s">
        <v>50</v>
      </c>
      <c r="E14" s="58" t="s">
        <v>30</v>
      </c>
      <c r="F14" s="58" t="s">
        <v>50</v>
      </c>
      <c r="G14" s="60">
        <v>15</v>
      </c>
    </row>
    <row r="15" spans="1:7" s="15" customFormat="1" ht="30" customHeight="1" x14ac:dyDescent="0.25">
      <c r="A15" s="49"/>
      <c r="B15" s="51"/>
      <c r="C15" s="49"/>
      <c r="D15" s="49" t="str">
        <f>IF(ISNA(VLOOKUP(C15,Clients,3,0)),"",VLOOKUP(C15,Clients,3,0))</f>
        <v/>
      </c>
      <c r="E15" s="49"/>
      <c r="F15" s="49" t="str">
        <f>IF(ISNA(VLOOKUP(E15,Produits,3,0)),"",VLOOKUP(E15,Produits,3,0))</f>
        <v/>
      </c>
      <c r="G15" s="50"/>
    </row>
    <row r="16" spans="1:7" s="15" customFormat="1" ht="30" customHeight="1" x14ac:dyDescent="0.25">
      <c r="A16" s="49"/>
      <c r="B16" s="51"/>
      <c r="C16" s="49"/>
      <c r="D16" s="49" t="str">
        <f>IF(ISNA(VLOOKUP(C16,Clients,3,0)),"",VLOOKUP(C16,Clients,3,0))</f>
        <v/>
      </c>
      <c r="E16" s="49"/>
      <c r="F16" s="49" t="str">
        <f>IF(ISNA(VLOOKUP(E16,Produits,3,0)),"",VLOOKUP(E16,Produits,3,0))</f>
        <v/>
      </c>
      <c r="G16" s="50"/>
    </row>
    <row r="17" spans="1:7" s="15" customFormat="1" ht="30" customHeight="1" x14ac:dyDescent="0.25">
      <c r="A17" s="49"/>
      <c r="B17" s="51"/>
      <c r="C17" s="49"/>
      <c r="D17" s="49" t="str">
        <f>IF(ISNA(VLOOKUP(C17,Clients,3,0)),"",VLOOKUP(C17,Clients,3,0))</f>
        <v/>
      </c>
      <c r="E17" s="49"/>
      <c r="F17" s="49" t="str">
        <f>IF(ISNA(VLOOKUP(E17,Produits,3,0)),"",VLOOKUP(E17,Produits,3,0))</f>
        <v/>
      </c>
      <c r="G17" s="50"/>
    </row>
    <row r="18" spans="1:7" s="16" customFormat="1" ht="31.5" x14ac:dyDescent="0.25">
      <c r="A18" s="46"/>
      <c r="B18" s="47"/>
      <c r="C18" s="47"/>
      <c r="D18" s="48"/>
      <c r="E18" s="47">
        <f>COUNTA(E5:E17)</f>
        <v>10</v>
      </c>
      <c r="F18" s="47"/>
      <c r="G18" s="47">
        <f>SUM(G5:G17)</f>
        <v>409</v>
      </c>
    </row>
  </sheetData>
  <dataConsolidate/>
  <dataValidations count="2">
    <dataValidation type="list" allowBlank="1" showInputMessage="1" showErrorMessage="1" sqref="E5:E17">
      <formula1>lstProduits</formula1>
    </dataValidation>
    <dataValidation type="list" allowBlank="1" showInputMessage="1" showErrorMessage="1" sqref="C5:C17">
      <formula1>lstClients</formula1>
    </dataValidation>
  </dataValidations>
  <printOptions horizontalCentered="1"/>
  <pageMargins left="0.39370078740157483" right="0.39370078740157483" top="0.4" bottom="0.49" header="0.31496062992125984" footer="0.21"/>
  <pageSetup paperSize="9" fitToWidth="2" fitToHeight="0" pageOrder="overThenDown" orientation="landscape" r:id="rId1"/>
  <headerFooter>
    <oddFooter>&amp;L&amp;P&amp;R&amp;D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Commandes</vt:lpstr>
      <vt:lpstr>Listes</vt:lpstr>
      <vt:lpstr>Souhait</vt:lpstr>
      <vt:lpstr>Clients</vt:lpstr>
      <vt:lpstr>lstClients</vt:lpstr>
      <vt:lpstr>lstProduits</vt:lpstr>
      <vt:lpstr>Produits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dc:creator>
  <cp:lastModifiedBy>Michel</cp:lastModifiedBy>
  <cp:lastPrinted>2014-07-20T11:41:44Z</cp:lastPrinted>
  <dcterms:created xsi:type="dcterms:W3CDTF">2014-03-05T18:44:50Z</dcterms:created>
  <dcterms:modified xsi:type="dcterms:W3CDTF">2014-07-20T13:35:49Z</dcterms:modified>
</cp:coreProperties>
</file>