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165" windowWidth="14805" windowHeight="7950"/>
  </bookViews>
  <sheets>
    <sheet name="JANVIER" sheetId="1" r:id="rId1"/>
    <sheet name="Liste" sheetId="2" r:id="rId2"/>
  </sheets>
  <definedNames>
    <definedName name="Couleurs">Liste!$K$2:$K$20</definedName>
    <definedName name="Texte">Liste!$J$2:$J$20</definedName>
  </definedNames>
  <calcPr calcId="145621"/>
</workbook>
</file>

<file path=xl/calcChain.xml><?xml version="1.0" encoding="utf-8"?>
<calcChain xmlns="http://schemas.openxmlformats.org/spreadsheetml/2006/main">
  <c r="B15" i="2" l="1"/>
  <c r="B14" i="2"/>
  <c r="B13" i="2"/>
  <c r="B12" i="2"/>
  <c r="B11" i="2"/>
  <c r="B7" i="2"/>
  <c r="B6" i="2"/>
  <c r="B4" i="2"/>
  <c r="B3" i="2"/>
  <c r="B6" i="1" l="1"/>
  <c r="C6" i="1" s="1"/>
  <c r="D6" i="1" s="1"/>
  <c r="E6" i="1" s="1"/>
  <c r="B10" i="2"/>
  <c r="B5" i="1"/>
  <c r="B5" i="2" l="1"/>
  <c r="B9" i="2"/>
  <c r="B8" i="2"/>
  <c r="F6" i="1"/>
  <c r="G6" i="1" s="1"/>
  <c r="H6" i="1" s="1"/>
  <c r="I6" i="1" s="1"/>
  <c r="J6" i="1" s="1"/>
  <c r="K6" i="1" s="1"/>
  <c r="L6" i="1" s="1"/>
  <c r="M6" i="1" s="1"/>
  <c r="N6" i="1" s="1"/>
  <c r="O6" i="1" s="1"/>
  <c r="P6" i="1" s="1"/>
  <c r="Q6" i="1" s="1"/>
  <c r="R6" i="1" s="1"/>
  <c r="S6" i="1" s="1"/>
  <c r="T6" i="1" s="1"/>
  <c r="U6" i="1" s="1"/>
  <c r="V6" i="1" s="1"/>
  <c r="W6" i="1" s="1"/>
  <c r="X6" i="1" s="1"/>
  <c r="Y6" i="1" s="1"/>
  <c r="Z6" i="1" s="1"/>
  <c r="AA6" i="1" s="1"/>
  <c r="AB6" i="1" s="1"/>
  <c r="AC6" i="1" s="1"/>
  <c r="AD6" i="1" s="1"/>
  <c r="AE6" i="1" s="1"/>
  <c r="AF6" i="1" s="1"/>
</calcChain>
</file>

<file path=xl/sharedStrings.xml><?xml version="1.0" encoding="utf-8"?>
<sst xmlns="http://schemas.openxmlformats.org/spreadsheetml/2006/main" count="100" uniqueCount="70">
  <si>
    <t>JANVIER</t>
  </si>
  <si>
    <t>FEVRIER</t>
  </si>
  <si>
    <t>MARS</t>
  </si>
  <si>
    <t>AVRIL</t>
  </si>
  <si>
    <t>MAI</t>
  </si>
  <si>
    <t>JUIN</t>
  </si>
  <si>
    <t>JUILLET</t>
  </si>
  <si>
    <t>AOUT</t>
  </si>
  <si>
    <t>SEPTEMBRE</t>
  </si>
  <si>
    <t>OCTOBRE</t>
  </si>
  <si>
    <t>NOVEMBRE</t>
  </si>
  <si>
    <t>DECEMBRE</t>
  </si>
  <si>
    <t>Année</t>
  </si>
  <si>
    <t>1er janvier</t>
  </si>
  <si>
    <t>Pâques</t>
  </si>
  <si>
    <t>lundi de Pâques</t>
  </si>
  <si>
    <t>1er mai</t>
  </si>
  <si>
    <t>ascenscion</t>
  </si>
  <si>
    <t>8 mai</t>
  </si>
  <si>
    <t>pentecôte</t>
  </si>
  <si>
    <t>lundi de pentecôte</t>
  </si>
  <si>
    <t>14 juillet</t>
  </si>
  <si>
    <t>15 aout/assomption</t>
  </si>
  <si>
    <t>toussaint</t>
  </si>
  <si>
    <t>armistice</t>
  </si>
  <si>
    <t>noël</t>
  </si>
  <si>
    <t>=RECHERCHEV(JANVIER!A2;E1:G12;3;0)</t>
  </si>
  <si>
    <t>WEEK-END</t>
  </si>
  <si>
    <t>FERIE</t>
  </si>
  <si>
    <t>STAGE OU FORMATION PREVU</t>
  </si>
  <si>
    <t>VACANCES SCOLAIRES</t>
  </si>
  <si>
    <t xml:space="preserve">  A.R.T.T. EMPLOYEUR</t>
  </si>
  <si>
    <t>TEMPS PARTIEL</t>
  </si>
  <si>
    <t>MALADIE</t>
  </si>
  <si>
    <t>INDISPONIBLE</t>
  </si>
  <si>
    <t>PM</t>
  </si>
  <si>
    <t>CONGE APRES-MIDI</t>
  </si>
  <si>
    <t>A</t>
  </si>
  <si>
    <t>ACCUEIL</t>
  </si>
  <si>
    <t>S</t>
  </si>
  <si>
    <t>SUPPLEANT</t>
  </si>
  <si>
    <t>AM</t>
  </si>
  <si>
    <t>CONGE MATIN</t>
  </si>
  <si>
    <t>Acc.</t>
  </si>
  <si>
    <t>ANGERS</t>
  </si>
  <si>
    <t>SAUMUR</t>
  </si>
  <si>
    <t>TOURS</t>
  </si>
  <si>
    <t>T</t>
  </si>
  <si>
    <t>AUVOURS</t>
  </si>
  <si>
    <t>AUV</t>
  </si>
  <si>
    <t>LA ROCHE</t>
  </si>
  <si>
    <t>LR</t>
  </si>
  <si>
    <t>FONTENAY</t>
  </si>
  <si>
    <t>F</t>
  </si>
  <si>
    <t>RESERVE</t>
  </si>
  <si>
    <t>R</t>
  </si>
  <si>
    <t>A.R.T.T. EMPLOYEUR</t>
  </si>
  <si>
    <t>Liste</t>
  </si>
  <si>
    <t>CONGE</t>
  </si>
  <si>
    <t>INDISPO</t>
  </si>
  <si>
    <t>SUP.</t>
  </si>
  <si>
    <t>STAGE</t>
  </si>
  <si>
    <t>ARTT</t>
  </si>
  <si>
    <t>T PARTIEL</t>
  </si>
  <si>
    <t>CONGES</t>
  </si>
  <si>
    <t>Couleurs</t>
  </si>
  <si>
    <t>=Liste!$K$2:$K$20</t>
  </si>
  <si>
    <t>Texte</t>
  </si>
  <si>
    <t>=Liste!$J$2:$J$20</t>
  </si>
  <si>
    <t>http://forum.excel-pratique.com/excel/aide-combobox-t71757.html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</si>
</sst>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d"/>
    <numFmt numFmtId="165" formatCode="mmmm"/>
    <numFmt numFmtId="166" formatCode="yyyy"/>
  </numFmts>
  <fonts count="10" x14ac:knownFonts="1">
    <font>
      <sz val="11"/>
      <color theme="1"/>
      <name val="Calibri"/>
      <family val="2"/>
      <scheme val="minor"/>
    </font>
    <font>
      <sz val="7"/>
      <name val="Palatino Linotype"/>
      <family val="1"/>
    </font>
    <font>
      <b/>
      <sz val="7"/>
      <name val="Palatino Linotype"/>
      <family val="1"/>
    </font>
    <font>
      <sz val="7"/>
      <color rgb="FFFF0000"/>
      <name val="Palatino Linotype"/>
      <family val="1"/>
    </font>
    <font>
      <sz val="7"/>
      <color rgb="FF008000"/>
      <name val="Palatino Linotype"/>
      <family val="1"/>
    </font>
    <font>
      <sz val="7"/>
      <color theme="0" tint="-0.249977111117893"/>
      <name val="Palatino Linotype"/>
      <family val="1"/>
    </font>
    <font>
      <sz val="7"/>
      <color rgb="FF99CC00"/>
      <name val="Palatino Linotype"/>
      <family val="1"/>
    </font>
    <font>
      <sz val="7"/>
      <color rgb="FFFF99CC"/>
      <name val="Palatino Linotype"/>
      <family val="1"/>
    </font>
    <font>
      <sz val="7"/>
      <color rgb="FF0000FF"/>
      <name val="Palatino Linotype"/>
      <family val="1"/>
    </font>
    <font>
      <u/>
      <sz val="11"/>
      <color theme="10"/>
      <name val="Calibri"/>
      <family val="2"/>
      <scheme val="minor"/>
    </font>
  </fonts>
  <fills count="15">
    <fill>
      <patternFill patternType="none"/>
    </fill>
    <fill>
      <patternFill patternType="gray125"/>
    </fill>
    <fill>
      <patternFill patternType="solid">
        <fgColor rgb="FFFFFF00"/>
        <bgColor indexed="64"/>
      </patternFill>
    </fill>
    <fill>
      <patternFill patternType="solid">
        <fgColor indexed="47"/>
        <bgColor indexed="64"/>
      </patternFill>
    </fill>
    <fill>
      <patternFill patternType="solid">
        <fgColor indexed="22"/>
        <bgColor indexed="64"/>
      </patternFill>
    </fill>
    <fill>
      <patternFill patternType="solid">
        <fgColor indexed="41"/>
        <bgColor indexed="64"/>
      </patternFill>
    </fill>
    <fill>
      <patternFill patternType="solid">
        <fgColor indexed="50"/>
        <bgColor indexed="64"/>
      </patternFill>
    </fill>
    <fill>
      <patternFill patternType="solid">
        <fgColor indexed="12"/>
        <bgColor indexed="64"/>
      </patternFill>
    </fill>
    <fill>
      <patternFill patternType="solid">
        <fgColor indexed="10"/>
        <bgColor indexed="64"/>
      </patternFill>
    </fill>
    <fill>
      <patternFill patternType="solid">
        <fgColor indexed="45"/>
        <bgColor indexed="64"/>
      </patternFill>
    </fill>
    <fill>
      <patternFill patternType="solid">
        <fgColor indexed="17"/>
        <bgColor indexed="64"/>
      </patternFill>
    </fill>
    <fill>
      <patternFill patternType="solid">
        <fgColor theme="6" tint="0.59999389629810485"/>
        <bgColor indexed="64"/>
      </patternFill>
    </fill>
    <fill>
      <patternFill patternType="solid">
        <fgColor theme="3" tint="0.79998168889431442"/>
        <bgColor indexed="64"/>
      </patternFill>
    </fill>
    <fill>
      <patternFill patternType="solid">
        <fgColor rgb="FF008000"/>
        <bgColor indexed="64"/>
      </patternFill>
    </fill>
    <fill>
      <patternFill patternType="solid">
        <fgColor theme="3"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2">
    <xf numFmtId="0" fontId="0" fillId="0" borderId="0"/>
    <xf numFmtId="0" fontId="9" fillId="0" borderId="0" applyNumberFormat="0" applyFill="0" applyBorder="0" applyAlignment="0" applyProtection="0"/>
  </cellStyleXfs>
  <cellXfs count="46">
    <xf numFmtId="0" fontId="0" fillId="0" borderId="0" xfId="0"/>
    <xf numFmtId="14" fontId="0" fillId="0" borderId="0" xfId="0" applyNumberFormat="1"/>
    <xf numFmtId="0" fontId="0" fillId="0" borderId="0" xfId="0" applyAlignment="1">
      <alignment horizontal="center" vertical="center"/>
    </xf>
    <xf numFmtId="0" fontId="0" fillId="0" borderId="1" xfId="0" applyBorder="1"/>
    <xf numFmtId="0" fontId="0" fillId="0" borderId="0" xfId="0" applyBorder="1" applyAlignment="1">
      <alignment horizontal="center" vertical="center"/>
    </xf>
    <xf numFmtId="49" fontId="0" fillId="0" borderId="0" xfId="0" applyNumberFormat="1"/>
    <xf numFmtId="0" fontId="0" fillId="0" borderId="0" xfId="0" applyAlignment="1">
      <alignment horizontal="left" vertical="center"/>
    </xf>
    <xf numFmtId="0" fontId="0" fillId="0" borderId="0" xfId="0" applyAlignment="1">
      <alignment horizontal="right" vertical="center"/>
    </xf>
    <xf numFmtId="164" fontId="0" fillId="0" borderId="1" xfId="0" applyNumberFormat="1" applyBorder="1" applyAlignment="1">
      <alignment horizontal="center" vertical="center"/>
    </xf>
    <xf numFmtId="166" fontId="0" fillId="0" borderId="0" xfId="0" applyNumberFormat="1"/>
    <xf numFmtId="0" fontId="1" fillId="2" borderId="1" xfId="0" applyFont="1" applyFill="1" applyBorder="1" applyAlignment="1">
      <alignment horizontal="center" vertical="center"/>
    </xf>
    <xf numFmtId="0" fontId="1" fillId="0" borderId="0" xfId="0" applyFont="1" applyFill="1" applyAlignment="1">
      <alignment horizontal="center" vertical="center"/>
    </xf>
    <xf numFmtId="0" fontId="1" fillId="3" borderId="1" xfId="0" applyFont="1" applyFill="1" applyBorder="1" applyAlignment="1">
      <alignment horizontal="center" vertical="center"/>
    </xf>
    <xf numFmtId="0" fontId="1" fillId="4" borderId="1" xfId="0" applyFont="1" applyFill="1" applyBorder="1" applyAlignment="1">
      <alignment horizontal="center" vertical="center"/>
    </xf>
    <xf numFmtId="0" fontId="1" fillId="0" borderId="0" xfId="0" applyFont="1" applyFill="1" applyAlignment="1">
      <alignment horizontal="left" vertical="center"/>
    </xf>
    <xf numFmtId="0" fontId="2" fillId="5"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7"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9" borderId="1" xfId="0" applyFont="1" applyFill="1" applyBorder="1" applyAlignment="1">
      <alignment horizontal="center" vertical="center"/>
    </xf>
    <xf numFmtId="0" fontId="1" fillId="10" borderId="1" xfId="0" applyFont="1" applyFill="1" applyBorder="1" applyAlignment="1">
      <alignment horizontal="center" vertical="center"/>
    </xf>
    <xf numFmtId="0" fontId="1" fillId="11" borderId="1" xfId="0" applyFont="1" applyFill="1" applyBorder="1" applyAlignment="1">
      <alignment horizontal="center" vertical="center"/>
    </xf>
    <xf numFmtId="0" fontId="1" fillId="12" borderId="1" xfId="0" applyFont="1" applyFill="1" applyBorder="1" applyAlignment="1">
      <alignment horizontal="center" vertical="center"/>
    </xf>
    <xf numFmtId="0" fontId="1" fillId="0" borderId="0" xfId="0" applyFont="1" applyFill="1" applyAlignment="1">
      <alignment horizontal="left" vertical="center"/>
    </xf>
    <xf numFmtId="0" fontId="1" fillId="0" borderId="2" xfId="0" applyFont="1" applyFill="1" applyBorder="1" applyAlignment="1">
      <alignment vertical="center"/>
    </xf>
    <xf numFmtId="0" fontId="1" fillId="0" borderId="0" xfId="0" applyFont="1" applyFill="1" applyAlignment="1">
      <alignment vertical="center"/>
    </xf>
    <xf numFmtId="0" fontId="0" fillId="0" borderId="0" xfId="0" applyBorder="1"/>
    <xf numFmtId="0" fontId="0" fillId="0" borderId="1" xfId="0" applyBorder="1" applyAlignment="1">
      <alignment horizontal="center" shrinkToFit="1"/>
    </xf>
    <xf numFmtId="0" fontId="1" fillId="11" borderId="1" xfId="0" applyFont="1" applyFill="1" applyBorder="1" applyAlignment="1">
      <alignment horizontal="center" vertical="center" shrinkToFit="1"/>
    </xf>
    <xf numFmtId="0" fontId="3" fillId="8" borderId="1" xfId="0" applyFont="1" applyFill="1" applyBorder="1" applyAlignment="1">
      <alignment horizontal="center" vertical="center" shrinkToFit="1"/>
    </xf>
    <xf numFmtId="0" fontId="1" fillId="8" borderId="1" xfId="0" applyFont="1" applyFill="1" applyBorder="1" applyAlignment="1">
      <alignment horizontal="center" vertical="center" shrinkToFit="1"/>
    </xf>
    <xf numFmtId="0" fontId="4" fillId="13" borderId="1" xfId="0" applyFont="1" applyFill="1" applyBorder="1" applyAlignment="1">
      <alignment horizontal="center" vertical="center" shrinkToFit="1"/>
    </xf>
    <xf numFmtId="0" fontId="1" fillId="14" borderId="1" xfId="0" applyFont="1" applyFill="1" applyBorder="1" applyAlignment="1">
      <alignment horizontal="center" vertical="center" shrinkToFit="1"/>
    </xf>
    <xf numFmtId="0" fontId="5" fillId="4" borderId="1" xfId="0" applyFont="1" applyFill="1" applyBorder="1" applyAlignment="1">
      <alignment horizontal="center" vertical="center" shrinkToFit="1"/>
    </xf>
    <xf numFmtId="0" fontId="6" fillId="6" borderId="1" xfId="0" applyFont="1" applyFill="1" applyBorder="1" applyAlignment="1">
      <alignment horizontal="center" vertical="center" shrinkToFit="1"/>
    </xf>
    <xf numFmtId="0" fontId="7" fillId="9" borderId="1" xfId="0" applyFont="1" applyFill="1" applyBorder="1" applyAlignment="1">
      <alignment horizontal="center" vertical="center" shrinkToFit="1"/>
    </xf>
    <xf numFmtId="0" fontId="8" fillId="7" borderId="1" xfId="0" applyFont="1" applyFill="1" applyBorder="1" applyAlignment="1">
      <alignment horizontal="center" vertical="center" shrinkToFit="1"/>
    </xf>
    <xf numFmtId="0" fontId="0" fillId="0" borderId="1" xfId="0" applyBorder="1" applyAlignment="1">
      <alignment shrinkToFit="1"/>
    </xf>
    <xf numFmtId="0" fontId="0" fillId="0" borderId="1" xfId="0" applyBorder="1" applyProtection="1">
      <protection locked="0"/>
    </xf>
    <xf numFmtId="0" fontId="0" fillId="0" borderId="0" xfId="0" applyProtection="1">
      <protection locked="0"/>
    </xf>
    <xf numFmtId="0" fontId="0" fillId="0" borderId="1" xfId="0" applyBorder="1" applyAlignment="1" applyProtection="1">
      <alignment shrinkToFit="1"/>
      <protection locked="0"/>
    </xf>
    <xf numFmtId="0" fontId="9" fillId="0" borderId="0" xfId="1"/>
    <xf numFmtId="165" fontId="0" fillId="0" borderId="0" xfId="0" applyNumberFormat="1" applyFont="1" applyBorder="1" applyAlignment="1">
      <alignment horizontal="center"/>
    </xf>
    <xf numFmtId="0" fontId="1" fillId="0" borderId="2" xfId="0" applyFont="1" applyFill="1" applyBorder="1" applyAlignment="1">
      <alignment horizontal="left" vertical="center"/>
    </xf>
    <xf numFmtId="0" fontId="1" fillId="0" borderId="0" xfId="0" applyFont="1" applyFill="1" applyAlignment="1">
      <alignment horizontal="left" vertical="center"/>
    </xf>
    <xf numFmtId="0" fontId="1" fillId="0" borderId="0" xfId="0" applyFont="1" applyFill="1" applyBorder="1" applyAlignment="1">
      <alignment horizontal="left" vertical="center"/>
    </xf>
  </cellXfs>
  <cellStyles count="2">
    <cellStyle name="Lien hypertexte" xfId="1" builtinId="8"/>
    <cellStyle name="Normal" xfId="0" builtinId="0"/>
  </cellStyles>
  <dxfs count="2">
    <dxf>
      <fill>
        <patternFill>
          <bgColor theme="9" tint="0.39994506668294322"/>
        </patternFill>
      </fill>
    </dxf>
    <dxf>
      <fill>
        <patternFill>
          <bgColor rgb="FFFFFF0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Drop" dropStyle="combo" dx="16" fmlaLink="$A$2" fmlaRange="Liste!$G$1:$G$12" noThreeD="1" sel="2" val="0"/>
</file>

<file path=xl/ctrlProps/ctrlProp2.xml><?xml version="1.0" encoding="utf-8"?>
<formControlPr xmlns="http://schemas.microsoft.com/office/spreadsheetml/2009/9/main" objectType="Drop" dropStyle="combo" dx="16" fmlaLink="$A$1" fmlaRange="Liste!$F$1:$F$12" noThreeD="1"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1</xdr:row>
          <xdr:rowOff>0</xdr:rowOff>
        </xdr:from>
        <xdr:to>
          <xdr:col>1</xdr:col>
          <xdr:colOff>0</xdr:colOff>
          <xdr:row>2</xdr:row>
          <xdr:rowOff>9525</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1</xdr:col>
          <xdr:colOff>0</xdr:colOff>
          <xdr:row>1</xdr:row>
          <xdr:rowOff>9525</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xdr:twoCellAnchor>
    <xdr:from>
      <xdr:col>27</xdr:col>
      <xdr:colOff>38100</xdr:colOff>
      <xdr:row>17</xdr:row>
      <xdr:rowOff>104775</xdr:rowOff>
    </xdr:from>
    <xdr:to>
      <xdr:col>38</xdr:col>
      <xdr:colOff>466725</xdr:colOff>
      <xdr:row>34</xdr:row>
      <xdr:rowOff>123825</xdr:rowOff>
    </xdr:to>
    <xdr:sp macro="" textlink="">
      <xdr:nvSpPr>
        <xdr:cNvPr id="2" name="ZoneTexte 1"/>
        <xdr:cNvSpPr txBox="1"/>
      </xdr:nvSpPr>
      <xdr:spPr>
        <a:xfrm>
          <a:off x="10410825" y="3343275"/>
          <a:ext cx="5848350" cy="3257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J'ai créé une liste déroulante qui me permet de remplir un emploi du temps en fonction des activitées. Lorsque je me place sur une case de l'emploi du temps et que je sélectionne mon activité, cell-ci apparait dans la case avec la mise en forme voulue.</a:t>
          </a:r>
          <a:br>
            <a:rPr lang="fr-FR"/>
          </a:br>
          <a:r>
            <a:rPr lang="fr-FR"/>
            <a:t/>
          </a:r>
          <a:br>
            <a:rPr lang="fr-FR"/>
          </a:br>
          <a:r>
            <a:rPr lang="fr-FR"/>
            <a:t>Voilà mon problème : pour plus de lisibilité je souhaiterais que ma liste déroulante fasse apparaitre les éléments en clair et renvoie dans la case la mise en forme de la colonne suivante. en gros j'ai un texte en K2 et la mise en forme en L2 et je souhaite avoir dans la liste déroulante le texte K2 et dans ma cellule la mise en forme de L2.</a:t>
          </a:r>
          <a:br>
            <a:rPr lang="fr-FR"/>
          </a:br>
          <a:r>
            <a:rPr lang="fr-FR"/>
            <a:t/>
          </a:r>
          <a:br>
            <a:rPr lang="fr-FR"/>
          </a:br>
          <a:r>
            <a:rPr lang="fr-FR"/>
            <a:t>J'ai le code actuel :</a:t>
          </a:r>
          <a:br>
            <a:rPr lang="fr-FR"/>
          </a:br>
          <a:r>
            <a:rPr lang="fr-FR"/>
            <a:t>[couleurs] étant la plage de données comportant ma mise en forme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0</xdr:colOff>
      <xdr:row>19</xdr:row>
      <xdr:rowOff>0</xdr:rowOff>
    </xdr:from>
    <xdr:to>
      <xdr:col>24</xdr:col>
      <xdr:colOff>361950</xdr:colOff>
      <xdr:row>36</xdr:row>
      <xdr:rowOff>19050</xdr:rowOff>
    </xdr:to>
    <xdr:sp macro="" textlink="">
      <xdr:nvSpPr>
        <xdr:cNvPr id="3" name="ZoneTexte 2"/>
        <xdr:cNvSpPr txBox="1"/>
      </xdr:nvSpPr>
      <xdr:spPr>
        <a:xfrm>
          <a:off x="10829925" y="3619500"/>
          <a:ext cx="5848350" cy="3257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J'ai créé une liste déroulante qui me permet de remplir un emploi du temps en fonction des activitées. Lorsque je me place sur une case de l'emploi du temps et que je sélectionne mon activité, cell-ci apparait dans la case avec la mise en forme voulue.</a:t>
          </a:r>
          <a:br>
            <a:rPr lang="fr-FR"/>
          </a:br>
          <a:r>
            <a:rPr lang="fr-FR"/>
            <a:t/>
          </a:r>
          <a:br>
            <a:rPr lang="fr-FR"/>
          </a:br>
          <a:r>
            <a:rPr lang="fr-FR"/>
            <a:t>Voilà mon problème : pour plus de lisibilité je souhaiterais que ma liste déroulante fasse apparaitre les éléments en clair et renvoie dans la case la mise en forme de la colonne suivante. en gros j'ai un texte en K2 et la mise en forme en L2 et je souhaite avoir dans la liste déroulante le texte K2 et dans ma cellule la mise en forme de L2.</a:t>
          </a:r>
          <a:br>
            <a:rPr lang="fr-FR"/>
          </a:br>
          <a:r>
            <a:rPr lang="fr-FR"/>
            <a:t/>
          </a:r>
          <a:br>
            <a:rPr lang="fr-FR"/>
          </a:br>
          <a:r>
            <a:rPr lang="fr-FR"/>
            <a:t>J'ai le code actuel :</a:t>
          </a:r>
          <a:br>
            <a:rPr lang="fr-FR"/>
          </a:br>
          <a:r>
            <a:rPr lang="fr-FR"/>
            <a:t>[couleurs] étant la plage de données comportant ma mise en forme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aide-combobox-t71757.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F23"/>
  <sheetViews>
    <sheetView tabSelected="1" workbookViewId="0">
      <selection activeCell="U20" sqref="U20"/>
    </sheetView>
  </sheetViews>
  <sheetFormatPr baseColWidth="10" defaultColWidth="9.140625" defaultRowHeight="15" x14ac:dyDescent="0.25"/>
  <cols>
    <col min="1" max="1" width="18.140625" bestFit="1" customWidth="1"/>
    <col min="2" max="32" width="5.28515625" customWidth="1"/>
  </cols>
  <sheetData>
    <row r="1" spans="1:32" x14ac:dyDescent="0.25">
      <c r="A1" s="39">
        <v>1</v>
      </c>
      <c r="AD1" s="41" t="s">
        <v>69</v>
      </c>
    </row>
    <row r="2" spans="1:32" x14ac:dyDescent="0.25">
      <c r="A2" s="39">
        <v>2</v>
      </c>
    </row>
    <row r="5" spans="1:32" x14ac:dyDescent="0.25">
      <c r="B5" s="42" t="str">
        <f>UPPER(TEXT(DATE(A2+2014,A1,1),"mmmm"))</f>
        <v>JANVIER</v>
      </c>
      <c r="C5" s="42"/>
      <c r="D5" s="42"/>
      <c r="E5" s="42"/>
      <c r="F5" s="42"/>
      <c r="G5" s="42"/>
      <c r="H5" s="42"/>
      <c r="I5" s="42"/>
      <c r="J5" s="42"/>
      <c r="K5" s="42"/>
      <c r="L5" s="42"/>
      <c r="M5" s="42"/>
      <c r="N5" s="42"/>
      <c r="O5" s="42"/>
      <c r="P5" s="42"/>
      <c r="Q5" s="42"/>
      <c r="R5" s="42"/>
      <c r="S5" s="42"/>
      <c r="T5" s="42"/>
      <c r="U5" s="42"/>
      <c r="V5" s="42"/>
      <c r="W5" s="42"/>
      <c r="X5" s="42"/>
      <c r="Y5" s="42"/>
      <c r="Z5" s="42"/>
      <c r="AA5" s="42"/>
      <c r="AB5" s="42"/>
      <c r="AC5" s="42"/>
      <c r="AD5" s="42"/>
      <c r="AE5" s="42"/>
      <c r="AF5" s="42"/>
    </row>
    <row r="6" spans="1:32" s="2" customFormat="1" x14ac:dyDescent="0.25">
      <c r="A6" s="4"/>
      <c r="B6" s="8">
        <f>DATE($A$2+2014,$A$1,1)</f>
        <v>42370</v>
      </c>
      <c r="C6" s="8">
        <f>B$6+1</f>
        <v>42371</v>
      </c>
      <c r="D6" s="8">
        <f t="shared" ref="D6:AF6" si="0">C$6+1</f>
        <v>42372</v>
      </c>
      <c r="E6" s="8">
        <f t="shared" si="0"/>
        <v>42373</v>
      </c>
      <c r="F6" s="8">
        <f t="shared" si="0"/>
        <v>42374</v>
      </c>
      <c r="G6" s="8">
        <f t="shared" si="0"/>
        <v>42375</v>
      </c>
      <c r="H6" s="8">
        <f t="shared" si="0"/>
        <v>42376</v>
      </c>
      <c r="I6" s="8">
        <f t="shared" si="0"/>
        <v>42377</v>
      </c>
      <c r="J6" s="8">
        <f t="shared" si="0"/>
        <v>42378</v>
      </c>
      <c r="K6" s="8">
        <f t="shared" si="0"/>
        <v>42379</v>
      </c>
      <c r="L6" s="8">
        <f t="shared" si="0"/>
        <v>42380</v>
      </c>
      <c r="M6" s="8">
        <f t="shared" si="0"/>
        <v>42381</v>
      </c>
      <c r="N6" s="8">
        <f t="shared" si="0"/>
        <v>42382</v>
      </c>
      <c r="O6" s="8">
        <f t="shared" si="0"/>
        <v>42383</v>
      </c>
      <c r="P6" s="8">
        <f t="shared" si="0"/>
        <v>42384</v>
      </c>
      <c r="Q6" s="8">
        <f t="shared" si="0"/>
        <v>42385</v>
      </c>
      <c r="R6" s="8">
        <f t="shared" si="0"/>
        <v>42386</v>
      </c>
      <c r="S6" s="8">
        <f t="shared" si="0"/>
        <v>42387</v>
      </c>
      <c r="T6" s="8">
        <f t="shared" si="0"/>
        <v>42388</v>
      </c>
      <c r="U6" s="8">
        <f t="shared" si="0"/>
        <v>42389</v>
      </c>
      <c r="V6" s="8">
        <f t="shared" si="0"/>
        <v>42390</v>
      </c>
      <c r="W6" s="8">
        <f t="shared" si="0"/>
        <v>42391</v>
      </c>
      <c r="X6" s="8">
        <f t="shared" si="0"/>
        <v>42392</v>
      </c>
      <c r="Y6" s="8">
        <f t="shared" si="0"/>
        <v>42393</v>
      </c>
      <c r="Z6" s="8">
        <f t="shared" si="0"/>
        <v>42394</v>
      </c>
      <c r="AA6" s="8">
        <f t="shared" si="0"/>
        <v>42395</v>
      </c>
      <c r="AB6" s="8">
        <f t="shared" si="0"/>
        <v>42396</v>
      </c>
      <c r="AC6" s="8">
        <f t="shared" si="0"/>
        <v>42397</v>
      </c>
      <c r="AD6" s="8">
        <f t="shared" si="0"/>
        <v>42398</v>
      </c>
      <c r="AE6" s="8">
        <f t="shared" si="0"/>
        <v>42399</v>
      </c>
      <c r="AF6" s="8">
        <f t="shared" si="0"/>
        <v>42400</v>
      </c>
    </row>
    <row r="7" spans="1:32" x14ac:dyDescent="0.25">
      <c r="A7" s="3"/>
      <c r="B7" s="38"/>
      <c r="C7" s="38"/>
      <c r="D7" s="38"/>
      <c r="E7" s="40"/>
      <c r="F7" s="40"/>
      <c r="G7" s="40"/>
      <c r="H7" s="40"/>
      <c r="I7" s="40"/>
      <c r="J7" s="38"/>
      <c r="K7" s="38"/>
      <c r="L7" s="38"/>
      <c r="M7" s="38"/>
      <c r="N7" s="38"/>
      <c r="O7" s="38"/>
      <c r="P7" s="38"/>
      <c r="Q7" s="38"/>
      <c r="R7" s="38"/>
      <c r="S7" s="38"/>
      <c r="T7" s="38"/>
      <c r="U7" s="38"/>
      <c r="V7" s="38"/>
      <c r="W7" s="38"/>
      <c r="X7" s="38"/>
      <c r="Y7" s="38"/>
      <c r="Z7" s="38"/>
      <c r="AA7" s="38"/>
      <c r="AB7" s="38"/>
      <c r="AC7" s="38"/>
      <c r="AD7" s="38"/>
      <c r="AE7" s="38"/>
      <c r="AF7" s="38"/>
    </row>
    <row r="8" spans="1:32" x14ac:dyDescent="0.25">
      <c r="A8" s="3"/>
      <c r="B8" s="38"/>
      <c r="C8" s="38"/>
      <c r="D8" s="38"/>
      <c r="E8" s="38"/>
      <c r="F8" s="38"/>
      <c r="G8" s="38"/>
      <c r="H8" s="38"/>
      <c r="I8" s="38"/>
      <c r="J8" s="38"/>
      <c r="K8" s="38"/>
      <c r="L8" s="38"/>
      <c r="M8" s="38"/>
      <c r="N8" s="40"/>
      <c r="O8" s="38"/>
      <c r="P8" s="38"/>
      <c r="Q8" s="38"/>
      <c r="R8" s="38"/>
      <c r="S8" s="38"/>
      <c r="T8" s="38"/>
      <c r="U8" s="38"/>
      <c r="V8" s="38"/>
      <c r="W8" s="38"/>
      <c r="X8" s="38"/>
      <c r="Y8" s="38"/>
      <c r="Z8" s="38"/>
      <c r="AA8" s="38"/>
      <c r="AB8" s="38"/>
      <c r="AC8" s="38"/>
      <c r="AD8" s="38"/>
      <c r="AE8" s="38"/>
      <c r="AF8" s="38"/>
    </row>
    <row r="9" spans="1:32" x14ac:dyDescent="0.25">
      <c r="A9" s="3"/>
      <c r="B9" s="38"/>
      <c r="C9" s="38"/>
      <c r="D9" s="38"/>
      <c r="E9" s="38"/>
      <c r="F9" s="38"/>
      <c r="G9" s="38"/>
      <c r="H9" s="38"/>
      <c r="I9" s="38"/>
      <c r="J9" s="38"/>
      <c r="K9" s="38"/>
      <c r="L9" s="38"/>
      <c r="N9" s="38"/>
      <c r="O9" s="38"/>
      <c r="P9" s="38"/>
      <c r="Q9" s="38"/>
      <c r="R9" s="38"/>
      <c r="S9" s="38"/>
      <c r="T9" s="27"/>
      <c r="U9" s="38"/>
      <c r="V9" s="27"/>
      <c r="W9" s="38"/>
      <c r="X9" s="38"/>
      <c r="Y9" s="38"/>
      <c r="Z9" s="38"/>
      <c r="AA9" s="38"/>
      <c r="AB9" s="38"/>
      <c r="AC9" s="38"/>
      <c r="AD9" s="38"/>
      <c r="AE9" s="38"/>
      <c r="AF9" s="38"/>
    </row>
    <row r="10" spans="1:32" x14ac:dyDescent="0.25">
      <c r="A10" s="3"/>
      <c r="B10" s="38"/>
      <c r="C10" s="38"/>
      <c r="D10" s="38"/>
      <c r="E10" s="38"/>
      <c r="F10" s="38"/>
      <c r="G10" s="38"/>
      <c r="H10" s="38"/>
      <c r="I10" s="38"/>
      <c r="J10" s="38"/>
      <c r="K10" s="38"/>
      <c r="L10" s="38"/>
      <c r="M10" s="38"/>
      <c r="N10" s="38"/>
      <c r="O10" s="38"/>
      <c r="P10" s="38"/>
      <c r="Q10" s="38"/>
      <c r="R10" s="38"/>
      <c r="S10" s="38"/>
      <c r="T10" s="38"/>
      <c r="U10" s="27"/>
      <c r="V10" s="38"/>
      <c r="W10" s="38"/>
      <c r="X10" s="38"/>
      <c r="Y10" s="38"/>
      <c r="Z10" s="38"/>
      <c r="AA10" s="38"/>
      <c r="AB10" s="38"/>
      <c r="AC10" s="38"/>
      <c r="AD10" s="38"/>
      <c r="AE10" s="38"/>
      <c r="AF10" s="38"/>
    </row>
    <row r="11" spans="1:32" x14ac:dyDescent="0.25">
      <c r="A11" s="3"/>
      <c r="B11" s="38"/>
      <c r="C11" s="38"/>
      <c r="D11" s="38"/>
      <c r="E11" s="38"/>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c r="AF11" s="38"/>
    </row>
    <row r="12" spans="1:32" x14ac:dyDescent="0.25">
      <c r="A12" s="3"/>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row>
    <row r="13" spans="1:32" x14ac:dyDescent="0.25">
      <c r="A13" s="3"/>
      <c r="B13" s="38"/>
      <c r="C13" s="38"/>
      <c r="D13" s="38"/>
      <c r="E13" s="38"/>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38"/>
    </row>
    <row r="15" spans="1:32" x14ac:dyDescent="0.25">
      <c r="C15" s="10"/>
      <c r="D15" s="43" t="s">
        <v>27</v>
      </c>
      <c r="E15" s="44"/>
      <c r="F15" s="44"/>
      <c r="G15" s="44"/>
      <c r="H15" s="44"/>
      <c r="I15" s="11"/>
      <c r="J15" s="12"/>
      <c r="K15" s="43" t="s">
        <v>28</v>
      </c>
      <c r="L15" s="44"/>
      <c r="M15" s="44"/>
      <c r="N15" s="44"/>
      <c r="O15" s="44"/>
      <c r="P15" s="11"/>
      <c r="Q15" s="13"/>
      <c r="R15" s="43" t="s">
        <v>29</v>
      </c>
      <c r="S15" s="44"/>
      <c r="T15" s="44"/>
      <c r="U15" s="44"/>
      <c r="V15" s="44"/>
      <c r="W15" s="44"/>
    </row>
    <row r="16" spans="1:32" x14ac:dyDescent="0.25">
      <c r="C16" s="11"/>
      <c r="D16" s="14"/>
      <c r="E16" s="14"/>
      <c r="F16" s="14"/>
      <c r="G16" s="14"/>
      <c r="H16" s="14"/>
      <c r="I16" s="11"/>
      <c r="J16" s="11"/>
      <c r="K16" s="14"/>
      <c r="L16" s="14"/>
      <c r="M16" s="14"/>
      <c r="N16" s="14"/>
      <c r="O16" s="14"/>
      <c r="P16" s="11"/>
      <c r="Q16" s="11"/>
      <c r="R16" s="14"/>
      <c r="S16" s="14"/>
      <c r="T16" s="14"/>
      <c r="U16" s="14"/>
      <c r="V16" s="14"/>
      <c r="W16" s="14"/>
    </row>
    <row r="17" spans="3:23" x14ac:dyDescent="0.25">
      <c r="C17" s="18"/>
      <c r="D17" s="43" t="s">
        <v>64</v>
      </c>
      <c r="E17" s="44"/>
      <c r="F17" s="44"/>
      <c r="G17" s="44"/>
      <c r="H17" s="44"/>
      <c r="I17" s="11"/>
      <c r="J17" s="16"/>
      <c r="K17" s="43" t="s">
        <v>56</v>
      </c>
      <c r="L17" s="44"/>
      <c r="M17" s="44"/>
      <c r="N17" s="44"/>
      <c r="O17" s="44"/>
      <c r="P17" s="11"/>
      <c r="Q17" s="17"/>
      <c r="R17" s="45" t="s">
        <v>32</v>
      </c>
      <c r="S17" s="44"/>
      <c r="T17" s="44"/>
      <c r="U17" s="44"/>
      <c r="V17" s="44"/>
      <c r="W17" s="44"/>
    </row>
    <row r="18" spans="3:23" x14ac:dyDescent="0.25">
      <c r="C18" s="11"/>
      <c r="D18" s="14"/>
      <c r="E18" s="14"/>
      <c r="F18" s="14"/>
      <c r="G18" s="14"/>
      <c r="H18" s="14"/>
      <c r="I18" s="11"/>
      <c r="J18" s="11"/>
      <c r="K18" s="14"/>
      <c r="L18" s="14"/>
      <c r="M18" s="14"/>
      <c r="N18" s="14"/>
      <c r="O18" s="14"/>
      <c r="P18" s="11"/>
      <c r="Q18" s="11"/>
      <c r="R18" s="14"/>
      <c r="S18" s="14"/>
      <c r="T18" s="14"/>
      <c r="U18" s="14"/>
      <c r="V18" s="14"/>
      <c r="W18" s="14"/>
    </row>
    <row r="19" spans="3:23" x14ac:dyDescent="0.25">
      <c r="C19" s="18" t="s">
        <v>41</v>
      </c>
      <c r="D19" s="43" t="s">
        <v>42</v>
      </c>
      <c r="E19" s="44"/>
      <c r="F19" s="44"/>
      <c r="G19" s="44"/>
      <c r="H19" s="44"/>
      <c r="I19" s="11"/>
      <c r="J19" s="19"/>
      <c r="K19" s="43" t="s">
        <v>33</v>
      </c>
      <c r="L19" s="44"/>
      <c r="M19" s="44"/>
      <c r="N19" s="44"/>
      <c r="O19" s="44"/>
      <c r="P19" s="11"/>
      <c r="Q19" s="20"/>
      <c r="R19" s="44" t="s">
        <v>34</v>
      </c>
      <c r="S19" s="44"/>
      <c r="T19" s="44"/>
      <c r="U19" s="44"/>
      <c r="V19" s="44"/>
      <c r="W19" s="44"/>
    </row>
    <row r="20" spans="3:23" x14ac:dyDescent="0.25">
      <c r="C20" s="11"/>
      <c r="D20" s="14"/>
      <c r="E20" s="14"/>
      <c r="F20" s="14"/>
      <c r="G20" s="14"/>
      <c r="H20" s="14"/>
      <c r="I20" s="11"/>
      <c r="J20" s="11"/>
      <c r="K20" s="14"/>
      <c r="L20" s="14"/>
      <c r="M20" s="14"/>
      <c r="N20" s="14"/>
      <c r="O20" s="14"/>
      <c r="P20" s="11"/>
      <c r="Q20" s="11"/>
      <c r="R20" s="14"/>
      <c r="S20" s="14"/>
      <c r="T20" s="14"/>
      <c r="U20" s="14"/>
      <c r="V20" s="14"/>
      <c r="W20" s="14"/>
    </row>
    <row r="21" spans="3:23" x14ac:dyDescent="0.25">
      <c r="C21" s="18" t="s">
        <v>35</v>
      </c>
      <c r="D21" s="43" t="s">
        <v>36</v>
      </c>
      <c r="E21" s="44"/>
      <c r="F21" s="44"/>
      <c r="G21" s="44"/>
      <c r="H21" s="44"/>
      <c r="I21" s="11"/>
      <c r="J21" s="21" t="s">
        <v>43</v>
      </c>
      <c r="K21" s="43" t="s">
        <v>38</v>
      </c>
      <c r="L21" s="44"/>
      <c r="M21" s="44"/>
      <c r="N21" s="44"/>
      <c r="O21" s="44"/>
      <c r="P21" s="11"/>
      <c r="Q21" s="22" t="s">
        <v>39</v>
      </c>
      <c r="R21" s="44" t="s">
        <v>40</v>
      </c>
      <c r="S21" s="44"/>
      <c r="T21" s="44"/>
      <c r="U21" s="44"/>
      <c r="V21" s="44"/>
      <c r="W21" s="44"/>
    </row>
    <row r="22" spans="3:23" x14ac:dyDescent="0.25">
      <c r="I22" s="11"/>
      <c r="J22" s="11"/>
      <c r="K22" s="11"/>
      <c r="L22" s="11"/>
      <c r="M22" s="11"/>
      <c r="N22" s="11"/>
      <c r="O22" s="11"/>
      <c r="P22" s="11"/>
      <c r="Q22" s="11"/>
      <c r="R22" s="11"/>
      <c r="S22" s="11"/>
      <c r="T22" s="11"/>
      <c r="U22" s="11"/>
      <c r="V22" s="11"/>
      <c r="W22" s="11"/>
    </row>
    <row r="23" spans="3:23" x14ac:dyDescent="0.25">
      <c r="I23" s="11"/>
      <c r="J23" s="11"/>
      <c r="K23" s="11"/>
      <c r="L23" s="11"/>
      <c r="M23" s="11"/>
      <c r="N23" s="11"/>
      <c r="O23" s="11"/>
      <c r="P23" s="11"/>
      <c r="Q23" s="11"/>
      <c r="R23" s="11"/>
      <c r="S23" s="11"/>
      <c r="T23" s="11"/>
      <c r="U23" s="11"/>
      <c r="V23" s="11"/>
      <c r="W23" s="11"/>
    </row>
  </sheetData>
  <sheetProtection selectLockedCells="1"/>
  <mergeCells count="13">
    <mergeCell ref="D19:H19"/>
    <mergeCell ref="D17:H17"/>
    <mergeCell ref="K19:O19"/>
    <mergeCell ref="R19:W19"/>
    <mergeCell ref="D21:H21"/>
    <mergeCell ref="K21:O21"/>
    <mergeCell ref="R21:W21"/>
    <mergeCell ref="B5:AF5"/>
    <mergeCell ref="D15:H15"/>
    <mergeCell ref="K15:O15"/>
    <mergeCell ref="R15:W15"/>
    <mergeCell ref="K17:O17"/>
    <mergeCell ref="R17:W17"/>
  </mergeCells>
  <conditionalFormatting sqref="B6:AF13">
    <cfRule type="expression" dxfId="1" priority="2">
      <formula>WEEKDAY(B$6,2)&gt;5</formula>
    </cfRule>
  </conditionalFormatting>
  <hyperlinks>
    <hyperlink ref="AD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6" r:id="rId5" name="Drop Down 2">
              <controlPr defaultSize="0" autoLine="0" autoPict="0">
                <anchor moveWithCells="1">
                  <from>
                    <xdr:col>0</xdr:col>
                    <xdr:colOff>0</xdr:colOff>
                    <xdr:row>1</xdr:row>
                    <xdr:rowOff>0</xdr:rowOff>
                  </from>
                  <to>
                    <xdr:col>1</xdr:col>
                    <xdr:colOff>0</xdr:colOff>
                    <xdr:row>2</xdr:row>
                    <xdr:rowOff>9525</xdr:rowOff>
                  </to>
                </anchor>
              </controlPr>
            </control>
          </mc:Choice>
        </mc:AlternateContent>
        <mc:AlternateContent xmlns:mc="http://schemas.openxmlformats.org/markup-compatibility/2006">
          <mc:Choice Requires="x14">
            <control shapeId="1027" r:id="rId6" name="Drop Down 3">
              <controlPr defaultSize="0" autoLine="0" autoPict="0" macro="[0]!Masquer_Jour">
                <anchor moveWithCells="1">
                  <from>
                    <xdr:col>0</xdr:col>
                    <xdr:colOff>0</xdr:colOff>
                    <xdr:row>0</xdr:row>
                    <xdr:rowOff>0</xdr:rowOff>
                  </from>
                  <to>
                    <xdr:col>1</xdr:col>
                    <xdr:colOff>0</xdr:colOff>
                    <xdr:row>1</xdr:row>
                    <xdr:rowOff>9525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 id="{2A91472A-5F1C-41E8-9EAE-55D1581DBBC5}">
            <xm:f>COUNTIF(Liste!$B$3:$B$15,B$6)&gt;0</xm:f>
            <x14:dxf>
              <fill>
                <patternFill>
                  <bgColor theme="9" tint="0.39994506668294322"/>
                </patternFill>
              </fill>
            </x14:dxf>
          </x14:cfRule>
          <xm:sqref>B6:AF13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I31"/>
  <sheetViews>
    <sheetView workbookViewId="0">
      <selection activeCell="H30" sqref="H30"/>
    </sheetView>
  </sheetViews>
  <sheetFormatPr baseColWidth="10" defaultColWidth="9.140625" defaultRowHeight="15" x14ac:dyDescent="0.25"/>
  <cols>
    <col min="1" max="1" width="18" style="5" bestFit="1" customWidth="1"/>
    <col min="2" max="2" width="10.7109375" bestFit="1" customWidth="1"/>
    <col min="10" max="10" width="27.85546875" bestFit="1" customWidth="1"/>
    <col min="11" max="11" width="5.28515625" customWidth="1"/>
  </cols>
  <sheetData>
    <row r="1" spans="1:35" x14ac:dyDescent="0.25">
      <c r="A1" s="5" t="s">
        <v>12</v>
      </c>
      <c r="B1" s="9" t="s">
        <v>26</v>
      </c>
      <c r="E1">
        <v>1</v>
      </c>
      <c r="F1" t="s">
        <v>0</v>
      </c>
      <c r="G1">
        <v>2015</v>
      </c>
      <c r="K1" t="s">
        <v>57</v>
      </c>
    </row>
    <row r="2" spans="1:35" x14ac:dyDescent="0.25">
      <c r="B2" s="1"/>
      <c r="E2">
        <v>2</v>
      </c>
      <c r="F2" t="s">
        <v>1</v>
      </c>
      <c r="G2">
        <v>2016</v>
      </c>
      <c r="K2" s="26"/>
      <c r="M2" s="10"/>
      <c r="N2" s="24" t="s">
        <v>27</v>
      </c>
      <c r="O2" s="25"/>
      <c r="P2" s="12"/>
      <c r="Q2" s="24" t="s">
        <v>28</v>
      </c>
      <c r="R2" s="25"/>
      <c r="S2" s="13"/>
      <c r="T2" s="24" t="s">
        <v>29</v>
      </c>
      <c r="X2" s="25"/>
      <c r="Y2" s="25"/>
      <c r="Z2" s="25"/>
      <c r="AA2" s="25"/>
      <c r="AB2" s="11"/>
      <c r="AE2" s="25"/>
      <c r="AF2" s="25"/>
      <c r="AG2" s="25"/>
      <c r="AH2" s="25"/>
      <c r="AI2" s="25"/>
    </row>
    <row r="3" spans="1:35" x14ac:dyDescent="0.25">
      <c r="A3" s="5" t="s">
        <v>13</v>
      </c>
      <c r="B3" s="1">
        <f>DATE(VLOOKUP(JANVIER!A2,E1:G12,3,0),1,1)</f>
        <v>42370</v>
      </c>
      <c r="E3">
        <v>3</v>
      </c>
      <c r="F3" t="s">
        <v>2</v>
      </c>
      <c r="G3">
        <v>2017</v>
      </c>
      <c r="J3" t="s">
        <v>44</v>
      </c>
      <c r="K3" s="27" t="s">
        <v>37</v>
      </c>
      <c r="M3" s="11"/>
      <c r="N3" s="23"/>
      <c r="O3" s="23"/>
      <c r="P3" s="11"/>
      <c r="Q3" s="23"/>
      <c r="R3" s="23"/>
      <c r="S3" s="11"/>
      <c r="T3" s="23"/>
      <c r="X3" s="23"/>
      <c r="Y3" s="23"/>
      <c r="Z3" s="23"/>
      <c r="AA3" s="23"/>
      <c r="AB3" s="11"/>
      <c r="AE3" s="23"/>
      <c r="AF3" s="23"/>
      <c r="AG3" s="23"/>
      <c r="AH3" s="23"/>
      <c r="AI3" s="23"/>
    </row>
    <row r="4" spans="1:35" x14ac:dyDescent="0.25">
      <c r="A4" s="5" t="s">
        <v>14</v>
      </c>
      <c r="B4" s="1">
        <f>ROUND(DATE(VLOOKUP(JANVIER!A2,E1:G12,3,0),4,MOD(234-11*MOD(VLOOKUP(JANVIER!A2,E1:G12,3,0),19),30))/7,0)*7-6</f>
        <v>42456</v>
      </c>
      <c r="E4">
        <v>4</v>
      </c>
      <c r="F4" t="s">
        <v>3</v>
      </c>
      <c r="G4">
        <v>2018</v>
      </c>
      <c r="J4" t="s">
        <v>45</v>
      </c>
      <c r="K4" s="27" t="s">
        <v>39</v>
      </c>
      <c r="M4" s="15"/>
      <c r="N4" s="24" t="s">
        <v>30</v>
      </c>
      <c r="O4" s="25"/>
      <c r="P4" s="16"/>
      <c r="Q4" s="24" t="s">
        <v>31</v>
      </c>
      <c r="R4" s="25"/>
      <c r="S4" s="17"/>
      <c r="T4" s="24" t="s">
        <v>32</v>
      </c>
      <c r="X4" s="25"/>
      <c r="Y4" s="25"/>
      <c r="Z4" s="25"/>
      <c r="AA4" s="25"/>
      <c r="AB4" s="11"/>
      <c r="AE4" s="25"/>
      <c r="AF4" s="25"/>
      <c r="AG4" s="25"/>
      <c r="AH4" s="25"/>
      <c r="AI4" s="25"/>
    </row>
    <row r="5" spans="1:35" x14ac:dyDescent="0.25">
      <c r="A5" s="5" t="s">
        <v>15</v>
      </c>
      <c r="B5" s="1">
        <f>$B$4+1</f>
        <v>42457</v>
      </c>
      <c r="E5">
        <v>5</v>
      </c>
      <c r="F5" t="s">
        <v>4</v>
      </c>
      <c r="G5">
        <v>2019</v>
      </c>
      <c r="J5" t="s">
        <v>46</v>
      </c>
      <c r="K5" s="27" t="s">
        <v>47</v>
      </c>
      <c r="M5" s="11"/>
      <c r="N5" s="23"/>
      <c r="O5" s="23"/>
      <c r="P5" s="11"/>
      <c r="Q5" s="23"/>
      <c r="R5" s="23"/>
      <c r="S5" s="11"/>
      <c r="T5" s="23"/>
      <c r="X5" s="23"/>
      <c r="Y5" s="23"/>
      <c r="Z5" s="23"/>
      <c r="AA5" s="23"/>
      <c r="AB5" s="11"/>
      <c r="AE5" s="23"/>
      <c r="AF5" s="23"/>
      <c r="AG5" s="23"/>
      <c r="AH5" s="23"/>
      <c r="AI5" s="23"/>
    </row>
    <row r="6" spans="1:35" x14ac:dyDescent="0.25">
      <c r="A6" s="5" t="s">
        <v>16</v>
      </c>
      <c r="B6" s="1">
        <f>DATE(VLOOKUP(JANVIER!A2,E1:G12,3,0),5,1)</f>
        <v>42491</v>
      </c>
      <c r="E6">
        <v>6</v>
      </c>
      <c r="F6" s="6" t="s">
        <v>5</v>
      </c>
      <c r="G6" s="7">
        <v>2020</v>
      </c>
      <c r="J6" t="s">
        <v>48</v>
      </c>
      <c r="K6" s="27" t="s">
        <v>49</v>
      </c>
      <c r="M6" s="18"/>
      <c r="N6" s="24" t="s">
        <v>64</v>
      </c>
      <c r="O6" s="25"/>
      <c r="P6" s="19"/>
      <c r="Q6" s="24" t="s">
        <v>33</v>
      </c>
      <c r="R6" s="25"/>
      <c r="S6" s="20"/>
      <c r="T6" s="24" t="s">
        <v>34</v>
      </c>
      <c r="X6" s="25"/>
      <c r="Y6" s="25"/>
      <c r="Z6" s="25"/>
      <c r="AA6" s="25"/>
      <c r="AB6" s="11"/>
      <c r="AE6" s="25"/>
      <c r="AF6" s="25"/>
      <c r="AG6" s="25"/>
      <c r="AH6" s="25"/>
      <c r="AI6" s="25"/>
    </row>
    <row r="7" spans="1:35" x14ac:dyDescent="0.25">
      <c r="A7" s="5" t="s">
        <v>18</v>
      </c>
      <c r="B7" s="1">
        <f>DATE(VLOOKUP(JANVIER!A2,E1:G12,3,0),5,8)</f>
        <v>42498</v>
      </c>
      <c r="E7">
        <v>7</v>
      </c>
      <c r="F7" t="s">
        <v>6</v>
      </c>
      <c r="G7">
        <v>2021</v>
      </c>
      <c r="J7" t="s">
        <v>50</v>
      </c>
      <c r="K7" s="27" t="s">
        <v>51</v>
      </c>
      <c r="M7" s="11"/>
      <c r="N7" s="23"/>
      <c r="O7" s="23"/>
      <c r="P7" s="11"/>
      <c r="Q7" s="23"/>
      <c r="R7" s="23"/>
      <c r="S7" s="11"/>
      <c r="T7" s="23"/>
      <c r="X7" s="23"/>
      <c r="Y7" s="23"/>
      <c r="Z7" s="23"/>
      <c r="AA7" s="23"/>
      <c r="AB7" s="11"/>
      <c r="AE7" s="23"/>
      <c r="AF7" s="23"/>
      <c r="AG7" s="23"/>
      <c r="AH7" s="23"/>
      <c r="AI7" s="23"/>
    </row>
    <row r="8" spans="1:35" x14ac:dyDescent="0.25">
      <c r="A8" s="5" t="s">
        <v>17</v>
      </c>
      <c r="B8" s="1">
        <f>$B$4+39</f>
        <v>42495</v>
      </c>
      <c r="E8">
        <v>8</v>
      </c>
      <c r="F8" t="s">
        <v>7</v>
      </c>
      <c r="G8">
        <v>2022</v>
      </c>
      <c r="J8" t="s">
        <v>52</v>
      </c>
      <c r="K8" s="27" t="s">
        <v>53</v>
      </c>
      <c r="M8" s="18" t="s">
        <v>41</v>
      </c>
      <c r="N8" s="24" t="s">
        <v>42</v>
      </c>
      <c r="O8" s="25"/>
      <c r="P8" s="21" t="s">
        <v>37</v>
      </c>
      <c r="Q8" s="24" t="s">
        <v>38</v>
      </c>
      <c r="R8" s="25"/>
      <c r="S8" s="22" t="s">
        <v>39</v>
      </c>
      <c r="T8" s="24" t="s">
        <v>40</v>
      </c>
      <c r="X8" s="25"/>
      <c r="Y8" s="25"/>
      <c r="Z8" s="25"/>
      <c r="AA8" s="25"/>
      <c r="AB8" s="11"/>
      <c r="AE8" s="25"/>
      <c r="AF8" s="25"/>
      <c r="AG8" s="25"/>
      <c r="AH8" s="25"/>
      <c r="AI8" s="25"/>
    </row>
    <row r="9" spans="1:35" x14ac:dyDescent="0.25">
      <c r="A9" s="5" t="s">
        <v>19</v>
      </c>
      <c r="B9" s="1">
        <f>$B$4+49</f>
        <v>42505</v>
      </c>
      <c r="E9">
        <v>9</v>
      </c>
      <c r="F9" t="s">
        <v>8</v>
      </c>
      <c r="G9">
        <v>2023</v>
      </c>
      <c r="J9" t="s">
        <v>54</v>
      </c>
      <c r="K9" s="27" t="s">
        <v>55</v>
      </c>
      <c r="M9" s="11"/>
      <c r="N9" s="23"/>
      <c r="O9" s="23"/>
      <c r="P9" s="23"/>
      <c r="Q9" s="23"/>
      <c r="R9" s="23"/>
      <c r="S9" s="11"/>
      <c r="T9" s="11"/>
      <c r="W9" s="11"/>
      <c r="X9" s="11"/>
      <c r="Y9" s="11"/>
      <c r="Z9" s="11"/>
      <c r="AA9" s="11"/>
      <c r="AB9" s="11"/>
      <c r="AC9" s="11"/>
      <c r="AD9" s="11"/>
      <c r="AE9" s="11"/>
      <c r="AF9" s="11"/>
      <c r="AG9" s="11"/>
      <c r="AH9" s="11"/>
      <c r="AI9" s="11"/>
    </row>
    <row r="10" spans="1:35" x14ac:dyDescent="0.25">
      <c r="A10" s="5" t="s">
        <v>20</v>
      </c>
      <c r="B10" s="1">
        <f>$B$4+50</f>
        <v>42506</v>
      </c>
      <c r="E10">
        <v>10</v>
      </c>
      <c r="F10" t="s">
        <v>9</v>
      </c>
      <c r="G10">
        <v>2024</v>
      </c>
      <c r="J10" t="s">
        <v>38</v>
      </c>
      <c r="K10" s="28" t="s">
        <v>43</v>
      </c>
      <c r="M10" s="18" t="s">
        <v>35</v>
      </c>
      <c r="N10" s="24" t="s">
        <v>36</v>
      </c>
      <c r="O10" s="25"/>
      <c r="P10" s="25"/>
      <c r="Q10" s="25"/>
      <c r="R10" s="25"/>
      <c r="S10" s="11"/>
      <c r="T10" s="11"/>
      <c r="W10" s="11"/>
      <c r="X10" s="11"/>
      <c r="Y10" s="11"/>
      <c r="Z10" s="11"/>
      <c r="AA10" s="11"/>
      <c r="AB10" s="11"/>
      <c r="AC10" s="11"/>
      <c r="AD10" s="11"/>
      <c r="AE10" s="11"/>
      <c r="AF10" s="11"/>
      <c r="AG10" s="11"/>
      <c r="AH10" s="11"/>
      <c r="AI10" s="11"/>
    </row>
    <row r="11" spans="1:35" x14ac:dyDescent="0.25">
      <c r="A11" s="5" t="s">
        <v>21</v>
      </c>
      <c r="B11" s="1">
        <f>DATE(VLOOKUP(JANVIER!A2,E1:G12,3,0),7,14)</f>
        <v>42565</v>
      </c>
      <c r="E11">
        <v>11</v>
      </c>
      <c r="F11" t="s">
        <v>10</v>
      </c>
      <c r="G11">
        <v>2025</v>
      </c>
      <c r="J11" t="s">
        <v>64</v>
      </c>
      <c r="K11" s="29" t="s">
        <v>58</v>
      </c>
    </row>
    <row r="12" spans="1:35" x14ac:dyDescent="0.25">
      <c r="A12" s="5" t="s">
        <v>22</v>
      </c>
      <c r="B12" s="1">
        <f>DATE(VLOOKUP(JANVIER!A2,E1:G12,3,0),8,15)</f>
        <v>42597</v>
      </c>
      <c r="E12">
        <v>12</v>
      </c>
      <c r="F12" t="s">
        <v>11</v>
      </c>
      <c r="G12">
        <v>2026</v>
      </c>
      <c r="J12" t="s">
        <v>42</v>
      </c>
      <c r="K12" s="30" t="s">
        <v>41</v>
      </c>
    </row>
    <row r="13" spans="1:35" x14ac:dyDescent="0.25">
      <c r="A13" s="5" t="s">
        <v>23</v>
      </c>
      <c r="B13" s="1">
        <f>DATE(VLOOKUP(JANVIER!A2,E1:G12,3,0),11,1)</f>
        <v>42675</v>
      </c>
      <c r="J13" t="s">
        <v>36</v>
      </c>
      <c r="K13" s="30" t="s">
        <v>35</v>
      </c>
    </row>
    <row r="14" spans="1:35" x14ac:dyDescent="0.25">
      <c r="A14" s="5" t="s">
        <v>24</v>
      </c>
      <c r="B14" s="1">
        <f>DATE(VLOOKUP(JANVIER!A2,E1:G12,3,0),11,11)</f>
        <v>42685</v>
      </c>
      <c r="J14" t="s">
        <v>34</v>
      </c>
      <c r="K14" s="31" t="s">
        <v>59</v>
      </c>
    </row>
    <row r="15" spans="1:35" x14ac:dyDescent="0.25">
      <c r="A15" s="5" t="s">
        <v>25</v>
      </c>
      <c r="B15" s="1">
        <f>DATE(VLOOKUP(JANVIER!A2,E1:G12,3,0),12,25)</f>
        <v>42729</v>
      </c>
      <c r="J15" t="s">
        <v>40</v>
      </c>
      <c r="K15" s="32" t="s">
        <v>60</v>
      </c>
    </row>
    <row r="16" spans="1:35" x14ac:dyDescent="0.25">
      <c r="J16" t="s">
        <v>29</v>
      </c>
      <c r="K16" s="33" t="s">
        <v>61</v>
      </c>
    </row>
    <row r="17" spans="2:19" x14ac:dyDescent="0.25">
      <c r="J17" t="s">
        <v>56</v>
      </c>
      <c r="K17" s="34" t="s">
        <v>62</v>
      </c>
    </row>
    <row r="18" spans="2:19" x14ac:dyDescent="0.25">
      <c r="J18" t="s">
        <v>33</v>
      </c>
      <c r="K18" s="35" t="s">
        <v>33</v>
      </c>
    </row>
    <row r="19" spans="2:19" x14ac:dyDescent="0.25">
      <c r="J19" t="s">
        <v>32</v>
      </c>
      <c r="K19" s="36" t="s">
        <v>63</v>
      </c>
    </row>
    <row r="20" spans="2:19" x14ac:dyDescent="0.25">
      <c r="B20" s="9"/>
      <c r="C20" s="9"/>
      <c r="K20" s="37"/>
    </row>
    <row r="30" spans="2:19" x14ac:dyDescent="0.25">
      <c r="R30" t="s">
        <v>65</v>
      </c>
      <c r="S30" t="s">
        <v>66</v>
      </c>
    </row>
    <row r="31" spans="2:19" x14ac:dyDescent="0.25">
      <c r="R31" t="s">
        <v>67</v>
      </c>
      <c r="S31" t="s">
        <v>68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JANVIER</vt:lpstr>
      <vt:lpstr>Liste</vt:lpstr>
      <vt:lpstr>Couleurs</vt:lpstr>
      <vt:lpstr>Texte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Zombaï</dc:creator>
  <cp:lastModifiedBy>Michel Zombaï</cp:lastModifiedBy>
  <dcterms:created xsi:type="dcterms:W3CDTF">2006-09-16T00:00:00Z</dcterms:created>
  <dcterms:modified xsi:type="dcterms:W3CDTF">2015-12-17T12:46:17Z</dcterms:modified>
</cp:coreProperties>
</file>