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-15" yWindow="5475" windowWidth="15480" windowHeight="3720" activeTab="1"/>
  </bookViews>
  <sheets>
    <sheet name="Facture" sheetId="9" r:id="rId1"/>
    <sheet name="Base" sheetId="1" r:id="rId2"/>
  </sheets>
  <externalReferences>
    <externalReference r:id="rId3"/>
    <externalReference r:id="rId4"/>
  </externalReferences>
  <definedNames>
    <definedName name="_tva19">Facture!$G$26</definedName>
    <definedName name="_tva7">Facture!$G$27</definedName>
    <definedName name="accept">Facture!$C$35</definedName>
    <definedName name="accord">Facture!$C$38</definedName>
    <definedName name="acom">Facture!$I$30</definedName>
    <definedName name="acompte">Facture!$C$39</definedName>
    <definedName name="acsdev">Facture!#REF!</definedName>
    <definedName name="arret">Facture!$C$24</definedName>
    <definedName name="chiflet">Facture!$C$25</definedName>
    <definedName name="civilité">#REF!</definedName>
    <definedName name="cli">Facture!$H$36</definedName>
    <definedName name="CLIENT">OFFSET([1]Client!$A$2,,,COUNTA([1]Client!$A$1:$A$65536)-1)</definedName>
    <definedName name="comme">Facture!$C$41</definedName>
    <definedName name="datfac">Facture!$E$29</definedName>
    <definedName name="DESIGNATION">OFFSET([1]Designation!$A$2,,,COUNTA([1]Designation!$A$1:$A$65536)-1)</definedName>
    <definedName name="dont">Facture!$I$34</definedName>
    <definedName name="entete_feuille" localSheetId="0">[2]facturation!$S$1:$S$4</definedName>
    <definedName name="HT">Facture!$L$28</definedName>
    <definedName name="_xlnm.Print_Titles" localSheetId="0">Facture!$1:$11</definedName>
    <definedName name="modpaie">Facture!$E$30</definedName>
    <definedName name="moi">Facture!$K$36</definedName>
    <definedName name="MTTC">Facture!$L$31</definedName>
    <definedName name="MTTC2">Facture!$L$33</definedName>
    <definedName name="paie">Facture!$F$30</definedName>
    <definedName name="recep">Facture!$F$29</definedName>
    <definedName name="reste">Facture!$I$33</definedName>
    <definedName name="signe">Facture!$C$36</definedName>
    <definedName name="suivant">Facture!$C$42</definedName>
    <definedName name="surdev">Facture!$D$16</definedName>
    <definedName name="TABLO_CLIENT">OFFSET([1]Client!$A$2,,,COUNTA([1]Client!$A$1:$A$65536)-1,6)</definedName>
    <definedName name="TABLO_DESIGNATION">OFFSET([1]Designation!$A$2,,,COUNTA([1]Designation!$A$1:$A$65536)-1,2)</definedName>
    <definedName name="Tablo_Recap_Devis">OFFSET(#REF!,,,COUNTA(#REF!),6)</definedName>
    <definedName name="Tablo_Recap_Facture">OFFSET(#REF!,,,COUNTA(#REF!)-1,5)</definedName>
    <definedName name="tva">Facture!$K$34</definedName>
    <definedName name="TVAG">Facture!$L$29</definedName>
    <definedName name="valtva2">Facture!$J$34</definedName>
    <definedName name="_xlnm.Print_Area" localSheetId="1">Base!$C$1:$M$23</definedName>
  </definedNames>
  <calcPr calcId="145621"/>
</workbook>
</file>

<file path=xl/calcChain.xml><?xml version="1.0" encoding="utf-8"?>
<calcChain xmlns="http://schemas.openxmlformats.org/spreadsheetml/2006/main">
  <c r="P21" i="9" l="1"/>
  <c r="O21" i="9"/>
  <c r="AG7" i="1" l="1"/>
  <c r="BE19" i="1"/>
  <c r="BE20" i="1"/>
  <c r="BE21" i="1"/>
  <c r="BE22" i="1"/>
  <c r="AG23" i="1"/>
  <c r="A1" i="9"/>
  <c r="D17" i="9" s="1"/>
  <c r="O19" i="9"/>
  <c r="P19" i="9"/>
  <c r="O20" i="9"/>
  <c r="P20" i="9"/>
  <c r="G26" i="9"/>
  <c r="G27" i="9"/>
  <c r="L28" i="9"/>
  <c r="L29" i="9" l="1"/>
  <c r="N29" i="9" s="1"/>
  <c r="H17" i="9"/>
  <c r="A3" i="9"/>
  <c r="A4" i="9"/>
  <c r="C25" i="9"/>
  <c r="L31" i="9" l="1"/>
</calcChain>
</file>

<file path=xl/sharedStrings.xml><?xml version="1.0" encoding="utf-8"?>
<sst xmlns="http://schemas.openxmlformats.org/spreadsheetml/2006/main" count="1095" uniqueCount="391">
  <si>
    <t xml:space="preserve">n° </t>
  </si>
  <si>
    <t>code article</t>
  </si>
  <si>
    <t>Description</t>
  </si>
  <si>
    <t>Catégorie</t>
  </si>
  <si>
    <t>Taille</t>
  </si>
  <si>
    <t>Qté_stock</t>
  </si>
  <si>
    <t xml:space="preserve"> Seuil _réappro</t>
  </si>
  <si>
    <t>PUV</t>
  </si>
  <si>
    <t>RefFrn</t>
  </si>
  <si>
    <t>PUA</t>
  </si>
  <si>
    <t>Délai</t>
  </si>
  <si>
    <t>tuyau pvc Ø 40 au ml</t>
  </si>
  <si>
    <t>PVC 40</t>
  </si>
  <si>
    <t>plomberie</t>
  </si>
  <si>
    <t>Ml</t>
  </si>
  <si>
    <t>NCLM2H</t>
  </si>
  <si>
    <t>U</t>
  </si>
  <si>
    <t>NCLCH22</t>
  </si>
  <si>
    <t>coude pvc 40mm 22°30 F/F</t>
  </si>
  <si>
    <t>NCLCH2</t>
  </si>
  <si>
    <t>coude pvc 40mm 22°30 M/F</t>
  </si>
  <si>
    <t>NCLCH44</t>
  </si>
  <si>
    <t>coude pvc 40mm 45° F/F</t>
  </si>
  <si>
    <t>NCLCH4</t>
  </si>
  <si>
    <t>coude pvc 40mm 45° M/F</t>
  </si>
  <si>
    <t>NCLCH6</t>
  </si>
  <si>
    <t>coude pvc 40mm 67° M/F</t>
  </si>
  <si>
    <t>NCLCH66</t>
  </si>
  <si>
    <t>coude pvc 40mm 67° F/F</t>
  </si>
  <si>
    <t>NCLCH8</t>
  </si>
  <si>
    <t>coude pvc 40mm 87° M/F</t>
  </si>
  <si>
    <t>NCLCH88</t>
  </si>
  <si>
    <t>coude pvc 40mm 87° F/F</t>
  </si>
  <si>
    <t>NCLBH144</t>
  </si>
  <si>
    <t>culotte Y pvc 40mm 45° F/F</t>
  </si>
  <si>
    <t>NCLBH14</t>
  </si>
  <si>
    <t>culotte Y pvc 40mm 45° M/F</t>
  </si>
  <si>
    <t>Té pied de biche pvc 40mm M/F</t>
  </si>
  <si>
    <t>NCLTH188</t>
  </si>
  <si>
    <t>Té pied de biche pvc 40mm F/F</t>
  </si>
  <si>
    <t>NCLFH</t>
  </si>
  <si>
    <t xml:space="preserve">Bouchon pvc 40mm </t>
  </si>
  <si>
    <t>NCLFLEXH</t>
  </si>
  <si>
    <t>manchon souple pvc 40mm F/F</t>
  </si>
  <si>
    <t>NCLFLEXHM</t>
  </si>
  <si>
    <t>manchon souple pvc 40mmM/F</t>
  </si>
  <si>
    <t>immediat</t>
  </si>
  <si>
    <t>pou</t>
  </si>
  <si>
    <t>u</t>
  </si>
  <si>
    <t>colle</t>
  </si>
  <si>
    <t>SCH13392</t>
  </si>
  <si>
    <t>coffret</t>
  </si>
  <si>
    <t>électricité</t>
  </si>
  <si>
    <t>SCH13394</t>
  </si>
  <si>
    <t>SCH13396</t>
  </si>
  <si>
    <t>SCH13401</t>
  </si>
  <si>
    <t>SCH13403</t>
  </si>
  <si>
    <t>SCH13402</t>
  </si>
  <si>
    <t>differentiel</t>
  </si>
  <si>
    <t>disjoncteur</t>
  </si>
  <si>
    <t>cuisine</t>
  </si>
  <si>
    <t>loup</t>
  </si>
  <si>
    <t>colle faience "adesilex P22"</t>
  </si>
  <si>
    <t>carrelage</t>
  </si>
  <si>
    <t>colle sol pk2 anti-poussière(1sac de 25kg = env 5 à 9m²)</t>
  </si>
  <si>
    <t>ragréage "plano 3" en sac de 25 kg</t>
  </si>
  <si>
    <t>joint</t>
  </si>
  <si>
    <t>joint gris clair 111 (sac 25kg)</t>
  </si>
  <si>
    <t>joint jaune 130 (sac 5kg)</t>
  </si>
  <si>
    <t>joint blanc 100 (sac de 5kg)</t>
  </si>
  <si>
    <t>joint sol gris ciment (sac 5kg)</t>
  </si>
  <si>
    <t>joint sol gris 113 (sac 5kg)</t>
  </si>
  <si>
    <t>croisillon de 2mm x 100</t>
  </si>
  <si>
    <t>faience</t>
  </si>
  <si>
    <t>croisillon de 4mm x 100</t>
  </si>
  <si>
    <t>joint de dilatation gris</t>
  </si>
  <si>
    <t>beton pour chape</t>
  </si>
  <si>
    <t>ciment</t>
  </si>
  <si>
    <t>trappe de visite aimantée (baignoire)</t>
  </si>
  <si>
    <t>faience murale blanche au m²</t>
  </si>
  <si>
    <t>décor (par 2 carreaux)</t>
  </si>
  <si>
    <t>carrelage sol modèle "Carbonara White" 45,5 x 45,5 au m²</t>
  </si>
  <si>
    <t>plinthe modèle "Carbonara White" 30,4 x 7,5 à la pièce</t>
  </si>
  <si>
    <t xml:space="preserve">sous couche étanche"prolicoat" avant pose faience </t>
  </si>
  <si>
    <t>1</t>
  </si>
  <si>
    <t>dépose/repose plan de travail jusque la plaque de cuisson</t>
  </si>
  <si>
    <t>prestations</t>
  </si>
  <si>
    <t>Mo</t>
  </si>
  <si>
    <t>25</t>
  </si>
  <si>
    <t>2</t>
  </si>
  <si>
    <t>découpe plan de travail pour encastrer le nouvel évier</t>
  </si>
  <si>
    <t>257</t>
  </si>
  <si>
    <t>3</t>
  </si>
  <si>
    <t>pose des carreaux de faience sur le plan de travail ( colle fournie) couleur des joint a définir</t>
  </si>
  <si>
    <t>4</t>
  </si>
  <si>
    <t>carrotage du mur avec fourniture tuyau pvc ,gaine semi rigide</t>
  </si>
  <si>
    <t>29</t>
  </si>
  <si>
    <t>5</t>
  </si>
  <si>
    <t xml:space="preserve">remplacement des prises et interrupteurs avec rainurage et remplacement </t>
  </si>
  <si>
    <t>31</t>
  </si>
  <si>
    <t>6</t>
  </si>
  <si>
    <t>remplacement du réfrigérateur</t>
  </si>
  <si>
    <t>32</t>
  </si>
  <si>
    <t>7</t>
  </si>
  <si>
    <t xml:space="preserve"> mise en déchetterie des gravas</t>
  </si>
  <si>
    <t>déchetterie</t>
  </si>
  <si>
    <t>33</t>
  </si>
  <si>
    <t>8</t>
  </si>
  <si>
    <t>montage des caissons</t>
  </si>
  <si>
    <t>35</t>
  </si>
  <si>
    <t>9</t>
  </si>
  <si>
    <t>ml de pose des éléments du bas, haut, armoires …</t>
  </si>
  <si>
    <t>36</t>
  </si>
  <si>
    <t>10</t>
  </si>
  <si>
    <t>nombre de ml de pose des plans de travail stratifiés sans découpes ni entailles de plaques et évier</t>
  </si>
  <si>
    <t>37</t>
  </si>
  <si>
    <t>11</t>
  </si>
  <si>
    <t>nombres d'entailles pour encastrement évier où plaque avec protection(colle où Rubson)</t>
  </si>
  <si>
    <t>39</t>
  </si>
  <si>
    <t>12</t>
  </si>
  <si>
    <t>nombre de pose étagères et/où fileurs</t>
  </si>
  <si>
    <t>41</t>
  </si>
  <si>
    <t>13</t>
  </si>
  <si>
    <t>pose des crédences stratifiées avec percage pour prises et interrupteurs au m²</t>
  </si>
  <si>
    <t>42</t>
  </si>
  <si>
    <t>14</t>
  </si>
  <si>
    <t>pose de corniche où cache lumière  à la coupe</t>
  </si>
  <si>
    <t>43</t>
  </si>
  <si>
    <t>15</t>
  </si>
  <si>
    <t>pose et raccordement évier sur arrivées et évacuations existantes sans modification</t>
  </si>
  <si>
    <t>44</t>
  </si>
  <si>
    <t>16</t>
  </si>
  <si>
    <t>pose et raccordement  lave vaisselle ou lave linge sur installations électrique et plomberie existante aux normes en vigueur</t>
  </si>
  <si>
    <t>46</t>
  </si>
  <si>
    <t>17</t>
  </si>
  <si>
    <t>pose de la porte lave/linge et /où vaisselle</t>
  </si>
  <si>
    <t>47</t>
  </si>
  <si>
    <t>18</t>
  </si>
  <si>
    <t>pose plaque de cuisson sur prise et arrivée de gaz existants sans modification</t>
  </si>
  <si>
    <t>48</t>
  </si>
  <si>
    <t>placos</t>
  </si>
  <si>
    <t>sdb</t>
  </si>
  <si>
    <t>lave mains TARGA Architectural 36 x 26</t>
  </si>
  <si>
    <t>lavabo</t>
  </si>
  <si>
    <t>sanitaire</t>
  </si>
  <si>
    <t>GO232926001</t>
  </si>
  <si>
    <t>mitigeur lavabo "grohe" eurosmart</t>
  </si>
  <si>
    <t>HA351350000</t>
  </si>
  <si>
    <t>syphon lavabo réglable en hauteur</t>
  </si>
  <si>
    <t>PMC043533</t>
  </si>
  <si>
    <t>lot de 2 chevilles fixation murale</t>
  </si>
  <si>
    <t>kit de raccordement mitigeur douche</t>
  </si>
  <si>
    <t>bain</t>
  </si>
  <si>
    <t>bonde lavabo</t>
  </si>
  <si>
    <t>rallonge de 25mm chromée pour écarter mitigeur douche</t>
  </si>
  <si>
    <t>ROAZPNEXOCP00</t>
  </si>
  <si>
    <t>pack wc NEXO compact</t>
  </si>
  <si>
    <t>toilettes</t>
  </si>
  <si>
    <t>GBR281.002.00.1</t>
  </si>
  <si>
    <t>robinet flotteur à alimentation latérale</t>
  </si>
  <si>
    <t>DUFD34901C</t>
  </si>
  <si>
    <t>robinet d'entrée d'eau de chasse 1/4 t 3/8</t>
  </si>
  <si>
    <t>S6S0203611</t>
  </si>
  <si>
    <t>vidage baignoire "easybain" a cable 650mm</t>
  </si>
  <si>
    <t>FDB0088206</t>
  </si>
  <si>
    <t>plaque de douche "robifix"pour placo en PER 12</t>
  </si>
  <si>
    <t>FBD0088244</t>
  </si>
  <si>
    <t>plaque de douche"robifix" pour placo en PER 16</t>
  </si>
  <si>
    <t>S6S020182</t>
  </si>
  <si>
    <t>syphon lavabo bi-matière</t>
  </si>
  <si>
    <t>S05922</t>
  </si>
  <si>
    <t>mitigeur évier rabatable réf: "natéo" de chez Jacb delafon</t>
  </si>
  <si>
    <t>évier</t>
  </si>
  <si>
    <t>plan de travail hydrofuge 38mm d'épaisseur</t>
  </si>
  <si>
    <t>plan</t>
  </si>
  <si>
    <t>260</t>
  </si>
  <si>
    <t xml:space="preserve">crédence </t>
  </si>
  <si>
    <t>cred</t>
  </si>
  <si>
    <t>faux plafond en lambris pvc blanc</t>
  </si>
  <si>
    <t>lambris</t>
  </si>
  <si>
    <t>placard</t>
  </si>
  <si>
    <t>tablette mélaminée blanche en 18mm</t>
  </si>
  <si>
    <t>support central</t>
  </si>
  <si>
    <t>étagère blanche épaisseur 22mm  1530 x 600 à ajustée sur place</t>
  </si>
  <si>
    <t>joues latérales blanche d'épaisseur 22mm</t>
  </si>
  <si>
    <t xml:space="preserve">étagère blanche épaisseur 22mm  650 x 600 </t>
  </si>
  <si>
    <t xml:space="preserve">taquets support étagères </t>
  </si>
  <si>
    <t>crémaillère bois</t>
  </si>
  <si>
    <t>tasseaux</t>
  </si>
  <si>
    <t>étagères blanches 560 x 440  en remplacement</t>
  </si>
  <si>
    <t>étagère</t>
  </si>
  <si>
    <t>étagères blanches 935 x 480 en remplacement</t>
  </si>
  <si>
    <t>étagères blanches 400x500 en remplacement</t>
  </si>
  <si>
    <t>étagère d'angle a recoupée sur place</t>
  </si>
  <si>
    <t>chute de plan de travail 25mm hydro</t>
  </si>
  <si>
    <t>chevilles placos 5 x 35</t>
  </si>
  <si>
    <t>cheville</t>
  </si>
  <si>
    <t>divers</t>
  </si>
  <si>
    <t>immédiat</t>
  </si>
  <si>
    <t>chevilles placos 5 x 50</t>
  </si>
  <si>
    <t/>
  </si>
  <si>
    <t>chevilles crampon 8mm</t>
  </si>
  <si>
    <t>chevilles placos 6 x 34</t>
  </si>
  <si>
    <t>rondelles Ø 10</t>
  </si>
  <si>
    <t>rondelle</t>
  </si>
  <si>
    <t>0411 08 19 88</t>
  </si>
  <si>
    <t>rondelles Ø 8x40x2</t>
  </si>
  <si>
    <t>rondelles Ø 7</t>
  </si>
  <si>
    <t>rondelles Ø 6</t>
  </si>
  <si>
    <t>vis torx 4 x 40</t>
  </si>
  <si>
    <t>vis</t>
  </si>
  <si>
    <t>vis torx 4 x 25</t>
  </si>
  <si>
    <t>vis torx 4 x 35</t>
  </si>
  <si>
    <t>vis torx 5 x 70</t>
  </si>
  <si>
    <t>vis torx  3 ,5 x 13</t>
  </si>
  <si>
    <t>vis tête ronde 5 x 30</t>
  </si>
  <si>
    <t>42332-24</t>
  </si>
  <si>
    <t xml:space="preserve">silicone  acrylique blanc </t>
  </si>
  <si>
    <t>silicone</t>
  </si>
  <si>
    <t xml:space="preserve">silicone  blanc </t>
  </si>
  <si>
    <t>silicone  translucide</t>
  </si>
  <si>
    <t>néoprène tube</t>
  </si>
  <si>
    <t>sac de plâtre 40kg</t>
  </si>
  <si>
    <t>plâtre</t>
  </si>
  <si>
    <t>plâtrerie</t>
  </si>
  <si>
    <t>enduit de lissage 5kg</t>
  </si>
  <si>
    <t>enduit</t>
  </si>
  <si>
    <t>enduit de rebouchage 5kg</t>
  </si>
  <si>
    <t>placoplatre hydrofuge BA13   2,8mx 1,20m au m²</t>
  </si>
  <si>
    <t>M²</t>
  </si>
  <si>
    <t>MFR</t>
  </si>
  <si>
    <t xml:space="preserve">rail </t>
  </si>
  <si>
    <t>stilmontant M48-35 L 3 m</t>
  </si>
  <si>
    <t>stilmontant M48-35 L 2,80 m</t>
  </si>
  <si>
    <t>stilmontant M48-35 L 2,60 m</t>
  </si>
  <si>
    <t>stilmontant M48-35 L 2,50 m</t>
  </si>
  <si>
    <t>placojoint "PR4"</t>
  </si>
  <si>
    <t>semin bande armée</t>
  </si>
  <si>
    <t xml:space="preserve">bande de joint </t>
  </si>
  <si>
    <t>201.116_45</t>
  </si>
  <si>
    <t>laine de roche "rockmur" 1,35 x 0,6</t>
  </si>
  <si>
    <t>isolation</t>
  </si>
  <si>
    <t>boite de vis 25mm</t>
  </si>
  <si>
    <t>suspente super longue 190 mm</t>
  </si>
  <si>
    <t>placomarine 2,60 x 1,20</t>
  </si>
  <si>
    <t>placoplatre hydrofuge BA13    2,5mx 1,20m au m²</t>
  </si>
  <si>
    <t>couche de peinture d'impression</t>
  </si>
  <si>
    <t>peinture</t>
  </si>
  <si>
    <t>NCLCM40</t>
  </si>
  <si>
    <t xml:space="preserve">collier pvc pour tuyau 40 </t>
  </si>
  <si>
    <t>bande d'étanchéité pour les angles "proliband"</t>
  </si>
  <si>
    <t>bordures "Steuler nice time tao" K-NCT 5172</t>
  </si>
  <si>
    <t>baguettePVC de finition d'angle RE 8</t>
  </si>
  <si>
    <t>baguette</t>
  </si>
  <si>
    <t xml:space="preserve">baguette finition d'angle RE 6 </t>
  </si>
  <si>
    <t>19</t>
  </si>
  <si>
    <t>pose et raccordement d'un four sur installation aux normes, et sans modification</t>
  </si>
  <si>
    <t>50</t>
  </si>
  <si>
    <t>20</t>
  </si>
  <si>
    <t>pose et raccordement d'un réfrigérateur ou congélateur sur installation aux normes, sans modification</t>
  </si>
  <si>
    <t>52</t>
  </si>
  <si>
    <t>21</t>
  </si>
  <si>
    <t>nombre de pose et raccord de néons et spots sur arrivées électrique et interrupteurs existants sans modification</t>
  </si>
  <si>
    <t>54</t>
  </si>
  <si>
    <t>22</t>
  </si>
  <si>
    <t>pose et raccordement d'un groupe d'aspiration ou hotte décor murale (recyclage où évacuation) sur prise et évacuation en attente à l'emplacement prévue</t>
  </si>
  <si>
    <t>56</t>
  </si>
  <si>
    <t>acompte</t>
  </si>
  <si>
    <t>nettoyant inox 400ml</t>
  </si>
  <si>
    <t>produit</t>
  </si>
  <si>
    <t>s.com</t>
  </si>
  <si>
    <t>vis 5 x 90/47</t>
  </si>
  <si>
    <t>quincaillerie</t>
  </si>
  <si>
    <t>vis 4 x 60</t>
  </si>
  <si>
    <t>vis 4 x 30</t>
  </si>
  <si>
    <t>map en sac de 25kg</t>
  </si>
  <si>
    <t>Type</t>
  </si>
  <si>
    <t>N°</t>
  </si>
  <si>
    <t>Devis</t>
  </si>
  <si>
    <t>Facture</t>
  </si>
  <si>
    <t>sav</t>
  </si>
  <si>
    <t xml:space="preserve"> </t>
  </si>
  <si>
    <t xml:space="preserve">LIBELLE </t>
  </si>
  <si>
    <t>Prix HT</t>
  </si>
  <si>
    <t>unité</t>
  </si>
  <si>
    <t>Quantité</t>
  </si>
  <si>
    <t>Montant HT</t>
  </si>
  <si>
    <t>tva</t>
  </si>
  <si>
    <t>tva 19,6</t>
  </si>
  <si>
    <t>TVA2= 19,6 %</t>
  </si>
  <si>
    <t>MONTANT H.T.</t>
  </si>
  <si>
    <t xml:space="preserve">date de paiement </t>
  </si>
  <si>
    <t>TVA GLOBALE</t>
  </si>
  <si>
    <t xml:space="preserve">mode de paiement </t>
  </si>
  <si>
    <t>MONTANT TTC</t>
  </si>
  <si>
    <t>TVA1= 7 %</t>
  </si>
  <si>
    <t xml:space="preserve">par chèque </t>
  </si>
  <si>
    <t>tva 7</t>
  </si>
  <si>
    <t xml:space="preserve">mitigeur thermostatic "concerto" </t>
  </si>
  <si>
    <t>receveur "prima" 80 x 80 blanc antigliss</t>
  </si>
  <si>
    <r>
      <t xml:space="preserve">bonde de douche grand débit </t>
    </r>
    <r>
      <rPr>
        <sz val="11"/>
        <rFont val="Calibri"/>
        <family val="2"/>
      </rPr>
      <t>Ø</t>
    </r>
    <r>
      <rPr>
        <sz val="11"/>
        <rFont val="Trebuchet MS"/>
        <family val="2"/>
      </rPr>
      <t>90</t>
    </r>
  </si>
  <si>
    <t>paroi escamotable "concerto" extensible de 76cm a 82cm</t>
  </si>
  <si>
    <t>SANITAIRE</t>
  </si>
  <si>
    <t>PLACOS</t>
  </si>
  <si>
    <t>QUINCAILLERIE</t>
  </si>
  <si>
    <t>PLACARD</t>
  </si>
  <si>
    <t>PRESTATIONS</t>
  </si>
  <si>
    <t>CARRELAGE</t>
  </si>
  <si>
    <t>ELECTRICITE</t>
  </si>
  <si>
    <t>PLOMBERIE</t>
  </si>
  <si>
    <t>colonne de douche avec 1 douchette "HANSGROHE" croma 100</t>
  </si>
  <si>
    <t>entreprise</t>
  </si>
  <si>
    <t>nom et prénom</t>
  </si>
  <si>
    <t>adresse</t>
  </si>
  <si>
    <t>cp ville</t>
  </si>
  <si>
    <t>TEL:</t>
  </si>
  <si>
    <t>Mail :</t>
  </si>
  <si>
    <t>http://</t>
  </si>
  <si>
    <t xml:space="preserve">   Artisan</t>
  </si>
  <si>
    <t>WAV3025626</t>
  </si>
  <si>
    <t>NCLBH18</t>
  </si>
  <si>
    <t>NCLBH188</t>
  </si>
  <si>
    <t>NCLTH188MF</t>
  </si>
  <si>
    <t>NCLKH</t>
  </si>
  <si>
    <t>NCLZHH</t>
  </si>
  <si>
    <t>culotte Y pvc 40mm 87°30  M/F</t>
  </si>
  <si>
    <t>culotte Y pvc 40mm 87°30  F/F</t>
  </si>
  <si>
    <t>Coulisse F/F Ø40</t>
  </si>
  <si>
    <t xml:space="preserve">manchon pvc à butée 40mm F/F </t>
  </si>
  <si>
    <t xml:space="preserve">manchette de reparation male Ø40 </t>
  </si>
  <si>
    <t xml:space="preserve">mini coffret opale 4 pas </t>
  </si>
  <si>
    <t xml:space="preserve">mini coffret opale 8 pas </t>
  </si>
  <si>
    <t xml:space="preserve">mini coffret opale 12 pas </t>
  </si>
  <si>
    <t>SCH13398</t>
  </si>
  <si>
    <t xml:space="preserve">mini coffret opale 16 pas </t>
  </si>
  <si>
    <t xml:space="preserve">opale coffret 1 rangee </t>
  </si>
  <si>
    <t xml:space="preserve">opale coffret 2 rangees </t>
  </si>
  <si>
    <t xml:space="preserve">opale coffret 3 rangees </t>
  </si>
  <si>
    <t>SCH13404</t>
  </si>
  <si>
    <t xml:space="preserve">opale coffret 4 rangees </t>
  </si>
  <si>
    <t>SCH13421</t>
  </si>
  <si>
    <t xml:space="preserve">porte opaque opale 1 r </t>
  </si>
  <si>
    <t>SCH13422</t>
  </si>
  <si>
    <t xml:space="preserve">porte opaque opale 2 r </t>
  </si>
  <si>
    <t>SCH13423</t>
  </si>
  <si>
    <t xml:space="preserve">porte opaque opale 3 r </t>
  </si>
  <si>
    <t>SCH13424</t>
  </si>
  <si>
    <t xml:space="preserve">porte opaque opale 4 r </t>
  </si>
  <si>
    <t>SCH13425</t>
  </si>
  <si>
    <t xml:space="preserve">porte transp.opale 1r </t>
  </si>
  <si>
    <t>SCH13426</t>
  </si>
  <si>
    <t xml:space="preserve">porte transp.opale 2r </t>
  </si>
  <si>
    <t>SCH13427</t>
  </si>
  <si>
    <t xml:space="preserve">porte transp.opale 3r </t>
  </si>
  <si>
    <t>SCH13428</t>
  </si>
  <si>
    <t xml:space="preserve">porte transp.opale 4r </t>
  </si>
  <si>
    <t>SCH16156</t>
  </si>
  <si>
    <t>différentiel 63a 30ma a</t>
  </si>
  <si>
    <t>SCH16157</t>
  </si>
  <si>
    <t xml:space="preserve">différentiel 25a 30ma ac </t>
  </si>
  <si>
    <t>SCH16158</t>
  </si>
  <si>
    <t xml:space="preserve">différentiel 40a 30ma a </t>
  </si>
  <si>
    <t>SCH16160</t>
  </si>
  <si>
    <t xml:space="preserve">différentiel 40a 30ma ac </t>
  </si>
  <si>
    <t>SCH16162</t>
  </si>
  <si>
    <t xml:space="preserve">différentiel 63a 30ma ac  </t>
  </si>
  <si>
    <t>SCH14910</t>
  </si>
  <si>
    <t xml:space="preserve">opale peigne vertical </t>
  </si>
  <si>
    <t>metalerie</t>
  </si>
  <si>
    <t>tole et alu</t>
  </si>
  <si>
    <t>z,a,c la pauline</t>
  </si>
  <si>
    <t>ester</t>
  </si>
  <si>
    <t>EURL   metalerie</t>
  </si>
  <si>
    <t>12547 hieres les palmiers</t>
  </si>
  <si>
    <t>021</t>
  </si>
  <si>
    <t>160,81</t>
  </si>
  <si>
    <t>FACTURE</t>
  </si>
  <si>
    <t>008</t>
  </si>
  <si>
    <t>1,74</t>
  </si>
  <si>
    <t xml:space="preserve">Arrêtée la présente facture à la somme de : </t>
  </si>
  <si>
    <t xml:space="preserve">RESTE A PAYER </t>
  </si>
  <si>
    <t xml:space="preserve">de tva </t>
  </si>
  <si>
    <t xml:space="preserve">dont </t>
  </si>
  <si>
    <t xml:space="preserve">a réception de la facture </t>
  </si>
  <si>
    <t xml:space="preserve">ACOMPTE VERSE </t>
  </si>
  <si>
    <t>002</t>
  </si>
  <si>
    <t>0,85</t>
  </si>
  <si>
    <t>0,59</t>
  </si>
  <si>
    <t>0,32</t>
  </si>
  <si>
    <t>http://forum.excel-pratique.com/excel/mixage-de-code-t42340.html</t>
  </si>
  <si>
    <t>1,36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</si>
</sst>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%"/>
    <numFmt numFmtId="166" formatCode="0#&quot; &quot;##&quot; &quot;##&quot; &quot;##&quot; &quot;##"/>
    <numFmt numFmtId="167" formatCode="_-* #,##0.00\ [$€]_-;\-* #,##0.00\ [$€]_-;_-* &quot;-&quot;??\ [$€]_-;_-@_-"/>
    <numFmt numFmtId="168" formatCode="###0"/>
    <numFmt numFmtId="169" formatCode="0.0"/>
    <numFmt numFmtId="170" formatCode="d\ mmmm\ yyyy"/>
    <numFmt numFmtId="171" formatCode="00"/>
    <numFmt numFmtId="172" formatCode="#,##0.00\€"/>
    <numFmt numFmtId="173" formatCode="#,##0.00\ _€"/>
  </numFmts>
  <fonts count="5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rebuchet MS"/>
      <family val="2"/>
    </font>
    <font>
      <sz val="12"/>
      <name val="Trebuchet MS"/>
      <family val="2"/>
    </font>
    <font>
      <sz val="10"/>
      <name val="MS Sans Serif"/>
      <family val="2"/>
    </font>
    <font>
      <b/>
      <sz val="12"/>
      <name val="times new roman"/>
      <family val="1"/>
    </font>
    <font>
      <sz val="11"/>
      <color indexed="8"/>
      <name val="Trebuchet MS"/>
      <family val="2"/>
    </font>
    <font>
      <sz val="10"/>
      <name val="Arial"/>
      <family val="2"/>
    </font>
    <font>
      <u/>
      <sz val="10"/>
      <color indexed="12"/>
      <name val="MS Sans Serif"/>
      <family val="2"/>
    </font>
    <font>
      <sz val="9"/>
      <name val="Trebuchet MS"/>
      <family val="2"/>
    </font>
    <font>
      <sz val="11"/>
      <name val="Calibri"/>
      <family val="2"/>
    </font>
    <font>
      <b/>
      <sz val="28"/>
      <name val="Arial"/>
      <family val="2"/>
    </font>
    <font>
      <sz val="10"/>
      <name val="Times New Roman"/>
      <family val="1"/>
    </font>
    <font>
      <sz val="14"/>
      <name val="Times New Roman"/>
      <family val="1"/>
    </font>
    <font>
      <sz val="28"/>
      <name val="Times New Roman"/>
      <family val="1"/>
    </font>
    <font>
      <b/>
      <sz val="16"/>
      <name val="Arial"/>
      <family val="2"/>
    </font>
    <font>
      <sz val="16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sz val="2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8"/>
      <color indexed="9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2"/>
      <color indexed="9"/>
      <name val="Arial"/>
      <family val="2"/>
    </font>
    <font>
      <b/>
      <sz val="10.8"/>
      <name val="Courier New"/>
      <family val="3"/>
    </font>
    <font>
      <b/>
      <sz val="10"/>
      <color indexed="9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sz val="9"/>
      <name val="Arial"/>
      <family val="2"/>
    </font>
    <font>
      <u/>
      <sz val="16"/>
      <name val="Arial"/>
      <family val="2"/>
    </font>
    <font>
      <sz val="12"/>
      <color indexed="9"/>
      <name val="Arial"/>
      <family val="2"/>
    </font>
    <font>
      <sz val="14"/>
      <color indexed="9"/>
      <name val="Arial"/>
      <family val="2"/>
    </font>
    <font>
      <b/>
      <u/>
      <sz val="14"/>
      <name val="Arial"/>
      <family val="2"/>
    </font>
    <font>
      <u/>
      <sz val="14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0.199999999999999"/>
      <color theme="10"/>
      <name val="Times New Roman"/>
      <family val="1"/>
    </font>
    <font>
      <b/>
      <sz val="28"/>
      <color rgb="FFFF0000"/>
      <name val="Monotype Corsiva"/>
      <family val="4"/>
    </font>
    <font>
      <sz val="14"/>
      <color theme="0"/>
      <name val="Times New Roman"/>
      <family val="1"/>
    </font>
    <font>
      <b/>
      <u/>
      <sz val="14"/>
      <color rgb="FF000000"/>
      <name val="Arial"/>
      <family val="2"/>
    </font>
    <font>
      <b/>
      <sz val="14"/>
      <color theme="1"/>
      <name val="arial"/>
      <family val="2"/>
    </font>
    <font>
      <sz val="12"/>
      <color theme="0"/>
      <name val="Times New Roman"/>
      <family val="1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2"/>
      <color theme="0"/>
      <name val="Arial"/>
      <family val="2"/>
    </font>
    <font>
      <b/>
      <sz val="14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64"/>
      </right>
      <top style="thin">
        <color indexed="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12">
    <xf numFmtId="0" fontId="0" fillId="0" borderId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5" fillId="0" borderId="0" applyNumberFormat="0" applyFill="0" applyBorder="0" applyAlignment="0" applyProtection="0"/>
  </cellStyleXfs>
  <cellXfs count="396">
    <xf numFmtId="0" fontId="0" fillId="0" borderId="0" xfId="0"/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869" applyNumberFormat="1" applyFont="1" applyAlignment="1">
      <alignment horizontal="center" vertical="center"/>
    </xf>
    <xf numFmtId="0" fontId="2" fillId="0" borderId="0" xfId="869" applyNumberFormat="1" applyFont="1" applyAlignment="1">
      <alignment horizontal="center" vertical="center"/>
    </xf>
    <xf numFmtId="0" fontId="2" fillId="0" borderId="0" xfId="869" applyFont="1" applyAlignment="1">
      <alignment horizontal="center" vertical="center" wrapText="1"/>
    </xf>
    <xf numFmtId="0" fontId="2" fillId="0" borderId="0" xfId="869" applyNumberFormat="1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650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685" applyFont="1" applyAlignment="1"/>
    <xf numFmtId="0" fontId="2" fillId="0" borderId="0" xfId="685" applyFont="1" applyAlignment="1">
      <alignment horizontal="center"/>
    </xf>
    <xf numFmtId="0" fontId="2" fillId="0" borderId="0" xfId="669" applyFont="1" applyAlignment="1"/>
    <xf numFmtId="0" fontId="2" fillId="0" borderId="0" xfId="666" applyFont="1" applyAlignment="1"/>
    <xf numFmtId="0" fontId="2" fillId="0" borderId="0" xfId="685" applyFont="1" applyFill="1" applyAlignment="1">
      <alignment horizontal="center"/>
    </xf>
    <xf numFmtId="0" fontId="0" fillId="0" borderId="0" xfId="0" applyAlignment="1">
      <alignment horizontal="center"/>
    </xf>
    <xf numFmtId="2" fontId="2" fillId="0" borderId="0" xfId="0" applyNumberFormat="1" applyFont="1"/>
    <xf numFmtId="0" fontId="1" fillId="0" borderId="0" xfId="684" applyAlignment="1">
      <alignment horizontal="center"/>
    </xf>
    <xf numFmtId="0" fontId="9" fillId="0" borderId="0" xfId="632" applyFont="1" applyBorder="1"/>
    <xf numFmtId="0" fontId="1" fillId="0" borderId="0" xfId="632" applyAlignment="1">
      <alignment horizontal="center"/>
    </xf>
    <xf numFmtId="0" fontId="1" fillId="0" borderId="0" xfId="684" applyFont="1" applyAlignment="1">
      <alignment horizontal="center"/>
    </xf>
    <xf numFmtId="2" fontId="3" fillId="0" borderId="0" xfId="637" applyNumberFormat="1" applyFont="1" applyAlignment="1">
      <alignment horizontal="center"/>
    </xf>
    <xf numFmtId="0" fontId="1" fillId="0" borderId="0" xfId="684"/>
    <xf numFmtId="2" fontId="1" fillId="0" borderId="0" xfId="684" applyNumberFormat="1"/>
    <xf numFmtId="0" fontId="1" fillId="0" borderId="0" xfId="684" applyFont="1"/>
    <xf numFmtId="2" fontId="0" fillId="0" borderId="0" xfId="0" applyNumberFormat="1"/>
    <xf numFmtId="0" fontId="9" fillId="0" borderId="0" xfId="632" applyFont="1" applyFill="1" applyBorder="1"/>
    <xf numFmtId="0" fontId="1" fillId="0" borderId="0" xfId="632" applyFill="1" applyAlignment="1">
      <alignment horizontal="center"/>
    </xf>
    <xf numFmtId="0" fontId="9" fillId="0" borderId="0" xfId="632" applyFont="1" applyBorder="1" applyAlignment="1">
      <alignment horizontal="left"/>
    </xf>
    <xf numFmtId="2" fontId="3" fillId="0" borderId="0" xfId="0" applyNumberFormat="1" applyFont="1"/>
    <xf numFmtId="0" fontId="3" fillId="0" borderId="0" xfId="0" applyFont="1"/>
    <xf numFmtId="0" fontId="9" fillId="0" borderId="0" xfId="687" applyFont="1" applyAlignment="1">
      <alignment horizontal="center"/>
    </xf>
    <xf numFmtId="0" fontId="9" fillId="0" borderId="0" xfId="637" applyFont="1" applyBorder="1" applyAlignment="1">
      <alignment wrapText="1"/>
    </xf>
    <xf numFmtId="0" fontId="9" fillId="0" borderId="0" xfId="637" applyFont="1" applyAlignment="1">
      <alignment horizontal="center"/>
    </xf>
    <xf numFmtId="2" fontId="9" fillId="0" borderId="0" xfId="637" applyNumberFormat="1" applyFont="1" applyAlignment="1">
      <alignment horizontal="center"/>
    </xf>
    <xf numFmtId="0" fontId="9" fillId="0" borderId="0" xfId="0" applyFont="1"/>
    <xf numFmtId="0" fontId="9" fillId="0" borderId="0" xfId="687" applyFont="1" applyAlignment="1">
      <alignment horizontal="left"/>
    </xf>
    <xf numFmtId="0" fontId="9" fillId="0" borderId="0" xfId="637" applyFont="1" applyFill="1" applyBorder="1" applyAlignment="1">
      <alignment wrapText="1"/>
    </xf>
    <xf numFmtId="0" fontId="9" fillId="0" borderId="0" xfId="637" applyFont="1" applyFill="1" applyAlignment="1">
      <alignment horizontal="center"/>
    </xf>
    <xf numFmtId="0" fontId="9" fillId="0" borderId="0" xfId="637" applyFont="1" applyAlignment="1">
      <alignment horizontal="left"/>
    </xf>
    <xf numFmtId="0" fontId="9" fillId="0" borderId="0" xfId="687" applyFont="1" applyFill="1" applyBorder="1" applyAlignment="1">
      <alignment wrapText="1"/>
    </xf>
    <xf numFmtId="0" fontId="9" fillId="0" borderId="0" xfId="687" applyFont="1" applyFill="1" applyBorder="1" applyAlignment="1">
      <alignment vertical="center" wrapText="1"/>
    </xf>
    <xf numFmtId="0" fontId="1" fillId="0" borderId="0" xfId="0" applyFont="1"/>
    <xf numFmtId="0" fontId="2" fillId="0" borderId="0" xfId="683" applyFont="1" applyAlignment="1">
      <alignment horizontal="center"/>
    </xf>
    <xf numFmtId="0" fontId="2" fillId="0" borderId="0" xfId="683" applyFont="1" applyBorder="1"/>
    <xf numFmtId="2" fontId="2" fillId="0" borderId="0" xfId="637" applyNumberFormat="1" applyFont="1" applyAlignment="1">
      <alignment horizontal="center"/>
    </xf>
    <xf numFmtId="0" fontId="2" fillId="0" borderId="0" xfId="683" applyFont="1"/>
    <xf numFmtId="2" fontId="2" fillId="0" borderId="0" xfId="683" applyNumberFormat="1" applyFont="1" applyAlignment="1">
      <alignment horizontal="center"/>
    </xf>
    <xf numFmtId="0" fontId="6" fillId="0" borderId="0" xfId="671" applyFont="1" applyFill="1" applyAlignment="1">
      <alignment horizontal="center"/>
    </xf>
    <xf numFmtId="0" fontId="6" fillId="0" borderId="0" xfId="671" applyFont="1" applyFill="1"/>
    <xf numFmtId="0" fontId="2" fillId="0" borderId="0" xfId="683" applyFont="1" applyAlignment="1">
      <alignment horizontal="left"/>
    </xf>
    <xf numFmtId="0" fontId="2" fillId="0" borderId="0" xfId="683" applyFont="1" applyFill="1" applyAlignment="1">
      <alignment horizontal="center"/>
    </xf>
    <xf numFmtId="0" fontId="2" fillId="0" borderId="0" xfId="650" applyFont="1" applyFill="1" applyAlignment="1">
      <alignment horizontal="center" vertical="top"/>
    </xf>
    <xf numFmtId="0" fontId="2" fillId="0" borderId="0" xfId="683" applyFont="1" applyFill="1"/>
    <xf numFmtId="0" fontId="2" fillId="0" borderId="0" xfId="637" applyFont="1" applyBorder="1" applyAlignment="1">
      <alignment wrapText="1"/>
    </xf>
    <xf numFmtId="0" fontId="2" fillId="0" borderId="0" xfId="637" applyFont="1" applyAlignment="1">
      <alignment horizontal="center"/>
    </xf>
    <xf numFmtId="0" fontId="2" fillId="0" borderId="0" xfId="682" applyFont="1" applyAlignment="1">
      <alignment horizontal="center"/>
    </xf>
    <xf numFmtId="0" fontId="2" fillId="0" borderId="0" xfId="637" applyFont="1" applyFill="1" applyBorder="1" applyAlignment="1">
      <alignment wrapText="1"/>
    </xf>
    <xf numFmtId="0" fontId="2" fillId="0" borderId="0" xfId="682" applyFont="1"/>
    <xf numFmtId="2" fontId="2" fillId="0" borderId="0" xfId="682" applyNumberFormat="1" applyFont="1"/>
    <xf numFmtId="0" fontId="2" fillId="0" borderId="0" xfId="672" applyFont="1" applyBorder="1"/>
    <xf numFmtId="0" fontId="2" fillId="0" borderId="0" xfId="672" applyFont="1" applyFill="1" applyBorder="1"/>
    <xf numFmtId="0" fontId="1" fillId="0" borderId="0" xfId="681"/>
    <xf numFmtId="0" fontId="1" fillId="0" borderId="0" xfId="681" applyNumberFormat="1" applyAlignment="1">
      <alignment horizontal="center"/>
    </xf>
    <xf numFmtId="0" fontId="9" fillId="0" borderId="1" xfId="672" applyFont="1" applyBorder="1"/>
    <xf numFmtId="0" fontId="1" fillId="0" borderId="0" xfId="681" applyAlignment="1">
      <alignment horizontal="center"/>
    </xf>
    <xf numFmtId="2" fontId="1" fillId="0" borderId="0" xfId="681" applyNumberFormat="1"/>
    <xf numFmtId="0" fontId="9" fillId="0" borderId="0" xfId="672" applyFont="1" applyBorder="1"/>
    <xf numFmtId="0" fontId="9" fillId="0" borderId="0" xfId="672" applyFont="1" applyFill="1" applyBorder="1"/>
    <xf numFmtId="0" fontId="1" fillId="0" borderId="0" xfId="681" applyBorder="1"/>
    <xf numFmtId="0" fontId="1" fillId="0" borderId="0" xfId="681" applyFill="1" applyBorder="1"/>
    <xf numFmtId="0" fontId="1" fillId="0" borderId="0" xfId="680" applyFill="1" applyBorder="1"/>
    <xf numFmtId="0" fontId="1" fillId="0" borderId="0" xfId="680"/>
    <xf numFmtId="2" fontId="1" fillId="0" borderId="0" xfId="680" applyNumberFormat="1"/>
    <xf numFmtId="0" fontId="1" fillId="0" borderId="0" xfId="680" applyFill="1"/>
    <xf numFmtId="0" fontId="5" fillId="2" borderId="2" xfId="685" applyFont="1" applyFill="1" applyBorder="1" applyAlignment="1">
      <alignment horizontal="center" vertical="center"/>
    </xf>
    <xf numFmtId="0" fontId="5" fillId="2" borderId="2" xfId="870" applyNumberFormat="1" applyFont="1" applyFill="1" applyBorder="1" applyAlignment="1">
      <alignment horizontal="center" vertical="center" wrapText="1"/>
    </xf>
    <xf numFmtId="0" fontId="5" fillId="2" borderId="2" xfId="869" applyNumberFormat="1" applyFont="1" applyFill="1" applyBorder="1" applyAlignment="1">
      <alignment horizontal="center" vertical="center"/>
    </xf>
    <xf numFmtId="0" fontId="5" fillId="2" borderId="2" xfId="869" applyFont="1" applyFill="1" applyBorder="1" applyAlignment="1">
      <alignment horizontal="center" vertical="center" wrapText="1"/>
    </xf>
    <xf numFmtId="0" fontId="5" fillId="2" borderId="2" xfId="869" applyNumberFormat="1" applyFont="1" applyFill="1" applyBorder="1" applyAlignment="1">
      <alignment horizontal="center" vertical="center" wrapText="1"/>
    </xf>
    <xf numFmtId="2" fontId="5" fillId="2" borderId="2" xfId="871" applyNumberFormat="1" applyFont="1" applyFill="1" applyBorder="1" applyAlignment="1">
      <alignment horizontal="center" vertical="center" wrapText="1"/>
    </xf>
    <xf numFmtId="0" fontId="5" fillId="2" borderId="2" xfId="869" applyFont="1" applyFill="1" applyBorder="1" applyAlignment="1">
      <alignment horizontal="center" vertical="center"/>
    </xf>
    <xf numFmtId="2" fontId="5" fillId="2" borderId="2" xfId="871" applyNumberFormat="1" applyFont="1" applyFill="1" applyBorder="1" applyAlignment="1">
      <alignment wrapText="1"/>
    </xf>
    <xf numFmtId="0" fontId="5" fillId="2" borderId="2" xfId="869" applyFont="1" applyFill="1" applyBorder="1"/>
    <xf numFmtId="0" fontId="5" fillId="3" borderId="2" xfId="685" applyFont="1" applyFill="1" applyBorder="1" applyAlignment="1">
      <alignment horizontal="center" vertical="center"/>
    </xf>
    <xf numFmtId="0" fontId="5" fillId="3" borderId="2" xfId="870" applyNumberFormat="1" applyFont="1" applyFill="1" applyBorder="1" applyAlignment="1">
      <alignment horizontal="center" vertical="center" wrapText="1"/>
    </xf>
    <xf numFmtId="0" fontId="5" fillId="3" borderId="2" xfId="869" applyNumberFormat="1" applyFont="1" applyFill="1" applyBorder="1" applyAlignment="1">
      <alignment horizontal="center" vertical="center"/>
    </xf>
    <xf numFmtId="0" fontId="5" fillId="3" borderId="2" xfId="869" applyFont="1" applyFill="1" applyBorder="1" applyAlignment="1">
      <alignment horizontal="center" vertical="center" wrapText="1"/>
    </xf>
    <xf numFmtId="0" fontId="5" fillId="3" borderId="2" xfId="869" applyNumberFormat="1" applyFont="1" applyFill="1" applyBorder="1" applyAlignment="1">
      <alignment horizontal="center" vertical="center" wrapText="1"/>
    </xf>
    <xf numFmtId="2" fontId="5" fillId="3" borderId="2" xfId="871" applyNumberFormat="1" applyFont="1" applyFill="1" applyBorder="1" applyAlignment="1">
      <alignment horizontal="center" vertical="center" wrapText="1"/>
    </xf>
    <xf numFmtId="0" fontId="5" fillId="3" borderId="2" xfId="869" applyFont="1" applyFill="1" applyBorder="1" applyAlignment="1">
      <alignment horizontal="center" vertical="center"/>
    </xf>
    <xf numFmtId="2" fontId="5" fillId="3" borderId="2" xfId="871" applyNumberFormat="1" applyFont="1" applyFill="1" applyBorder="1" applyAlignment="1">
      <alignment wrapText="1"/>
    </xf>
    <xf numFmtId="0" fontId="5" fillId="3" borderId="2" xfId="869" applyFont="1" applyFill="1" applyBorder="1"/>
    <xf numFmtId="0" fontId="5" fillId="4" borderId="3" xfId="684" applyFont="1" applyFill="1" applyBorder="1" applyAlignment="1">
      <alignment horizontal="center" vertical="center"/>
    </xf>
    <xf numFmtId="0" fontId="5" fillId="4" borderId="3" xfId="870" applyNumberFormat="1" applyFont="1" applyFill="1" applyBorder="1" applyAlignment="1">
      <alignment horizontal="center" vertical="center" wrapText="1"/>
    </xf>
    <xf numFmtId="0" fontId="5" fillId="4" borderId="3" xfId="869" applyNumberFormat="1" applyFont="1" applyFill="1" applyBorder="1" applyAlignment="1">
      <alignment horizontal="center" vertical="center"/>
    </xf>
    <xf numFmtId="0" fontId="5" fillId="4" borderId="3" xfId="869" applyFont="1" applyFill="1" applyBorder="1" applyAlignment="1">
      <alignment horizontal="center" vertical="center" wrapText="1"/>
    </xf>
    <xf numFmtId="0" fontId="5" fillId="4" borderId="3" xfId="869" applyNumberFormat="1" applyFont="1" applyFill="1" applyBorder="1" applyAlignment="1">
      <alignment horizontal="center" vertical="center" wrapText="1"/>
    </xf>
    <xf numFmtId="2" fontId="5" fillId="4" borderId="3" xfId="871" applyNumberFormat="1" applyFont="1" applyFill="1" applyBorder="1" applyAlignment="1">
      <alignment horizontal="center" vertical="center" wrapText="1"/>
    </xf>
    <xf numFmtId="0" fontId="5" fillId="4" borderId="3" xfId="869" applyFont="1" applyFill="1" applyBorder="1" applyAlignment="1">
      <alignment horizontal="center" vertical="center"/>
    </xf>
    <xf numFmtId="0" fontId="5" fillId="5" borderId="2" xfId="685" applyFont="1" applyFill="1" applyBorder="1" applyAlignment="1">
      <alignment horizontal="center" vertical="center"/>
    </xf>
    <xf numFmtId="0" fontId="5" fillId="5" borderId="2" xfId="870" applyNumberFormat="1" applyFont="1" applyFill="1" applyBorder="1" applyAlignment="1">
      <alignment horizontal="center" vertical="center" wrapText="1"/>
    </xf>
    <xf numFmtId="0" fontId="5" fillId="5" borderId="2" xfId="869" applyNumberFormat="1" applyFont="1" applyFill="1" applyBorder="1" applyAlignment="1">
      <alignment horizontal="center" vertical="center"/>
    </xf>
    <xf numFmtId="0" fontId="5" fillId="5" borderId="2" xfId="869" applyFont="1" applyFill="1" applyBorder="1" applyAlignment="1">
      <alignment horizontal="center" vertical="center" wrapText="1"/>
    </xf>
    <xf numFmtId="0" fontId="5" fillId="5" borderId="2" xfId="869" applyNumberFormat="1" applyFont="1" applyFill="1" applyBorder="1" applyAlignment="1">
      <alignment horizontal="center" vertical="center" wrapText="1"/>
    </xf>
    <xf numFmtId="2" fontId="5" fillId="5" borderId="2" xfId="871" applyNumberFormat="1" applyFont="1" applyFill="1" applyBorder="1" applyAlignment="1">
      <alignment horizontal="center" vertical="center" wrapText="1"/>
    </xf>
    <xf numFmtId="0" fontId="5" fillId="5" borderId="2" xfId="869" applyFont="1" applyFill="1" applyBorder="1" applyAlignment="1">
      <alignment horizontal="center" vertical="center"/>
    </xf>
    <xf numFmtId="2" fontId="5" fillId="5" borderId="2" xfId="871" applyNumberFormat="1" applyFont="1" applyFill="1" applyBorder="1" applyAlignment="1">
      <alignment wrapText="1"/>
    </xf>
    <xf numFmtId="0" fontId="5" fillId="5" borderId="2" xfId="869" applyFont="1" applyFill="1" applyBorder="1"/>
    <xf numFmtId="0" fontId="5" fillId="6" borderId="2" xfId="685" applyFont="1" applyFill="1" applyBorder="1" applyAlignment="1">
      <alignment horizontal="center" vertical="center"/>
    </xf>
    <xf numFmtId="0" fontId="5" fillId="6" borderId="2" xfId="870" applyNumberFormat="1" applyFont="1" applyFill="1" applyBorder="1" applyAlignment="1">
      <alignment horizontal="center" vertical="center" wrapText="1"/>
    </xf>
    <xf numFmtId="0" fontId="5" fillId="6" borderId="2" xfId="869" applyNumberFormat="1" applyFont="1" applyFill="1" applyBorder="1" applyAlignment="1">
      <alignment horizontal="center" vertical="center"/>
    </xf>
    <xf numFmtId="0" fontId="5" fillId="6" borderId="2" xfId="869" applyFont="1" applyFill="1" applyBorder="1" applyAlignment="1">
      <alignment horizontal="center" vertical="center" wrapText="1"/>
    </xf>
    <xf numFmtId="0" fontId="5" fillId="6" borderId="2" xfId="869" applyNumberFormat="1" applyFont="1" applyFill="1" applyBorder="1" applyAlignment="1">
      <alignment horizontal="center" vertical="center" wrapText="1"/>
    </xf>
    <xf numFmtId="2" fontId="5" fillId="6" borderId="2" xfId="871" applyNumberFormat="1" applyFont="1" applyFill="1" applyBorder="1" applyAlignment="1">
      <alignment horizontal="center" vertical="center" wrapText="1"/>
    </xf>
    <xf numFmtId="0" fontId="5" fillId="6" borderId="2" xfId="869" applyFont="1" applyFill="1" applyBorder="1" applyAlignment="1">
      <alignment horizontal="center" vertical="center"/>
    </xf>
    <xf numFmtId="2" fontId="5" fillId="6" borderId="2" xfId="871" applyNumberFormat="1" applyFont="1" applyFill="1" applyBorder="1" applyAlignment="1">
      <alignment wrapText="1"/>
    </xf>
    <xf numFmtId="0" fontId="5" fillId="6" borderId="2" xfId="869" applyFont="1" applyFill="1" applyBorder="1"/>
    <xf numFmtId="0" fontId="5" fillId="7" borderId="2" xfId="685" applyFont="1" applyFill="1" applyBorder="1" applyAlignment="1">
      <alignment horizontal="center" vertical="center"/>
    </xf>
    <xf numFmtId="0" fontId="5" fillId="7" borderId="2" xfId="870" applyNumberFormat="1" applyFont="1" applyFill="1" applyBorder="1" applyAlignment="1">
      <alignment horizontal="center" vertical="center" wrapText="1"/>
    </xf>
    <xf numFmtId="0" fontId="5" fillId="7" borderId="2" xfId="869" applyNumberFormat="1" applyFont="1" applyFill="1" applyBorder="1" applyAlignment="1">
      <alignment horizontal="center" vertical="center"/>
    </xf>
    <xf numFmtId="0" fontId="5" fillId="7" borderId="2" xfId="869" applyFont="1" applyFill="1" applyBorder="1" applyAlignment="1">
      <alignment horizontal="center" vertical="center" wrapText="1"/>
    </xf>
    <xf numFmtId="0" fontId="5" fillId="7" borderId="2" xfId="869" applyNumberFormat="1" applyFont="1" applyFill="1" applyBorder="1" applyAlignment="1">
      <alignment horizontal="center" vertical="center" wrapText="1"/>
    </xf>
    <xf numFmtId="2" fontId="5" fillId="7" borderId="2" xfId="871" applyNumberFormat="1" applyFont="1" applyFill="1" applyBorder="1" applyAlignment="1">
      <alignment horizontal="center" vertical="center" wrapText="1"/>
    </xf>
    <xf numFmtId="0" fontId="5" fillId="7" borderId="2" xfId="869" applyFont="1" applyFill="1" applyBorder="1" applyAlignment="1">
      <alignment horizontal="center" vertical="center"/>
    </xf>
    <xf numFmtId="2" fontId="5" fillId="7" borderId="2" xfId="871" applyNumberFormat="1" applyFont="1" applyFill="1" applyBorder="1" applyAlignment="1">
      <alignment wrapText="1"/>
    </xf>
    <xf numFmtId="0" fontId="5" fillId="7" borderId="2" xfId="869" applyFont="1" applyFill="1" applyBorder="1"/>
    <xf numFmtId="0" fontId="5" fillId="8" borderId="2" xfId="685" applyFont="1" applyFill="1" applyBorder="1" applyAlignment="1">
      <alignment horizontal="center" vertical="center"/>
    </xf>
    <xf numFmtId="0" fontId="5" fillId="8" borderId="2" xfId="870" applyNumberFormat="1" applyFont="1" applyFill="1" applyBorder="1" applyAlignment="1">
      <alignment horizontal="center" vertical="center" wrapText="1"/>
    </xf>
    <xf numFmtId="0" fontId="5" fillId="8" borderId="2" xfId="869" applyNumberFormat="1" applyFont="1" applyFill="1" applyBorder="1" applyAlignment="1">
      <alignment horizontal="center" vertical="center"/>
    </xf>
    <xf numFmtId="0" fontId="5" fillId="8" borderId="2" xfId="869" applyFont="1" applyFill="1" applyBorder="1" applyAlignment="1">
      <alignment horizontal="center" vertical="center" wrapText="1"/>
    </xf>
    <xf numFmtId="0" fontId="5" fillId="8" borderId="2" xfId="869" applyNumberFormat="1" applyFont="1" applyFill="1" applyBorder="1" applyAlignment="1">
      <alignment horizontal="center" vertical="center" wrapText="1"/>
    </xf>
    <xf numFmtId="2" fontId="5" fillId="8" borderId="2" xfId="871" applyNumberFormat="1" applyFont="1" applyFill="1" applyBorder="1" applyAlignment="1">
      <alignment horizontal="center" vertical="center" wrapText="1"/>
    </xf>
    <xf numFmtId="0" fontId="5" fillId="8" borderId="2" xfId="869" applyFont="1" applyFill="1" applyBorder="1" applyAlignment="1">
      <alignment horizontal="center" vertical="center"/>
    </xf>
    <xf numFmtId="2" fontId="5" fillId="8" borderId="2" xfId="871" applyNumberFormat="1" applyFont="1" applyFill="1" applyBorder="1" applyAlignment="1">
      <alignment wrapText="1"/>
    </xf>
    <xf numFmtId="0" fontId="5" fillId="8" borderId="2" xfId="869" applyFont="1" applyFill="1" applyBorder="1"/>
    <xf numFmtId="0" fontId="5" fillId="9" borderId="2" xfId="685" applyFont="1" applyFill="1" applyBorder="1" applyAlignment="1">
      <alignment horizontal="center" vertical="center"/>
    </xf>
    <xf numFmtId="0" fontId="5" fillId="9" borderId="2" xfId="870" applyNumberFormat="1" applyFont="1" applyFill="1" applyBorder="1" applyAlignment="1">
      <alignment horizontal="center" vertical="center" wrapText="1"/>
    </xf>
    <xf numFmtId="0" fontId="5" fillId="9" borderId="2" xfId="869" applyNumberFormat="1" applyFont="1" applyFill="1" applyBorder="1" applyAlignment="1">
      <alignment horizontal="center" vertical="center"/>
    </xf>
    <xf numFmtId="0" fontId="5" fillId="9" borderId="2" xfId="869" applyFont="1" applyFill="1" applyBorder="1" applyAlignment="1">
      <alignment horizontal="center" vertical="center" wrapText="1"/>
    </xf>
    <xf numFmtId="0" fontId="5" fillId="9" borderId="2" xfId="869" applyNumberFormat="1" applyFont="1" applyFill="1" applyBorder="1" applyAlignment="1">
      <alignment horizontal="center" vertical="center" wrapText="1"/>
    </xf>
    <xf numFmtId="2" fontId="5" fillId="9" borderId="2" xfId="871" applyNumberFormat="1" applyFont="1" applyFill="1" applyBorder="1" applyAlignment="1">
      <alignment horizontal="center" vertical="center" wrapText="1"/>
    </xf>
    <xf numFmtId="0" fontId="5" fillId="9" borderId="2" xfId="869" applyFont="1" applyFill="1" applyBorder="1" applyAlignment="1">
      <alignment horizontal="center" vertical="center"/>
    </xf>
    <xf numFmtId="2" fontId="5" fillId="9" borderId="2" xfId="871" applyNumberFormat="1" applyFont="1" applyFill="1" applyBorder="1" applyAlignment="1">
      <alignment wrapText="1"/>
    </xf>
    <xf numFmtId="0" fontId="5" fillId="9" borderId="2" xfId="869" applyFont="1" applyFill="1" applyBorder="1"/>
    <xf numFmtId="0" fontId="2" fillId="0" borderId="0" xfId="685" applyFont="1" applyFill="1" applyAlignment="1"/>
    <xf numFmtId="0" fontId="2" fillId="0" borderId="0" xfId="637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681" applyFill="1"/>
    <xf numFmtId="0" fontId="1" fillId="0" borderId="0" xfId="681" applyFill="1" applyAlignment="1">
      <alignment horizontal="center"/>
    </xf>
    <xf numFmtId="14" fontId="1" fillId="0" borderId="0" xfId="0" applyNumberFormat="1" applyFont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0" fontId="0" fillId="0" borderId="0" xfId="0" applyProtection="1"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Alignment="1" applyProtection="1">
      <protection locked="0"/>
    </xf>
    <xf numFmtId="14" fontId="12" fillId="0" borderId="0" xfId="0" applyNumberFormat="1" applyFont="1" applyProtection="1">
      <protection locked="0"/>
    </xf>
    <xf numFmtId="0" fontId="12" fillId="0" borderId="0" xfId="0" applyFont="1" applyProtection="1">
      <protection locked="0"/>
    </xf>
    <xf numFmtId="0" fontId="7" fillId="0" borderId="0" xfId="614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20" fontId="1" fillId="0" borderId="0" xfId="0" applyNumberFormat="1" applyFont="1"/>
    <xf numFmtId="14" fontId="0" fillId="0" borderId="0" xfId="0" applyNumberFormat="1" applyFill="1" applyAlignment="1" applyProtection="1">
      <protection locked="0"/>
    </xf>
    <xf numFmtId="0" fontId="0" fillId="0" borderId="0" xfId="0" applyFill="1" applyProtection="1">
      <protection locked="0"/>
    </xf>
    <xf numFmtId="14" fontId="1" fillId="0" borderId="0" xfId="0" applyNumberFormat="1" applyFont="1" applyProtection="1">
      <protection locked="0"/>
    </xf>
    <xf numFmtId="0" fontId="45" fillId="0" borderId="0" xfId="0" applyFont="1" applyFill="1" applyBorder="1" applyAlignment="1" applyProtection="1">
      <alignment horizontal="left" vertical="center"/>
      <protection locked="0"/>
    </xf>
    <xf numFmtId="0" fontId="45" fillId="0" borderId="0" xfId="0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14" fillId="0" borderId="0" xfId="0" applyFont="1" applyFill="1" applyAlignment="1" applyProtection="1">
      <protection locked="0"/>
    </xf>
    <xf numFmtId="0" fontId="15" fillId="0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6" fillId="0" borderId="0" xfId="0" applyFont="1" applyBorder="1" applyProtection="1">
      <protection locked="0"/>
    </xf>
    <xf numFmtId="170" fontId="17" fillId="0" borderId="0" xfId="0" applyNumberFormat="1" applyFont="1" applyBorder="1" applyProtection="1">
      <protection locked="0"/>
    </xf>
    <xf numFmtId="18" fontId="0" fillId="0" borderId="0" xfId="0" applyNumberFormat="1" applyProtection="1">
      <protection locked="0"/>
    </xf>
    <xf numFmtId="0" fontId="1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12" fillId="0" borderId="0" xfId="0" applyFont="1" applyBorder="1" applyProtection="1">
      <protection locked="0"/>
    </xf>
    <xf numFmtId="0" fontId="7" fillId="0" borderId="0" xfId="0" applyFont="1" applyProtection="1">
      <protection locked="0"/>
    </xf>
    <xf numFmtId="14" fontId="20" fillId="0" borderId="0" xfId="0" applyNumberFormat="1" applyFont="1" applyFill="1" applyProtection="1">
      <protection locked="0"/>
    </xf>
    <xf numFmtId="0" fontId="21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center"/>
    </xf>
    <xf numFmtId="0" fontId="20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0" fontId="7" fillId="0" borderId="0" xfId="0" applyFont="1" applyBorder="1" applyProtection="1">
      <protection locked="0"/>
    </xf>
    <xf numFmtId="20" fontId="7" fillId="0" borderId="0" xfId="0" applyNumberFormat="1" applyFont="1" applyProtection="1">
      <protection locked="0"/>
    </xf>
    <xf numFmtId="0" fontId="23" fillId="0" borderId="0" xfId="0" applyFont="1" applyFill="1" applyBorder="1" applyAlignment="1" applyProtection="1">
      <alignment horizontal="center"/>
      <protection locked="0"/>
    </xf>
    <xf numFmtId="0" fontId="24" fillId="0" borderId="0" xfId="0" applyFont="1" applyFill="1" applyBorder="1" applyProtection="1"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right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center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0" fillId="0" borderId="0" xfId="0" applyFont="1" applyBorder="1" applyProtection="1">
      <protection locked="0"/>
    </xf>
    <xf numFmtId="0" fontId="20" fillId="0" borderId="0" xfId="0" applyFont="1" applyFill="1" applyBorder="1" applyAlignment="1" applyProtection="1">
      <alignment horizont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6" fillId="0" borderId="0" xfId="0" applyFont="1" applyFill="1" applyAlignment="1" applyProtection="1">
      <alignment horizontal="center" vertical="center"/>
      <protection locked="0"/>
    </xf>
    <xf numFmtId="0" fontId="22" fillId="0" borderId="0" xfId="0" applyFont="1" applyFill="1" applyAlignment="1">
      <alignment horizontal="center"/>
    </xf>
    <xf numFmtId="0" fontId="7" fillId="0" borderId="0" xfId="0" applyFont="1" applyAlignment="1" applyProtection="1">
      <protection locked="0"/>
    </xf>
    <xf numFmtId="0" fontId="27" fillId="0" borderId="0" xfId="0" applyFont="1" applyAlignment="1" applyProtection="1">
      <alignment horizontal="right"/>
      <protection locked="0"/>
    </xf>
    <xf numFmtId="0" fontId="20" fillId="0" borderId="0" xfId="0" applyFont="1" applyAlignment="1" applyProtection="1">
      <protection locked="0"/>
    </xf>
    <xf numFmtId="0" fontId="24" fillId="0" borderId="0" xfId="0" applyFont="1" applyAlignment="1" applyProtection="1">
      <alignment horizontal="center"/>
      <protection locked="0"/>
    </xf>
    <xf numFmtId="14" fontId="7" fillId="0" borderId="0" xfId="0" applyNumberFormat="1" applyFont="1" applyProtection="1">
      <protection locked="0"/>
    </xf>
    <xf numFmtId="0" fontId="24" fillId="0" borderId="3" xfId="0" applyFont="1" applyFill="1" applyBorder="1" applyProtection="1">
      <protection locked="0"/>
    </xf>
    <xf numFmtId="0" fontId="24" fillId="0" borderId="3" xfId="0" applyFont="1" applyFill="1" applyBorder="1" applyAlignment="1" applyProtection="1">
      <alignment horizontal="center"/>
      <protection locked="0"/>
    </xf>
    <xf numFmtId="0" fontId="21" fillId="0" borderId="0" xfId="0" applyFont="1" applyFill="1" applyProtection="1">
      <protection locked="0"/>
    </xf>
    <xf numFmtId="0" fontId="15" fillId="0" borderId="0" xfId="0" applyFont="1" applyFill="1" applyAlignment="1" applyProtection="1">
      <alignment horizontal="right" vertical="center"/>
      <protection locked="0"/>
    </xf>
    <xf numFmtId="0" fontId="15" fillId="0" borderId="0" xfId="0" applyFont="1" applyFill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8" fillId="0" borderId="0" xfId="0" applyFont="1" applyFill="1" applyBorder="1" applyProtection="1">
      <protection locked="0"/>
    </xf>
    <xf numFmtId="0" fontId="24" fillId="0" borderId="0" xfId="0" applyFont="1" applyFill="1" applyAlignment="1" applyProtection="1">
      <alignment horizontal="center"/>
      <protection locked="0"/>
    </xf>
    <xf numFmtId="0" fontId="15" fillId="0" borderId="0" xfId="0" applyFont="1" applyFill="1" applyAlignment="1">
      <alignment horizontal="center"/>
    </xf>
    <xf numFmtId="0" fontId="22" fillId="0" borderId="0" xfId="0" applyFont="1" applyAlignment="1" applyProtection="1">
      <alignment horizontal="center"/>
      <protection locked="0"/>
    </xf>
    <xf numFmtId="0" fontId="20" fillId="0" borderId="0" xfId="0" applyFont="1" applyProtection="1">
      <protection locked="0"/>
    </xf>
    <xf numFmtId="0" fontId="24" fillId="0" borderId="0" xfId="0" applyFont="1" applyBorder="1" applyProtection="1">
      <protection locked="0"/>
    </xf>
    <xf numFmtId="0" fontId="24" fillId="0" borderId="0" xfId="0" applyNumberFormat="1" applyFont="1" applyFill="1" applyBorder="1" applyAlignment="1" applyProtection="1">
      <alignment horizontal="center"/>
      <protection locked="0"/>
    </xf>
    <xf numFmtId="0" fontId="29" fillId="0" borderId="0" xfId="0" applyFont="1" applyFill="1"/>
    <xf numFmtId="0" fontId="7" fillId="0" borderId="0" xfId="0" applyFont="1" applyFill="1" applyAlignment="1" applyProtection="1">
      <protection locked="0"/>
    </xf>
    <xf numFmtId="0" fontId="26" fillId="0" borderId="0" xfId="0" applyFont="1" applyFill="1" applyAlignment="1" applyProtection="1">
      <alignment horizontal="center"/>
      <protection locked="0"/>
    </xf>
    <xf numFmtId="0" fontId="30" fillId="0" borderId="0" xfId="0" applyFont="1" applyFill="1" applyBorder="1" applyProtection="1">
      <protection locked="0"/>
    </xf>
    <xf numFmtId="0" fontId="7" fillId="0" borderId="0" xfId="614" applyFont="1" applyProtection="1">
      <protection locked="0"/>
    </xf>
    <xf numFmtId="171" fontId="24" fillId="0" borderId="0" xfId="0" applyNumberFormat="1" applyFont="1" applyFill="1" applyAlignment="1" applyProtection="1">
      <alignment horizontal="center"/>
      <protection locked="0"/>
    </xf>
    <xf numFmtId="0" fontId="7" fillId="0" borderId="0" xfId="0" applyFont="1" applyFill="1" applyBorder="1" applyProtection="1">
      <protection locked="0"/>
    </xf>
    <xf numFmtId="0" fontId="7" fillId="0" borderId="0" xfId="0" applyFont="1" applyFill="1" applyBorder="1" applyAlignment="1" applyProtection="1"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0" fontId="24" fillId="0" borderId="0" xfId="0" applyFont="1" applyProtection="1">
      <protection locked="0"/>
    </xf>
    <xf numFmtId="166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31" fillId="0" borderId="0" xfId="0" applyFont="1" applyFill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left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Protection="1">
      <protection locked="0"/>
    </xf>
    <xf numFmtId="0" fontId="26" fillId="0" borderId="0" xfId="0" applyFont="1" applyFill="1" applyBorder="1" applyAlignment="1" applyProtection="1">
      <protection locked="0"/>
    </xf>
    <xf numFmtId="0" fontId="16" fillId="0" borderId="0" xfId="0" applyFont="1" applyBorder="1" applyAlignment="1"/>
    <xf numFmtId="0" fontId="32" fillId="0" borderId="3" xfId="0" applyFont="1" applyFill="1" applyBorder="1" applyAlignment="1" applyProtection="1">
      <alignment horizontal="left"/>
      <protection locked="0"/>
    </xf>
    <xf numFmtId="0" fontId="33" fillId="0" borderId="3" xfId="0" applyFont="1" applyFill="1" applyBorder="1" applyAlignment="1">
      <alignment horizontal="left"/>
    </xf>
    <xf numFmtId="0" fontId="34" fillId="0" borderId="3" xfId="0" applyFont="1" applyFill="1" applyBorder="1" applyAlignment="1">
      <alignment horizontal="left"/>
    </xf>
    <xf numFmtId="0" fontId="20" fillId="0" borderId="3" xfId="0" applyFont="1" applyBorder="1" applyProtection="1">
      <protection locked="0"/>
    </xf>
    <xf numFmtId="0" fontId="7" fillId="0" borderId="3" xfId="0" applyFont="1" applyBorder="1" applyProtection="1">
      <protection locked="0"/>
    </xf>
    <xf numFmtId="0" fontId="20" fillId="0" borderId="0" xfId="0" applyFont="1" applyFill="1" applyBorder="1" applyAlignment="1" applyProtection="1">
      <alignment wrapText="1"/>
      <protection locked="0"/>
    </xf>
    <xf numFmtId="0" fontId="26" fillId="0" borderId="0" xfId="0" applyFont="1" applyProtection="1">
      <protection locked="0"/>
    </xf>
    <xf numFmtId="0" fontId="35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left"/>
    </xf>
    <xf numFmtId="0" fontId="36" fillId="0" borderId="0" xfId="0" applyFont="1" applyFill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0" fillId="0" borderId="0" xfId="0" applyFill="1"/>
    <xf numFmtId="0" fontId="20" fillId="0" borderId="0" xfId="0" applyFont="1" applyFill="1" applyBorder="1"/>
    <xf numFmtId="0" fontId="24" fillId="0" borderId="2" xfId="0" applyFont="1" applyFill="1" applyBorder="1"/>
    <xf numFmtId="164" fontId="21" fillId="0" borderId="2" xfId="0" applyNumberFormat="1" applyFont="1" applyFill="1" applyBorder="1" applyAlignment="1">
      <alignment horizontal="center" vertical="center"/>
    </xf>
    <xf numFmtId="169" fontId="20" fillId="0" borderId="0" xfId="873" applyNumberFormat="1" applyFont="1" applyFill="1" applyBorder="1"/>
    <xf numFmtId="0" fontId="7" fillId="0" borderId="0" xfId="0" applyFont="1" applyFill="1" applyBorder="1"/>
    <xf numFmtId="164" fontId="20" fillId="0" borderId="2" xfId="0" applyNumberFormat="1" applyFont="1" applyFill="1" applyBorder="1" applyAlignment="1">
      <alignment horizontal="center"/>
    </xf>
    <xf numFmtId="165" fontId="37" fillId="0" borderId="0" xfId="873" applyNumberFormat="1" applyFont="1" applyFill="1" applyBorder="1"/>
    <xf numFmtId="0" fontId="20" fillId="0" borderId="3" xfId="0" applyFont="1" applyFill="1" applyBorder="1" applyAlignment="1">
      <alignment horizontal="right"/>
    </xf>
    <xf numFmtId="0" fontId="20" fillId="0" borderId="3" xfId="0" applyFont="1" applyBorder="1" applyAlignment="1">
      <alignment horizontal="right"/>
    </xf>
    <xf numFmtId="165" fontId="20" fillId="0" borderId="3" xfId="873" applyNumberFormat="1" applyFont="1" applyBorder="1" applyAlignment="1">
      <alignment horizontal="center"/>
    </xf>
    <xf numFmtId="164" fontId="38" fillId="0" borderId="3" xfId="0" applyNumberFormat="1" applyFont="1" applyFill="1" applyBorder="1"/>
    <xf numFmtId="164" fontId="21" fillId="0" borderId="1" xfId="0" applyNumberFormat="1" applyFont="1" applyBorder="1" applyAlignment="1">
      <alignment horizontal="center"/>
    </xf>
    <xf numFmtId="0" fontId="20" fillId="0" borderId="1" xfId="0" applyFont="1" applyBorder="1" applyAlignment="1"/>
    <xf numFmtId="10" fontId="21" fillId="0" borderId="0" xfId="0" applyNumberFormat="1" applyFont="1" applyFill="1" applyBorder="1" applyAlignment="1">
      <alignment horizontal="left"/>
    </xf>
    <xf numFmtId="164" fontId="21" fillId="0" borderId="0" xfId="0" applyNumberFormat="1" applyFont="1" applyBorder="1" applyAlignment="1">
      <alignment horizontal="center"/>
    </xf>
    <xf numFmtId="0" fontId="24" fillId="0" borderId="0" xfId="0" applyFont="1" applyBorder="1" applyAlignment="1">
      <alignment horizontal="right"/>
    </xf>
    <xf numFmtId="164" fontId="46" fillId="0" borderId="0" xfId="0" applyNumberFormat="1" applyFont="1"/>
    <xf numFmtId="0" fontId="21" fillId="0" borderId="0" xfId="0" applyFont="1" applyFill="1" applyAlignment="1">
      <alignment horizontal="left"/>
    </xf>
    <xf numFmtId="164" fontId="21" fillId="0" borderId="0" xfId="0" applyNumberFormat="1" applyFont="1" applyFill="1" applyBorder="1" applyAlignment="1">
      <alignment horizontal="center"/>
    </xf>
    <xf numFmtId="0" fontId="23" fillId="0" borderId="0" xfId="0" applyFont="1" applyBorder="1"/>
    <xf numFmtId="0" fontId="22" fillId="0" borderId="0" xfId="0" applyFont="1" applyFill="1" applyBorder="1"/>
    <xf numFmtId="0" fontId="22" fillId="0" borderId="0" xfId="0" applyFont="1" applyBorder="1"/>
    <xf numFmtId="0" fontId="21" fillId="0" borderId="0" xfId="0" applyFont="1" applyBorder="1"/>
    <xf numFmtId="4" fontId="22" fillId="0" borderId="0" xfId="0" applyNumberFormat="1" applyFont="1" applyBorder="1"/>
    <xf numFmtId="0" fontId="24" fillId="0" borderId="0" xfId="0" applyFont="1" applyBorder="1"/>
    <xf numFmtId="0" fontId="40" fillId="0" borderId="0" xfId="0" applyFont="1" applyFill="1" applyBorder="1" applyAlignment="1">
      <alignment horizontal="left"/>
    </xf>
    <xf numFmtId="0" fontId="20" fillId="0" borderId="0" xfId="0" applyFont="1" applyBorder="1"/>
    <xf numFmtId="0" fontId="21" fillId="0" borderId="0" xfId="0" applyFont="1" applyFill="1" applyBorder="1" applyAlignment="1">
      <alignment horizontal="right"/>
    </xf>
    <xf numFmtId="0" fontId="24" fillId="0" borderId="0" xfId="0" applyFont="1" applyBorder="1" applyAlignment="1">
      <alignment horizontal="center"/>
    </xf>
    <xf numFmtId="2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 applyProtection="1">
      <protection locked="0"/>
    </xf>
    <xf numFmtId="164" fontId="21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/>
    <xf numFmtId="0" fontId="7" fillId="0" borderId="0" xfId="0" applyFont="1" applyBorder="1"/>
    <xf numFmtId="0" fontId="0" fillId="0" borderId="0" xfId="0" applyBorder="1"/>
    <xf numFmtId="0" fontId="21" fillId="0" borderId="0" xfId="0" applyFont="1" applyFill="1" applyBorder="1" applyAlignment="1">
      <alignment horizontal="left"/>
    </xf>
    <xf numFmtId="0" fontId="20" fillId="0" borderId="0" xfId="0" applyFont="1" applyFill="1" applyBorder="1" applyAlignment="1"/>
    <xf numFmtId="0" fontId="47" fillId="0" borderId="0" xfId="0" applyFont="1" applyFill="1" applyProtection="1">
      <protection locked="0"/>
    </xf>
    <xf numFmtId="7" fontId="21" fillId="0" borderId="0" xfId="0" applyNumberFormat="1" applyFont="1" applyBorder="1"/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7" fontId="20" fillId="0" borderId="0" xfId="0" applyNumberFormat="1" applyFont="1" applyBorder="1" applyAlignment="1">
      <alignment horizontal="center" vertical="center"/>
    </xf>
    <xf numFmtId="168" fontId="20" fillId="0" borderId="0" xfId="0" applyNumberFormat="1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2" fontId="21" fillId="0" borderId="0" xfId="264" quotePrefix="1" applyNumberFormat="1" applyFont="1" applyFill="1" applyBorder="1" applyAlignment="1">
      <alignment horizontal="left"/>
    </xf>
    <xf numFmtId="2" fontId="40" fillId="0" borderId="0" xfId="264" quotePrefix="1" applyNumberFormat="1" applyFont="1" applyFill="1" applyBorder="1" applyAlignment="1">
      <alignment horizontal="left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left"/>
    </xf>
    <xf numFmtId="4" fontId="20" fillId="0" borderId="0" xfId="0" applyNumberFormat="1" applyFont="1" applyFill="1" applyBorder="1" applyAlignment="1">
      <alignment horizontal="left"/>
    </xf>
    <xf numFmtId="164" fontId="20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39" fillId="0" borderId="0" xfId="0" applyFont="1" applyFill="1" applyBorder="1" applyAlignment="1">
      <alignment horizontal="left"/>
    </xf>
    <xf numFmtId="0" fontId="13" fillId="0" borderId="0" xfId="0" applyFont="1" applyFill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49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3" fillId="0" borderId="0" xfId="0" applyFont="1" applyFill="1" applyBorder="1" applyAlignment="1">
      <alignment horizontal="left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Alignment="1" applyProtection="1">
      <alignment horizontal="left"/>
      <protection locked="0"/>
    </xf>
    <xf numFmtId="0" fontId="26" fillId="0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50" fillId="0" borderId="0" xfId="0" applyFont="1" applyFill="1" applyBorder="1" applyAlignment="1" applyProtection="1">
      <alignment horizontal="left"/>
      <protection locked="0"/>
    </xf>
    <xf numFmtId="172" fontId="26" fillId="0" borderId="0" xfId="0" applyNumberFormat="1" applyFont="1" applyBorder="1" applyAlignment="1" applyProtection="1">
      <alignment wrapText="1"/>
      <protection locked="0"/>
    </xf>
    <xf numFmtId="172" fontId="26" fillId="0" borderId="0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left" vertical="center"/>
      <protection locked="0"/>
    </xf>
    <xf numFmtId="0" fontId="50" fillId="0" borderId="0" xfId="0" applyFont="1" applyFill="1" applyBorder="1" applyAlignment="1">
      <alignment horizontal="left"/>
    </xf>
    <xf numFmtId="0" fontId="13" fillId="0" borderId="0" xfId="0" applyFont="1" applyFill="1" applyBorder="1" applyAlignment="1" applyProtection="1">
      <alignment horizontal="left"/>
      <protection locked="0"/>
    </xf>
    <xf numFmtId="0" fontId="13" fillId="0" borderId="0" xfId="0" applyFont="1" applyFill="1" applyBorder="1" applyProtection="1">
      <protection locked="0"/>
    </xf>
    <xf numFmtId="0" fontId="13" fillId="0" borderId="0" xfId="0" applyFont="1" applyBorder="1" applyProtection="1">
      <protection locked="0"/>
    </xf>
    <xf numFmtId="164" fontId="13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Font="1" applyFill="1" applyBorder="1" applyProtection="1">
      <protection locked="0"/>
    </xf>
    <xf numFmtId="0" fontId="40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Border="1" applyProtection="1">
      <protection locked="0"/>
    </xf>
    <xf numFmtId="0" fontId="51" fillId="0" borderId="0" xfId="0" applyFont="1" applyFill="1"/>
    <xf numFmtId="0" fontId="7" fillId="0" borderId="0" xfId="613" applyFont="1" applyAlignment="1">
      <alignment horizontal="left"/>
    </xf>
    <xf numFmtId="2" fontId="7" fillId="0" borderId="0" xfId="613" applyNumberFormat="1" applyFont="1" applyAlignment="1">
      <alignment horizontal="right"/>
    </xf>
    <xf numFmtId="164" fontId="52" fillId="0" borderId="0" xfId="0" applyNumberFormat="1" applyFont="1"/>
    <xf numFmtId="0" fontId="26" fillId="0" borderId="4" xfId="0" applyFont="1" applyBorder="1" applyAlignment="1" applyProtection="1">
      <alignment horizontal="center" vertical="center"/>
      <protection locked="0"/>
    </xf>
    <xf numFmtId="0" fontId="26" fillId="0" borderId="4" xfId="0" applyFont="1" applyBorder="1" applyAlignment="1" applyProtection="1">
      <alignment horizontal="center" vertical="center" wrapText="1"/>
      <protection locked="0"/>
    </xf>
    <xf numFmtId="0" fontId="26" fillId="0" borderId="4" xfId="0" applyFont="1" applyBorder="1" applyAlignment="1" applyProtection="1">
      <alignment wrapText="1"/>
      <protection locked="0"/>
    </xf>
    <xf numFmtId="0" fontId="7" fillId="0" borderId="0" xfId="466"/>
    <xf numFmtId="173" fontId="7" fillId="0" borderId="0" xfId="466" applyNumberFormat="1"/>
    <xf numFmtId="0" fontId="7" fillId="0" borderId="0" xfId="466" applyFont="1"/>
    <xf numFmtId="164" fontId="42" fillId="0" borderId="0" xfId="466" applyNumberFormat="1" applyFont="1"/>
    <xf numFmtId="0" fontId="26" fillId="0" borderId="6" xfId="0" applyFont="1" applyBorder="1" applyProtection="1">
      <protection locked="0"/>
    </xf>
    <xf numFmtId="0" fontId="0" fillId="0" borderId="5" xfId="0" applyBorder="1"/>
    <xf numFmtId="0" fontId="21" fillId="0" borderId="7" xfId="0" applyFont="1" applyFill="1" applyBorder="1" applyAlignment="1" applyProtection="1">
      <alignment horizontal="left"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172" fontId="21" fillId="0" borderId="8" xfId="0" applyNumberFormat="1" applyFont="1" applyBorder="1" applyAlignment="1" applyProtection="1">
      <alignment horizontal="center" vertical="center"/>
      <protection locked="0"/>
    </xf>
    <xf numFmtId="0" fontId="21" fillId="0" borderId="8" xfId="0" applyFont="1" applyBorder="1" applyAlignment="1" applyProtection="1">
      <alignment horizontal="center" vertical="center" wrapText="1"/>
      <protection locked="0"/>
    </xf>
    <xf numFmtId="172" fontId="21" fillId="0" borderId="8" xfId="0" applyNumberFormat="1" applyFont="1" applyBorder="1" applyAlignment="1" applyProtection="1">
      <alignment vertical="center" wrapText="1"/>
      <protection locked="0"/>
    </xf>
    <xf numFmtId="0" fontId="53" fillId="0" borderId="0" xfId="0" applyFont="1" applyFill="1" applyBorder="1" applyAlignment="1" applyProtection="1">
      <alignment wrapText="1"/>
      <protection locked="0"/>
    </xf>
    <xf numFmtId="0" fontId="26" fillId="0" borderId="4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left" vertical="center" wrapText="1"/>
      <protection locked="0"/>
    </xf>
    <xf numFmtId="0" fontId="21" fillId="0" borderId="0" xfId="0" applyFont="1" applyFill="1" applyBorder="1" applyAlignment="1" applyProtection="1">
      <alignment horizontal="left" vertical="center"/>
      <protection locked="0"/>
    </xf>
    <xf numFmtId="0" fontId="51" fillId="0" borderId="0" xfId="0" applyFont="1" applyBorder="1" applyAlignment="1">
      <alignment vertical="center" wrapText="1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172" fontId="21" fillId="0" borderId="0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 wrapText="1"/>
      <protection locked="0"/>
    </xf>
    <xf numFmtId="0" fontId="26" fillId="0" borderId="0" xfId="0" applyFont="1" applyBorder="1" applyProtection="1">
      <protection locked="0"/>
    </xf>
    <xf numFmtId="172" fontId="21" fillId="0" borderId="0" xfId="0" applyNumberFormat="1" applyFont="1" applyBorder="1" applyAlignment="1" applyProtection="1">
      <alignment vertical="center" wrapText="1"/>
      <protection locked="0"/>
    </xf>
    <xf numFmtId="172" fontId="21" fillId="0" borderId="8" xfId="0" applyNumberFormat="1" applyFont="1" applyFill="1" applyBorder="1" applyAlignment="1" applyProtection="1">
      <alignment horizontal="center" vertical="center"/>
      <protection locked="0"/>
    </xf>
    <xf numFmtId="0" fontId="21" fillId="0" borderId="9" xfId="0" applyFont="1" applyFill="1" applyBorder="1" applyAlignment="1" applyProtection="1">
      <alignment horizontal="left" vertical="center"/>
      <protection locked="0"/>
    </xf>
    <xf numFmtId="172" fontId="21" fillId="0" borderId="10" xfId="0" applyNumberFormat="1" applyFont="1" applyFill="1" applyBorder="1" applyAlignment="1" applyProtection="1">
      <alignment horizontal="center" vertical="center"/>
      <protection locked="0"/>
    </xf>
    <xf numFmtId="0" fontId="21" fillId="0" borderId="10" xfId="0" applyFont="1" applyBorder="1" applyAlignment="1" applyProtection="1">
      <alignment horizontal="center" vertical="center"/>
      <protection locked="0"/>
    </xf>
    <xf numFmtId="172" fontId="21" fillId="0" borderId="10" xfId="0" applyNumberFormat="1" applyFont="1" applyBorder="1" applyAlignment="1" applyProtection="1">
      <alignment horizontal="center" vertical="center"/>
      <protection locked="0"/>
    </xf>
    <xf numFmtId="0" fontId="21" fillId="0" borderId="10" xfId="0" applyFont="1" applyBorder="1" applyAlignment="1" applyProtection="1">
      <alignment horizontal="center" vertical="center" wrapText="1"/>
      <protection locked="0"/>
    </xf>
    <xf numFmtId="172" fontId="21" fillId="0" borderId="10" xfId="0" applyNumberFormat="1" applyFont="1" applyBorder="1" applyAlignment="1" applyProtection="1">
      <alignment vertical="center" wrapText="1"/>
      <protection locked="0"/>
    </xf>
    <xf numFmtId="0" fontId="22" fillId="0" borderId="1" xfId="0" applyFont="1" applyFill="1" applyBorder="1"/>
    <xf numFmtId="0" fontId="0" fillId="0" borderId="1" xfId="0" applyBorder="1"/>
    <xf numFmtId="0" fontId="21" fillId="0" borderId="5" xfId="0" applyFont="1" applyFill="1" applyBorder="1" applyAlignment="1" applyProtection="1">
      <alignment horizontal="left" vertical="center"/>
      <protection locked="0"/>
    </xf>
    <xf numFmtId="172" fontId="21" fillId="0" borderId="6" xfId="0" applyNumberFormat="1" applyFont="1" applyFill="1" applyBorder="1" applyAlignment="1" applyProtection="1">
      <alignment horizontal="center" vertical="center"/>
      <protection locked="0"/>
    </xf>
    <xf numFmtId="0" fontId="21" fillId="0" borderId="6" xfId="0" applyFont="1" applyBorder="1" applyAlignment="1" applyProtection="1">
      <alignment horizontal="center" vertical="center"/>
      <protection locked="0"/>
    </xf>
    <xf numFmtId="172" fontId="21" fillId="0" borderId="6" xfId="0" applyNumberFormat="1" applyFont="1" applyBorder="1" applyAlignment="1" applyProtection="1">
      <alignment horizontal="center" vertical="center"/>
      <protection locked="0"/>
    </xf>
    <xf numFmtId="0" fontId="21" fillId="0" borderId="6" xfId="0" applyFont="1" applyBorder="1" applyAlignment="1" applyProtection="1">
      <alignment horizontal="center" vertical="center" wrapText="1"/>
      <protection locked="0"/>
    </xf>
    <xf numFmtId="172" fontId="21" fillId="0" borderId="6" xfId="0" applyNumberFormat="1" applyFont="1" applyBorder="1" applyAlignment="1" applyProtection="1">
      <alignment vertical="center" wrapText="1"/>
      <protection locked="0"/>
    </xf>
    <xf numFmtId="0" fontId="55" fillId="0" borderId="0" xfId="911" applyProtection="1">
      <protection locked="0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54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Alignment="1" applyProtection="1">
      <protection locked="0"/>
    </xf>
    <xf numFmtId="0" fontId="26" fillId="0" borderId="4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Alignment="1"/>
    <xf numFmtId="0" fontId="0" fillId="0" borderId="0" xfId="0" applyAlignment="1"/>
    <xf numFmtId="0" fontId="21" fillId="0" borderId="11" xfId="0" applyFont="1" applyFill="1" applyBorder="1" applyAlignment="1" applyProtection="1">
      <alignment horizontal="left" vertical="center" wrapText="1"/>
      <protection locked="0"/>
    </xf>
    <xf numFmtId="0" fontId="21" fillId="0" borderId="12" xfId="0" applyFont="1" applyFill="1" applyBorder="1" applyAlignment="1" applyProtection="1">
      <alignment horizontal="left" vertical="center" wrapText="1"/>
      <protection locked="0"/>
    </xf>
    <xf numFmtId="0" fontId="21" fillId="0" borderId="0" xfId="0" applyFont="1" applyFill="1" applyBorder="1" applyAlignment="1" applyProtection="1">
      <alignment horizontal="left" vertical="center" wrapText="1"/>
      <protection locked="0"/>
    </xf>
    <xf numFmtId="0" fontId="21" fillId="0" borderId="14" xfId="0" applyFont="1" applyFill="1" applyBorder="1" applyAlignment="1" applyProtection="1">
      <alignment horizontal="left" vertical="center" wrapText="1"/>
      <protection locked="0"/>
    </xf>
    <xf numFmtId="0" fontId="21" fillId="0" borderId="3" xfId="0" applyFont="1" applyFill="1" applyBorder="1" applyAlignment="1" applyProtection="1">
      <alignment horizontal="left" vertical="center" wrapText="1"/>
      <protection locked="0"/>
    </xf>
    <xf numFmtId="0" fontId="21" fillId="0" borderId="13" xfId="0" applyFont="1" applyFill="1" applyBorder="1" applyAlignment="1" applyProtection="1">
      <alignment horizontal="left" vertical="center" wrapText="1"/>
      <protection locked="0"/>
    </xf>
  </cellXfs>
  <cellStyles count="912">
    <cellStyle name="Euro" xfId="1"/>
    <cellStyle name="Euro 10" xfId="2"/>
    <cellStyle name="Euro 11" xfId="3"/>
    <cellStyle name="Euro 12" xfId="4"/>
    <cellStyle name="Euro 13" xfId="5"/>
    <cellStyle name="Euro 14" xfId="6"/>
    <cellStyle name="Euro 15" xfId="7"/>
    <cellStyle name="Euro 16" xfId="8"/>
    <cellStyle name="Euro 17" xfId="9"/>
    <cellStyle name="Euro 18" xfId="10"/>
    <cellStyle name="Euro 19" xfId="11"/>
    <cellStyle name="Euro 2" xfId="12"/>
    <cellStyle name="Euro 20" xfId="13"/>
    <cellStyle name="Euro 21" xfId="14"/>
    <cellStyle name="Euro 22" xfId="15"/>
    <cellStyle name="Euro 23" xfId="16"/>
    <cellStyle name="Euro 24" xfId="17"/>
    <cellStyle name="Euro 25" xfId="18"/>
    <cellStyle name="Euro 26" xfId="19"/>
    <cellStyle name="Euro 27" xfId="20"/>
    <cellStyle name="Euro 28" xfId="21"/>
    <cellStyle name="Euro 29" xfId="22"/>
    <cellStyle name="Euro 3" xfId="23"/>
    <cellStyle name="Euro 30" xfId="24"/>
    <cellStyle name="Euro 4" xfId="25"/>
    <cellStyle name="Euro 5" xfId="26"/>
    <cellStyle name="Euro 6" xfId="27"/>
    <cellStyle name="Euro 7" xfId="28"/>
    <cellStyle name="Euro 8" xfId="29"/>
    <cellStyle name="Euro 9" xfId="30"/>
    <cellStyle name="Lien hypertexte" xfId="911" builtinId="8"/>
    <cellStyle name="Lien hypertexte 2" xfId="31"/>
    <cellStyle name="Lien hypertexte 2 2" xfId="32"/>
    <cellStyle name="Lien hypertexte 2 3" xfId="33"/>
    <cellStyle name="Lien hypertexte 2 4" xfId="34"/>
    <cellStyle name="Lien hypertexte 2 5" xfId="35"/>
    <cellStyle name="Lien hypertexte 2 6" xfId="36"/>
    <cellStyle name="Lien hypertexte 3" xfId="37"/>
    <cellStyle name="Lien hypertexte 3 10" xfId="38"/>
    <cellStyle name="Lien hypertexte 3 11" xfId="39"/>
    <cellStyle name="Lien hypertexte 3 12" xfId="40"/>
    <cellStyle name="Lien hypertexte 3 13" xfId="41"/>
    <cellStyle name="Lien hypertexte 3 14" xfId="42"/>
    <cellStyle name="Lien hypertexte 3 15" xfId="43"/>
    <cellStyle name="Lien hypertexte 3 16" xfId="44"/>
    <cellStyle name="Lien hypertexte 3 2" xfId="45"/>
    <cellStyle name="Lien hypertexte 3 3" xfId="46"/>
    <cellStyle name="Lien hypertexte 3 4" xfId="47"/>
    <cellStyle name="Lien hypertexte 3 5" xfId="48"/>
    <cellStyle name="Lien hypertexte 3 6" xfId="49"/>
    <cellStyle name="Lien hypertexte 3 7" xfId="50"/>
    <cellStyle name="Lien hypertexte 3 8" xfId="51"/>
    <cellStyle name="Lien hypertexte 3 9" xfId="52"/>
    <cellStyle name="Lien hypertexte 4" xfId="53"/>
    <cellStyle name="Lien hypertexte 4 10" xfId="54"/>
    <cellStyle name="Lien hypertexte 4 10 10" xfId="55"/>
    <cellStyle name="Lien hypertexte 4 10 11" xfId="56"/>
    <cellStyle name="Lien hypertexte 4 10 12" xfId="57"/>
    <cellStyle name="Lien hypertexte 4 10 13" xfId="58"/>
    <cellStyle name="Lien hypertexte 4 10 14" xfId="59"/>
    <cellStyle name="Lien hypertexte 4 10 15" xfId="60"/>
    <cellStyle name="Lien hypertexte 4 10 16" xfId="61"/>
    <cellStyle name="Lien hypertexte 4 10 2" xfId="62"/>
    <cellStyle name="Lien hypertexte 4 10 3" xfId="63"/>
    <cellStyle name="Lien hypertexte 4 10 4" xfId="64"/>
    <cellStyle name="Lien hypertexte 4 10 5" xfId="65"/>
    <cellStyle name="Lien hypertexte 4 10 6" xfId="66"/>
    <cellStyle name="Lien hypertexte 4 10 7" xfId="67"/>
    <cellStyle name="Lien hypertexte 4 10 8" xfId="68"/>
    <cellStyle name="Lien hypertexte 4 10 9" xfId="69"/>
    <cellStyle name="Lien hypertexte 4 11" xfId="70"/>
    <cellStyle name="Lien hypertexte 4 11 10" xfId="71"/>
    <cellStyle name="Lien hypertexte 4 11 11" xfId="72"/>
    <cellStyle name="Lien hypertexte 4 11 12" xfId="73"/>
    <cellStyle name="Lien hypertexte 4 11 13" xfId="74"/>
    <cellStyle name="Lien hypertexte 4 11 14" xfId="75"/>
    <cellStyle name="Lien hypertexte 4 11 15" xfId="76"/>
    <cellStyle name="Lien hypertexte 4 11 16" xfId="77"/>
    <cellStyle name="Lien hypertexte 4 11 2" xfId="78"/>
    <cellStyle name="Lien hypertexte 4 11 3" xfId="79"/>
    <cellStyle name="Lien hypertexte 4 11 4" xfId="80"/>
    <cellStyle name="Lien hypertexte 4 11 5" xfId="81"/>
    <cellStyle name="Lien hypertexte 4 11 6" xfId="82"/>
    <cellStyle name="Lien hypertexte 4 11 7" xfId="83"/>
    <cellStyle name="Lien hypertexte 4 11 8" xfId="84"/>
    <cellStyle name="Lien hypertexte 4 11 9" xfId="85"/>
    <cellStyle name="Lien hypertexte 4 12" xfId="86"/>
    <cellStyle name="Lien hypertexte 4 12 10" xfId="87"/>
    <cellStyle name="Lien hypertexte 4 12 11" xfId="88"/>
    <cellStyle name="Lien hypertexte 4 12 12" xfId="89"/>
    <cellStyle name="Lien hypertexte 4 12 13" xfId="90"/>
    <cellStyle name="Lien hypertexte 4 12 14" xfId="91"/>
    <cellStyle name="Lien hypertexte 4 12 15" xfId="92"/>
    <cellStyle name="Lien hypertexte 4 12 16" xfId="93"/>
    <cellStyle name="Lien hypertexte 4 12 2" xfId="94"/>
    <cellStyle name="Lien hypertexte 4 12 3" xfId="95"/>
    <cellStyle name="Lien hypertexte 4 12 4" xfId="96"/>
    <cellStyle name="Lien hypertexte 4 12 5" xfId="97"/>
    <cellStyle name="Lien hypertexte 4 12 6" xfId="98"/>
    <cellStyle name="Lien hypertexte 4 12 7" xfId="99"/>
    <cellStyle name="Lien hypertexte 4 12 8" xfId="100"/>
    <cellStyle name="Lien hypertexte 4 12 9" xfId="101"/>
    <cellStyle name="Lien hypertexte 4 13" xfId="102"/>
    <cellStyle name="Lien hypertexte 4 13 10" xfId="103"/>
    <cellStyle name="Lien hypertexte 4 13 11" xfId="104"/>
    <cellStyle name="Lien hypertexte 4 13 12" xfId="105"/>
    <cellStyle name="Lien hypertexte 4 13 13" xfId="106"/>
    <cellStyle name="Lien hypertexte 4 13 14" xfId="107"/>
    <cellStyle name="Lien hypertexte 4 13 15" xfId="108"/>
    <cellStyle name="Lien hypertexte 4 13 16" xfId="109"/>
    <cellStyle name="Lien hypertexte 4 13 2" xfId="110"/>
    <cellStyle name="Lien hypertexte 4 13 3" xfId="111"/>
    <cellStyle name="Lien hypertexte 4 13 4" xfId="112"/>
    <cellStyle name="Lien hypertexte 4 13 5" xfId="113"/>
    <cellStyle name="Lien hypertexte 4 13 6" xfId="114"/>
    <cellStyle name="Lien hypertexte 4 13 7" xfId="115"/>
    <cellStyle name="Lien hypertexte 4 13 8" xfId="116"/>
    <cellStyle name="Lien hypertexte 4 13 9" xfId="117"/>
    <cellStyle name="Lien hypertexte 4 14" xfId="118"/>
    <cellStyle name="Lien hypertexte 4 14 10" xfId="119"/>
    <cellStyle name="Lien hypertexte 4 14 11" xfId="120"/>
    <cellStyle name="Lien hypertexte 4 14 12" xfId="121"/>
    <cellStyle name="Lien hypertexte 4 14 13" xfId="122"/>
    <cellStyle name="Lien hypertexte 4 14 14" xfId="123"/>
    <cellStyle name="Lien hypertexte 4 14 15" xfId="124"/>
    <cellStyle name="Lien hypertexte 4 14 16" xfId="125"/>
    <cellStyle name="Lien hypertexte 4 14 2" xfId="126"/>
    <cellStyle name="Lien hypertexte 4 14 3" xfId="127"/>
    <cellStyle name="Lien hypertexte 4 14 4" xfId="128"/>
    <cellStyle name="Lien hypertexte 4 14 5" xfId="129"/>
    <cellStyle name="Lien hypertexte 4 14 6" xfId="130"/>
    <cellStyle name="Lien hypertexte 4 14 7" xfId="131"/>
    <cellStyle name="Lien hypertexte 4 14 8" xfId="132"/>
    <cellStyle name="Lien hypertexte 4 14 9" xfId="133"/>
    <cellStyle name="Lien hypertexte 4 2" xfId="134"/>
    <cellStyle name="Lien hypertexte 4 2 10" xfId="135"/>
    <cellStyle name="Lien hypertexte 4 2 11" xfId="136"/>
    <cellStyle name="Lien hypertexte 4 2 12" xfId="137"/>
    <cellStyle name="Lien hypertexte 4 2 13" xfId="138"/>
    <cellStyle name="Lien hypertexte 4 2 14" xfId="139"/>
    <cellStyle name="Lien hypertexte 4 2 15" xfId="140"/>
    <cellStyle name="Lien hypertexte 4 2 16" xfId="141"/>
    <cellStyle name="Lien hypertexte 4 2 2" xfId="142"/>
    <cellStyle name="Lien hypertexte 4 2 3" xfId="143"/>
    <cellStyle name="Lien hypertexte 4 2 4" xfId="144"/>
    <cellStyle name="Lien hypertexte 4 2 5" xfId="145"/>
    <cellStyle name="Lien hypertexte 4 2 6" xfId="146"/>
    <cellStyle name="Lien hypertexte 4 2 7" xfId="147"/>
    <cellStyle name="Lien hypertexte 4 2 8" xfId="148"/>
    <cellStyle name="Lien hypertexte 4 2 9" xfId="149"/>
    <cellStyle name="Lien hypertexte 4 3" xfId="150"/>
    <cellStyle name="Lien hypertexte 4 3 10" xfId="151"/>
    <cellStyle name="Lien hypertexte 4 3 11" xfId="152"/>
    <cellStyle name="Lien hypertexte 4 3 12" xfId="153"/>
    <cellStyle name="Lien hypertexte 4 3 13" xfId="154"/>
    <cellStyle name="Lien hypertexte 4 3 14" xfId="155"/>
    <cellStyle name="Lien hypertexte 4 3 15" xfId="156"/>
    <cellStyle name="Lien hypertexte 4 3 16" xfId="157"/>
    <cellStyle name="Lien hypertexte 4 3 2" xfId="158"/>
    <cellStyle name="Lien hypertexte 4 3 3" xfId="159"/>
    <cellStyle name="Lien hypertexte 4 3 4" xfId="160"/>
    <cellStyle name="Lien hypertexte 4 3 5" xfId="161"/>
    <cellStyle name="Lien hypertexte 4 3 6" xfId="162"/>
    <cellStyle name="Lien hypertexte 4 3 7" xfId="163"/>
    <cellStyle name="Lien hypertexte 4 3 8" xfId="164"/>
    <cellStyle name="Lien hypertexte 4 3 9" xfId="165"/>
    <cellStyle name="Lien hypertexte 4 4" xfId="166"/>
    <cellStyle name="Lien hypertexte 4 4 10" xfId="167"/>
    <cellStyle name="Lien hypertexte 4 4 11" xfId="168"/>
    <cellStyle name="Lien hypertexte 4 4 12" xfId="169"/>
    <cellStyle name="Lien hypertexte 4 4 13" xfId="170"/>
    <cellStyle name="Lien hypertexte 4 4 14" xfId="171"/>
    <cellStyle name="Lien hypertexte 4 4 15" xfId="172"/>
    <cellStyle name="Lien hypertexte 4 4 16" xfId="173"/>
    <cellStyle name="Lien hypertexte 4 4 2" xfId="174"/>
    <cellStyle name="Lien hypertexte 4 4 3" xfId="175"/>
    <cellStyle name="Lien hypertexte 4 4 4" xfId="176"/>
    <cellStyle name="Lien hypertexte 4 4 5" xfId="177"/>
    <cellStyle name="Lien hypertexte 4 4 6" xfId="178"/>
    <cellStyle name="Lien hypertexte 4 4 7" xfId="179"/>
    <cellStyle name="Lien hypertexte 4 4 8" xfId="180"/>
    <cellStyle name="Lien hypertexte 4 4 9" xfId="181"/>
    <cellStyle name="Lien hypertexte 4 5" xfId="182"/>
    <cellStyle name="Lien hypertexte 4 5 10" xfId="183"/>
    <cellStyle name="Lien hypertexte 4 5 11" xfId="184"/>
    <cellStyle name="Lien hypertexte 4 5 12" xfId="185"/>
    <cellStyle name="Lien hypertexte 4 5 13" xfId="186"/>
    <cellStyle name="Lien hypertexte 4 5 14" xfId="187"/>
    <cellStyle name="Lien hypertexte 4 5 15" xfId="188"/>
    <cellStyle name="Lien hypertexte 4 5 16" xfId="189"/>
    <cellStyle name="Lien hypertexte 4 5 2" xfId="190"/>
    <cellStyle name="Lien hypertexte 4 5 3" xfId="191"/>
    <cellStyle name="Lien hypertexte 4 5 4" xfId="192"/>
    <cellStyle name="Lien hypertexte 4 5 5" xfId="193"/>
    <cellStyle name="Lien hypertexte 4 5 6" xfId="194"/>
    <cellStyle name="Lien hypertexte 4 5 7" xfId="195"/>
    <cellStyle name="Lien hypertexte 4 5 8" xfId="196"/>
    <cellStyle name="Lien hypertexte 4 5 9" xfId="197"/>
    <cellStyle name="Lien hypertexte 4 6" xfId="198"/>
    <cellStyle name="Lien hypertexte 4 6 10" xfId="199"/>
    <cellStyle name="Lien hypertexte 4 6 11" xfId="200"/>
    <cellStyle name="Lien hypertexte 4 6 12" xfId="201"/>
    <cellStyle name="Lien hypertexte 4 6 13" xfId="202"/>
    <cellStyle name="Lien hypertexte 4 6 14" xfId="203"/>
    <cellStyle name="Lien hypertexte 4 6 15" xfId="204"/>
    <cellStyle name="Lien hypertexte 4 6 16" xfId="205"/>
    <cellStyle name="Lien hypertexte 4 6 2" xfId="206"/>
    <cellStyle name="Lien hypertexte 4 6 3" xfId="207"/>
    <cellStyle name="Lien hypertexte 4 6 4" xfId="208"/>
    <cellStyle name="Lien hypertexte 4 6 5" xfId="209"/>
    <cellStyle name="Lien hypertexte 4 6 6" xfId="210"/>
    <cellStyle name="Lien hypertexte 4 6 7" xfId="211"/>
    <cellStyle name="Lien hypertexte 4 6 8" xfId="212"/>
    <cellStyle name="Lien hypertexte 4 6 9" xfId="213"/>
    <cellStyle name="Lien hypertexte 4 7" xfId="214"/>
    <cellStyle name="Lien hypertexte 4 7 10" xfId="215"/>
    <cellStyle name="Lien hypertexte 4 7 11" xfId="216"/>
    <cellStyle name="Lien hypertexte 4 7 12" xfId="217"/>
    <cellStyle name="Lien hypertexte 4 7 13" xfId="218"/>
    <cellStyle name="Lien hypertexte 4 7 14" xfId="219"/>
    <cellStyle name="Lien hypertexte 4 7 15" xfId="220"/>
    <cellStyle name="Lien hypertexte 4 7 16" xfId="221"/>
    <cellStyle name="Lien hypertexte 4 7 2" xfId="222"/>
    <cellStyle name="Lien hypertexte 4 7 3" xfId="223"/>
    <cellStyle name="Lien hypertexte 4 7 4" xfId="224"/>
    <cellStyle name="Lien hypertexte 4 7 5" xfId="225"/>
    <cellStyle name="Lien hypertexte 4 7 6" xfId="226"/>
    <cellStyle name="Lien hypertexte 4 7 7" xfId="227"/>
    <cellStyle name="Lien hypertexte 4 7 8" xfId="228"/>
    <cellStyle name="Lien hypertexte 4 7 9" xfId="229"/>
    <cellStyle name="Lien hypertexte 4 8" xfId="230"/>
    <cellStyle name="Lien hypertexte 4 8 10" xfId="231"/>
    <cellStyle name="Lien hypertexte 4 8 11" xfId="232"/>
    <cellStyle name="Lien hypertexte 4 8 12" xfId="233"/>
    <cellStyle name="Lien hypertexte 4 8 13" xfId="234"/>
    <cellStyle name="Lien hypertexte 4 8 14" xfId="235"/>
    <cellStyle name="Lien hypertexte 4 8 15" xfId="236"/>
    <cellStyle name="Lien hypertexte 4 8 16" xfId="237"/>
    <cellStyle name="Lien hypertexte 4 8 2" xfId="238"/>
    <cellStyle name="Lien hypertexte 4 8 3" xfId="239"/>
    <cellStyle name="Lien hypertexte 4 8 4" xfId="240"/>
    <cellStyle name="Lien hypertexte 4 8 5" xfId="241"/>
    <cellStyle name="Lien hypertexte 4 8 6" xfId="242"/>
    <cellStyle name="Lien hypertexte 4 8 7" xfId="243"/>
    <cellStyle name="Lien hypertexte 4 8 8" xfId="244"/>
    <cellStyle name="Lien hypertexte 4 8 9" xfId="245"/>
    <cellStyle name="Lien hypertexte 4 9" xfId="246"/>
    <cellStyle name="Lien hypertexte 4 9 10" xfId="247"/>
    <cellStyle name="Lien hypertexte 4 9 11" xfId="248"/>
    <cellStyle name="Lien hypertexte 4 9 12" xfId="249"/>
    <cellStyle name="Lien hypertexte 4 9 13" xfId="250"/>
    <cellStyle name="Lien hypertexte 4 9 14" xfId="251"/>
    <cellStyle name="Lien hypertexte 4 9 15" xfId="252"/>
    <cellStyle name="Lien hypertexte 4 9 16" xfId="253"/>
    <cellStyle name="Lien hypertexte 4 9 2" xfId="254"/>
    <cellStyle name="Lien hypertexte 4 9 3" xfId="255"/>
    <cellStyle name="Lien hypertexte 4 9 4" xfId="256"/>
    <cellStyle name="Lien hypertexte 4 9 5" xfId="257"/>
    <cellStyle name="Lien hypertexte 4 9 6" xfId="258"/>
    <cellStyle name="Lien hypertexte 4 9 7" xfId="259"/>
    <cellStyle name="Lien hypertexte 4 9 8" xfId="260"/>
    <cellStyle name="Lien hypertexte 4 9 9" xfId="261"/>
    <cellStyle name="Lien hypertexte 7" xfId="262"/>
    <cellStyle name="Monétaire 17" xfId="263"/>
    <cellStyle name="Monétaire 18" xfId="264"/>
    <cellStyle name="Monétaire 18 10" xfId="265"/>
    <cellStyle name="Monétaire 18 11" xfId="266"/>
    <cellStyle name="Monétaire 18 12" xfId="267"/>
    <cellStyle name="Monétaire 18 13" xfId="268"/>
    <cellStyle name="Monétaire 18 14" xfId="269"/>
    <cellStyle name="Monétaire 18 15" xfId="270"/>
    <cellStyle name="Monétaire 18 16" xfId="271"/>
    <cellStyle name="Monétaire 18 2" xfId="272"/>
    <cellStyle name="Monétaire 18 3" xfId="273"/>
    <cellStyle name="Monétaire 18 4" xfId="274"/>
    <cellStyle name="Monétaire 18 5" xfId="275"/>
    <cellStyle name="Monétaire 18 6" xfId="276"/>
    <cellStyle name="Monétaire 18 7" xfId="277"/>
    <cellStyle name="Monétaire 18 8" xfId="278"/>
    <cellStyle name="Monétaire 18 9" xfId="279"/>
    <cellStyle name="Monétaire 2 10" xfId="280"/>
    <cellStyle name="Monétaire 2 11" xfId="281"/>
    <cellStyle name="Monétaire 2 12" xfId="282"/>
    <cellStyle name="Monétaire 2 13" xfId="283"/>
    <cellStyle name="Monétaire 2 14" xfId="284"/>
    <cellStyle name="Monétaire 2 15" xfId="285"/>
    <cellStyle name="Monétaire 2 16" xfId="286"/>
    <cellStyle name="Monétaire 2 17" xfId="287"/>
    <cellStyle name="Monétaire 2 2" xfId="288"/>
    <cellStyle name="Monétaire 2 3" xfId="289"/>
    <cellStyle name="Monétaire 2 4" xfId="290"/>
    <cellStyle name="Monétaire 2 5" xfId="291"/>
    <cellStyle name="Monétaire 2 6" xfId="292"/>
    <cellStyle name="Monétaire 2 7" xfId="293"/>
    <cellStyle name="Monétaire 2 8" xfId="294"/>
    <cellStyle name="Monétaire 2 9" xfId="295"/>
    <cellStyle name="Monétaire 3" xfId="296"/>
    <cellStyle name="Normal" xfId="0" builtinId="0"/>
    <cellStyle name="Normal 10" xfId="297"/>
    <cellStyle name="Normal 10 10" xfId="298"/>
    <cellStyle name="Normal 10 11" xfId="299"/>
    <cellStyle name="Normal 10 12" xfId="300"/>
    <cellStyle name="Normal 10 13" xfId="301"/>
    <cellStyle name="Normal 10 14" xfId="302"/>
    <cellStyle name="Normal 10 15" xfId="303"/>
    <cellStyle name="Normal 10 16" xfId="304"/>
    <cellStyle name="Normal 10 17" xfId="305"/>
    <cellStyle name="Normal 10 18" xfId="306"/>
    <cellStyle name="Normal 10 19" xfId="307"/>
    <cellStyle name="Normal 10 2" xfId="308"/>
    <cellStyle name="Normal 10 20" xfId="309"/>
    <cellStyle name="Normal 10 21" xfId="310"/>
    <cellStyle name="Normal 10 22" xfId="311"/>
    <cellStyle name="Normal 10 23" xfId="312"/>
    <cellStyle name="Normal 10 24" xfId="313"/>
    <cellStyle name="Normal 10 25" xfId="314"/>
    <cellStyle name="Normal 10 26" xfId="315"/>
    <cellStyle name="Normal 10 27" xfId="316"/>
    <cellStyle name="Normal 10 28" xfId="317"/>
    <cellStyle name="Normal 10 29" xfId="318"/>
    <cellStyle name="Normal 10 3" xfId="319"/>
    <cellStyle name="Normal 10 30" xfId="320"/>
    <cellStyle name="Normal 10 31" xfId="321"/>
    <cellStyle name="Normal 10 32" xfId="322"/>
    <cellStyle name="Normal 10 33" xfId="323"/>
    <cellStyle name="Normal 10 4" xfId="324"/>
    <cellStyle name="Normal 10 5" xfId="325"/>
    <cellStyle name="Normal 10 6" xfId="326"/>
    <cellStyle name="Normal 10 7" xfId="327"/>
    <cellStyle name="Normal 10 8" xfId="328"/>
    <cellStyle name="Normal 10 9" xfId="329"/>
    <cellStyle name="Normal 10_gestion matériel4" xfId="330"/>
    <cellStyle name="Normal 11" xfId="331"/>
    <cellStyle name="Normal 11 10" xfId="332"/>
    <cellStyle name="Normal 11 11" xfId="333"/>
    <cellStyle name="Normal 11 12" xfId="334"/>
    <cellStyle name="Normal 11 13" xfId="335"/>
    <cellStyle name="Normal 11 14" xfId="336"/>
    <cellStyle name="Normal 11 15" xfId="337"/>
    <cellStyle name="Normal 11 16" xfId="338"/>
    <cellStyle name="Normal 11 17" xfId="339"/>
    <cellStyle name="Normal 11 18" xfId="340"/>
    <cellStyle name="Normal 11 19" xfId="341"/>
    <cellStyle name="Normal 11 2" xfId="342"/>
    <cellStyle name="Normal 11 20" xfId="343"/>
    <cellStyle name="Normal 11 21" xfId="344"/>
    <cellStyle name="Normal 11 22" xfId="345"/>
    <cellStyle name="Normal 11 23" xfId="346"/>
    <cellStyle name="Normal 11 24" xfId="347"/>
    <cellStyle name="Normal 11 25" xfId="348"/>
    <cellStyle name="Normal 11 26" xfId="349"/>
    <cellStyle name="Normal 11 27" xfId="350"/>
    <cellStyle name="Normal 11 28" xfId="351"/>
    <cellStyle name="Normal 11 29" xfId="352"/>
    <cellStyle name="Normal 11 3" xfId="353"/>
    <cellStyle name="Normal 11 30" xfId="354"/>
    <cellStyle name="Normal 11 4" xfId="355"/>
    <cellStyle name="Normal 11 5" xfId="356"/>
    <cellStyle name="Normal 11 6" xfId="357"/>
    <cellStyle name="Normal 11 7" xfId="358"/>
    <cellStyle name="Normal 11 8" xfId="359"/>
    <cellStyle name="Normal 11 9" xfId="360"/>
    <cellStyle name="Normal 11_gestion matériel4" xfId="361"/>
    <cellStyle name="Normal 12" xfId="362"/>
    <cellStyle name="Normal 12 10" xfId="363"/>
    <cellStyle name="Normal 12 11" xfId="364"/>
    <cellStyle name="Normal 12 12" xfId="365"/>
    <cellStyle name="Normal 12 13" xfId="366"/>
    <cellStyle name="Normal 12 14" xfId="367"/>
    <cellStyle name="Normal 12 15" xfId="368"/>
    <cellStyle name="Normal 12 16" xfId="369"/>
    <cellStyle name="Normal 12 17" xfId="370"/>
    <cellStyle name="Normal 12 18" xfId="371"/>
    <cellStyle name="Normal 12 19" xfId="372"/>
    <cellStyle name="Normal 12 2" xfId="373"/>
    <cellStyle name="Normal 12 20" xfId="374"/>
    <cellStyle name="Normal 12 21" xfId="375"/>
    <cellStyle name="Normal 12 22" xfId="376"/>
    <cellStyle name="Normal 12 23" xfId="377"/>
    <cellStyle name="Normal 12 24" xfId="378"/>
    <cellStyle name="Normal 12 25" xfId="379"/>
    <cellStyle name="Normal 12 26" xfId="380"/>
    <cellStyle name="Normal 12 27" xfId="381"/>
    <cellStyle name="Normal 12 28" xfId="382"/>
    <cellStyle name="Normal 12 29" xfId="383"/>
    <cellStyle name="Normal 12 3" xfId="384"/>
    <cellStyle name="Normal 12 30" xfId="385"/>
    <cellStyle name="Normal 12 31" xfId="386"/>
    <cellStyle name="Normal 12 32" xfId="387"/>
    <cellStyle name="Normal 12 33" xfId="388"/>
    <cellStyle name="Normal 12 34" xfId="389"/>
    <cellStyle name="Normal 12 35" xfId="390"/>
    <cellStyle name="Normal 12 4" xfId="391"/>
    <cellStyle name="Normal 12 5" xfId="392"/>
    <cellStyle name="Normal 12 6" xfId="393"/>
    <cellStyle name="Normal 12 7" xfId="394"/>
    <cellStyle name="Normal 12 8" xfId="395"/>
    <cellStyle name="Normal 12 9" xfId="396"/>
    <cellStyle name="Normal 12_gestion matériel4" xfId="397"/>
    <cellStyle name="Normal 13" xfId="398"/>
    <cellStyle name="Normal 13 10" xfId="399"/>
    <cellStyle name="Normal 13 11" xfId="400"/>
    <cellStyle name="Normal 13 12" xfId="401"/>
    <cellStyle name="Normal 13 13" xfId="402"/>
    <cellStyle name="Normal 13 14" xfId="403"/>
    <cellStyle name="Normal 13 15" xfId="404"/>
    <cellStyle name="Normal 13 16" xfId="405"/>
    <cellStyle name="Normal 13 17" xfId="406"/>
    <cellStyle name="Normal 13 18" xfId="407"/>
    <cellStyle name="Normal 13 19" xfId="408"/>
    <cellStyle name="Normal 13 2" xfId="409"/>
    <cellStyle name="Normal 13 20" xfId="410"/>
    <cellStyle name="Normal 13 21" xfId="411"/>
    <cellStyle name="Normal 13 22" xfId="412"/>
    <cellStyle name="Normal 13 23" xfId="413"/>
    <cellStyle name="Normal 13 24" xfId="414"/>
    <cellStyle name="Normal 13 25" xfId="415"/>
    <cellStyle name="Normal 13 26" xfId="416"/>
    <cellStyle name="Normal 13 27" xfId="417"/>
    <cellStyle name="Normal 13 28" xfId="418"/>
    <cellStyle name="Normal 13 29" xfId="419"/>
    <cellStyle name="Normal 13 3" xfId="420"/>
    <cellStyle name="Normal 13 30" xfId="421"/>
    <cellStyle name="Normal 13 31" xfId="422"/>
    <cellStyle name="Normal 13 32" xfId="423"/>
    <cellStyle name="Normal 13 33" xfId="424"/>
    <cellStyle name="Normal 13 34" xfId="425"/>
    <cellStyle name="Normal 13 35" xfId="426"/>
    <cellStyle name="Normal 13 4" xfId="427"/>
    <cellStyle name="Normal 13 5" xfId="428"/>
    <cellStyle name="Normal 13 6" xfId="429"/>
    <cellStyle name="Normal 13 7" xfId="430"/>
    <cellStyle name="Normal 13 8" xfId="431"/>
    <cellStyle name="Normal 13 9" xfId="432"/>
    <cellStyle name="Normal 13_gestion matériel4" xfId="433"/>
    <cellStyle name="Normal 14" xfId="434"/>
    <cellStyle name="Normal 14 10" xfId="435"/>
    <cellStyle name="Normal 14 11" xfId="436"/>
    <cellStyle name="Normal 14 12" xfId="437"/>
    <cellStyle name="Normal 14 13" xfId="438"/>
    <cellStyle name="Normal 14 14" xfId="439"/>
    <cellStyle name="Normal 14 15" xfId="440"/>
    <cellStyle name="Normal 14 16" xfId="441"/>
    <cellStyle name="Normal 14 17" xfId="442"/>
    <cellStyle name="Normal 14 18" xfId="443"/>
    <cellStyle name="Normal 14 19" xfId="444"/>
    <cellStyle name="Normal 14 2" xfId="445"/>
    <cellStyle name="Normal 14 20" xfId="446"/>
    <cellStyle name="Normal 14 21" xfId="447"/>
    <cellStyle name="Normal 14 22" xfId="448"/>
    <cellStyle name="Normal 14 23" xfId="449"/>
    <cellStyle name="Normal 14 24" xfId="450"/>
    <cellStyle name="Normal 14 25" xfId="451"/>
    <cellStyle name="Normal 14 26" xfId="452"/>
    <cellStyle name="Normal 14 27" xfId="453"/>
    <cellStyle name="Normal 14 28" xfId="454"/>
    <cellStyle name="Normal 14 29" xfId="455"/>
    <cellStyle name="Normal 14 3" xfId="456"/>
    <cellStyle name="Normal 14 30" xfId="457"/>
    <cellStyle name="Normal 14 31" xfId="458"/>
    <cellStyle name="Normal 14 32" xfId="459"/>
    <cellStyle name="Normal 14 33" xfId="460"/>
    <cellStyle name="Normal 14 34" xfId="461"/>
    <cellStyle name="Normal 14 35" xfId="462"/>
    <cellStyle name="Normal 14 4" xfId="463"/>
    <cellStyle name="Normal 14 5" xfId="464"/>
    <cellStyle name="Normal 14 6" xfId="465"/>
    <cellStyle name="Normal 14 6 10" xfId="466"/>
    <cellStyle name="Normal 14 6 11" xfId="467"/>
    <cellStyle name="Normal 14 6 12" xfId="468"/>
    <cellStyle name="Normal 14 6 13" xfId="469"/>
    <cellStyle name="Normal 14 6 14" xfId="470"/>
    <cellStyle name="Normal 14 6 15" xfId="471"/>
    <cellStyle name="Normal 14 6 16" xfId="472"/>
    <cellStyle name="Normal 14 6 17" xfId="473"/>
    <cellStyle name="Normal 14 6 18" xfId="474"/>
    <cellStyle name="Normal 14 6 19" xfId="475"/>
    <cellStyle name="Normal 14 6 2" xfId="476"/>
    <cellStyle name="Normal 14 6 20" xfId="477"/>
    <cellStyle name="Normal 14 6 21" xfId="478"/>
    <cellStyle name="Normal 14 6 22" xfId="479"/>
    <cellStyle name="Normal 14 6 23" xfId="480"/>
    <cellStyle name="Normal 14 6 24" xfId="481"/>
    <cellStyle name="Normal 14 6 25" xfId="482"/>
    <cellStyle name="Normal 14 6 26" xfId="483"/>
    <cellStyle name="Normal 14 6 27" xfId="484"/>
    <cellStyle name="Normal 14 6 28" xfId="485"/>
    <cellStyle name="Normal 14 6 29" xfId="486"/>
    <cellStyle name="Normal 14 6 3" xfId="487"/>
    <cellStyle name="Normal 14 6 30" xfId="488"/>
    <cellStyle name="Normal 14 6 4" xfId="489"/>
    <cellStyle name="Normal 14 6 5" xfId="490"/>
    <cellStyle name="Normal 14 6 6" xfId="491"/>
    <cellStyle name="Normal 14 6 7" xfId="492"/>
    <cellStyle name="Normal 14 6 8" xfId="493"/>
    <cellStyle name="Normal 14 6 9" xfId="494"/>
    <cellStyle name="Normal 14 6_gestion matériel4" xfId="495"/>
    <cellStyle name="Normal 14 7" xfId="496"/>
    <cellStyle name="Normal 14 8" xfId="497"/>
    <cellStyle name="Normal 14 9" xfId="498"/>
    <cellStyle name="Normal 14_gestion matériel4" xfId="499"/>
    <cellStyle name="Normal 15" xfId="500"/>
    <cellStyle name="Normal 15 10" xfId="501"/>
    <cellStyle name="Normal 15 11" xfId="502"/>
    <cellStyle name="Normal 15 12" xfId="503"/>
    <cellStyle name="Normal 15 13" xfId="504"/>
    <cellStyle name="Normal 15 14" xfId="505"/>
    <cellStyle name="Normal 15 15" xfId="506"/>
    <cellStyle name="Normal 15 16" xfId="507"/>
    <cellStyle name="Normal 15 17" xfId="508"/>
    <cellStyle name="Normal 15 18" xfId="509"/>
    <cellStyle name="Normal 15 19" xfId="510"/>
    <cellStyle name="Normal 15 2" xfId="511"/>
    <cellStyle name="Normal 15 20" xfId="512"/>
    <cellStyle name="Normal 15 21" xfId="513"/>
    <cellStyle name="Normal 15 22" xfId="514"/>
    <cellStyle name="Normal 15 23" xfId="515"/>
    <cellStyle name="Normal 15 24" xfId="516"/>
    <cellStyle name="Normal 15 25" xfId="517"/>
    <cellStyle name="Normal 15 26" xfId="518"/>
    <cellStyle name="Normal 15 27" xfId="519"/>
    <cellStyle name="Normal 15 28" xfId="520"/>
    <cellStyle name="Normal 15 29" xfId="521"/>
    <cellStyle name="Normal 15 3" xfId="522"/>
    <cellStyle name="Normal 15 30" xfId="523"/>
    <cellStyle name="Normal 15 4" xfId="524"/>
    <cellStyle name="Normal 15 5" xfId="525"/>
    <cellStyle name="Normal 15 6" xfId="526"/>
    <cellStyle name="Normal 15 7" xfId="527"/>
    <cellStyle name="Normal 15 8" xfId="528"/>
    <cellStyle name="Normal 15 9" xfId="529"/>
    <cellStyle name="Normal 15_gestion matériel4" xfId="530"/>
    <cellStyle name="Normal 16" xfId="531"/>
    <cellStyle name="Normal 16 10" xfId="532"/>
    <cellStyle name="Normal 16 11" xfId="533"/>
    <cellStyle name="Normal 16 12" xfId="534"/>
    <cellStyle name="Normal 16 13" xfId="535"/>
    <cellStyle name="Normal 16 14" xfId="536"/>
    <cellStyle name="Normal 16 15" xfId="537"/>
    <cellStyle name="Normal 16 16" xfId="538"/>
    <cellStyle name="Normal 16 17" xfId="539"/>
    <cellStyle name="Normal 16 18" xfId="540"/>
    <cellStyle name="Normal 16 19" xfId="541"/>
    <cellStyle name="Normal 16 2" xfId="542"/>
    <cellStyle name="Normal 16 20" xfId="543"/>
    <cellStyle name="Normal 16 21" xfId="544"/>
    <cellStyle name="Normal 16 22" xfId="545"/>
    <cellStyle name="Normal 16 23" xfId="546"/>
    <cellStyle name="Normal 16 24" xfId="547"/>
    <cellStyle name="Normal 16 25" xfId="548"/>
    <cellStyle name="Normal 16 26" xfId="549"/>
    <cellStyle name="Normal 16 27" xfId="550"/>
    <cellStyle name="Normal 16 28" xfId="551"/>
    <cellStyle name="Normal 16 29" xfId="552"/>
    <cellStyle name="Normal 16 3" xfId="553"/>
    <cellStyle name="Normal 16 30" xfId="554"/>
    <cellStyle name="Normal 16 4" xfId="555"/>
    <cellStyle name="Normal 16 5" xfId="556"/>
    <cellStyle name="Normal 16 6" xfId="557"/>
    <cellStyle name="Normal 16 7" xfId="558"/>
    <cellStyle name="Normal 16 8" xfId="559"/>
    <cellStyle name="Normal 16 9" xfId="560"/>
    <cellStyle name="Normal 16_gestion matériel4" xfId="561"/>
    <cellStyle name="Normal 17" xfId="562"/>
    <cellStyle name="Normal 17 10" xfId="563"/>
    <cellStyle name="Normal 17 11" xfId="564"/>
    <cellStyle name="Normal 17 12" xfId="565"/>
    <cellStyle name="Normal 17 13" xfId="566"/>
    <cellStyle name="Normal 17 14" xfId="567"/>
    <cellStyle name="Normal 17 15" xfId="568"/>
    <cellStyle name="Normal 17 16" xfId="569"/>
    <cellStyle name="Normal 17 17" xfId="570"/>
    <cellStyle name="Normal 17 18" xfId="571"/>
    <cellStyle name="Normal 17 19" xfId="572"/>
    <cellStyle name="Normal 17 2" xfId="573"/>
    <cellStyle name="Normal 17 20" xfId="574"/>
    <cellStyle name="Normal 17 21" xfId="575"/>
    <cellStyle name="Normal 17 22" xfId="576"/>
    <cellStyle name="Normal 17 23" xfId="577"/>
    <cellStyle name="Normal 17 24" xfId="578"/>
    <cellStyle name="Normal 17 25" xfId="579"/>
    <cellStyle name="Normal 17 26" xfId="580"/>
    <cellStyle name="Normal 17 27" xfId="581"/>
    <cellStyle name="Normal 17 28" xfId="582"/>
    <cellStyle name="Normal 17 29" xfId="583"/>
    <cellStyle name="Normal 17 3" xfId="584"/>
    <cellStyle name="Normal 17 30" xfId="585"/>
    <cellStyle name="Normal 17 4" xfId="586"/>
    <cellStyle name="Normal 17 5" xfId="587"/>
    <cellStyle name="Normal 17 6" xfId="588"/>
    <cellStyle name="Normal 17 7" xfId="589"/>
    <cellStyle name="Normal 17 8" xfId="590"/>
    <cellStyle name="Normal 17 9" xfId="591"/>
    <cellStyle name="Normal 17_gestion matériel4" xfId="592"/>
    <cellStyle name="Normal 18" xfId="593"/>
    <cellStyle name="Normal 18 2" xfId="594"/>
    <cellStyle name="Normal 18 3" xfId="595"/>
    <cellStyle name="Normal 18 4" xfId="596"/>
    <cellStyle name="Normal 18 5" xfId="597"/>
    <cellStyle name="Normal 19" xfId="598"/>
    <cellStyle name="Normal 19 2" xfId="599"/>
    <cellStyle name="Normal 19 3" xfId="600"/>
    <cellStyle name="Normal 19 4" xfId="601"/>
    <cellStyle name="Normal 19 5" xfId="602"/>
    <cellStyle name="Normal 2 10" xfId="603"/>
    <cellStyle name="Normal 2 11" xfId="604"/>
    <cellStyle name="Normal 2 12" xfId="605"/>
    <cellStyle name="Normal 2 13" xfId="606"/>
    <cellStyle name="Normal 2 14" xfId="607"/>
    <cellStyle name="Normal 2 15" xfId="608"/>
    <cellStyle name="Normal 2 16" xfId="609"/>
    <cellStyle name="Normal 2 17" xfId="610"/>
    <cellStyle name="Normal 2 18" xfId="611"/>
    <cellStyle name="Normal 2 19" xfId="612"/>
    <cellStyle name="Normal 2 2" xfId="613"/>
    <cellStyle name="Normal 2 20" xfId="614"/>
    <cellStyle name="Normal 2 3" xfId="615"/>
    <cellStyle name="Normal 2 3 2" xfId="616"/>
    <cellStyle name="Normal 2 3 2 2" xfId="617"/>
    <cellStyle name="Normal 2 3 2 3" xfId="618"/>
    <cellStyle name="Normal 2 3 2 4" xfId="619"/>
    <cellStyle name="Normal 2 3 2 5" xfId="620"/>
    <cellStyle name="Normal 2 3 2 6" xfId="621"/>
    <cellStyle name="Normal 2 3 3" xfId="622"/>
    <cellStyle name="Normal 2 3 4" xfId="623"/>
    <cellStyle name="Normal 2 3 5" xfId="624"/>
    <cellStyle name="Normal 2 3 6" xfId="625"/>
    <cellStyle name="Normal 2 4" xfId="626"/>
    <cellStyle name="Normal 2 5" xfId="627"/>
    <cellStyle name="Normal 2 6" xfId="628"/>
    <cellStyle name="Normal 2 7" xfId="629"/>
    <cellStyle name="Normal 2 8" xfId="630"/>
    <cellStyle name="Normal 2 9" xfId="631"/>
    <cellStyle name="Normal 20" xfId="632"/>
    <cellStyle name="Normal 20 2" xfId="633"/>
    <cellStyle name="Normal 20 3" xfId="634"/>
    <cellStyle name="Normal 20 4" xfId="635"/>
    <cellStyle name="Normal 20 5" xfId="636"/>
    <cellStyle name="Normal 21" xfId="637"/>
    <cellStyle name="Normal 21 2" xfId="638"/>
    <cellStyle name="Normal 21 3" xfId="639"/>
    <cellStyle name="Normal 21 4" xfId="640"/>
    <cellStyle name="Normal 21 5" xfId="641"/>
    <cellStyle name="Normal 22" xfId="642"/>
    <cellStyle name="Normal 26 2" xfId="643"/>
    <cellStyle name="Normal 26 3" xfId="644"/>
    <cellStyle name="Normal 26 4" xfId="645"/>
    <cellStyle name="Normal 26 5" xfId="646"/>
    <cellStyle name="Normal 26 6" xfId="647"/>
    <cellStyle name="Normal 26 7" xfId="648"/>
    <cellStyle name="Normal 26 8" xfId="649"/>
    <cellStyle name="Normal 27 2" xfId="650"/>
    <cellStyle name="Normal 27 3" xfId="651"/>
    <cellStyle name="Normal 27 4" xfId="652"/>
    <cellStyle name="Normal 27 5" xfId="653"/>
    <cellStyle name="Normal 27 6" xfId="654"/>
    <cellStyle name="Normal 27 7" xfId="655"/>
    <cellStyle name="Normal 27 8" xfId="656"/>
    <cellStyle name="Normal 3" xfId="657"/>
    <cellStyle name="Normal 3 2" xfId="658"/>
    <cellStyle name="Normal 3 3" xfId="659"/>
    <cellStyle name="Normal 3 3 2" xfId="660"/>
    <cellStyle name="Normal 3 4" xfId="661"/>
    <cellStyle name="Normal 3 5" xfId="662"/>
    <cellStyle name="Normal 3 6" xfId="663"/>
    <cellStyle name="Normal 30 2" xfId="664"/>
    <cellStyle name="Normal 31 2" xfId="665"/>
    <cellStyle name="Normal 32 2" xfId="666"/>
    <cellStyle name="Normal 32 3" xfId="667"/>
    <cellStyle name="Normal 33 2" xfId="668"/>
    <cellStyle name="Normal 34 2" xfId="669"/>
    <cellStyle name="Normal 35" xfId="670"/>
    <cellStyle name="Normal 36" xfId="671"/>
    <cellStyle name="Normal 37" xfId="672"/>
    <cellStyle name="Normal 4" xfId="673"/>
    <cellStyle name="Normal 4 2" xfId="674"/>
    <cellStyle name="Normal 4 3" xfId="675"/>
    <cellStyle name="Normal 4 4" xfId="676"/>
    <cellStyle name="Normal 4 5" xfId="677"/>
    <cellStyle name="Normal 4 6" xfId="678"/>
    <cellStyle name="Normal 40" xfId="679"/>
    <cellStyle name="Normal 41" xfId="680"/>
    <cellStyle name="Normal 42" xfId="681"/>
    <cellStyle name="Normal 43" xfId="682"/>
    <cellStyle name="Normal 44" xfId="683"/>
    <cellStyle name="Normal 45" xfId="684"/>
    <cellStyle name="Normal 46" xfId="685"/>
    <cellStyle name="Normal 46 2" xfId="686"/>
    <cellStyle name="Normal 47" xfId="687"/>
    <cellStyle name="Normal 47 2" xfId="688"/>
    <cellStyle name="Normal 5" xfId="689"/>
    <cellStyle name="Normal 5 10" xfId="690"/>
    <cellStyle name="Normal 5 11" xfId="691"/>
    <cellStyle name="Normal 5 12" xfId="692"/>
    <cellStyle name="Normal 5 13" xfId="693"/>
    <cellStyle name="Normal 5 14" xfId="694"/>
    <cellStyle name="Normal 5 15" xfId="695"/>
    <cellStyle name="Normal 5 16" xfId="696"/>
    <cellStyle name="Normal 5 17" xfId="697"/>
    <cellStyle name="Normal 5 18" xfId="698"/>
    <cellStyle name="Normal 5 19" xfId="699"/>
    <cellStyle name="Normal 5 2" xfId="700"/>
    <cellStyle name="Normal 5 20" xfId="701"/>
    <cellStyle name="Normal 5 21" xfId="702"/>
    <cellStyle name="Normal 5 22" xfId="703"/>
    <cellStyle name="Normal 5 23" xfId="704"/>
    <cellStyle name="Normal 5 24" xfId="705"/>
    <cellStyle name="Normal 5 25" xfId="706"/>
    <cellStyle name="Normal 5 26" xfId="707"/>
    <cellStyle name="Normal 5 27" xfId="708"/>
    <cellStyle name="Normal 5 28" xfId="709"/>
    <cellStyle name="Normal 5 29" xfId="710"/>
    <cellStyle name="Normal 5 3" xfId="711"/>
    <cellStyle name="Normal 5 3 2" xfId="712"/>
    <cellStyle name="Normal 5 3 3" xfId="713"/>
    <cellStyle name="Normal 5 3 4" xfId="714"/>
    <cellStyle name="Normal 5 3 5" xfId="715"/>
    <cellStyle name="Normal 5 3 6" xfId="716"/>
    <cellStyle name="Normal 5 30" xfId="717"/>
    <cellStyle name="Normal 5 31" xfId="718"/>
    <cellStyle name="Normal 5 32" xfId="719"/>
    <cellStyle name="Normal 5 33" xfId="720"/>
    <cellStyle name="Normal 5 34" xfId="721"/>
    <cellStyle name="Normal 5 35" xfId="722"/>
    <cellStyle name="Normal 5 36" xfId="723"/>
    <cellStyle name="Normal 5 37" xfId="724"/>
    <cellStyle name="Normal 5 38" xfId="725"/>
    <cellStyle name="Normal 5 4" xfId="726"/>
    <cellStyle name="Normal 5 5" xfId="727"/>
    <cellStyle name="Normal 5 6" xfId="728"/>
    <cellStyle name="Normal 5 7" xfId="729"/>
    <cellStyle name="Normal 5 8" xfId="730"/>
    <cellStyle name="Normal 5 9" xfId="731"/>
    <cellStyle name="Normal 5_gestion matériel4" xfId="732"/>
    <cellStyle name="Normal 6" xfId="733"/>
    <cellStyle name="Normal 6 10" xfId="734"/>
    <cellStyle name="Normal 6 11" xfId="735"/>
    <cellStyle name="Normal 6 12" xfId="736"/>
    <cellStyle name="Normal 6 13" xfId="737"/>
    <cellStyle name="Normal 6 14" xfId="738"/>
    <cellStyle name="Normal 6 15" xfId="739"/>
    <cellStyle name="Normal 6 16" xfId="740"/>
    <cellStyle name="Normal 6 17" xfId="741"/>
    <cellStyle name="Normal 6 18" xfId="742"/>
    <cellStyle name="Normal 6 19" xfId="743"/>
    <cellStyle name="Normal 6 2" xfId="744"/>
    <cellStyle name="Normal 6 20" xfId="745"/>
    <cellStyle name="Normal 6 21" xfId="746"/>
    <cellStyle name="Normal 6 22" xfId="747"/>
    <cellStyle name="Normal 6 23" xfId="748"/>
    <cellStyle name="Normal 6 24" xfId="749"/>
    <cellStyle name="Normal 6 25" xfId="750"/>
    <cellStyle name="Normal 6 26" xfId="751"/>
    <cellStyle name="Normal 6 27" xfId="752"/>
    <cellStyle name="Normal 6 28" xfId="753"/>
    <cellStyle name="Normal 6 29" xfId="754"/>
    <cellStyle name="Normal 6 3" xfId="755"/>
    <cellStyle name="Normal 6 30" xfId="756"/>
    <cellStyle name="Normal 6 31" xfId="757"/>
    <cellStyle name="Normal 6 32" xfId="758"/>
    <cellStyle name="Normal 6 33" xfId="759"/>
    <cellStyle name="Normal 6 4" xfId="760"/>
    <cellStyle name="Normal 6 5" xfId="761"/>
    <cellStyle name="Normal 6 6" xfId="762"/>
    <cellStyle name="Normal 6 7" xfId="763"/>
    <cellStyle name="Normal 6 8" xfId="764"/>
    <cellStyle name="Normal 6 9" xfId="765"/>
    <cellStyle name="Normal 6_gestion matériel4" xfId="766"/>
    <cellStyle name="Normal 7" xfId="767"/>
    <cellStyle name="Normal 7 10" xfId="768"/>
    <cellStyle name="Normal 7 11" xfId="769"/>
    <cellStyle name="Normal 7 12" xfId="770"/>
    <cellStyle name="Normal 7 13" xfId="771"/>
    <cellStyle name="Normal 7 14" xfId="772"/>
    <cellStyle name="Normal 7 15" xfId="773"/>
    <cellStyle name="Normal 7 16" xfId="774"/>
    <cellStyle name="Normal 7 17" xfId="775"/>
    <cellStyle name="Normal 7 18" xfId="776"/>
    <cellStyle name="Normal 7 19" xfId="777"/>
    <cellStyle name="Normal 7 2" xfId="778"/>
    <cellStyle name="Normal 7 20" xfId="779"/>
    <cellStyle name="Normal 7 21" xfId="780"/>
    <cellStyle name="Normal 7 22" xfId="781"/>
    <cellStyle name="Normal 7 23" xfId="782"/>
    <cellStyle name="Normal 7 24" xfId="783"/>
    <cellStyle name="Normal 7 25" xfId="784"/>
    <cellStyle name="Normal 7 26" xfId="785"/>
    <cellStyle name="Normal 7 27" xfId="786"/>
    <cellStyle name="Normal 7 28" xfId="787"/>
    <cellStyle name="Normal 7 29" xfId="788"/>
    <cellStyle name="Normal 7 3" xfId="789"/>
    <cellStyle name="Normal 7 30" xfId="790"/>
    <cellStyle name="Normal 7 31" xfId="791"/>
    <cellStyle name="Normal 7 32" xfId="792"/>
    <cellStyle name="Normal 7 33" xfId="793"/>
    <cellStyle name="Normal 7 4" xfId="794"/>
    <cellStyle name="Normal 7 5" xfId="795"/>
    <cellStyle name="Normal 7 6" xfId="796"/>
    <cellStyle name="Normal 7 7" xfId="797"/>
    <cellStyle name="Normal 7 8" xfId="798"/>
    <cellStyle name="Normal 7 9" xfId="799"/>
    <cellStyle name="Normal 7_gestion matériel4" xfId="800"/>
    <cellStyle name="Normal 8" xfId="801"/>
    <cellStyle name="Normal 8 10" xfId="802"/>
    <cellStyle name="Normal 8 11" xfId="803"/>
    <cellStyle name="Normal 8 12" xfId="804"/>
    <cellStyle name="Normal 8 13" xfId="805"/>
    <cellStyle name="Normal 8 14" xfId="806"/>
    <cellStyle name="Normal 8 15" xfId="807"/>
    <cellStyle name="Normal 8 16" xfId="808"/>
    <cellStyle name="Normal 8 17" xfId="809"/>
    <cellStyle name="Normal 8 18" xfId="810"/>
    <cellStyle name="Normal 8 19" xfId="811"/>
    <cellStyle name="Normal 8 2" xfId="812"/>
    <cellStyle name="Normal 8 20" xfId="813"/>
    <cellStyle name="Normal 8 21" xfId="814"/>
    <cellStyle name="Normal 8 22" xfId="815"/>
    <cellStyle name="Normal 8 23" xfId="816"/>
    <cellStyle name="Normal 8 24" xfId="817"/>
    <cellStyle name="Normal 8 25" xfId="818"/>
    <cellStyle name="Normal 8 26" xfId="819"/>
    <cellStyle name="Normal 8 27" xfId="820"/>
    <cellStyle name="Normal 8 28" xfId="821"/>
    <cellStyle name="Normal 8 29" xfId="822"/>
    <cellStyle name="Normal 8 3" xfId="823"/>
    <cellStyle name="Normal 8 30" xfId="824"/>
    <cellStyle name="Normal 8 31" xfId="825"/>
    <cellStyle name="Normal 8 32" xfId="826"/>
    <cellStyle name="Normal 8 33" xfId="827"/>
    <cellStyle name="Normal 8 4" xfId="828"/>
    <cellStyle name="Normal 8 5" xfId="829"/>
    <cellStyle name="Normal 8 6" xfId="830"/>
    <cellStyle name="Normal 8 7" xfId="831"/>
    <cellStyle name="Normal 8 8" xfId="832"/>
    <cellStyle name="Normal 8 9" xfId="833"/>
    <cellStyle name="Normal 8_gestion matériel4" xfId="834"/>
    <cellStyle name="Normal 9" xfId="835"/>
    <cellStyle name="Normal 9 10" xfId="836"/>
    <cellStyle name="Normal 9 11" xfId="837"/>
    <cellStyle name="Normal 9 12" xfId="838"/>
    <cellStyle name="Normal 9 13" xfId="839"/>
    <cellStyle name="Normal 9 14" xfId="840"/>
    <cellStyle name="Normal 9 15" xfId="841"/>
    <cellStyle name="Normal 9 16" xfId="842"/>
    <cellStyle name="Normal 9 17" xfId="843"/>
    <cellStyle name="Normal 9 18" xfId="844"/>
    <cellStyle name="Normal 9 19" xfId="845"/>
    <cellStyle name="Normal 9 2" xfId="846"/>
    <cellStyle name="Normal 9 20" xfId="847"/>
    <cellStyle name="Normal 9 21" xfId="848"/>
    <cellStyle name="Normal 9 22" xfId="849"/>
    <cellStyle name="Normal 9 23" xfId="850"/>
    <cellStyle name="Normal 9 24" xfId="851"/>
    <cellStyle name="Normal 9 25" xfId="852"/>
    <cellStyle name="Normal 9 26" xfId="853"/>
    <cellStyle name="Normal 9 27" xfId="854"/>
    <cellStyle name="Normal 9 28" xfId="855"/>
    <cellStyle name="Normal 9 29" xfId="856"/>
    <cellStyle name="Normal 9 3" xfId="857"/>
    <cellStyle name="Normal 9 30" xfId="858"/>
    <cellStyle name="Normal 9 31" xfId="859"/>
    <cellStyle name="Normal 9 32" xfId="860"/>
    <cellStyle name="Normal 9 33" xfId="861"/>
    <cellStyle name="Normal 9 4" xfId="862"/>
    <cellStyle name="Normal 9 5" xfId="863"/>
    <cellStyle name="Normal 9 6" xfId="864"/>
    <cellStyle name="Normal 9 7" xfId="865"/>
    <cellStyle name="Normal 9 8" xfId="866"/>
    <cellStyle name="Normal 9 9" xfId="867"/>
    <cellStyle name="Normal 9_gestion matériel4" xfId="868"/>
    <cellStyle name="Normal_Produits 2" xfId="869"/>
    <cellStyle name="Normal_Produits 6" xfId="870"/>
    <cellStyle name="Normal_Transactions inventaire 2" xfId="871"/>
    <cellStyle name="Pourcentage 18" xfId="872"/>
    <cellStyle name="Pourcentage 19" xfId="873"/>
    <cellStyle name="Pourcentage 19 10" xfId="874"/>
    <cellStyle name="Pourcentage 19 11" xfId="875"/>
    <cellStyle name="Pourcentage 19 12" xfId="876"/>
    <cellStyle name="Pourcentage 19 13" xfId="877"/>
    <cellStyle name="Pourcentage 19 14" xfId="878"/>
    <cellStyle name="Pourcentage 19 15" xfId="879"/>
    <cellStyle name="Pourcentage 19 16" xfId="880"/>
    <cellStyle name="Pourcentage 19 2" xfId="881"/>
    <cellStyle name="Pourcentage 19 3" xfId="882"/>
    <cellStyle name="Pourcentage 19 4" xfId="883"/>
    <cellStyle name="Pourcentage 19 5" xfId="884"/>
    <cellStyle name="Pourcentage 19 6" xfId="885"/>
    <cellStyle name="Pourcentage 19 7" xfId="886"/>
    <cellStyle name="Pourcentage 19 8" xfId="887"/>
    <cellStyle name="Pourcentage 19 9" xfId="888"/>
    <cellStyle name="Pourcentage 2 10" xfId="889"/>
    <cellStyle name="Pourcentage 2 11" xfId="890"/>
    <cellStyle name="Pourcentage 2 12" xfId="891"/>
    <cellStyle name="Pourcentage 2 13" xfId="892"/>
    <cellStyle name="Pourcentage 2 14" xfId="893"/>
    <cellStyle name="Pourcentage 2 15" xfId="894"/>
    <cellStyle name="Pourcentage 2 16" xfId="895"/>
    <cellStyle name="Pourcentage 2 17" xfId="896"/>
    <cellStyle name="Pourcentage 2 18" xfId="897"/>
    <cellStyle name="Pourcentage 2 19" xfId="898"/>
    <cellStyle name="Pourcentage 2 2" xfId="899"/>
    <cellStyle name="Pourcentage 2 20" xfId="900"/>
    <cellStyle name="Pourcentage 2 21" xfId="901"/>
    <cellStyle name="Pourcentage 2 3" xfId="902"/>
    <cellStyle name="Pourcentage 2 4" xfId="903"/>
    <cellStyle name="Pourcentage 2 5" xfId="904"/>
    <cellStyle name="Pourcentage 2 6" xfId="905"/>
    <cellStyle name="Pourcentage 2 7" xfId="906"/>
    <cellStyle name="Pourcentage 2 8" xfId="907"/>
    <cellStyle name="Pourcentage 2 9" xfId="908"/>
    <cellStyle name="Pourcentage 3" xfId="909"/>
    <cellStyle name="Pourcentage 5" xfId="9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16</xdr:row>
      <xdr:rowOff>279400</xdr:rowOff>
    </xdr:from>
    <xdr:to>
      <xdr:col>1</xdr:col>
      <xdr:colOff>406400</xdr:colOff>
      <xdr:row>19</xdr:row>
      <xdr:rowOff>12700</xdr:rowOff>
    </xdr:to>
    <xdr:sp macro="[0]!Btn_Recherche" textlink="">
      <xdr:nvSpPr>
        <xdr:cNvPr id="4" name="Rectangle à coins arrondis 3"/>
        <xdr:cNvSpPr/>
      </xdr:nvSpPr>
      <xdr:spPr>
        <a:xfrm>
          <a:off x="266700" y="4800600"/>
          <a:ext cx="1295400" cy="533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Boutons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TvxBoDevis_Factu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mes%20essai/ma%20facturationv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Designation"/>
      <sheetName val="Client"/>
      <sheetName val="RecapDevis"/>
      <sheetName val="RecapFacture"/>
    </sheetNames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e"/>
      <sheetName val="facturation"/>
      <sheetName val="plomberie"/>
      <sheetName val="journal recettes"/>
      <sheetName val="électricité"/>
      <sheetName val="commande"/>
      <sheetName val="client"/>
      <sheetName val="carrelage"/>
      <sheetName val="prestation"/>
      <sheetName val="SDB"/>
      <sheetName val="parquet"/>
      <sheetName val="divers"/>
      <sheetName val="plâtrerie"/>
      <sheetName val="Fournisseurs"/>
      <sheetName val="enveloppe"/>
      <sheetName val="journal facture"/>
      <sheetName val="journal devis"/>
      <sheetName val="inventaire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xage-de-code-t4234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J42"/>
  <sheetViews>
    <sheetView showGridLines="0" zoomScale="75" zoomScaleNormal="75" workbookViewId="0">
      <selection activeCell="E31" sqref="E31"/>
    </sheetView>
  </sheetViews>
  <sheetFormatPr baseColWidth="10" defaultRowHeight="15" x14ac:dyDescent="0.25"/>
  <cols>
    <col min="1" max="1" width="17.28515625" customWidth="1"/>
    <col min="3" max="3" width="4.140625" customWidth="1"/>
    <col min="4" max="4" width="4.140625" style="319" customWidth="1"/>
    <col min="5" max="5" width="45.28515625" customWidth="1"/>
    <col min="6" max="6" width="15.7109375" customWidth="1"/>
    <col min="7" max="7" width="15.85546875" customWidth="1"/>
    <col min="8" max="8" width="9.85546875" customWidth="1"/>
    <col min="9" max="9" width="12.85546875" customWidth="1"/>
    <col min="10" max="10" width="14.28515625" customWidth="1"/>
    <col min="12" max="12" width="17.140625" customWidth="1"/>
    <col min="13" max="13" width="7.85546875" customWidth="1"/>
    <col min="14" max="14" width="12.85546875" bestFit="1" customWidth="1"/>
    <col min="15" max="15" width="15.28515625" bestFit="1" customWidth="1"/>
    <col min="16" max="16" width="17.5703125" bestFit="1" customWidth="1"/>
    <col min="19" max="19" width="17.5703125" customWidth="1"/>
    <col min="24" max="24" width="20.140625" bestFit="1" customWidth="1"/>
  </cols>
  <sheetData>
    <row r="1" spans="1:36" s="154" customFormat="1" ht="30" customHeight="1" x14ac:dyDescent="0.3">
      <c r="A1" s="152">
        <f ca="1">TODAY()</f>
        <v>41500</v>
      </c>
      <c r="B1" s="153"/>
      <c r="D1" s="383" t="s">
        <v>376</v>
      </c>
      <c r="E1" s="384"/>
      <c r="F1" s="384"/>
      <c r="G1" s="384"/>
      <c r="H1" s="384"/>
      <c r="I1" s="384"/>
      <c r="J1" s="385"/>
      <c r="P1" s="157"/>
      <c r="R1" s="376" t="s">
        <v>389</v>
      </c>
      <c r="S1" s="158"/>
      <c r="T1" s="161"/>
      <c r="U1" s="159"/>
      <c r="X1" s="160"/>
      <c r="Y1" s="161"/>
      <c r="AF1" s="161"/>
    </row>
    <row r="2" spans="1:36" s="154" customFormat="1" ht="30" customHeight="1" x14ac:dyDescent="0.3">
      <c r="A2" s="162"/>
      <c r="B2" s="163"/>
      <c r="C2" s="164"/>
      <c r="D2" s="315"/>
      <c r="E2" s="155"/>
      <c r="F2" s="155"/>
      <c r="G2" s="155"/>
      <c r="H2" s="155"/>
      <c r="I2" s="155"/>
      <c r="J2" s="156"/>
      <c r="P2" s="157"/>
      <c r="S2" s="158"/>
      <c r="T2" s="161"/>
      <c r="U2" s="159"/>
      <c r="X2" s="160"/>
      <c r="Y2" s="161"/>
      <c r="AF2" s="161"/>
    </row>
    <row r="3" spans="1:36" s="154" customFormat="1" ht="36.75" x14ac:dyDescent="0.6">
      <c r="A3" s="165">
        <f ca="1">DATE(YEAR(A1)+1,MONTH(A1),DAY(A1))</f>
        <v>41865</v>
      </c>
      <c r="B3" s="164"/>
      <c r="C3" s="164"/>
      <c r="D3" s="166" t="s">
        <v>311</v>
      </c>
      <c r="E3" s="167"/>
      <c r="F3" s="168"/>
      <c r="G3" s="168"/>
      <c r="H3" s="169"/>
      <c r="I3" s="170"/>
      <c r="J3" s="171"/>
      <c r="K3" s="172"/>
      <c r="L3" s="172"/>
      <c r="M3" s="173"/>
      <c r="P3" s="174"/>
      <c r="S3" s="158"/>
      <c r="T3" s="161"/>
      <c r="U3" s="223"/>
      <c r="X3" s="160"/>
      <c r="Z3" s="161"/>
      <c r="AA3" s="161"/>
      <c r="AF3" s="161"/>
      <c r="AJ3" s="175"/>
    </row>
    <row r="4" spans="1:36" s="154" customFormat="1" ht="16.5" customHeight="1" x14ac:dyDescent="0.45">
      <c r="A4" s="154" t="str">
        <f ca="1">TEXT(A1,"aaaa - mm") &amp; " - " &amp; INDEX($B$9:$B$12,MATCH(LOWER(RIGHT(D1,3)),{"vis";"ure";"pte";"sav"},0))</f>
        <v>2013 - 08 - 125</v>
      </c>
      <c r="B4" s="164"/>
      <c r="C4" s="164"/>
      <c r="D4" s="168"/>
      <c r="E4" s="164"/>
      <c r="F4" s="164"/>
      <c r="G4" s="164"/>
      <c r="H4" s="164"/>
      <c r="I4" s="164"/>
      <c r="K4" s="176"/>
      <c r="L4" s="176"/>
      <c r="M4" s="176"/>
      <c r="N4" s="177"/>
      <c r="O4" s="178"/>
      <c r="Q4" s="178"/>
      <c r="S4" s="179"/>
      <c r="T4" s="161"/>
      <c r="U4" s="159"/>
      <c r="V4" s="179"/>
      <c r="W4" s="179"/>
      <c r="X4" s="160"/>
      <c r="Y4" s="179"/>
      <c r="AJ4" s="178"/>
    </row>
    <row r="5" spans="1:36" s="154" customFormat="1" ht="18.75" x14ac:dyDescent="0.3">
      <c r="A5" s="179" t="s">
        <v>368</v>
      </c>
      <c r="B5" s="180"/>
      <c r="C5" s="164"/>
      <c r="D5" s="309"/>
      <c r="E5" s="181" t="s">
        <v>312</v>
      </c>
      <c r="F5" s="182"/>
      <c r="G5" s="183"/>
      <c r="H5" s="184"/>
      <c r="I5" s="164"/>
      <c r="J5" s="185" t="s">
        <v>372</v>
      </c>
      <c r="K5" s="179"/>
      <c r="L5" s="186"/>
      <c r="M5" s="186"/>
      <c r="N5" s="179"/>
      <c r="O5" s="179"/>
      <c r="P5" s="187"/>
      <c r="Q5" s="179"/>
      <c r="R5" s="179"/>
      <c r="S5" s="179"/>
      <c r="T5" s="179"/>
      <c r="U5" s="159"/>
      <c r="V5" s="179"/>
      <c r="W5" s="179"/>
      <c r="X5" s="160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88"/>
    </row>
    <row r="6" spans="1:36" s="154" customFormat="1" ht="23.25" x14ac:dyDescent="0.3">
      <c r="A6" s="189"/>
      <c r="B6" s="184"/>
      <c r="C6" s="164"/>
      <c r="D6" s="309"/>
      <c r="E6" s="181" t="s">
        <v>313</v>
      </c>
      <c r="F6" s="182"/>
      <c r="G6" s="190"/>
      <c r="H6" s="191"/>
      <c r="I6" s="164"/>
      <c r="J6" s="192" t="s">
        <v>369</v>
      </c>
      <c r="K6" s="193"/>
      <c r="L6" s="194"/>
      <c r="M6" s="194"/>
      <c r="N6" s="194"/>
      <c r="O6" s="179"/>
      <c r="P6" s="179"/>
      <c r="Q6" s="179"/>
      <c r="R6" s="179"/>
      <c r="S6" s="179"/>
      <c r="T6" s="179"/>
      <c r="U6" s="159"/>
      <c r="V6" s="179"/>
      <c r="W6" s="179"/>
      <c r="X6" s="195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88"/>
    </row>
    <row r="7" spans="1:36" s="154" customFormat="1" ht="23.25" x14ac:dyDescent="0.35">
      <c r="A7" s="196"/>
      <c r="B7" s="197"/>
      <c r="C7" s="164"/>
      <c r="D7" s="309"/>
      <c r="E7" s="181" t="s">
        <v>314</v>
      </c>
      <c r="F7" s="182"/>
      <c r="G7" s="198"/>
      <c r="H7" s="199"/>
      <c r="I7" s="164"/>
      <c r="J7" s="200" t="s">
        <v>370</v>
      </c>
      <c r="K7" s="201"/>
      <c r="L7" s="202"/>
      <c r="M7" s="202"/>
      <c r="N7" s="203"/>
      <c r="O7" s="204"/>
      <c r="P7" s="205"/>
      <c r="Q7" s="179"/>
      <c r="R7" s="179"/>
      <c r="S7" s="179"/>
      <c r="T7" s="179"/>
      <c r="U7" s="159"/>
      <c r="V7" s="179"/>
      <c r="W7" s="179"/>
      <c r="X7" s="195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88"/>
    </row>
    <row r="8" spans="1:36" s="154" customFormat="1" ht="23.25" x14ac:dyDescent="0.35">
      <c r="A8" s="206" t="s">
        <v>276</v>
      </c>
      <c r="B8" s="207" t="s">
        <v>277</v>
      </c>
      <c r="C8" s="164"/>
      <c r="D8" s="269" t="s">
        <v>315</v>
      </c>
      <c r="E8" s="208"/>
      <c r="F8" s="209"/>
      <c r="G8" s="210"/>
      <c r="H8" s="182"/>
      <c r="I8" s="164"/>
      <c r="J8" s="200" t="s">
        <v>371</v>
      </c>
      <c r="K8" s="17"/>
      <c r="L8" s="211"/>
      <c r="M8" s="212"/>
      <c r="N8" s="179"/>
      <c r="O8" s="179"/>
      <c r="P8" s="179"/>
      <c r="Q8" s="179"/>
      <c r="R8" s="179"/>
      <c r="S8" s="179"/>
      <c r="T8" s="179"/>
      <c r="U8" s="159"/>
      <c r="V8" s="179"/>
      <c r="W8" s="179"/>
      <c r="X8" s="195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88"/>
    </row>
    <row r="9" spans="1:36" s="154" customFormat="1" ht="23.25" x14ac:dyDescent="0.35">
      <c r="A9" s="189" t="s">
        <v>278</v>
      </c>
      <c r="B9" s="213">
        <v>56</v>
      </c>
      <c r="C9" s="164"/>
      <c r="D9" s="181" t="s">
        <v>316</v>
      </c>
      <c r="E9" s="208"/>
      <c r="F9" s="184"/>
      <c r="G9" s="198"/>
      <c r="H9" s="199"/>
      <c r="I9" s="214"/>
      <c r="J9" s="298" t="s">
        <v>373</v>
      </c>
      <c r="K9" s="215"/>
      <c r="L9" s="211"/>
      <c r="M9" s="212"/>
      <c r="N9" s="216"/>
      <c r="O9" s="179"/>
      <c r="P9" s="179"/>
      <c r="Q9" s="179"/>
      <c r="R9" s="179"/>
      <c r="S9" s="179"/>
      <c r="T9" s="179"/>
      <c r="U9" s="159"/>
      <c r="V9" s="179"/>
      <c r="W9" s="179"/>
      <c r="X9" s="160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88"/>
    </row>
    <row r="10" spans="1:36" s="154" customFormat="1" ht="23.25" x14ac:dyDescent="0.35">
      <c r="A10" s="217" t="s">
        <v>279</v>
      </c>
      <c r="B10" s="218">
        <v>125</v>
      </c>
      <c r="C10" s="164"/>
      <c r="D10" s="332" t="s">
        <v>317</v>
      </c>
      <c r="E10" s="208"/>
      <c r="F10" s="219"/>
      <c r="G10" s="220"/>
      <c r="H10" s="221"/>
      <c r="I10" s="182"/>
      <c r="J10" s="298"/>
      <c r="K10" s="195"/>
      <c r="L10" s="211"/>
      <c r="M10" s="222"/>
      <c r="N10" s="216"/>
      <c r="O10" s="216"/>
      <c r="P10" s="179"/>
      <c r="Q10" s="179"/>
      <c r="R10" s="179"/>
      <c r="S10" s="179"/>
      <c r="T10" s="179"/>
      <c r="U10" s="223"/>
      <c r="V10" s="179"/>
      <c r="W10" s="179"/>
      <c r="X10" s="195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79"/>
      <c r="AJ10" s="188"/>
    </row>
    <row r="11" spans="1:36" s="154" customFormat="1" ht="18" customHeight="1" x14ac:dyDescent="0.25">
      <c r="A11" s="217" t="s">
        <v>267</v>
      </c>
      <c r="B11" s="224">
        <v>127</v>
      </c>
      <c r="C11" s="164"/>
      <c r="D11" s="168"/>
      <c r="E11" s="225"/>
      <c r="F11" s="164"/>
      <c r="G11" s="226"/>
      <c r="H11" s="227"/>
      <c r="I11" s="182"/>
      <c r="J11" s="17"/>
      <c r="K11" s="195"/>
      <c r="L11" s="228"/>
      <c r="M11" s="186"/>
      <c r="N11" s="216"/>
      <c r="O11" s="216"/>
      <c r="P11" s="179"/>
      <c r="Q11" s="179"/>
      <c r="R11" s="179"/>
      <c r="S11" s="179"/>
      <c r="T11" s="179"/>
      <c r="U11" s="159"/>
      <c r="V11" s="179"/>
      <c r="W11" s="179"/>
      <c r="X11" s="22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79"/>
      <c r="AJ11" s="188"/>
    </row>
    <row r="12" spans="1:36" s="154" customFormat="1" ht="18" customHeight="1" x14ac:dyDescent="0.25">
      <c r="A12" s="230" t="s">
        <v>280</v>
      </c>
      <c r="B12" s="213">
        <v>129</v>
      </c>
      <c r="C12" s="184"/>
      <c r="D12" s="316"/>
      <c r="E12" s="225"/>
      <c r="F12" s="164"/>
      <c r="G12" s="184"/>
      <c r="H12" s="220"/>
      <c r="I12" s="231"/>
      <c r="J12" s="177"/>
      <c r="K12" s="177"/>
      <c r="L12" s="228"/>
      <c r="M12" s="186"/>
      <c r="N12" s="216"/>
      <c r="O12" s="216"/>
      <c r="P12" s="179"/>
      <c r="Q12" s="179"/>
      <c r="R12" s="179"/>
      <c r="U12" s="159"/>
      <c r="X12" s="232"/>
      <c r="Z12" s="179"/>
      <c r="AA12" s="179"/>
      <c r="AB12" s="179"/>
      <c r="AC12" s="179"/>
      <c r="AD12" s="179"/>
      <c r="AE12" s="179"/>
      <c r="AF12" s="179"/>
      <c r="AG12" s="179"/>
      <c r="AH12" s="179"/>
      <c r="AI12" s="179"/>
      <c r="AJ12" s="184"/>
    </row>
    <row r="13" spans="1:36" s="154" customFormat="1" ht="18" customHeight="1" x14ac:dyDescent="0.3">
      <c r="A13" s="230"/>
      <c r="B13" s="213"/>
      <c r="C13" s="184"/>
      <c r="D13" s="316"/>
      <c r="E13" s="233"/>
      <c r="F13" s="164"/>
      <c r="G13" s="184"/>
      <c r="H13" s="220"/>
      <c r="I13" s="231"/>
      <c r="J13" s="177"/>
      <c r="K13" s="177"/>
      <c r="L13" s="228"/>
      <c r="M13" s="186"/>
      <c r="N13" s="216"/>
      <c r="O13" s="216"/>
      <c r="P13" s="179"/>
      <c r="Q13" s="179"/>
      <c r="R13" s="179"/>
      <c r="S13" s="179"/>
      <c r="T13" s="179"/>
      <c r="U13" s="159"/>
      <c r="V13" s="179"/>
      <c r="W13" s="179"/>
      <c r="X13" s="234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84"/>
    </row>
    <row r="14" spans="1:36" s="154" customFormat="1" ht="18" customHeight="1" x14ac:dyDescent="0.3">
      <c r="A14" s="230"/>
      <c r="B14" s="213"/>
      <c r="C14" s="184"/>
      <c r="D14" s="316"/>
      <c r="E14" s="235"/>
      <c r="F14" s="387" t="s">
        <v>318</v>
      </c>
      <c r="G14" s="388"/>
      <c r="H14" s="388"/>
      <c r="I14" s="388"/>
      <c r="J14" s="389"/>
      <c r="K14" s="389"/>
      <c r="L14" s="389"/>
      <c r="M14" s="186"/>
      <c r="N14" s="216"/>
      <c r="O14" s="216"/>
      <c r="P14" s="179"/>
      <c r="Q14" s="179"/>
      <c r="R14" s="179"/>
      <c r="S14" s="179"/>
      <c r="T14" s="179"/>
      <c r="U14" s="159"/>
      <c r="V14" s="179"/>
      <c r="W14" s="179"/>
      <c r="X14" s="179"/>
      <c r="Y14" s="179"/>
      <c r="Z14" s="179"/>
      <c r="AA14" s="179"/>
      <c r="AB14" s="179"/>
      <c r="AC14" s="179"/>
      <c r="AD14" s="179"/>
      <c r="AE14" s="179"/>
      <c r="AF14" s="179"/>
      <c r="AG14" s="179"/>
      <c r="AH14" s="179"/>
      <c r="AI14" s="179"/>
      <c r="AJ14" s="184"/>
    </row>
    <row r="15" spans="1:36" s="154" customFormat="1" ht="18" customHeight="1" x14ac:dyDescent="0.3">
      <c r="A15" s="1"/>
      <c r="B15" s="184"/>
      <c r="C15" s="184"/>
      <c r="D15" s="317"/>
      <c r="E15" s="237"/>
      <c r="F15" s="164"/>
      <c r="G15" s="164"/>
      <c r="H15" s="164"/>
      <c r="I15" s="164"/>
      <c r="M15" s="186"/>
      <c r="N15" s="216"/>
      <c r="O15" s="216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79"/>
      <c r="AJ15" s="184"/>
    </row>
    <row r="16" spans="1:36" s="154" customFormat="1" ht="18" customHeight="1" x14ac:dyDescent="0.3">
      <c r="A16" s="288"/>
      <c r="B16" s="225"/>
      <c r="C16" s="208"/>
      <c r="D16" s="318"/>
      <c r="E16" s="236"/>
      <c r="F16" s="291"/>
      <c r="G16" s="184"/>
      <c r="H16" s="184"/>
      <c r="I16" s="238"/>
      <c r="J16" s="239"/>
      <c r="K16" s="239"/>
      <c r="L16" s="239"/>
      <c r="M16" s="239"/>
      <c r="N16" s="216"/>
      <c r="O16" s="216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  <c r="AA16" s="179"/>
      <c r="AB16" s="179"/>
      <c r="AC16" s="179"/>
      <c r="AD16" s="179"/>
      <c r="AE16" s="179"/>
      <c r="AF16" s="179"/>
      <c r="AG16" s="179"/>
      <c r="AH16" s="179"/>
      <c r="AI16" s="179"/>
      <c r="AJ16" s="184"/>
    </row>
    <row r="17" spans="1:36" s="154" customFormat="1" ht="23.25" customHeight="1" x14ac:dyDescent="0.35">
      <c r="A17" s="288"/>
      <c r="B17" s="225"/>
      <c r="C17" s="164"/>
      <c r="D17" s="240" t="str">
        <f ca="1">D1&amp; "  N° " &amp; TEXT(A1,"aaaa -  mm") &amp; " - " &amp; INDEX($B$9:$B$12,MATCH(LOWER(RIGHT(D1,3)),{"vis";"ure";"pte";"sav"},0))</f>
        <v>FACTURE  N° 2013 - 08 - 125</v>
      </c>
      <c r="E17" s="241"/>
      <c r="F17" s="241"/>
      <c r="G17" s="241"/>
      <c r="H17" s="242" t="str">
        <f ca="1">" en date du "&amp;TEXT(A1,"j mmmm aaaa")</f>
        <v xml:space="preserve"> en date du 14 août 2013</v>
      </c>
      <c r="I17" s="164"/>
      <c r="N17" s="216"/>
      <c r="O17" s="243"/>
      <c r="P17" s="244"/>
      <c r="Q17" s="179"/>
      <c r="R17" s="179"/>
      <c r="S17" s="179"/>
      <c r="T17" s="179"/>
      <c r="U17" s="179"/>
      <c r="V17" s="179"/>
      <c r="W17" s="179"/>
      <c r="X17" s="179"/>
      <c r="Y17" s="179"/>
      <c r="Z17" s="179"/>
      <c r="AA17" s="179"/>
      <c r="AB17" s="179"/>
      <c r="AC17" s="179"/>
      <c r="AD17" s="179"/>
      <c r="AE17" s="179"/>
      <c r="AF17" s="179"/>
      <c r="AG17" s="179"/>
      <c r="AH17" s="179"/>
      <c r="AI17" s="179"/>
      <c r="AJ17" s="184"/>
    </row>
    <row r="18" spans="1:36" ht="20.25" x14ac:dyDescent="0.3">
      <c r="A18" s="186"/>
      <c r="B18" s="245" t="s">
        <v>281</v>
      </c>
      <c r="C18" s="386" t="s">
        <v>282</v>
      </c>
      <c r="D18" s="386"/>
      <c r="E18" s="386"/>
      <c r="F18" s="386"/>
      <c r="G18" s="386"/>
      <c r="H18" s="386"/>
      <c r="I18" s="351" t="s">
        <v>283</v>
      </c>
      <c r="J18" s="336" t="s">
        <v>284</v>
      </c>
      <c r="K18" s="336" t="s">
        <v>285</v>
      </c>
      <c r="L18" s="336" t="s">
        <v>286</v>
      </c>
      <c r="M18" s="337" t="s">
        <v>287</v>
      </c>
      <c r="N18" s="246"/>
      <c r="O18" s="338" t="s">
        <v>297</v>
      </c>
      <c r="P18" s="338" t="s">
        <v>288</v>
      </c>
    </row>
    <row r="19" spans="1:36" s="1" customFormat="1" ht="20.25" customHeight="1" x14ac:dyDescent="0.3">
      <c r="A19" s="186"/>
      <c r="B19" s="245" t="s">
        <v>374</v>
      </c>
      <c r="C19" s="362"/>
      <c r="D19" s="390" t="s">
        <v>365</v>
      </c>
      <c r="E19" s="390"/>
      <c r="F19" s="390"/>
      <c r="G19" s="390"/>
      <c r="H19" s="391"/>
      <c r="I19" s="363" t="s">
        <v>375</v>
      </c>
      <c r="J19" s="364" t="s">
        <v>48</v>
      </c>
      <c r="K19" s="364" t="s">
        <v>84</v>
      </c>
      <c r="L19" s="365">
        <v>160.81</v>
      </c>
      <c r="M19" s="366">
        <v>1</v>
      </c>
      <c r="N19" s="343"/>
      <c r="O19" s="367">
        <f>IF(M19=1,I19*K19*0.07,"")</f>
        <v>11.2567</v>
      </c>
      <c r="P19" s="367" t="str">
        <f>IF(M19=2,I19*K19*0.196,"")</f>
        <v/>
      </c>
      <c r="Q19" s="344"/>
    </row>
    <row r="20" spans="1:36" s="1" customFormat="1" ht="20.25" customHeight="1" x14ac:dyDescent="0.3">
      <c r="A20" s="186"/>
      <c r="B20" s="350" t="s">
        <v>377</v>
      </c>
      <c r="C20" s="370"/>
      <c r="D20" s="392" t="s">
        <v>30</v>
      </c>
      <c r="E20" s="392"/>
      <c r="F20" s="392"/>
      <c r="G20" s="392"/>
      <c r="H20" s="393"/>
      <c r="I20" s="371" t="s">
        <v>378</v>
      </c>
      <c r="J20" s="372" t="s">
        <v>16</v>
      </c>
      <c r="K20" s="372" t="s">
        <v>89</v>
      </c>
      <c r="L20" s="373">
        <v>3.48</v>
      </c>
      <c r="M20" s="374">
        <v>1</v>
      </c>
      <c r="N20" s="343"/>
      <c r="O20" s="375">
        <f>IF(M20=1,I20*K20*0.07,"")</f>
        <v>0.24360000000000001</v>
      </c>
      <c r="P20" s="375" t="str">
        <f>IF(M20=2,I20*K20*0.196,"")</f>
        <v/>
      </c>
      <c r="Q20" s="344"/>
    </row>
    <row r="21" spans="1:36" s="1" customFormat="1" ht="20.25" customHeight="1" x14ac:dyDescent="0.3">
      <c r="A21" s="186"/>
      <c r="B21" s="350" t="s">
        <v>385</v>
      </c>
      <c r="C21" s="345"/>
      <c r="D21" s="394" t="s">
        <v>20</v>
      </c>
      <c r="E21" s="394"/>
      <c r="F21" s="394"/>
      <c r="G21" s="394"/>
      <c r="H21" s="395"/>
      <c r="I21" s="361" t="s">
        <v>386</v>
      </c>
      <c r="J21" s="346" t="s">
        <v>16</v>
      </c>
      <c r="K21" s="346" t="s">
        <v>89</v>
      </c>
      <c r="L21" s="347">
        <v>1.7</v>
      </c>
      <c r="M21" s="348">
        <v>1</v>
      </c>
      <c r="N21" s="343"/>
      <c r="O21" s="349">
        <f>IF(M21=1,I21*K21*0.07,"")</f>
        <v>0.11900000000000001</v>
      </c>
      <c r="P21" s="349" t="str">
        <f>IF(M21=2,I21*K21*0.196,"")</f>
        <v/>
      </c>
      <c r="Q21" s="344"/>
    </row>
    <row r="22" spans="1:36" s="1" customFormat="1" ht="36" customHeight="1" x14ac:dyDescent="0.3">
      <c r="A22" s="186"/>
      <c r="B22" s="350"/>
      <c r="C22" s="353"/>
      <c r="D22" s="352"/>
      <c r="E22" s="354"/>
      <c r="F22" s="354"/>
      <c r="G22" s="354"/>
      <c r="H22" s="354"/>
      <c r="I22" s="355"/>
      <c r="J22" s="356"/>
      <c r="K22" s="356"/>
      <c r="L22" s="357">
        <v>165.99</v>
      </c>
      <c r="M22" s="358"/>
      <c r="N22" s="359"/>
      <c r="O22" s="360">
        <v>11.619300000000001</v>
      </c>
      <c r="P22" s="360"/>
      <c r="Q22" s="288"/>
    </row>
    <row r="23" spans="1:36" s="1" customFormat="1" ht="20.25" x14ac:dyDescent="0.3">
      <c r="A23" s="186"/>
      <c r="B23" s="245"/>
      <c r="C23" s="323"/>
      <c r="D23" s="323"/>
      <c r="E23" s="323"/>
      <c r="F23" s="301"/>
      <c r="G23" s="301"/>
      <c r="H23" s="301"/>
      <c r="I23" s="301"/>
      <c r="J23" s="302"/>
      <c r="K23" s="302"/>
      <c r="L23" s="322"/>
      <c r="M23" s="303"/>
      <c r="N23" s="246"/>
      <c r="O23" s="321"/>
      <c r="P23" s="321"/>
    </row>
    <row r="24" spans="1:36" s="1" customFormat="1" ht="20.25" x14ac:dyDescent="0.3">
      <c r="B24" s="247"/>
      <c r="C24" s="300" t="s">
        <v>379</v>
      </c>
      <c r="D24" s="304"/>
      <c r="E24" s="248"/>
      <c r="F24" s="248"/>
      <c r="G24" s="249"/>
      <c r="H24" s="248"/>
      <c r="I24" s="293"/>
      <c r="J24" s="294"/>
      <c r="K24" s="294"/>
      <c r="L24" s="288"/>
      <c r="M24" s="296"/>
      <c r="N24" s="250"/>
      <c r="O24" s="288"/>
      <c r="P24" s="297"/>
    </row>
    <row r="25" spans="1:36" s="1" customFormat="1" ht="20.25" x14ac:dyDescent="0.3">
      <c r="B25" s="247"/>
      <c r="C25" s="299" t="e">
        <f ca="1">chiffrelettre(L31)</f>
        <v>#NAME?</v>
      </c>
      <c r="D25" s="304"/>
      <c r="E25" s="248"/>
      <c r="F25" s="248"/>
      <c r="G25" s="249"/>
      <c r="H25" s="248"/>
      <c r="I25" s="293"/>
      <c r="J25" s="294"/>
      <c r="K25" s="294"/>
      <c r="L25" s="295"/>
      <c r="M25" s="296"/>
      <c r="N25" s="250"/>
      <c r="O25" s="297"/>
      <c r="P25" s="297"/>
    </row>
    <row r="26" spans="1:36" s="1" customFormat="1" ht="18" x14ac:dyDescent="0.25">
      <c r="B26" s="251"/>
      <c r="C26" s="248"/>
      <c r="D26" s="305"/>
      <c r="E26" s="310"/>
      <c r="F26" s="253" t="s">
        <v>289</v>
      </c>
      <c r="G26" s="254">
        <f ca="1">OFFSET(F26,-4,10)</f>
        <v>0</v>
      </c>
      <c r="H26" s="255"/>
      <c r="I26" s="256"/>
      <c r="J26" s="256"/>
      <c r="K26" s="287"/>
      <c r="L26" s="287"/>
      <c r="M26" s="287"/>
      <c r="O26" s="27"/>
      <c r="P26" s="27"/>
    </row>
    <row r="27" spans="1:36" ht="18" x14ac:dyDescent="0.25">
      <c r="A27" s="1"/>
      <c r="B27" s="251"/>
      <c r="C27" s="248"/>
      <c r="D27" s="306"/>
      <c r="E27" s="307"/>
      <c r="F27" s="253" t="s">
        <v>295</v>
      </c>
      <c r="G27" s="257">
        <f ca="1">OFFSET(F26,-4,9)</f>
        <v>11.619300000000001</v>
      </c>
      <c r="H27" s="258"/>
      <c r="I27" s="259"/>
      <c r="J27" s="260"/>
      <c r="K27" s="261"/>
      <c r="L27" s="262"/>
      <c r="M27" s="260"/>
      <c r="N27" s="1"/>
      <c r="O27" s="27"/>
      <c r="P27" s="27"/>
    </row>
    <row r="28" spans="1:36" ht="18" x14ac:dyDescent="0.25">
      <c r="A28" s="1"/>
      <c r="B28" s="251"/>
      <c r="C28" s="248"/>
      <c r="D28" s="248"/>
      <c r="E28" s="248"/>
      <c r="F28" s="252"/>
      <c r="G28" s="252"/>
      <c r="H28" s="252"/>
      <c r="I28" s="377" t="s">
        <v>290</v>
      </c>
      <c r="J28" s="378"/>
      <c r="K28" s="378"/>
      <c r="L28" s="263">
        <f ca="1">OFFSET(L27,-5,0)</f>
        <v>165.99</v>
      </c>
      <c r="M28" s="264"/>
      <c r="N28" s="1"/>
      <c r="O28" s="27"/>
      <c r="P28" s="27"/>
    </row>
    <row r="29" spans="1:36" ht="18.75" x14ac:dyDescent="0.3">
      <c r="A29" s="1"/>
      <c r="B29" s="251"/>
      <c r="C29" s="310"/>
      <c r="D29" s="310"/>
      <c r="E29" s="308" t="s">
        <v>291</v>
      </c>
      <c r="F29" s="265" t="s">
        <v>383</v>
      </c>
      <c r="G29" s="248"/>
      <c r="H29" s="248"/>
      <c r="I29" s="379" t="s">
        <v>292</v>
      </c>
      <c r="J29" s="380"/>
      <c r="K29" s="380"/>
      <c r="L29" s="266">
        <f ca="1">SUM(G26:G27)</f>
        <v>11.619300000000001</v>
      </c>
      <c r="M29" s="267"/>
      <c r="N29" s="268">
        <f ca="1">L29</f>
        <v>11.619300000000001</v>
      </c>
      <c r="O29" s="27"/>
      <c r="P29" s="27"/>
    </row>
    <row r="30" spans="1:36" ht="18" x14ac:dyDescent="0.25">
      <c r="A30" s="1"/>
      <c r="B30" s="251"/>
      <c r="C30" s="310"/>
      <c r="D30" s="310"/>
      <c r="E30" s="289" t="s">
        <v>293</v>
      </c>
      <c r="F30" s="289" t="s">
        <v>296</v>
      </c>
      <c r="G30" s="290"/>
      <c r="H30" s="256"/>
      <c r="I30" s="381" t="s">
        <v>384</v>
      </c>
      <c r="J30" s="382"/>
      <c r="K30" s="382"/>
      <c r="L30" s="288"/>
      <c r="M30" s="288"/>
      <c r="N30" s="1"/>
      <c r="O30" s="27"/>
      <c r="P30" s="27"/>
    </row>
    <row r="31" spans="1:36" ht="18" x14ac:dyDescent="0.25">
      <c r="A31" s="1"/>
      <c r="B31" s="251"/>
      <c r="C31" s="307"/>
      <c r="D31" s="307"/>
      <c r="E31" s="307"/>
      <c r="F31" s="256"/>
      <c r="G31" s="256"/>
      <c r="H31" s="256"/>
      <c r="I31" s="379" t="s">
        <v>294</v>
      </c>
      <c r="J31" s="380"/>
      <c r="K31" s="380"/>
      <c r="L31" s="270">
        <f ca="1">SUM(L28:L29)-L30</f>
        <v>177.60930000000002</v>
      </c>
      <c r="M31" s="271"/>
      <c r="N31" s="1"/>
      <c r="O31" s="27"/>
      <c r="P31" s="27"/>
    </row>
    <row r="32" spans="1:36" ht="18" x14ac:dyDescent="0.25">
      <c r="A32" s="1"/>
      <c r="B32" s="251"/>
      <c r="C32" s="304"/>
      <c r="D32" s="304"/>
      <c r="E32" s="277"/>
      <c r="F32" s="285"/>
      <c r="G32" s="256"/>
      <c r="H32" s="256"/>
      <c r="I32" s="272"/>
      <c r="J32" s="273"/>
      <c r="K32" s="274"/>
      <c r="L32" s="275"/>
      <c r="M32" s="276"/>
      <c r="N32" s="1"/>
      <c r="O32" s="27"/>
      <c r="P32" s="27"/>
    </row>
    <row r="33" spans="1:16" ht="18.75" x14ac:dyDescent="0.3">
      <c r="A33" s="1"/>
      <c r="B33" s="251"/>
      <c r="C33" s="304"/>
      <c r="D33" s="304"/>
      <c r="E33" s="314"/>
      <c r="F33" s="286"/>
      <c r="G33" s="286"/>
      <c r="H33" s="256"/>
      <c r="I33" s="368" t="s">
        <v>380</v>
      </c>
      <c r="J33" s="369"/>
      <c r="K33" s="369"/>
      <c r="L33" s="263">
        <v>175.7903</v>
      </c>
      <c r="M33" s="278"/>
      <c r="N33" s="1"/>
      <c r="O33" s="27"/>
      <c r="P33" s="27"/>
    </row>
    <row r="34" spans="1:16" ht="18" x14ac:dyDescent="0.25">
      <c r="A34" s="1"/>
      <c r="B34" s="164"/>
      <c r="C34" s="304"/>
      <c r="D34" s="310"/>
      <c r="E34" s="310"/>
      <c r="F34" s="283"/>
      <c r="G34" s="283"/>
      <c r="H34" s="283"/>
      <c r="I34" s="279" t="s">
        <v>382</v>
      </c>
      <c r="J34" s="292">
        <v>11.5</v>
      </c>
      <c r="K34" s="274" t="s">
        <v>381</v>
      </c>
      <c r="L34" s="287"/>
      <c r="M34" s="280"/>
      <c r="N34" s="154"/>
      <c r="O34" s="281"/>
      <c r="P34" s="281"/>
    </row>
    <row r="35" spans="1:16" ht="18.75" x14ac:dyDescent="0.3">
      <c r="A35" s="154"/>
      <c r="B35" s="164"/>
      <c r="C35" s="324"/>
      <c r="D35" s="304"/>
      <c r="E35" s="325"/>
      <c r="F35" s="283"/>
      <c r="G35" s="283"/>
      <c r="H35" s="326"/>
      <c r="I35" s="326"/>
      <c r="J35" s="327"/>
      <c r="K35" s="327"/>
      <c r="L35" s="284"/>
      <c r="M35" s="284"/>
      <c r="N35" s="154"/>
      <c r="O35" s="281"/>
      <c r="P35" s="282"/>
    </row>
    <row r="36" spans="1:16" ht="18.75" x14ac:dyDescent="0.3">
      <c r="A36" s="154"/>
      <c r="B36" s="164"/>
      <c r="C36" s="324"/>
      <c r="D36" s="304"/>
      <c r="E36" s="325"/>
      <c r="F36" s="328"/>
      <c r="G36" s="283"/>
      <c r="H36" s="326"/>
      <c r="I36" s="329"/>
      <c r="J36" s="284"/>
      <c r="K36" s="327"/>
      <c r="L36" s="284"/>
      <c r="M36" s="284"/>
      <c r="N36" s="154"/>
      <c r="O36" s="281"/>
      <c r="P36" s="281"/>
    </row>
    <row r="37" spans="1:16" ht="15.75" x14ac:dyDescent="0.25">
      <c r="A37" s="154"/>
      <c r="B37" s="164"/>
      <c r="C37" s="310"/>
      <c r="D37" s="310"/>
      <c r="E37" s="311"/>
      <c r="F37" s="283"/>
      <c r="G37" s="283"/>
      <c r="H37" s="283"/>
      <c r="I37" s="283"/>
      <c r="J37" s="284"/>
      <c r="K37" s="284"/>
      <c r="L37" s="284"/>
      <c r="M37" s="284"/>
      <c r="N37" s="154"/>
      <c r="O37" s="281"/>
      <c r="P37" s="281"/>
    </row>
    <row r="38" spans="1:16" ht="18" x14ac:dyDescent="0.25">
      <c r="A38" s="154"/>
      <c r="B38" s="164"/>
      <c r="C38" s="320"/>
      <c r="D38" s="312"/>
      <c r="E38" s="313"/>
      <c r="F38" s="283"/>
      <c r="G38" s="283"/>
      <c r="H38" s="283"/>
      <c r="I38" s="283"/>
      <c r="J38" s="284"/>
      <c r="K38" s="284"/>
      <c r="L38" s="284"/>
      <c r="M38" s="284"/>
      <c r="N38" s="154"/>
      <c r="O38" s="281"/>
      <c r="P38" s="281"/>
    </row>
    <row r="39" spans="1:16" ht="18.75" customHeight="1" x14ac:dyDescent="0.25">
      <c r="A39" s="154"/>
      <c r="B39" s="164"/>
      <c r="C39" s="330"/>
      <c r="D39" s="312"/>
      <c r="E39" s="313"/>
      <c r="F39" s="283"/>
      <c r="G39" s="283"/>
      <c r="H39" s="283"/>
      <c r="I39" s="283"/>
      <c r="J39" s="284"/>
      <c r="K39" s="284"/>
      <c r="L39" s="284"/>
      <c r="M39" s="284"/>
      <c r="N39" s="154"/>
      <c r="O39" s="281"/>
      <c r="P39" s="281"/>
    </row>
    <row r="40" spans="1:16" x14ac:dyDescent="0.25">
      <c r="A40" s="154"/>
      <c r="B40" s="164"/>
      <c r="C40" s="310"/>
      <c r="D40" s="310"/>
      <c r="E40" s="310"/>
      <c r="F40" s="283"/>
      <c r="G40" s="283"/>
      <c r="H40" s="283"/>
      <c r="I40" s="283"/>
      <c r="J40" s="284"/>
      <c r="K40" s="284"/>
      <c r="L40" s="284"/>
      <c r="M40" s="284"/>
      <c r="N40" s="154"/>
      <c r="O40" s="281"/>
      <c r="P40" s="281"/>
    </row>
    <row r="41" spans="1:16" ht="18" x14ac:dyDescent="0.25">
      <c r="A41" s="154"/>
      <c r="B41" s="164"/>
      <c r="C41" s="320"/>
      <c r="D41" s="310"/>
      <c r="E41" s="310"/>
      <c r="F41" s="329"/>
      <c r="G41" s="329"/>
      <c r="H41" s="329"/>
      <c r="I41" s="329"/>
      <c r="J41" s="331"/>
      <c r="K41" s="331"/>
      <c r="L41" s="284"/>
      <c r="M41" s="284"/>
      <c r="N41" s="154"/>
      <c r="O41" s="281"/>
      <c r="P41" s="281"/>
    </row>
    <row r="42" spans="1:16" ht="18" x14ac:dyDescent="0.25">
      <c r="A42" s="283"/>
      <c r="B42" s="283"/>
      <c r="C42" s="320"/>
      <c r="D42" s="310"/>
      <c r="E42" s="310"/>
      <c r="F42" s="329"/>
      <c r="G42" s="329"/>
      <c r="H42" s="329"/>
      <c r="I42" s="329"/>
      <c r="J42" s="331"/>
      <c r="K42" s="331"/>
      <c r="L42" s="284"/>
      <c r="M42" s="284"/>
      <c r="N42" s="284"/>
      <c r="O42" s="281"/>
      <c r="P42" s="281"/>
    </row>
  </sheetData>
  <mergeCells count="10">
    <mergeCell ref="I28:K28"/>
    <mergeCell ref="I29:K29"/>
    <mergeCell ref="I31:K31"/>
    <mergeCell ref="I30:K30"/>
    <mergeCell ref="D1:J1"/>
    <mergeCell ref="C18:H18"/>
    <mergeCell ref="F14:L14"/>
    <mergeCell ref="D19:H19"/>
    <mergeCell ref="D20:H20"/>
    <mergeCell ref="D21:H21"/>
  </mergeCells>
  <hyperlinks>
    <hyperlink ref="R1" r:id="rId1"/>
  </hyperlinks>
  <printOptions horizontalCentered="1"/>
  <pageMargins left="0.59055118110236215" right="0.59055118110236215" top="0.98425196850393704" bottom="0.98425196850393704" header="0.39370078740157477" footer="0.39370078740157477"/>
  <pageSetup paperSize="9" scale="48" orientation="portrait" horizontalDpi="4294967293" r:id="rId2"/>
  <headerFooter>
    <oddFooter>&amp;C&amp;14&amp;"SIRET : 000000000   -   NAF : 00000   -   RCS : 00000 -   N° TVA   :  FR00000000000
assurance décennale n°000000000 de chez untel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R25"/>
  <sheetViews>
    <sheetView tabSelected="1" workbookViewId="0">
      <selection activeCell="C26" sqref="C26"/>
    </sheetView>
  </sheetViews>
  <sheetFormatPr baseColWidth="10" defaultRowHeight="15" x14ac:dyDescent="0.25"/>
  <cols>
    <col min="1" max="1" width="4.42578125" style="1" bestFit="1" customWidth="1"/>
    <col min="2" max="2" width="17" style="1" bestFit="1" customWidth="1"/>
    <col min="3" max="3" width="52.5703125" style="1" bestFit="1" customWidth="1"/>
    <col min="4" max="4" width="12.7109375" style="1" bestFit="1" customWidth="1"/>
    <col min="5" max="5" width="10.42578125" style="1" bestFit="1" customWidth="1"/>
    <col min="6" max="6" width="6.42578125" style="1" bestFit="1" customWidth="1"/>
    <col min="7" max="7" width="6.140625" style="1" bestFit="1" customWidth="1"/>
    <col min="8" max="8" width="9.42578125" style="1" bestFit="1" customWidth="1"/>
    <col min="9" max="9" width="7.140625" style="1" bestFit="1" customWidth="1"/>
    <col min="10" max="10" width="7.85546875" style="1" bestFit="1" customWidth="1"/>
    <col min="11" max="11" width="6.7109375" style="1" bestFit="1" customWidth="1"/>
    <col min="12" max="12" width="10.140625" style="1" bestFit="1" customWidth="1"/>
    <col min="13" max="13" width="3.5703125" style="1" bestFit="1" customWidth="1"/>
    <col min="14" max="14" width="12.7109375" style="1" bestFit="1" customWidth="1"/>
    <col min="15" max="15" width="59.5703125" style="1" bestFit="1" customWidth="1"/>
    <col min="16" max="16" width="12.7109375" style="1" bestFit="1" customWidth="1"/>
    <col min="17" max="17" width="16.140625" style="1" bestFit="1" customWidth="1"/>
    <col min="18" max="18" width="6.42578125" style="1" bestFit="1" customWidth="1"/>
    <col min="19" max="19" width="7.28515625" style="1" bestFit="1" customWidth="1"/>
    <col min="20" max="20" width="9.42578125" style="1" bestFit="1" customWidth="1"/>
    <col min="21" max="21" width="7" style="1" bestFit="1" customWidth="1"/>
    <col min="22" max="23" width="7.85546875" style="1" bestFit="1" customWidth="1"/>
    <col min="24" max="24" width="15" style="1" bestFit="1" customWidth="1"/>
    <col min="25" max="25" width="3.5703125" style="1" bestFit="1" customWidth="1"/>
    <col min="26" max="26" width="12" style="1" bestFit="1" customWidth="1"/>
    <col min="27" max="27" width="47.140625" style="1" bestFit="1" customWidth="1"/>
    <col min="28" max="28" width="12" style="1" bestFit="1" customWidth="1"/>
    <col min="29" max="29" width="10.28515625" style="1" bestFit="1" customWidth="1"/>
    <col min="30" max="30" width="6.42578125" style="1" bestFit="1" customWidth="1"/>
    <col min="31" max="31" width="6.140625" style="1" bestFit="1" customWidth="1"/>
    <col min="32" max="32" width="9.42578125" style="1" bestFit="1" customWidth="1"/>
    <col min="33" max="33" width="7" style="1" bestFit="1" customWidth="1"/>
    <col min="34" max="34" width="7.85546875" style="1" bestFit="1" customWidth="1"/>
    <col min="35" max="35" width="6.140625" style="1" bestFit="1" customWidth="1"/>
    <col min="36" max="36" width="8.7109375" style="1" bestFit="1" customWidth="1"/>
    <col min="37" max="37" width="3.5703125" style="1" bestFit="1" customWidth="1"/>
    <col min="38" max="38" width="12" style="1" bestFit="1" customWidth="1"/>
    <col min="39" max="39" width="101.42578125" style="1" bestFit="1" customWidth="1"/>
    <col min="40" max="40" width="12" style="1" bestFit="1" customWidth="1"/>
    <col min="41" max="41" width="10.28515625" style="1" bestFit="1" customWidth="1"/>
    <col min="42" max="42" width="6.42578125" style="1" bestFit="1" customWidth="1"/>
    <col min="43" max="43" width="6.140625" style="1" bestFit="1" customWidth="1"/>
    <col min="44" max="44" width="9.42578125" style="1" bestFit="1" customWidth="1"/>
    <col min="45" max="45" width="5.85546875" style="1" bestFit="1" customWidth="1"/>
    <col min="46" max="46" width="7.85546875" style="1" bestFit="1" customWidth="1"/>
    <col min="47" max="47" width="5.42578125" style="1" bestFit="1" customWidth="1"/>
    <col min="48" max="48" width="6" style="1" bestFit="1" customWidth="1"/>
    <col min="49" max="49" width="3.5703125" style="1" bestFit="1" customWidth="1"/>
    <col min="50" max="50" width="17.85546875" style="1" bestFit="1" customWidth="1"/>
    <col min="51" max="51" width="58.28515625" style="1" bestFit="1" customWidth="1"/>
    <col min="52" max="52" width="12" style="1" bestFit="1" customWidth="1"/>
    <col min="53" max="53" width="10.28515625" style="1" bestFit="1" customWidth="1"/>
    <col min="54" max="54" width="6.42578125" style="1" bestFit="1" customWidth="1"/>
    <col min="55" max="55" width="6.140625" style="1" bestFit="1" customWidth="1"/>
    <col min="56" max="56" width="9.42578125" style="1" bestFit="1" customWidth="1"/>
    <col min="57" max="57" width="8" style="1" bestFit="1" customWidth="1"/>
    <col min="58" max="58" width="7.85546875" style="1" bestFit="1" customWidth="1"/>
    <col min="59" max="59" width="7.5703125" style="1" bestFit="1" customWidth="1"/>
    <col min="60" max="60" width="10.140625" style="1" bestFit="1" customWidth="1"/>
    <col min="61" max="61" width="3.5703125" style="1" bestFit="1" customWidth="1"/>
    <col min="62" max="62" width="12" style="1" bestFit="1" customWidth="1"/>
    <col min="63" max="63" width="64.85546875" style="1" bestFit="1" customWidth="1"/>
    <col min="64" max="64" width="12" style="1" bestFit="1" customWidth="1"/>
    <col min="65" max="65" width="10.28515625" style="1" bestFit="1" customWidth="1"/>
    <col min="66" max="66" width="6.42578125" style="1" bestFit="1" customWidth="1"/>
    <col min="67" max="67" width="6.140625" style="1" bestFit="1" customWidth="1"/>
    <col min="68" max="68" width="9.42578125" style="1" bestFit="1" customWidth="1"/>
    <col min="69" max="69" width="6.42578125" style="1" bestFit="1" customWidth="1"/>
    <col min="70" max="70" width="7.85546875" style="1" bestFit="1" customWidth="1"/>
    <col min="71" max="71" width="6.42578125" style="1" bestFit="1" customWidth="1"/>
    <col min="72" max="72" width="10.140625" style="1" bestFit="1" customWidth="1"/>
    <col min="73" max="73" width="3.5703125" style="1" bestFit="1" customWidth="1"/>
    <col min="74" max="74" width="14.140625" style="1" bestFit="1" customWidth="1"/>
    <col min="75" max="75" width="21" style="1" bestFit="1" customWidth="1"/>
    <col min="76" max="76" width="12" style="1" bestFit="1" customWidth="1"/>
    <col min="77" max="77" width="11" style="1" bestFit="1" customWidth="1"/>
    <col min="78" max="78" width="6.42578125" style="1" bestFit="1" customWidth="1"/>
    <col min="79" max="79" width="6.140625" style="1" bestFit="1" customWidth="1"/>
    <col min="80" max="80" width="9.42578125" style="1" bestFit="1" customWidth="1"/>
    <col min="81" max="81" width="6.140625" style="1" bestFit="1" customWidth="1"/>
    <col min="82" max="82" width="7.85546875" style="1" bestFit="1" customWidth="1"/>
    <col min="83" max="83" width="6.140625" style="1" bestFit="1" customWidth="1"/>
    <col min="84" max="84" width="8.7109375" style="1" bestFit="1" customWidth="1"/>
    <col min="85" max="85" width="3.5703125" style="1" bestFit="1" customWidth="1"/>
    <col min="86" max="86" width="12" style="1" bestFit="1" customWidth="1"/>
    <col min="87" max="87" width="40.28515625" style="1" bestFit="1" customWidth="1"/>
    <col min="88" max="88" width="12" style="1" bestFit="1" customWidth="1"/>
    <col min="89" max="89" width="10.28515625" style="1" bestFit="1" customWidth="1"/>
    <col min="90" max="90" width="6.42578125" style="1" bestFit="1" customWidth="1"/>
    <col min="91" max="91" width="6.140625" style="1" bestFit="1" customWidth="1"/>
    <col min="92" max="92" width="9.42578125" style="1" bestFit="1" customWidth="1"/>
    <col min="93" max="93" width="6.140625" style="1" bestFit="1" customWidth="1"/>
    <col min="94" max="94" width="7.85546875" style="1" bestFit="1" customWidth="1"/>
    <col min="95" max="95" width="6.140625" style="1" bestFit="1" customWidth="1"/>
    <col min="96" max="96" width="8.7109375" style="1" bestFit="1" customWidth="1"/>
    <col min="97" max="98" width="11.42578125" style="1"/>
    <col min="99" max="99" width="89.5703125" style="1" bestFit="1" customWidth="1"/>
    <col min="100" max="16384" width="11.42578125" style="1"/>
  </cols>
  <sheetData>
    <row r="1" spans="1:96" ht="43.5" customHeight="1" x14ac:dyDescent="0.25">
      <c r="A1" s="77" t="s">
        <v>0</v>
      </c>
      <c r="B1" s="77" t="s">
        <v>1</v>
      </c>
      <c r="C1" s="78" t="s">
        <v>309</v>
      </c>
      <c r="D1" s="79" t="s">
        <v>2</v>
      </c>
      <c r="E1" s="79" t="s">
        <v>3</v>
      </c>
      <c r="F1" s="79" t="s">
        <v>4</v>
      </c>
      <c r="G1" s="80" t="s">
        <v>5</v>
      </c>
      <c r="H1" s="81" t="s">
        <v>6</v>
      </c>
      <c r="I1" s="82" t="s">
        <v>7</v>
      </c>
      <c r="J1" s="83" t="s">
        <v>8</v>
      </c>
      <c r="K1" s="84" t="s">
        <v>9</v>
      </c>
      <c r="L1" s="85" t="s">
        <v>10</v>
      </c>
      <c r="M1" s="86" t="s">
        <v>0</v>
      </c>
      <c r="N1" s="86" t="s">
        <v>1</v>
      </c>
      <c r="O1" s="87" t="s">
        <v>308</v>
      </c>
      <c r="P1" s="88" t="s">
        <v>2</v>
      </c>
      <c r="Q1" s="88" t="s">
        <v>3</v>
      </c>
      <c r="R1" s="88" t="s">
        <v>4</v>
      </c>
      <c r="S1" s="89" t="s">
        <v>5</v>
      </c>
      <c r="T1" s="90" t="s">
        <v>6</v>
      </c>
      <c r="U1" s="91" t="s">
        <v>7</v>
      </c>
      <c r="V1" s="92" t="s">
        <v>8</v>
      </c>
      <c r="W1" s="93" t="s">
        <v>9</v>
      </c>
      <c r="X1" s="94" t="s">
        <v>10</v>
      </c>
      <c r="Y1" s="95" t="s">
        <v>0</v>
      </c>
      <c r="Z1" s="95" t="s">
        <v>1</v>
      </c>
      <c r="AA1" s="96" t="s">
        <v>307</v>
      </c>
      <c r="AB1" s="97" t="s">
        <v>2</v>
      </c>
      <c r="AC1" s="97" t="s">
        <v>3</v>
      </c>
      <c r="AD1" s="97" t="s">
        <v>4</v>
      </c>
      <c r="AE1" s="98" t="s">
        <v>5</v>
      </c>
      <c r="AF1" s="99" t="s">
        <v>6</v>
      </c>
      <c r="AG1" s="100" t="s">
        <v>7</v>
      </c>
      <c r="AH1" s="101" t="s">
        <v>8</v>
      </c>
      <c r="AI1" s="100" t="s">
        <v>9</v>
      </c>
      <c r="AJ1" s="101" t="s">
        <v>10</v>
      </c>
      <c r="AK1" s="102" t="s">
        <v>0</v>
      </c>
      <c r="AL1" s="102" t="s">
        <v>1</v>
      </c>
      <c r="AM1" s="103" t="s">
        <v>306</v>
      </c>
      <c r="AN1" s="104" t="s">
        <v>2</v>
      </c>
      <c r="AO1" s="104" t="s">
        <v>3</v>
      </c>
      <c r="AP1" s="104" t="s">
        <v>4</v>
      </c>
      <c r="AQ1" s="105" t="s">
        <v>5</v>
      </c>
      <c r="AR1" s="106" t="s">
        <v>6</v>
      </c>
      <c r="AS1" s="107" t="s">
        <v>7</v>
      </c>
      <c r="AT1" s="108" t="s">
        <v>8</v>
      </c>
      <c r="AU1" s="109" t="s">
        <v>9</v>
      </c>
      <c r="AV1" s="110" t="s">
        <v>10</v>
      </c>
      <c r="AW1" s="111" t="s">
        <v>0</v>
      </c>
      <c r="AX1" s="111" t="s">
        <v>1</v>
      </c>
      <c r="AY1" s="112" t="s">
        <v>302</v>
      </c>
      <c r="AZ1" s="113" t="s">
        <v>2</v>
      </c>
      <c r="BA1" s="113" t="s">
        <v>3</v>
      </c>
      <c r="BB1" s="113" t="s">
        <v>4</v>
      </c>
      <c r="BC1" s="114" t="s">
        <v>5</v>
      </c>
      <c r="BD1" s="115" t="s">
        <v>6</v>
      </c>
      <c r="BE1" s="116" t="s">
        <v>7</v>
      </c>
      <c r="BF1" s="117" t="s">
        <v>8</v>
      </c>
      <c r="BG1" s="118" t="s">
        <v>9</v>
      </c>
      <c r="BH1" s="119" t="s">
        <v>10</v>
      </c>
      <c r="BI1" s="120" t="s">
        <v>0</v>
      </c>
      <c r="BJ1" s="120" t="s">
        <v>1</v>
      </c>
      <c r="BK1" s="121" t="s">
        <v>305</v>
      </c>
      <c r="BL1" s="122" t="s">
        <v>2</v>
      </c>
      <c r="BM1" s="122" t="s">
        <v>3</v>
      </c>
      <c r="BN1" s="122" t="s">
        <v>4</v>
      </c>
      <c r="BO1" s="123" t="s">
        <v>5</v>
      </c>
      <c r="BP1" s="124" t="s">
        <v>6</v>
      </c>
      <c r="BQ1" s="125" t="s">
        <v>7</v>
      </c>
      <c r="BR1" s="126" t="s">
        <v>8</v>
      </c>
      <c r="BS1" s="127" t="s">
        <v>9</v>
      </c>
      <c r="BT1" s="128" t="s">
        <v>10</v>
      </c>
      <c r="BU1" s="129" t="s">
        <v>0</v>
      </c>
      <c r="BV1" s="129" t="s">
        <v>1</v>
      </c>
      <c r="BW1" s="130" t="s">
        <v>304</v>
      </c>
      <c r="BX1" s="131" t="s">
        <v>2</v>
      </c>
      <c r="BY1" s="131" t="s">
        <v>3</v>
      </c>
      <c r="BZ1" s="131" t="s">
        <v>4</v>
      </c>
      <c r="CA1" s="132" t="s">
        <v>5</v>
      </c>
      <c r="CB1" s="133" t="s">
        <v>6</v>
      </c>
      <c r="CC1" s="134" t="s">
        <v>7</v>
      </c>
      <c r="CD1" s="135" t="s">
        <v>8</v>
      </c>
      <c r="CE1" s="136" t="s">
        <v>9</v>
      </c>
      <c r="CF1" s="137" t="s">
        <v>10</v>
      </c>
      <c r="CG1" s="138" t="s">
        <v>0</v>
      </c>
      <c r="CH1" s="138" t="s">
        <v>1</v>
      </c>
      <c r="CI1" s="139" t="s">
        <v>303</v>
      </c>
      <c r="CJ1" s="140" t="s">
        <v>2</v>
      </c>
      <c r="CK1" s="140" t="s">
        <v>3</v>
      </c>
      <c r="CL1" s="140" t="s">
        <v>4</v>
      </c>
      <c r="CM1" s="141" t="s">
        <v>5</v>
      </c>
      <c r="CN1" s="142" t="s">
        <v>6</v>
      </c>
      <c r="CO1" s="143" t="s">
        <v>7</v>
      </c>
      <c r="CP1" s="144" t="s">
        <v>8</v>
      </c>
      <c r="CQ1" s="145" t="s">
        <v>9</v>
      </c>
      <c r="CR1" s="146" t="s">
        <v>10</v>
      </c>
    </row>
    <row r="2" spans="1:96" ht="18" customHeight="1" x14ac:dyDescent="0.35">
      <c r="A2" s="2">
        <v>1</v>
      </c>
      <c r="B2" s="333" t="s">
        <v>319</v>
      </c>
      <c r="C2" s="333" t="s">
        <v>11</v>
      </c>
      <c r="D2" s="3" t="s">
        <v>12</v>
      </c>
      <c r="E2" s="4" t="s">
        <v>13</v>
      </c>
      <c r="F2" s="4" t="s">
        <v>14</v>
      </c>
      <c r="G2" s="5">
        <v>3</v>
      </c>
      <c r="H2" s="6">
        <v>1</v>
      </c>
      <c r="I2" s="334">
        <v>0.59</v>
      </c>
      <c r="J2" s="8">
        <v>3</v>
      </c>
      <c r="K2" s="7">
        <v>0.32</v>
      </c>
      <c r="L2" s="10" t="s">
        <v>46</v>
      </c>
      <c r="M2" s="12">
        <v>1</v>
      </c>
      <c r="N2" s="339" t="s">
        <v>50</v>
      </c>
      <c r="O2" s="340" t="s">
        <v>330</v>
      </c>
      <c r="P2" s="14" t="s">
        <v>51</v>
      </c>
      <c r="Q2" s="14" t="s">
        <v>52</v>
      </c>
      <c r="R2" s="15" t="s">
        <v>48</v>
      </c>
      <c r="S2" s="1">
        <v>4</v>
      </c>
      <c r="T2" s="13">
        <v>2</v>
      </c>
      <c r="U2" s="342">
        <v>8.36</v>
      </c>
      <c r="V2" s="13">
        <v>1</v>
      </c>
      <c r="W2" s="1">
        <v>5.84</v>
      </c>
      <c r="X2" s="12" t="s">
        <v>46</v>
      </c>
      <c r="Y2" s="19">
        <v>1</v>
      </c>
      <c r="Z2" s="19" t="s">
        <v>61</v>
      </c>
      <c r="AA2" s="20" t="s">
        <v>62</v>
      </c>
      <c r="AB2" s="21" t="s">
        <v>49</v>
      </c>
      <c r="AC2" s="22" t="s">
        <v>63</v>
      </c>
      <c r="AD2" s="21" t="s">
        <v>16</v>
      </c>
      <c r="AE2" s="19">
        <v>2</v>
      </c>
      <c r="AF2" s="19">
        <v>1</v>
      </c>
      <c r="AG2" s="23">
        <v>30.05</v>
      </c>
      <c r="AH2" s="24">
        <v>1</v>
      </c>
      <c r="AI2" s="25">
        <v>24.04</v>
      </c>
      <c r="AJ2" s="26" t="s">
        <v>46</v>
      </c>
      <c r="AK2" s="33" t="s">
        <v>84</v>
      </c>
      <c r="AL2" s="33"/>
      <c r="AM2" s="34" t="s">
        <v>85</v>
      </c>
      <c r="AN2" s="35" t="s">
        <v>60</v>
      </c>
      <c r="AO2" s="35" t="s">
        <v>86</v>
      </c>
      <c r="AP2" s="36" t="s">
        <v>87</v>
      </c>
      <c r="AQ2" s="37"/>
      <c r="AR2" s="36"/>
      <c r="AS2" s="36" t="s">
        <v>88</v>
      </c>
      <c r="AT2" s="36"/>
      <c r="AU2" s="36"/>
      <c r="AV2" s="36"/>
      <c r="AW2" s="45">
        <v>1</v>
      </c>
      <c r="AX2" s="45" t="s">
        <v>47</v>
      </c>
      <c r="AY2" s="46" t="s">
        <v>142</v>
      </c>
      <c r="AZ2" s="45" t="s">
        <v>143</v>
      </c>
      <c r="BA2" s="9" t="s">
        <v>144</v>
      </c>
      <c r="BB2" s="45" t="s">
        <v>16</v>
      </c>
      <c r="BC2" s="45">
        <v>1</v>
      </c>
      <c r="BD2" s="45">
        <v>2</v>
      </c>
      <c r="BE2" s="47">
        <v>2</v>
      </c>
      <c r="BF2" s="48">
        <v>2</v>
      </c>
      <c r="BG2" s="49">
        <v>1.5</v>
      </c>
      <c r="BH2" s="48" t="s">
        <v>46</v>
      </c>
      <c r="BI2" s="58">
        <v>1</v>
      </c>
      <c r="BJ2" s="58" t="s">
        <v>61</v>
      </c>
      <c r="BK2" s="59" t="s">
        <v>178</v>
      </c>
      <c r="BL2" s="57" t="s">
        <v>179</v>
      </c>
      <c r="BM2" s="58" t="s">
        <v>180</v>
      </c>
      <c r="BN2" s="57" t="s">
        <v>87</v>
      </c>
      <c r="BO2" s="58">
        <v>10</v>
      </c>
      <c r="BP2" s="58">
        <v>2</v>
      </c>
      <c r="BQ2" s="47">
        <v>16.23</v>
      </c>
      <c r="BR2" s="60">
        <v>1</v>
      </c>
      <c r="BS2" s="61">
        <v>12.2</v>
      </c>
      <c r="BT2" s="60" t="s">
        <v>46</v>
      </c>
      <c r="BU2" s="64">
        <v>1</v>
      </c>
      <c r="BV2" s="65"/>
      <c r="BW2" s="66" t="s">
        <v>195</v>
      </c>
      <c r="BX2" s="64" t="s">
        <v>196</v>
      </c>
      <c r="BY2" s="64" t="s">
        <v>197</v>
      </c>
      <c r="BZ2" s="67" t="s">
        <v>16</v>
      </c>
      <c r="CA2" s="64">
        <v>1</v>
      </c>
      <c r="CB2" s="64">
        <v>2</v>
      </c>
      <c r="CC2" s="68">
        <v>1.25</v>
      </c>
      <c r="CD2" s="64"/>
      <c r="CE2" s="68">
        <v>0.85</v>
      </c>
      <c r="CF2" s="64" t="s">
        <v>198</v>
      </c>
      <c r="CG2" s="1">
        <v>1</v>
      </c>
      <c r="CI2" s="70" t="s">
        <v>222</v>
      </c>
      <c r="CJ2" s="73" t="s">
        <v>223</v>
      </c>
      <c r="CK2" s="74" t="s">
        <v>224</v>
      </c>
      <c r="CL2" s="74" t="s">
        <v>16</v>
      </c>
      <c r="CM2" s="74">
        <v>1</v>
      </c>
      <c r="CN2" s="74"/>
      <c r="CO2" s="75">
        <v>11.13</v>
      </c>
      <c r="CP2" s="74"/>
      <c r="CQ2" s="75">
        <v>8.56</v>
      </c>
      <c r="CR2" s="74" t="s">
        <v>198</v>
      </c>
    </row>
    <row r="3" spans="1:96" ht="18" customHeight="1" x14ac:dyDescent="0.35">
      <c r="A3" s="2">
        <v>2</v>
      </c>
      <c r="B3" s="333" t="s">
        <v>19</v>
      </c>
      <c r="C3" s="333" t="s">
        <v>20</v>
      </c>
      <c r="D3" s="3" t="s">
        <v>12</v>
      </c>
      <c r="E3" s="9" t="s">
        <v>13</v>
      </c>
      <c r="F3" s="8" t="s">
        <v>16</v>
      </c>
      <c r="G3" s="5">
        <v>0</v>
      </c>
      <c r="H3" s="8">
        <v>1</v>
      </c>
      <c r="I3" s="334">
        <v>0.85</v>
      </c>
      <c r="J3" s="8">
        <v>3</v>
      </c>
      <c r="K3" s="7">
        <v>0.49</v>
      </c>
      <c r="L3" s="10" t="s">
        <v>46</v>
      </c>
      <c r="M3" s="12">
        <v>2</v>
      </c>
      <c r="N3" s="339" t="s">
        <v>53</v>
      </c>
      <c r="O3" s="339" t="s">
        <v>331</v>
      </c>
      <c r="P3" s="14" t="s">
        <v>51</v>
      </c>
      <c r="Q3" s="14" t="s">
        <v>52</v>
      </c>
      <c r="R3" s="15" t="s">
        <v>48</v>
      </c>
      <c r="S3" s="1">
        <v>1</v>
      </c>
      <c r="T3" s="13">
        <v>2</v>
      </c>
      <c r="U3" s="342">
        <v>9.59</v>
      </c>
      <c r="V3" s="13">
        <v>2</v>
      </c>
      <c r="W3" s="1">
        <v>6.77</v>
      </c>
      <c r="X3" s="12" t="s">
        <v>46</v>
      </c>
      <c r="Y3" s="19">
        <v>2</v>
      </c>
      <c r="Z3" s="19" t="s">
        <v>61</v>
      </c>
      <c r="AA3" s="20" t="s">
        <v>64</v>
      </c>
      <c r="AB3" s="21" t="s">
        <v>49</v>
      </c>
      <c r="AC3" s="22" t="s">
        <v>63</v>
      </c>
      <c r="AD3" s="21" t="s">
        <v>16</v>
      </c>
      <c r="AE3" s="19">
        <v>2</v>
      </c>
      <c r="AF3" s="19">
        <v>1</v>
      </c>
      <c r="AG3" s="23">
        <v>5.1840000000000002</v>
      </c>
      <c r="AH3" s="24">
        <v>2</v>
      </c>
      <c r="AI3" s="25">
        <v>4.1512499999999992</v>
      </c>
      <c r="AJ3" s="26" t="s">
        <v>46</v>
      </c>
      <c r="AK3" s="33" t="s">
        <v>89</v>
      </c>
      <c r="AL3" s="37"/>
      <c r="AM3" s="38" t="s">
        <v>90</v>
      </c>
      <c r="AN3" s="35" t="s">
        <v>60</v>
      </c>
      <c r="AO3" s="33" t="s">
        <v>86</v>
      </c>
      <c r="AP3" s="35" t="s">
        <v>87</v>
      </c>
      <c r="AQ3" s="37"/>
      <c r="AR3" s="35"/>
      <c r="AS3" s="36" t="s">
        <v>91</v>
      </c>
      <c r="AT3" s="36"/>
      <c r="AU3" s="36"/>
      <c r="AV3" s="36"/>
      <c r="AW3" s="45">
        <v>2</v>
      </c>
      <c r="AX3" s="48" t="s">
        <v>145</v>
      </c>
      <c r="AY3" s="46" t="s">
        <v>146</v>
      </c>
      <c r="AZ3" s="45" t="s">
        <v>143</v>
      </c>
      <c r="BA3" s="9" t="s">
        <v>144</v>
      </c>
      <c r="BB3" s="45" t="s">
        <v>16</v>
      </c>
      <c r="BC3" s="45">
        <v>1</v>
      </c>
      <c r="BD3" s="45">
        <v>2</v>
      </c>
      <c r="BE3" s="47">
        <v>88</v>
      </c>
      <c r="BF3" s="48">
        <v>1</v>
      </c>
      <c r="BG3" s="49">
        <v>35</v>
      </c>
      <c r="BH3" s="48" t="s">
        <v>46</v>
      </c>
      <c r="BI3" s="58">
        <v>2</v>
      </c>
      <c r="BJ3" s="58" t="s">
        <v>61</v>
      </c>
      <c r="BK3" s="59" t="s">
        <v>181</v>
      </c>
      <c r="BL3" s="57" t="s">
        <v>180</v>
      </c>
      <c r="BM3" s="58" t="s">
        <v>180</v>
      </c>
      <c r="BN3" s="57" t="s">
        <v>87</v>
      </c>
      <c r="BO3" s="58">
        <v>10</v>
      </c>
      <c r="BP3" s="58">
        <v>2</v>
      </c>
      <c r="BQ3" s="47">
        <v>17.23</v>
      </c>
      <c r="BR3" s="60">
        <v>1</v>
      </c>
      <c r="BS3" s="61">
        <v>13.2</v>
      </c>
      <c r="BT3" s="60" t="s">
        <v>46</v>
      </c>
      <c r="BU3" s="64">
        <v>2</v>
      </c>
      <c r="BV3" s="65">
        <v>1903811550</v>
      </c>
      <c r="BW3" s="69" t="s">
        <v>199</v>
      </c>
      <c r="BX3" s="64" t="s">
        <v>196</v>
      </c>
      <c r="BY3" s="64" t="s">
        <v>197</v>
      </c>
      <c r="BZ3" s="67" t="s">
        <v>16</v>
      </c>
      <c r="CA3" s="64">
        <v>1</v>
      </c>
      <c r="CB3" s="64">
        <v>2</v>
      </c>
      <c r="CC3" s="68">
        <v>1.25</v>
      </c>
      <c r="CD3" s="64"/>
      <c r="CE3" s="68">
        <v>0.85</v>
      </c>
      <c r="CF3" s="64" t="s">
        <v>198</v>
      </c>
      <c r="CG3" s="1">
        <v>2</v>
      </c>
      <c r="CI3" s="70" t="s">
        <v>225</v>
      </c>
      <c r="CJ3" s="73" t="s">
        <v>226</v>
      </c>
      <c r="CK3" s="74" t="s">
        <v>224</v>
      </c>
      <c r="CL3" s="74" t="s">
        <v>16</v>
      </c>
      <c r="CM3" s="74">
        <v>1</v>
      </c>
      <c r="CN3" s="74"/>
      <c r="CO3" s="75">
        <v>12.43</v>
      </c>
      <c r="CP3" s="74"/>
      <c r="CQ3" s="75">
        <v>9.56</v>
      </c>
      <c r="CR3" s="74" t="s">
        <v>198</v>
      </c>
    </row>
    <row r="4" spans="1:96" ht="18" customHeight="1" x14ac:dyDescent="0.35">
      <c r="A4" s="2">
        <v>3</v>
      </c>
      <c r="B4" s="333" t="s">
        <v>17</v>
      </c>
      <c r="C4" s="333" t="s">
        <v>18</v>
      </c>
      <c r="D4" s="3" t="s">
        <v>12</v>
      </c>
      <c r="E4" s="9" t="s">
        <v>13</v>
      </c>
      <c r="F4" s="8" t="s">
        <v>16</v>
      </c>
      <c r="G4" s="5">
        <v>0</v>
      </c>
      <c r="H4" s="8">
        <v>2</v>
      </c>
      <c r="I4" s="334">
        <v>0.95</v>
      </c>
      <c r="J4" s="8">
        <v>3</v>
      </c>
      <c r="K4" s="7">
        <v>2.06</v>
      </c>
      <c r="L4" s="10" t="s">
        <v>46</v>
      </c>
      <c r="M4" s="12">
        <v>3</v>
      </c>
      <c r="N4" s="339" t="s">
        <v>54</v>
      </c>
      <c r="O4" s="339" t="s">
        <v>332</v>
      </c>
      <c r="P4" s="14" t="s">
        <v>51</v>
      </c>
      <c r="Q4" s="14" t="s">
        <v>52</v>
      </c>
      <c r="R4" s="15" t="s">
        <v>48</v>
      </c>
      <c r="T4" s="13">
        <v>2</v>
      </c>
      <c r="U4" s="342">
        <v>20.66</v>
      </c>
      <c r="V4" s="13">
        <v>3</v>
      </c>
      <c r="W4" s="1">
        <v>14.43</v>
      </c>
      <c r="X4" s="12" t="s">
        <v>46</v>
      </c>
      <c r="Y4" s="19">
        <v>3</v>
      </c>
      <c r="Z4" s="19" t="s">
        <v>61</v>
      </c>
      <c r="AA4" s="20" t="s">
        <v>65</v>
      </c>
      <c r="AB4" s="21" t="s">
        <v>66</v>
      </c>
      <c r="AC4" s="22" t="s">
        <v>63</v>
      </c>
      <c r="AD4" s="21" t="s">
        <v>16</v>
      </c>
      <c r="AE4" s="19">
        <v>2</v>
      </c>
      <c r="AF4" s="19">
        <v>1</v>
      </c>
      <c r="AG4" s="23">
        <v>6.1964999999999995</v>
      </c>
      <c r="AH4" s="24">
        <v>3</v>
      </c>
      <c r="AI4" s="25">
        <v>5.1637499999999994</v>
      </c>
      <c r="AJ4" s="26" t="s">
        <v>46</v>
      </c>
      <c r="AK4" s="33" t="s">
        <v>92</v>
      </c>
      <c r="AL4" s="33"/>
      <c r="AM4" s="39" t="s">
        <v>93</v>
      </c>
      <c r="AN4" s="35" t="s">
        <v>86</v>
      </c>
      <c r="AO4" s="33" t="s">
        <v>60</v>
      </c>
      <c r="AP4" s="40" t="s">
        <v>87</v>
      </c>
      <c r="AQ4" s="37"/>
      <c r="AR4" s="40"/>
      <c r="AS4" s="36">
        <v>285</v>
      </c>
      <c r="AT4" s="36"/>
      <c r="AU4" s="36"/>
      <c r="AV4" s="36"/>
      <c r="AW4" s="45">
        <v>3</v>
      </c>
      <c r="AX4" s="45" t="s">
        <v>147</v>
      </c>
      <c r="AY4" s="46" t="s">
        <v>148</v>
      </c>
      <c r="AZ4" s="45" t="s">
        <v>143</v>
      </c>
      <c r="BA4" s="9" t="s">
        <v>144</v>
      </c>
      <c r="BB4" s="45" t="s">
        <v>16</v>
      </c>
      <c r="BC4" s="45">
        <v>1</v>
      </c>
      <c r="BD4" s="45">
        <v>2</v>
      </c>
      <c r="BE4" s="47">
        <v>29.5</v>
      </c>
      <c r="BF4" s="48">
        <v>1</v>
      </c>
      <c r="BG4" s="49">
        <v>23.6</v>
      </c>
      <c r="BH4" s="48" t="s">
        <v>46</v>
      </c>
      <c r="BI4" s="58">
        <v>3</v>
      </c>
      <c r="BJ4" s="58" t="s">
        <v>61</v>
      </c>
      <c r="BK4" s="62" t="s">
        <v>182</v>
      </c>
      <c r="BL4" s="57" t="s">
        <v>180</v>
      </c>
      <c r="BM4" s="58" t="s">
        <v>180</v>
      </c>
      <c r="BN4" s="57" t="s">
        <v>87</v>
      </c>
      <c r="BO4" s="58">
        <v>10</v>
      </c>
      <c r="BP4" s="58">
        <v>2</v>
      </c>
      <c r="BQ4" s="47">
        <v>18.23</v>
      </c>
      <c r="BR4" s="60">
        <v>1</v>
      </c>
      <c r="BS4" s="61">
        <v>14.2</v>
      </c>
      <c r="BT4" s="60" t="s">
        <v>46</v>
      </c>
      <c r="BU4" s="64">
        <v>3</v>
      </c>
      <c r="BV4" s="65" t="s">
        <v>200</v>
      </c>
      <c r="BW4" s="70" t="s">
        <v>201</v>
      </c>
      <c r="BX4" s="64" t="s">
        <v>196</v>
      </c>
      <c r="BY4" s="64" t="s">
        <v>197</v>
      </c>
      <c r="BZ4" s="67"/>
      <c r="CA4" s="64">
        <v>1</v>
      </c>
      <c r="CB4" s="64">
        <v>2</v>
      </c>
      <c r="CC4" s="68">
        <v>2.25</v>
      </c>
      <c r="CD4" s="64"/>
      <c r="CE4" s="68">
        <v>1.85</v>
      </c>
      <c r="CF4" s="64" t="s">
        <v>198</v>
      </c>
      <c r="CG4" s="1">
        <v>3</v>
      </c>
      <c r="CI4" s="70" t="s">
        <v>227</v>
      </c>
      <c r="CJ4" s="73" t="s">
        <v>66</v>
      </c>
      <c r="CK4" s="74" t="s">
        <v>224</v>
      </c>
      <c r="CL4" s="74" t="s">
        <v>16</v>
      </c>
      <c r="CM4" s="74">
        <v>1</v>
      </c>
      <c r="CN4" s="74"/>
      <c r="CO4" s="75">
        <v>13.73</v>
      </c>
      <c r="CP4" s="74"/>
      <c r="CQ4" s="75">
        <v>10.56</v>
      </c>
      <c r="CR4" s="74" t="s">
        <v>198</v>
      </c>
    </row>
    <row r="5" spans="1:96" ht="18" customHeight="1" x14ac:dyDescent="0.35">
      <c r="A5" s="2">
        <v>4</v>
      </c>
      <c r="B5" s="333" t="s">
        <v>23</v>
      </c>
      <c r="C5" s="333" t="s">
        <v>24</v>
      </c>
      <c r="D5" s="3" t="s">
        <v>12</v>
      </c>
      <c r="E5" s="9" t="s">
        <v>13</v>
      </c>
      <c r="F5" s="8" t="s">
        <v>16</v>
      </c>
      <c r="G5" s="5">
        <v>2</v>
      </c>
      <c r="H5" s="8">
        <v>2</v>
      </c>
      <c r="I5" s="335">
        <v>1.54</v>
      </c>
      <c r="J5" s="8">
        <v>3</v>
      </c>
      <c r="K5" s="7">
        <v>2.06</v>
      </c>
      <c r="L5" s="10" t="s">
        <v>46</v>
      </c>
      <c r="M5" s="12">
        <v>4</v>
      </c>
      <c r="N5" s="339" t="s">
        <v>333</v>
      </c>
      <c r="O5" s="339" t="s">
        <v>334</v>
      </c>
      <c r="P5" s="14" t="s">
        <v>51</v>
      </c>
      <c r="Q5" s="14" t="s">
        <v>52</v>
      </c>
      <c r="R5" s="15" t="s">
        <v>48</v>
      </c>
      <c r="S5" s="1">
        <v>1</v>
      </c>
      <c r="T5" s="13">
        <v>2</v>
      </c>
      <c r="U5" s="342">
        <v>24</v>
      </c>
      <c r="V5" s="13">
        <v>1</v>
      </c>
      <c r="W5" s="1">
        <v>23.71</v>
      </c>
      <c r="X5" s="12" t="s">
        <v>46</v>
      </c>
      <c r="Y5" s="19">
        <v>4</v>
      </c>
      <c r="Z5" s="19">
        <v>6011145</v>
      </c>
      <c r="AA5" s="20" t="s">
        <v>67</v>
      </c>
      <c r="AB5" s="21" t="s">
        <v>66</v>
      </c>
      <c r="AC5" s="22" t="s">
        <v>63</v>
      </c>
      <c r="AD5" s="21" t="s">
        <v>16</v>
      </c>
      <c r="AE5" s="19">
        <v>2</v>
      </c>
      <c r="AF5" s="19">
        <v>1</v>
      </c>
      <c r="AG5" s="23">
        <v>7.2089999999999996</v>
      </c>
      <c r="AH5" s="24">
        <v>1</v>
      </c>
      <c r="AI5" s="25">
        <v>9.4700000000000006</v>
      </c>
      <c r="AJ5" s="26" t="s">
        <v>46</v>
      </c>
      <c r="AK5" s="33" t="s">
        <v>94</v>
      </c>
      <c r="AL5" s="33"/>
      <c r="AM5" s="41" t="s">
        <v>95</v>
      </c>
      <c r="AN5" s="35" t="s">
        <v>86</v>
      </c>
      <c r="AO5" s="33" t="s">
        <v>60</v>
      </c>
      <c r="AP5" s="36" t="s">
        <v>87</v>
      </c>
      <c r="AQ5" s="37"/>
      <c r="AR5" s="36"/>
      <c r="AS5" s="36" t="s">
        <v>96</v>
      </c>
      <c r="AT5" s="36"/>
      <c r="AU5" s="36"/>
      <c r="AV5" s="36"/>
      <c r="AW5" s="45">
        <v>4</v>
      </c>
      <c r="AX5" s="45" t="s">
        <v>149</v>
      </c>
      <c r="AY5" s="46" t="s">
        <v>150</v>
      </c>
      <c r="AZ5" s="45" t="s">
        <v>143</v>
      </c>
      <c r="BA5" s="9" t="s">
        <v>144</v>
      </c>
      <c r="BB5" s="45" t="s">
        <v>16</v>
      </c>
      <c r="BC5" s="45">
        <v>1</v>
      </c>
      <c r="BD5" s="45">
        <v>2</v>
      </c>
      <c r="BE5" s="47">
        <v>4.68</v>
      </c>
      <c r="BF5" s="48">
        <v>2</v>
      </c>
      <c r="BG5" s="49">
        <v>3.25</v>
      </c>
      <c r="BH5" s="48" t="s">
        <v>46</v>
      </c>
      <c r="BI5" s="58">
        <v>4</v>
      </c>
      <c r="BJ5" s="58" t="s">
        <v>61</v>
      </c>
      <c r="BK5" s="62" t="s">
        <v>183</v>
      </c>
      <c r="BL5" s="57" t="s">
        <v>180</v>
      </c>
      <c r="BM5" s="58" t="s">
        <v>180</v>
      </c>
      <c r="BN5" s="57" t="s">
        <v>87</v>
      </c>
      <c r="BO5" s="58">
        <v>10</v>
      </c>
      <c r="BP5" s="58">
        <v>2</v>
      </c>
      <c r="BQ5" s="47">
        <v>19.23</v>
      </c>
      <c r="BR5" s="60">
        <v>1</v>
      </c>
      <c r="BS5" s="61">
        <v>15.2</v>
      </c>
      <c r="BT5" s="60" t="s">
        <v>46</v>
      </c>
      <c r="BU5" s="64">
        <v>4</v>
      </c>
      <c r="BV5" s="65">
        <v>1903811634</v>
      </c>
      <c r="BW5" s="70" t="s">
        <v>202</v>
      </c>
      <c r="BX5" s="64" t="s">
        <v>196</v>
      </c>
      <c r="BY5" s="64" t="s">
        <v>197</v>
      </c>
      <c r="BZ5" s="67" t="s">
        <v>16</v>
      </c>
      <c r="CA5" s="64">
        <v>1</v>
      </c>
      <c r="CB5" s="64">
        <v>2</v>
      </c>
      <c r="CC5" s="68">
        <v>3.25</v>
      </c>
      <c r="CD5" s="64"/>
      <c r="CE5" s="68">
        <v>2.85</v>
      </c>
      <c r="CF5" s="64" t="s">
        <v>198</v>
      </c>
      <c r="CG5" s="1">
        <v>4</v>
      </c>
      <c r="CI5" s="69" t="s">
        <v>228</v>
      </c>
      <c r="CJ5" s="73" t="s">
        <v>140</v>
      </c>
      <c r="CK5" s="74" t="s">
        <v>224</v>
      </c>
      <c r="CL5" s="74" t="s">
        <v>229</v>
      </c>
      <c r="CM5" s="74">
        <v>1</v>
      </c>
      <c r="CN5" s="74"/>
      <c r="CO5" s="75">
        <v>6.76</v>
      </c>
      <c r="CP5" s="74"/>
      <c r="CQ5" s="75">
        <v>5.2</v>
      </c>
      <c r="CR5" s="74" t="s">
        <v>198</v>
      </c>
    </row>
    <row r="6" spans="1:96" ht="18" customHeight="1" x14ac:dyDescent="0.35">
      <c r="A6" s="2">
        <v>5</v>
      </c>
      <c r="B6" s="333" t="s">
        <v>21</v>
      </c>
      <c r="C6" s="333" t="s">
        <v>22</v>
      </c>
      <c r="D6" s="3" t="s">
        <v>12</v>
      </c>
      <c r="E6" s="9" t="s">
        <v>13</v>
      </c>
      <c r="F6" s="8" t="s">
        <v>16</v>
      </c>
      <c r="G6" s="5">
        <v>16</v>
      </c>
      <c r="H6" s="8">
        <v>2</v>
      </c>
      <c r="I6" s="335">
        <v>1.54</v>
      </c>
      <c r="J6" s="8">
        <v>3</v>
      </c>
      <c r="K6" s="7">
        <v>1.05</v>
      </c>
      <c r="L6" s="10" t="s">
        <v>46</v>
      </c>
      <c r="M6" s="12">
        <v>5</v>
      </c>
      <c r="N6" s="339" t="s">
        <v>55</v>
      </c>
      <c r="O6" s="339" t="s">
        <v>335</v>
      </c>
      <c r="P6" s="14" t="s">
        <v>51</v>
      </c>
      <c r="Q6" s="14" t="s">
        <v>52</v>
      </c>
      <c r="R6" s="15" t="s">
        <v>48</v>
      </c>
      <c r="T6" s="13">
        <v>2</v>
      </c>
      <c r="U6" s="342">
        <v>33.229999999999997</v>
      </c>
      <c r="V6" s="13">
        <v>2</v>
      </c>
      <c r="W6" s="1">
        <v>54.57</v>
      </c>
      <c r="X6" s="12" t="s">
        <v>46</v>
      </c>
      <c r="Y6" s="19">
        <v>5</v>
      </c>
      <c r="Z6" s="19">
        <v>6013045</v>
      </c>
      <c r="AA6" s="20" t="s">
        <v>68</v>
      </c>
      <c r="AB6" s="21" t="s">
        <v>66</v>
      </c>
      <c r="AC6" s="22" t="s">
        <v>63</v>
      </c>
      <c r="AD6" s="21" t="s">
        <v>16</v>
      </c>
      <c r="AE6" s="19">
        <v>2</v>
      </c>
      <c r="AF6" s="19">
        <v>1</v>
      </c>
      <c r="AG6" s="23">
        <v>8.2214999999999989</v>
      </c>
      <c r="AH6" s="24">
        <v>2</v>
      </c>
      <c r="AI6" s="25">
        <v>10.53</v>
      </c>
      <c r="AJ6" s="26" t="s">
        <v>46</v>
      </c>
      <c r="AK6" s="33" t="s">
        <v>97</v>
      </c>
      <c r="AL6" s="33"/>
      <c r="AM6" s="39" t="s">
        <v>98</v>
      </c>
      <c r="AN6" s="35" t="s">
        <v>60</v>
      </c>
      <c r="AO6" s="33" t="s">
        <v>86</v>
      </c>
      <c r="AP6" s="35" t="s">
        <v>87</v>
      </c>
      <c r="AQ6" s="37"/>
      <c r="AR6" s="35"/>
      <c r="AS6" s="36" t="s">
        <v>99</v>
      </c>
      <c r="AT6" s="36"/>
      <c r="AU6" s="36"/>
      <c r="AV6" s="36"/>
      <c r="AW6" s="45">
        <v>5</v>
      </c>
      <c r="AX6" s="45" t="s">
        <v>47</v>
      </c>
      <c r="AY6" s="46" t="s">
        <v>151</v>
      </c>
      <c r="AZ6" s="45" t="s">
        <v>152</v>
      </c>
      <c r="BA6" s="9" t="s">
        <v>144</v>
      </c>
      <c r="BB6" s="45" t="s">
        <v>16</v>
      </c>
      <c r="BC6" s="45">
        <v>1</v>
      </c>
      <c r="BD6" s="45">
        <v>2</v>
      </c>
      <c r="BE6" s="47">
        <v>6</v>
      </c>
      <c r="BF6" s="48">
        <v>2</v>
      </c>
      <c r="BG6" s="49">
        <v>5.5</v>
      </c>
      <c r="BH6" s="48" t="s">
        <v>46</v>
      </c>
      <c r="BI6" s="58">
        <v>5</v>
      </c>
      <c r="BJ6" s="58" t="s">
        <v>61</v>
      </c>
      <c r="BK6" s="62" t="s">
        <v>184</v>
      </c>
      <c r="BL6" s="57" t="s">
        <v>180</v>
      </c>
      <c r="BM6" s="58" t="s">
        <v>180</v>
      </c>
      <c r="BN6" s="57" t="s">
        <v>87</v>
      </c>
      <c r="BO6" s="58">
        <v>10</v>
      </c>
      <c r="BP6" s="58">
        <v>2</v>
      </c>
      <c r="BQ6" s="47">
        <v>20.23</v>
      </c>
      <c r="BR6" s="60">
        <v>1</v>
      </c>
      <c r="BS6" s="61">
        <v>16.2</v>
      </c>
      <c r="BT6" s="60" t="s">
        <v>46</v>
      </c>
      <c r="BU6" s="64">
        <v>5</v>
      </c>
      <c r="BV6" s="65"/>
      <c r="BW6" s="70" t="s">
        <v>203</v>
      </c>
      <c r="BX6" s="64" t="s">
        <v>204</v>
      </c>
      <c r="BY6" s="64" t="s">
        <v>197</v>
      </c>
      <c r="BZ6" s="67" t="s">
        <v>16</v>
      </c>
      <c r="CA6" s="64">
        <v>1</v>
      </c>
      <c r="CB6" s="64">
        <v>2</v>
      </c>
      <c r="CC6" s="68">
        <v>4.25</v>
      </c>
      <c r="CD6" s="64"/>
      <c r="CE6" s="68">
        <v>3.85</v>
      </c>
      <c r="CF6" s="64" t="s">
        <v>198</v>
      </c>
      <c r="CG6" s="1">
        <v>5</v>
      </c>
      <c r="CH6" s="44" t="s">
        <v>230</v>
      </c>
      <c r="CI6" s="69" t="s">
        <v>231</v>
      </c>
      <c r="CJ6" s="73" t="s">
        <v>140</v>
      </c>
      <c r="CK6" s="74" t="s">
        <v>224</v>
      </c>
      <c r="CL6" s="74" t="s">
        <v>14</v>
      </c>
      <c r="CM6" s="74">
        <v>1</v>
      </c>
      <c r="CN6" s="74"/>
      <c r="CO6" s="75">
        <v>16.329999999999998</v>
      </c>
      <c r="CP6" s="74"/>
      <c r="CQ6" s="75">
        <v>12.56</v>
      </c>
      <c r="CR6" s="74" t="s">
        <v>198</v>
      </c>
    </row>
    <row r="7" spans="1:96" ht="18" customHeight="1" x14ac:dyDescent="0.35">
      <c r="A7" s="2">
        <v>6</v>
      </c>
      <c r="B7" s="333" t="s">
        <v>25</v>
      </c>
      <c r="C7" s="333" t="s">
        <v>26</v>
      </c>
      <c r="D7" s="3" t="s">
        <v>12</v>
      </c>
      <c r="E7" s="9" t="s">
        <v>13</v>
      </c>
      <c r="F7" s="8" t="s">
        <v>16</v>
      </c>
      <c r="G7" s="5">
        <v>17</v>
      </c>
      <c r="H7" s="8">
        <v>3</v>
      </c>
      <c r="I7" s="335">
        <v>3.23</v>
      </c>
      <c r="J7" s="8">
        <v>3</v>
      </c>
      <c r="K7" s="7">
        <v>1.05</v>
      </c>
      <c r="L7" s="10" t="s">
        <v>46</v>
      </c>
      <c r="M7" s="12">
        <v>6</v>
      </c>
      <c r="N7" s="339" t="s">
        <v>57</v>
      </c>
      <c r="O7" s="339" t="s">
        <v>336</v>
      </c>
      <c r="P7" s="14" t="s">
        <v>51</v>
      </c>
      <c r="Q7" s="14" t="s">
        <v>52</v>
      </c>
      <c r="R7" s="15" t="s">
        <v>48</v>
      </c>
      <c r="T7" s="13">
        <v>2</v>
      </c>
      <c r="U7" s="342">
        <v>52.52</v>
      </c>
      <c r="V7" s="13">
        <v>3</v>
      </c>
      <c r="W7" s="1">
        <v>37.49</v>
      </c>
      <c r="X7" s="12" t="s">
        <v>46</v>
      </c>
      <c r="Y7" s="19">
        <v>6</v>
      </c>
      <c r="Z7" s="19">
        <v>6010045</v>
      </c>
      <c r="AA7" s="20" t="s">
        <v>69</v>
      </c>
      <c r="AB7" s="21" t="s">
        <v>66</v>
      </c>
      <c r="AC7" s="22" t="s">
        <v>63</v>
      </c>
      <c r="AD7" s="21" t="s">
        <v>16</v>
      </c>
      <c r="AE7" s="19">
        <v>2</v>
      </c>
      <c r="AF7" s="19">
        <v>1</v>
      </c>
      <c r="AG7" s="23">
        <f>AI7*1.3</f>
        <v>10.868</v>
      </c>
      <c r="AH7" s="24">
        <v>3</v>
      </c>
      <c r="AI7" s="25">
        <v>8.36</v>
      </c>
      <c r="AJ7" s="26" t="s">
        <v>46</v>
      </c>
      <c r="AK7" s="33" t="s">
        <v>100</v>
      </c>
      <c r="AL7" s="33"/>
      <c r="AM7" s="39" t="s">
        <v>101</v>
      </c>
      <c r="AN7" s="35" t="s">
        <v>60</v>
      </c>
      <c r="AO7" s="33" t="s">
        <v>86</v>
      </c>
      <c r="AP7" s="35" t="s">
        <v>87</v>
      </c>
      <c r="AQ7" s="37"/>
      <c r="AR7" s="35"/>
      <c r="AS7" s="36" t="s">
        <v>102</v>
      </c>
      <c r="AT7" s="36"/>
      <c r="AU7" s="36"/>
      <c r="AV7" s="36"/>
      <c r="AW7" s="45">
        <v>6</v>
      </c>
      <c r="AX7" s="45" t="s">
        <v>47</v>
      </c>
      <c r="AY7" s="46" t="s">
        <v>153</v>
      </c>
      <c r="AZ7" s="45" t="s">
        <v>143</v>
      </c>
      <c r="BA7" s="9" t="s">
        <v>144</v>
      </c>
      <c r="BB7" s="45" t="s">
        <v>16</v>
      </c>
      <c r="BC7" s="45">
        <v>1</v>
      </c>
      <c r="BD7" s="45">
        <v>2</v>
      </c>
      <c r="BE7" s="47">
        <v>7</v>
      </c>
      <c r="BF7" s="48">
        <v>1</v>
      </c>
      <c r="BG7" s="49">
        <v>6.5</v>
      </c>
      <c r="BH7" s="48" t="s">
        <v>46</v>
      </c>
      <c r="BI7" s="58">
        <v>6</v>
      </c>
      <c r="BJ7" s="58" t="s">
        <v>61</v>
      </c>
      <c r="BK7" s="62" t="s">
        <v>185</v>
      </c>
      <c r="BL7" s="57" t="s">
        <v>180</v>
      </c>
      <c r="BM7" s="58" t="s">
        <v>180</v>
      </c>
      <c r="BN7" s="57" t="s">
        <v>87</v>
      </c>
      <c r="BO7" s="58">
        <v>10</v>
      </c>
      <c r="BP7" s="58">
        <v>2</v>
      </c>
      <c r="BQ7" s="47">
        <v>21.23</v>
      </c>
      <c r="BR7" s="60">
        <v>1</v>
      </c>
      <c r="BS7" s="61">
        <v>17.2</v>
      </c>
      <c r="BT7" s="60" t="s">
        <v>46</v>
      </c>
      <c r="BU7" s="64">
        <v>6</v>
      </c>
      <c r="BV7" s="65" t="s">
        <v>205</v>
      </c>
      <c r="BW7" s="70" t="s">
        <v>206</v>
      </c>
      <c r="BX7" s="64" t="s">
        <v>204</v>
      </c>
      <c r="BY7" s="64" t="s">
        <v>197</v>
      </c>
      <c r="BZ7" s="67" t="s">
        <v>16</v>
      </c>
      <c r="CA7" s="64">
        <v>1</v>
      </c>
      <c r="CB7" s="64">
        <v>2</v>
      </c>
      <c r="CC7" s="68">
        <v>5.25</v>
      </c>
      <c r="CD7" s="64"/>
      <c r="CE7" s="68">
        <v>4.8499999999999996</v>
      </c>
      <c r="CF7" s="64" t="s">
        <v>198</v>
      </c>
      <c r="CG7" s="1">
        <v>6</v>
      </c>
      <c r="CH7" s="44"/>
      <c r="CI7" s="69" t="s">
        <v>232</v>
      </c>
      <c r="CJ7" s="73" t="s">
        <v>140</v>
      </c>
      <c r="CK7" s="74" t="s">
        <v>224</v>
      </c>
      <c r="CL7" s="74" t="s">
        <v>14</v>
      </c>
      <c r="CM7" s="74">
        <v>1</v>
      </c>
      <c r="CN7" s="74"/>
      <c r="CO7" s="75">
        <v>2.46</v>
      </c>
      <c r="CP7" s="74"/>
      <c r="CQ7" s="75">
        <v>1.89</v>
      </c>
      <c r="CR7" s="74" t="s">
        <v>198</v>
      </c>
    </row>
    <row r="8" spans="1:96" ht="18" customHeight="1" x14ac:dyDescent="0.35">
      <c r="A8" s="2">
        <v>7</v>
      </c>
      <c r="B8" s="333" t="s">
        <v>27</v>
      </c>
      <c r="C8" s="333" t="s">
        <v>28</v>
      </c>
      <c r="D8" s="3" t="s">
        <v>12</v>
      </c>
      <c r="E8" s="9" t="s">
        <v>13</v>
      </c>
      <c r="F8" s="8" t="s">
        <v>16</v>
      </c>
      <c r="G8" s="5">
        <v>1</v>
      </c>
      <c r="H8" s="8">
        <v>3</v>
      </c>
      <c r="I8" s="335">
        <v>2.04</v>
      </c>
      <c r="J8" s="8">
        <v>3</v>
      </c>
      <c r="K8" s="7">
        <v>2.15</v>
      </c>
      <c r="L8" s="10" t="s">
        <v>46</v>
      </c>
      <c r="M8" s="12">
        <v>7</v>
      </c>
      <c r="N8" s="339" t="s">
        <v>56</v>
      </c>
      <c r="O8" s="339" t="s">
        <v>337</v>
      </c>
      <c r="P8" s="14" t="s">
        <v>51</v>
      </c>
      <c r="Q8" s="14" t="s">
        <v>52</v>
      </c>
      <c r="R8" s="15" t="s">
        <v>48</v>
      </c>
      <c r="S8" s="1">
        <v>1</v>
      </c>
      <c r="T8" s="13">
        <v>2</v>
      </c>
      <c r="U8" s="342">
        <v>76.45</v>
      </c>
      <c r="V8" s="13">
        <v>1</v>
      </c>
      <c r="W8" s="1">
        <v>3.81</v>
      </c>
      <c r="X8" s="12" t="s">
        <v>46</v>
      </c>
      <c r="Y8" s="19">
        <v>7</v>
      </c>
      <c r="Z8" s="19" t="s">
        <v>61</v>
      </c>
      <c r="AA8" s="20" t="s">
        <v>70</v>
      </c>
      <c r="AB8" s="21" t="s">
        <v>66</v>
      </c>
      <c r="AC8" s="22" t="s">
        <v>63</v>
      </c>
      <c r="AD8" s="21" t="s">
        <v>16</v>
      </c>
      <c r="AE8" s="19">
        <v>2</v>
      </c>
      <c r="AF8" s="19">
        <v>1</v>
      </c>
      <c r="AG8" s="23">
        <v>10.246499999999999</v>
      </c>
      <c r="AH8" s="24">
        <v>1</v>
      </c>
      <c r="AI8" s="25">
        <v>9.2137499999999992</v>
      </c>
      <c r="AJ8" s="26" t="s">
        <v>46</v>
      </c>
      <c r="AK8" s="33" t="s">
        <v>103</v>
      </c>
      <c r="AL8" s="33"/>
      <c r="AM8" s="39" t="s">
        <v>104</v>
      </c>
      <c r="AN8" s="35" t="s">
        <v>105</v>
      </c>
      <c r="AO8" s="33" t="s">
        <v>86</v>
      </c>
      <c r="AP8" s="35" t="s">
        <v>87</v>
      </c>
      <c r="AQ8" s="37"/>
      <c r="AR8" s="35"/>
      <c r="AS8" s="36" t="s">
        <v>106</v>
      </c>
      <c r="AT8" s="36"/>
      <c r="AU8" s="36"/>
      <c r="AV8" s="36"/>
      <c r="AW8" s="45">
        <v>7</v>
      </c>
      <c r="AX8" s="45" t="s">
        <v>47</v>
      </c>
      <c r="AY8" s="46" t="s">
        <v>154</v>
      </c>
      <c r="AZ8" s="45" t="s">
        <v>152</v>
      </c>
      <c r="BA8" s="9" t="s">
        <v>144</v>
      </c>
      <c r="BB8" s="45" t="s">
        <v>16</v>
      </c>
      <c r="BC8" s="45">
        <v>1</v>
      </c>
      <c r="BD8" s="45">
        <v>2</v>
      </c>
      <c r="BE8" s="47">
        <v>8</v>
      </c>
      <c r="BF8" s="48">
        <v>1</v>
      </c>
      <c r="BG8" s="49">
        <v>7.5</v>
      </c>
      <c r="BH8" s="48" t="s">
        <v>46</v>
      </c>
      <c r="BI8" s="58">
        <v>7</v>
      </c>
      <c r="BJ8" s="58" t="s">
        <v>61</v>
      </c>
      <c r="BK8" s="62" t="s">
        <v>186</v>
      </c>
      <c r="BL8" s="57" t="s">
        <v>180</v>
      </c>
      <c r="BM8" s="58" t="s">
        <v>180</v>
      </c>
      <c r="BN8" s="57" t="s">
        <v>87</v>
      </c>
      <c r="BO8" s="58">
        <v>10</v>
      </c>
      <c r="BP8" s="58">
        <v>2</v>
      </c>
      <c r="BQ8" s="47">
        <v>22.23</v>
      </c>
      <c r="BR8" s="60">
        <v>1</v>
      </c>
      <c r="BS8" s="61">
        <v>18.2</v>
      </c>
      <c r="BT8" s="60" t="s">
        <v>46</v>
      </c>
      <c r="BU8" s="64">
        <v>7</v>
      </c>
      <c r="BV8" s="65"/>
      <c r="BW8" s="70" t="s">
        <v>207</v>
      </c>
      <c r="BX8" s="64" t="s">
        <v>204</v>
      </c>
      <c r="BY8" s="64" t="s">
        <v>197</v>
      </c>
      <c r="BZ8" s="67" t="s">
        <v>16</v>
      </c>
      <c r="CA8" s="64">
        <v>1</v>
      </c>
      <c r="CB8" s="64">
        <v>2</v>
      </c>
      <c r="CC8" s="68">
        <v>6.25</v>
      </c>
      <c r="CD8" s="64"/>
      <c r="CE8" s="68">
        <v>5.85</v>
      </c>
      <c r="CF8" s="64" t="s">
        <v>198</v>
      </c>
      <c r="CG8" s="1">
        <v>7</v>
      </c>
      <c r="CH8" s="44" t="s">
        <v>230</v>
      </c>
      <c r="CI8" s="69" t="s">
        <v>233</v>
      </c>
      <c r="CJ8" s="73" t="s">
        <v>140</v>
      </c>
      <c r="CK8" s="74" t="s">
        <v>224</v>
      </c>
      <c r="CL8" s="74" t="s">
        <v>14</v>
      </c>
      <c r="CM8" s="74">
        <v>1</v>
      </c>
      <c r="CN8" s="74"/>
      <c r="CO8" s="75">
        <v>0.83</v>
      </c>
      <c r="CP8" s="74"/>
      <c r="CQ8" s="75">
        <v>0.64</v>
      </c>
      <c r="CR8" s="74" t="s">
        <v>198</v>
      </c>
    </row>
    <row r="9" spans="1:96" ht="18" customHeight="1" x14ac:dyDescent="0.35">
      <c r="A9" s="2">
        <v>8</v>
      </c>
      <c r="B9" s="333" t="s">
        <v>29</v>
      </c>
      <c r="C9" s="333" t="s">
        <v>30</v>
      </c>
      <c r="D9" s="3" t="s">
        <v>12</v>
      </c>
      <c r="E9" s="9" t="s">
        <v>13</v>
      </c>
      <c r="F9" s="8" t="s">
        <v>16</v>
      </c>
      <c r="G9" s="5" t="s">
        <v>116</v>
      </c>
      <c r="H9" s="8" t="s">
        <v>92</v>
      </c>
      <c r="I9" s="335" t="s">
        <v>378</v>
      </c>
      <c r="J9" s="8" t="s">
        <v>92</v>
      </c>
      <c r="K9" s="7" t="s">
        <v>390</v>
      </c>
      <c r="L9" s="10" t="s">
        <v>46</v>
      </c>
      <c r="M9" s="12">
        <v>8</v>
      </c>
      <c r="N9" s="339" t="s">
        <v>338</v>
      </c>
      <c r="O9" s="339" t="s">
        <v>339</v>
      </c>
      <c r="P9" s="14" t="s">
        <v>51</v>
      </c>
      <c r="Q9" s="14" t="s">
        <v>52</v>
      </c>
      <c r="R9" s="15" t="s">
        <v>48</v>
      </c>
      <c r="T9" s="13">
        <v>2</v>
      </c>
      <c r="U9" s="342">
        <v>106.66</v>
      </c>
      <c r="V9" s="13">
        <v>2</v>
      </c>
      <c r="W9" s="1">
        <v>3.81</v>
      </c>
      <c r="X9" s="12" t="s">
        <v>46</v>
      </c>
      <c r="Y9" s="19">
        <v>8</v>
      </c>
      <c r="Z9" s="19" t="s">
        <v>61</v>
      </c>
      <c r="AA9" s="28" t="s">
        <v>71</v>
      </c>
      <c r="AB9" s="21" t="s">
        <v>66</v>
      </c>
      <c r="AC9" s="22" t="s">
        <v>63</v>
      </c>
      <c r="AD9" s="21" t="s">
        <v>16</v>
      </c>
      <c r="AE9" s="19">
        <v>2</v>
      </c>
      <c r="AF9" s="19">
        <v>1</v>
      </c>
      <c r="AG9" s="23">
        <v>11.258999999999999</v>
      </c>
      <c r="AH9" s="24">
        <v>2</v>
      </c>
      <c r="AI9" s="25">
        <v>10.226249999999999</v>
      </c>
      <c r="AJ9" s="26" t="s">
        <v>46</v>
      </c>
      <c r="AK9" s="33" t="s">
        <v>107</v>
      </c>
      <c r="AL9" s="33"/>
      <c r="AM9" s="42" t="s">
        <v>108</v>
      </c>
      <c r="AN9" s="35" t="s">
        <v>60</v>
      </c>
      <c r="AO9" s="33" t="s">
        <v>86</v>
      </c>
      <c r="AP9" s="35" t="s">
        <v>87</v>
      </c>
      <c r="AQ9" s="37"/>
      <c r="AR9" s="35"/>
      <c r="AS9" s="36" t="s">
        <v>109</v>
      </c>
      <c r="AT9" s="36"/>
      <c r="AU9" s="36"/>
      <c r="AV9" s="36"/>
      <c r="AW9" s="45">
        <v>8</v>
      </c>
      <c r="AX9" s="50" t="s">
        <v>155</v>
      </c>
      <c r="AY9" s="51" t="s">
        <v>156</v>
      </c>
      <c r="AZ9" s="45" t="s">
        <v>157</v>
      </c>
      <c r="BA9" s="9" t="s">
        <v>144</v>
      </c>
      <c r="BB9" s="45" t="s">
        <v>16</v>
      </c>
      <c r="BC9" s="45">
        <v>1</v>
      </c>
      <c r="BD9" s="45">
        <v>2</v>
      </c>
      <c r="BE9" s="47">
        <v>9</v>
      </c>
      <c r="BF9" s="48">
        <v>2</v>
      </c>
      <c r="BG9" s="49">
        <v>8.5</v>
      </c>
      <c r="BH9" s="48" t="s">
        <v>46</v>
      </c>
      <c r="BI9" s="58">
        <v>8</v>
      </c>
      <c r="BJ9" s="58" t="s">
        <v>61</v>
      </c>
      <c r="BK9" s="62" t="s">
        <v>187</v>
      </c>
      <c r="BL9" s="57" t="s">
        <v>180</v>
      </c>
      <c r="BM9" s="58" t="s">
        <v>180</v>
      </c>
      <c r="BN9" s="57" t="s">
        <v>87</v>
      </c>
      <c r="BO9" s="58">
        <v>10</v>
      </c>
      <c r="BP9" s="58">
        <v>2</v>
      </c>
      <c r="BQ9" s="47">
        <v>23.23</v>
      </c>
      <c r="BR9" s="60">
        <v>1</v>
      </c>
      <c r="BS9" s="61">
        <v>19.2</v>
      </c>
      <c r="BT9" s="60" t="s">
        <v>46</v>
      </c>
      <c r="BU9" s="64">
        <v>8</v>
      </c>
      <c r="BV9" s="65"/>
      <c r="BW9" s="70" t="s">
        <v>208</v>
      </c>
      <c r="BX9" s="64" t="s">
        <v>204</v>
      </c>
      <c r="BY9" s="64" t="s">
        <v>197</v>
      </c>
      <c r="BZ9" s="67" t="s">
        <v>16</v>
      </c>
      <c r="CA9" s="64">
        <v>1</v>
      </c>
      <c r="CB9" s="64">
        <v>2</v>
      </c>
      <c r="CC9" s="68">
        <v>7.25</v>
      </c>
      <c r="CD9" s="64"/>
      <c r="CE9" s="68">
        <v>6.85</v>
      </c>
      <c r="CF9" s="64" t="s">
        <v>198</v>
      </c>
      <c r="CG9" s="1">
        <v>8</v>
      </c>
      <c r="CH9" s="44"/>
      <c r="CI9" s="69" t="s">
        <v>234</v>
      </c>
      <c r="CJ9" s="73" t="s">
        <v>140</v>
      </c>
      <c r="CK9" s="74" t="s">
        <v>224</v>
      </c>
      <c r="CL9" s="74" t="s">
        <v>14</v>
      </c>
      <c r="CM9" s="74">
        <v>1</v>
      </c>
      <c r="CN9" s="74"/>
      <c r="CO9" s="75">
        <v>0.83</v>
      </c>
      <c r="CP9" s="74"/>
      <c r="CQ9" s="75">
        <v>0.64</v>
      </c>
      <c r="CR9" s="74" t="s">
        <v>198</v>
      </c>
    </row>
    <row r="10" spans="1:96" ht="18" customHeight="1" x14ac:dyDescent="0.35">
      <c r="A10" s="2">
        <v>9</v>
      </c>
      <c r="B10" s="333" t="s">
        <v>31</v>
      </c>
      <c r="C10" s="333" t="s">
        <v>32</v>
      </c>
      <c r="D10" s="3" t="s">
        <v>12</v>
      </c>
      <c r="E10" s="9" t="s">
        <v>13</v>
      </c>
      <c r="F10" s="8" t="s">
        <v>16</v>
      </c>
      <c r="G10" s="5">
        <v>14</v>
      </c>
      <c r="H10" s="8">
        <v>3</v>
      </c>
      <c r="I10" s="335">
        <v>1.74</v>
      </c>
      <c r="J10" s="8">
        <v>3</v>
      </c>
      <c r="K10" s="7">
        <v>1.18</v>
      </c>
      <c r="L10" s="10" t="s">
        <v>46</v>
      </c>
      <c r="M10" s="12">
        <v>9</v>
      </c>
      <c r="N10" s="339" t="s">
        <v>340</v>
      </c>
      <c r="O10" s="339" t="s">
        <v>341</v>
      </c>
      <c r="P10" s="14" t="s">
        <v>51</v>
      </c>
      <c r="Q10" s="14" t="s">
        <v>52</v>
      </c>
      <c r="R10" s="15" t="s">
        <v>48</v>
      </c>
      <c r="S10" s="1">
        <v>1</v>
      </c>
      <c r="T10" s="13">
        <v>2</v>
      </c>
      <c r="U10" s="342">
        <v>25.36</v>
      </c>
      <c r="V10" s="13">
        <v>3</v>
      </c>
      <c r="W10" s="1">
        <v>81.150000000000006</v>
      </c>
      <c r="X10" s="12" t="s">
        <v>46</v>
      </c>
      <c r="Y10" s="19">
        <v>9</v>
      </c>
      <c r="Z10" s="19">
        <v>2952</v>
      </c>
      <c r="AA10" s="20" t="s">
        <v>72</v>
      </c>
      <c r="AB10" s="29" t="s">
        <v>73</v>
      </c>
      <c r="AC10" s="22" t="s">
        <v>63</v>
      </c>
      <c r="AD10" s="21" t="s">
        <v>16</v>
      </c>
      <c r="AE10" s="19">
        <v>2</v>
      </c>
      <c r="AF10" s="19">
        <v>1</v>
      </c>
      <c r="AG10" s="23">
        <v>12.271499999999998</v>
      </c>
      <c r="AH10" s="24">
        <v>3</v>
      </c>
      <c r="AI10" s="25">
        <v>11.23875</v>
      </c>
      <c r="AJ10" s="26" t="s">
        <v>46</v>
      </c>
      <c r="AK10" s="33" t="s">
        <v>110</v>
      </c>
      <c r="AL10" s="33"/>
      <c r="AM10" s="42" t="s">
        <v>111</v>
      </c>
      <c r="AN10" s="35" t="s">
        <v>60</v>
      </c>
      <c r="AO10" s="33" t="s">
        <v>86</v>
      </c>
      <c r="AP10" s="35" t="s">
        <v>87</v>
      </c>
      <c r="AQ10" s="37"/>
      <c r="AR10" s="35"/>
      <c r="AS10" s="36" t="s">
        <v>112</v>
      </c>
      <c r="AT10" s="36"/>
      <c r="AU10" s="36"/>
      <c r="AV10" s="36"/>
      <c r="AW10" s="45">
        <v>9</v>
      </c>
      <c r="AX10" s="50" t="s">
        <v>158</v>
      </c>
      <c r="AY10" s="51" t="s">
        <v>159</v>
      </c>
      <c r="AZ10" s="45" t="s">
        <v>157</v>
      </c>
      <c r="BA10" s="9" t="s">
        <v>144</v>
      </c>
      <c r="BB10" s="45" t="s">
        <v>16</v>
      </c>
      <c r="BC10" s="45">
        <v>1</v>
      </c>
      <c r="BD10" s="45">
        <v>2</v>
      </c>
      <c r="BE10" s="47">
        <v>10</v>
      </c>
      <c r="BF10" s="48">
        <v>1</v>
      </c>
      <c r="BG10" s="49">
        <v>9.5</v>
      </c>
      <c r="BH10" s="48" t="s">
        <v>46</v>
      </c>
      <c r="BI10" s="58">
        <v>9</v>
      </c>
      <c r="BJ10" s="58" t="s">
        <v>61</v>
      </c>
      <c r="BK10" s="62" t="s">
        <v>188</v>
      </c>
      <c r="BL10" s="57" t="s">
        <v>180</v>
      </c>
      <c r="BM10" s="58" t="s">
        <v>180</v>
      </c>
      <c r="BN10" s="57" t="s">
        <v>87</v>
      </c>
      <c r="BO10" s="58">
        <v>10</v>
      </c>
      <c r="BP10" s="58">
        <v>2</v>
      </c>
      <c r="BQ10" s="47">
        <v>24.23</v>
      </c>
      <c r="BR10" s="60">
        <v>1</v>
      </c>
      <c r="BS10" s="61">
        <v>20.2</v>
      </c>
      <c r="BT10" s="60" t="s">
        <v>46</v>
      </c>
      <c r="BU10" s="64">
        <v>9</v>
      </c>
      <c r="BV10" s="65" t="s">
        <v>200</v>
      </c>
      <c r="BW10" s="70" t="s">
        <v>209</v>
      </c>
      <c r="BX10" s="71" t="s">
        <v>210</v>
      </c>
      <c r="BY10" s="64" t="s">
        <v>197</v>
      </c>
      <c r="BZ10" s="67"/>
      <c r="CA10" s="64">
        <v>1</v>
      </c>
      <c r="CB10" s="64">
        <v>2</v>
      </c>
      <c r="CC10" s="68">
        <v>8.25</v>
      </c>
      <c r="CD10" s="64"/>
      <c r="CE10" s="68">
        <v>7.85</v>
      </c>
      <c r="CF10" s="64" t="s">
        <v>198</v>
      </c>
      <c r="CG10" s="1">
        <v>9</v>
      </c>
      <c r="CH10" s="44"/>
      <c r="CI10" s="69" t="s">
        <v>235</v>
      </c>
      <c r="CJ10" s="73" t="s">
        <v>140</v>
      </c>
      <c r="CK10" s="74" t="s">
        <v>224</v>
      </c>
      <c r="CL10" s="74" t="s">
        <v>14</v>
      </c>
      <c r="CM10" s="74">
        <v>1</v>
      </c>
      <c r="CN10" s="74"/>
      <c r="CO10" s="75">
        <v>0.83</v>
      </c>
      <c r="CP10" s="74"/>
      <c r="CQ10" s="75">
        <v>0.64</v>
      </c>
      <c r="CR10" s="74" t="s">
        <v>198</v>
      </c>
    </row>
    <row r="11" spans="1:96" ht="18" customHeight="1" x14ac:dyDescent="0.35">
      <c r="A11" s="2">
        <v>10</v>
      </c>
      <c r="B11" s="333" t="s">
        <v>40</v>
      </c>
      <c r="C11" s="333" t="s">
        <v>41</v>
      </c>
      <c r="D11" s="3" t="s">
        <v>12</v>
      </c>
      <c r="E11" s="9" t="s">
        <v>13</v>
      </c>
      <c r="F11" s="8" t="s">
        <v>16</v>
      </c>
      <c r="G11" s="5">
        <v>18</v>
      </c>
      <c r="H11" s="8">
        <v>3</v>
      </c>
      <c r="I11" s="335">
        <v>1.25</v>
      </c>
      <c r="J11" s="8">
        <v>3</v>
      </c>
      <c r="K11" s="7">
        <v>1.18</v>
      </c>
      <c r="L11" s="10" t="s">
        <v>46</v>
      </c>
      <c r="M11" s="12">
        <v>10</v>
      </c>
      <c r="N11" s="339" t="s">
        <v>342</v>
      </c>
      <c r="O11" s="339" t="s">
        <v>343</v>
      </c>
      <c r="P11" s="14" t="s">
        <v>51</v>
      </c>
      <c r="Q11" s="14" t="s">
        <v>52</v>
      </c>
      <c r="R11" s="15" t="s">
        <v>48</v>
      </c>
      <c r="S11" s="1">
        <v>1</v>
      </c>
      <c r="T11" s="13">
        <v>2</v>
      </c>
      <c r="U11" s="342">
        <v>35.72</v>
      </c>
      <c r="V11" s="13">
        <v>1</v>
      </c>
      <c r="W11" s="1">
        <v>65.650000000000006</v>
      </c>
      <c r="X11" s="12" t="s">
        <v>46</v>
      </c>
      <c r="Y11" s="19">
        <v>10</v>
      </c>
      <c r="Z11" s="19" t="s">
        <v>61</v>
      </c>
      <c r="AA11" s="20" t="s">
        <v>74</v>
      </c>
      <c r="AB11" s="29" t="s">
        <v>73</v>
      </c>
      <c r="AC11" s="22" t="s">
        <v>63</v>
      </c>
      <c r="AD11" s="21" t="s">
        <v>16</v>
      </c>
      <c r="AE11" s="19">
        <v>2</v>
      </c>
      <c r="AF11" s="19">
        <v>1</v>
      </c>
      <c r="AG11" s="23">
        <v>13.283999999999999</v>
      </c>
      <c r="AH11" s="24">
        <v>1</v>
      </c>
      <c r="AI11" s="25">
        <v>12.251249999999999</v>
      </c>
      <c r="AJ11" s="26" t="s">
        <v>46</v>
      </c>
      <c r="AK11" s="33" t="s">
        <v>113</v>
      </c>
      <c r="AL11" s="33"/>
      <c r="AM11" s="43" t="s">
        <v>114</v>
      </c>
      <c r="AN11" s="35" t="s">
        <v>60</v>
      </c>
      <c r="AO11" s="33" t="s">
        <v>86</v>
      </c>
      <c r="AP11" s="35" t="s">
        <v>87</v>
      </c>
      <c r="AQ11" s="37"/>
      <c r="AR11" s="35"/>
      <c r="AS11" s="36" t="s">
        <v>115</v>
      </c>
      <c r="AT11" s="36"/>
      <c r="AU11" s="36"/>
      <c r="AV11" s="36"/>
      <c r="AW11" s="45">
        <v>10</v>
      </c>
      <c r="AX11" s="50" t="s">
        <v>160</v>
      </c>
      <c r="AY11" s="51" t="s">
        <v>161</v>
      </c>
      <c r="AZ11" s="45" t="s">
        <v>157</v>
      </c>
      <c r="BA11" s="9" t="s">
        <v>144</v>
      </c>
      <c r="BB11" s="45" t="s">
        <v>16</v>
      </c>
      <c r="BC11" s="45">
        <v>1</v>
      </c>
      <c r="BD11" s="45">
        <v>2</v>
      </c>
      <c r="BE11" s="47">
        <v>11</v>
      </c>
      <c r="BF11" s="48">
        <v>1</v>
      </c>
      <c r="BG11" s="49">
        <v>10.5</v>
      </c>
      <c r="BH11" s="48" t="s">
        <v>46</v>
      </c>
      <c r="BI11" s="58">
        <v>10</v>
      </c>
      <c r="BJ11" s="58" t="s">
        <v>61</v>
      </c>
      <c r="BK11" s="10" t="s">
        <v>189</v>
      </c>
      <c r="BL11" s="10" t="s">
        <v>60</v>
      </c>
      <c r="BM11" s="10" t="s">
        <v>190</v>
      </c>
      <c r="BN11" s="10" t="s">
        <v>16</v>
      </c>
      <c r="BO11" s="10"/>
      <c r="BP11" s="10"/>
      <c r="BQ11" s="10">
        <v>25</v>
      </c>
      <c r="BR11" s="10"/>
      <c r="BS11" s="10"/>
      <c r="BT11" s="10"/>
      <c r="BU11" s="64">
        <v>10</v>
      </c>
      <c r="BV11" s="65" t="s">
        <v>200</v>
      </c>
      <c r="BW11" s="70" t="s">
        <v>211</v>
      </c>
      <c r="BX11" s="71" t="s">
        <v>210</v>
      </c>
      <c r="BY11" s="64" t="s">
        <v>197</v>
      </c>
      <c r="BZ11" s="67"/>
      <c r="CA11" s="64">
        <v>1</v>
      </c>
      <c r="CB11" s="64">
        <v>2</v>
      </c>
      <c r="CC11" s="68">
        <v>9.25</v>
      </c>
      <c r="CD11" s="64"/>
      <c r="CE11" s="68">
        <v>8.85</v>
      </c>
      <c r="CF11" s="64" t="s">
        <v>198</v>
      </c>
      <c r="CG11" s="1">
        <v>10</v>
      </c>
      <c r="CI11" s="70" t="s">
        <v>236</v>
      </c>
      <c r="CJ11" s="73" t="s">
        <v>66</v>
      </c>
      <c r="CK11" s="76" t="s">
        <v>224</v>
      </c>
      <c r="CL11" s="76" t="s">
        <v>16</v>
      </c>
      <c r="CM11" s="76">
        <v>1</v>
      </c>
      <c r="CO11" s="75">
        <v>23.65</v>
      </c>
      <c r="CQ11" s="27">
        <v>13.08</v>
      </c>
      <c r="CR11" s="76" t="s">
        <v>198</v>
      </c>
    </row>
    <row r="12" spans="1:96" ht="18" customHeight="1" x14ac:dyDescent="0.35">
      <c r="A12" s="2">
        <v>11</v>
      </c>
      <c r="B12" s="333" t="s">
        <v>42</v>
      </c>
      <c r="C12" s="333" t="s">
        <v>43</v>
      </c>
      <c r="D12" s="3" t="s">
        <v>12</v>
      </c>
      <c r="E12" s="9" t="s">
        <v>13</v>
      </c>
      <c r="F12" s="8" t="s">
        <v>16</v>
      </c>
      <c r="G12" s="5">
        <v>1</v>
      </c>
      <c r="H12" s="8">
        <v>3</v>
      </c>
      <c r="I12" s="335">
        <v>11.93</v>
      </c>
      <c r="J12" s="8">
        <v>3</v>
      </c>
      <c r="K12" s="7">
        <v>3.71</v>
      </c>
      <c r="L12" s="10" t="s">
        <v>46</v>
      </c>
      <c r="M12" s="12">
        <v>11</v>
      </c>
      <c r="N12" s="339" t="s">
        <v>344</v>
      </c>
      <c r="O12" s="339" t="s">
        <v>345</v>
      </c>
      <c r="P12" s="14" t="s">
        <v>51</v>
      </c>
      <c r="Q12" s="14" t="s">
        <v>52</v>
      </c>
      <c r="R12" s="15"/>
      <c r="T12" s="13">
        <v>1</v>
      </c>
      <c r="U12" s="342">
        <v>39.28</v>
      </c>
      <c r="V12" s="13">
        <v>3</v>
      </c>
      <c r="W12" s="16">
        <v>136.41</v>
      </c>
      <c r="X12" s="12" t="s">
        <v>46</v>
      </c>
      <c r="Y12" s="19">
        <v>11</v>
      </c>
      <c r="Z12" s="19" t="s">
        <v>61</v>
      </c>
      <c r="AA12" s="20" t="s">
        <v>75</v>
      </c>
      <c r="AB12" s="29" t="s">
        <v>66</v>
      </c>
      <c r="AC12" s="22" t="s">
        <v>63</v>
      </c>
      <c r="AD12" s="21" t="s">
        <v>16</v>
      </c>
      <c r="AE12" s="19">
        <v>2</v>
      </c>
      <c r="AF12" s="19">
        <v>1</v>
      </c>
      <c r="AG12" s="23">
        <v>14.296499999999998</v>
      </c>
      <c r="AH12" s="24">
        <v>2</v>
      </c>
      <c r="AI12" s="25">
        <v>13.26375</v>
      </c>
      <c r="AJ12" s="26" t="s">
        <v>46</v>
      </c>
      <c r="AK12" s="33" t="s">
        <v>116</v>
      </c>
      <c r="AL12" s="33"/>
      <c r="AM12" s="43" t="s">
        <v>117</v>
      </c>
      <c r="AN12" s="35" t="s">
        <v>60</v>
      </c>
      <c r="AO12" s="33" t="s">
        <v>86</v>
      </c>
      <c r="AP12" s="35" t="s">
        <v>87</v>
      </c>
      <c r="AQ12" s="37"/>
      <c r="AR12" s="35"/>
      <c r="AS12" s="36" t="s">
        <v>118</v>
      </c>
      <c r="AT12" s="36"/>
      <c r="AU12" s="36"/>
      <c r="AV12" s="36"/>
      <c r="AW12" s="45">
        <v>11</v>
      </c>
      <c r="AX12" s="48" t="s">
        <v>162</v>
      </c>
      <c r="AY12" s="52" t="s">
        <v>163</v>
      </c>
      <c r="AZ12" s="45" t="s">
        <v>152</v>
      </c>
      <c r="BA12" s="9" t="s">
        <v>144</v>
      </c>
      <c r="BB12" s="45" t="s">
        <v>16</v>
      </c>
      <c r="BC12" s="45">
        <v>1</v>
      </c>
      <c r="BD12" s="45">
        <v>1</v>
      </c>
      <c r="BE12" s="47">
        <v>12</v>
      </c>
      <c r="BF12" s="48">
        <v>1</v>
      </c>
      <c r="BG12" s="49">
        <v>11.5</v>
      </c>
      <c r="BH12" s="48" t="s">
        <v>46</v>
      </c>
      <c r="BI12" s="58">
        <v>11</v>
      </c>
      <c r="BJ12" s="58" t="s">
        <v>61</v>
      </c>
      <c r="BK12" s="10" t="s">
        <v>191</v>
      </c>
      <c r="BL12" s="10" t="s">
        <v>60</v>
      </c>
      <c r="BM12" s="10" t="s">
        <v>190</v>
      </c>
      <c r="BN12" s="10" t="s">
        <v>16</v>
      </c>
      <c r="BO12" s="10"/>
      <c r="BP12" s="10"/>
      <c r="BQ12" s="10">
        <v>35</v>
      </c>
      <c r="BR12" s="10"/>
      <c r="BS12" s="18"/>
      <c r="BT12" s="10"/>
      <c r="BU12" s="64">
        <v>11</v>
      </c>
      <c r="BV12" s="65"/>
      <c r="BW12" s="70" t="s">
        <v>212</v>
      </c>
      <c r="BX12" s="71" t="s">
        <v>210</v>
      </c>
      <c r="BY12" s="64" t="s">
        <v>197</v>
      </c>
      <c r="BZ12" s="67" t="s">
        <v>16</v>
      </c>
      <c r="CA12" s="64">
        <v>1</v>
      </c>
      <c r="CB12" s="64">
        <v>2</v>
      </c>
      <c r="CC12" s="68">
        <v>10.25</v>
      </c>
      <c r="CD12" s="64"/>
      <c r="CE12" s="68">
        <v>9.85</v>
      </c>
      <c r="CF12" s="64" t="s">
        <v>198</v>
      </c>
      <c r="CG12" s="1">
        <v>11</v>
      </c>
      <c r="CI12" s="70" t="s">
        <v>237</v>
      </c>
      <c r="CJ12" s="73" t="s">
        <v>66</v>
      </c>
      <c r="CK12" s="76" t="s">
        <v>224</v>
      </c>
      <c r="CO12" s="75">
        <v>12.99</v>
      </c>
      <c r="CQ12" s="27">
        <v>9.99</v>
      </c>
      <c r="CR12" s="76" t="s">
        <v>198</v>
      </c>
    </row>
    <row r="13" spans="1:96" ht="18" customHeight="1" x14ac:dyDescent="0.35">
      <c r="A13" s="2">
        <v>12</v>
      </c>
      <c r="B13" s="333" t="s">
        <v>44</v>
      </c>
      <c r="C13" s="333" t="s">
        <v>45</v>
      </c>
      <c r="D13" s="3" t="s">
        <v>12</v>
      </c>
      <c r="E13" s="9" t="s">
        <v>13</v>
      </c>
      <c r="F13" s="8" t="s">
        <v>16</v>
      </c>
      <c r="G13" s="5">
        <v>2</v>
      </c>
      <c r="H13" s="8">
        <v>3</v>
      </c>
      <c r="I13" s="335">
        <v>11.93</v>
      </c>
      <c r="J13" s="8">
        <v>3</v>
      </c>
      <c r="K13" s="7">
        <v>3.71</v>
      </c>
      <c r="L13" s="10" t="s">
        <v>46</v>
      </c>
      <c r="M13" s="12">
        <v>12</v>
      </c>
      <c r="N13" s="339" t="s">
        <v>346</v>
      </c>
      <c r="O13" s="339" t="s">
        <v>347</v>
      </c>
      <c r="P13" s="14" t="s">
        <v>51</v>
      </c>
      <c r="Q13" s="14" t="s">
        <v>52</v>
      </c>
      <c r="R13" s="15" t="s">
        <v>48</v>
      </c>
      <c r="T13" s="13">
        <v>2</v>
      </c>
      <c r="U13" s="342">
        <v>54.08</v>
      </c>
      <c r="V13" s="13">
        <v>2</v>
      </c>
      <c r="W13" s="1">
        <v>114.78</v>
      </c>
      <c r="X13" s="12" t="s">
        <v>46</v>
      </c>
      <c r="Y13" s="19">
        <v>12</v>
      </c>
      <c r="Z13" s="19" t="s">
        <v>61</v>
      </c>
      <c r="AA13" s="30" t="s">
        <v>76</v>
      </c>
      <c r="AB13" s="29" t="s">
        <v>77</v>
      </c>
      <c r="AC13" s="22" t="s">
        <v>63</v>
      </c>
      <c r="AD13" s="21" t="s">
        <v>16</v>
      </c>
      <c r="AE13" s="19">
        <v>2</v>
      </c>
      <c r="AF13" s="19">
        <v>1</v>
      </c>
      <c r="AG13" s="23">
        <v>15.308999999999999</v>
      </c>
      <c r="AH13" s="24">
        <v>3</v>
      </c>
      <c r="AI13" s="25">
        <v>14.276249999999999</v>
      </c>
      <c r="AJ13" s="26" t="s">
        <v>46</v>
      </c>
      <c r="AK13" s="33" t="s">
        <v>119</v>
      </c>
      <c r="AL13" s="33"/>
      <c r="AM13" s="42" t="s">
        <v>120</v>
      </c>
      <c r="AN13" s="35" t="s">
        <v>60</v>
      </c>
      <c r="AO13" s="33" t="s">
        <v>86</v>
      </c>
      <c r="AP13" s="35" t="s">
        <v>87</v>
      </c>
      <c r="AQ13" s="37"/>
      <c r="AR13" s="35"/>
      <c r="AS13" s="36" t="s">
        <v>121</v>
      </c>
      <c r="AT13" s="36"/>
      <c r="AU13" s="36"/>
      <c r="AV13" s="36"/>
      <c r="AW13" s="45">
        <v>12</v>
      </c>
      <c r="AX13" s="48" t="s">
        <v>164</v>
      </c>
      <c r="AY13" s="52" t="s">
        <v>165</v>
      </c>
      <c r="AZ13" s="45" t="s">
        <v>152</v>
      </c>
      <c r="BA13" s="9" t="s">
        <v>144</v>
      </c>
      <c r="BB13" s="45" t="s">
        <v>16</v>
      </c>
      <c r="BC13" s="45">
        <v>1</v>
      </c>
      <c r="BD13" s="45">
        <v>1</v>
      </c>
      <c r="BE13" s="18">
        <v>42.7</v>
      </c>
      <c r="BF13" s="48">
        <v>1</v>
      </c>
      <c r="BG13" s="18">
        <v>32.03</v>
      </c>
      <c r="BH13" s="48" t="s">
        <v>46</v>
      </c>
      <c r="BI13" s="58">
        <v>12</v>
      </c>
      <c r="BJ13" s="58" t="s">
        <v>61</v>
      </c>
      <c r="BK13" s="63" t="s">
        <v>192</v>
      </c>
      <c r="BL13" s="10" t="s">
        <v>60</v>
      </c>
      <c r="BM13" s="10" t="s">
        <v>190</v>
      </c>
      <c r="BN13" s="10" t="s">
        <v>16</v>
      </c>
      <c r="BO13" s="10"/>
      <c r="BP13" s="10"/>
      <c r="BQ13" s="18">
        <v>25</v>
      </c>
      <c r="BR13" s="10"/>
      <c r="BS13" s="18"/>
      <c r="BT13" s="10"/>
      <c r="BU13" s="64">
        <v>12</v>
      </c>
      <c r="BV13" s="65"/>
      <c r="BW13" s="70" t="s">
        <v>213</v>
      </c>
      <c r="BX13" s="71" t="s">
        <v>210</v>
      </c>
      <c r="BY13" s="64" t="s">
        <v>197</v>
      </c>
      <c r="BZ13" s="67" t="s">
        <v>16</v>
      </c>
      <c r="CA13" s="64">
        <v>1</v>
      </c>
      <c r="CB13" s="64">
        <v>2</v>
      </c>
      <c r="CC13" s="68">
        <v>11.25</v>
      </c>
      <c r="CD13" s="64"/>
      <c r="CE13" s="68">
        <v>10.85</v>
      </c>
      <c r="CF13" s="64" t="s">
        <v>198</v>
      </c>
      <c r="CG13" s="1">
        <v>12</v>
      </c>
      <c r="CI13" s="70" t="s">
        <v>238</v>
      </c>
      <c r="CJ13" s="73" t="s">
        <v>66</v>
      </c>
      <c r="CK13" s="76" t="s">
        <v>224</v>
      </c>
      <c r="CO13" s="75">
        <v>6.25</v>
      </c>
      <c r="CQ13" s="27">
        <v>4.8099999999999996</v>
      </c>
      <c r="CR13" s="76" t="s">
        <v>198</v>
      </c>
    </row>
    <row r="14" spans="1:96" ht="18" customHeight="1" x14ac:dyDescent="0.35">
      <c r="A14" s="2">
        <v>13</v>
      </c>
      <c r="B14" s="333" t="s">
        <v>35</v>
      </c>
      <c r="C14" s="333" t="s">
        <v>36</v>
      </c>
      <c r="D14" s="3" t="s">
        <v>12</v>
      </c>
      <c r="E14" s="9" t="s">
        <v>13</v>
      </c>
      <c r="F14" s="8" t="s">
        <v>16</v>
      </c>
      <c r="G14" s="5">
        <v>0</v>
      </c>
      <c r="H14" s="8">
        <v>3</v>
      </c>
      <c r="I14" s="335">
        <v>5.57</v>
      </c>
      <c r="J14" s="8">
        <v>3</v>
      </c>
      <c r="K14" s="7">
        <v>3.71</v>
      </c>
      <c r="L14" s="10" t="s">
        <v>46</v>
      </c>
      <c r="M14" s="12">
        <v>13</v>
      </c>
      <c r="N14" s="339" t="s">
        <v>348</v>
      </c>
      <c r="O14" s="339" t="s">
        <v>349</v>
      </c>
      <c r="P14" s="14" t="s">
        <v>51</v>
      </c>
      <c r="Q14" s="14" t="s">
        <v>52</v>
      </c>
      <c r="R14" s="15" t="s">
        <v>48</v>
      </c>
      <c r="S14" s="1">
        <v>2</v>
      </c>
      <c r="T14" s="13">
        <v>2</v>
      </c>
      <c r="U14" s="342">
        <v>25.61</v>
      </c>
      <c r="V14" s="13">
        <v>3</v>
      </c>
      <c r="W14" s="1">
        <v>17.71</v>
      </c>
      <c r="X14" s="12" t="s">
        <v>46</v>
      </c>
      <c r="Y14" s="19">
        <v>13</v>
      </c>
      <c r="Z14" s="19" t="s">
        <v>61</v>
      </c>
      <c r="AA14" s="28" t="s">
        <v>78</v>
      </c>
      <c r="AB14" s="29" t="s">
        <v>73</v>
      </c>
      <c r="AC14" s="22" t="s">
        <v>63</v>
      </c>
      <c r="AD14" s="21" t="s">
        <v>16</v>
      </c>
      <c r="AE14" s="19">
        <v>2</v>
      </c>
      <c r="AF14" s="19">
        <v>1</v>
      </c>
      <c r="AG14" s="23">
        <v>16.3215</v>
      </c>
      <c r="AH14" s="24">
        <v>1</v>
      </c>
      <c r="AI14" s="25">
        <v>15.288749999999999</v>
      </c>
      <c r="AJ14" s="26" t="s">
        <v>46</v>
      </c>
      <c r="AK14" s="33" t="s">
        <v>122</v>
      </c>
      <c r="AL14" s="33"/>
      <c r="AM14" s="43" t="s">
        <v>123</v>
      </c>
      <c r="AN14" s="35" t="s">
        <v>60</v>
      </c>
      <c r="AO14" s="33" t="s">
        <v>86</v>
      </c>
      <c r="AP14" s="35" t="s">
        <v>87</v>
      </c>
      <c r="AQ14" s="37"/>
      <c r="AR14" s="35"/>
      <c r="AS14" s="36" t="s">
        <v>124</v>
      </c>
      <c r="AT14" s="36"/>
      <c r="AU14" s="36"/>
      <c r="AV14" s="36"/>
      <c r="AW14" s="45">
        <v>13</v>
      </c>
      <c r="AX14" s="10" t="s">
        <v>166</v>
      </c>
      <c r="AY14" s="11" t="s">
        <v>167</v>
      </c>
      <c r="AZ14" s="45" t="s">
        <v>152</v>
      </c>
      <c r="BA14" s="9" t="s">
        <v>144</v>
      </c>
      <c r="BB14" s="45" t="s">
        <v>16</v>
      </c>
      <c r="BC14" s="45">
        <v>1</v>
      </c>
      <c r="BD14" s="45">
        <v>1</v>
      </c>
      <c r="BE14" s="18">
        <v>42.7</v>
      </c>
      <c r="BF14" s="48">
        <v>3</v>
      </c>
      <c r="BG14" s="18">
        <v>32.03</v>
      </c>
      <c r="BH14" s="48" t="s">
        <v>46</v>
      </c>
      <c r="BI14" s="58">
        <v>13</v>
      </c>
      <c r="BJ14" s="58" t="s">
        <v>61</v>
      </c>
      <c r="BK14" s="10" t="s">
        <v>193</v>
      </c>
      <c r="BL14" s="10" t="s">
        <v>60</v>
      </c>
      <c r="BM14" s="10" t="s">
        <v>190</v>
      </c>
      <c r="BN14" s="10" t="s">
        <v>16</v>
      </c>
      <c r="BO14" s="10"/>
      <c r="BP14" s="10"/>
      <c r="BQ14" s="18">
        <v>35</v>
      </c>
      <c r="BR14" s="10"/>
      <c r="BS14" s="18"/>
      <c r="BT14" s="10"/>
      <c r="BU14" s="64">
        <v>13</v>
      </c>
      <c r="BV14" s="65"/>
      <c r="BW14" s="70" t="s">
        <v>214</v>
      </c>
      <c r="BX14" s="71" t="s">
        <v>210</v>
      </c>
      <c r="BY14" s="64" t="s">
        <v>197</v>
      </c>
      <c r="BZ14" s="67" t="s">
        <v>16</v>
      </c>
      <c r="CA14" s="64">
        <v>1</v>
      </c>
      <c r="CB14" s="64">
        <v>2</v>
      </c>
      <c r="CC14" s="68">
        <v>12.25</v>
      </c>
      <c r="CD14" s="64"/>
      <c r="CE14" s="68">
        <v>11.85</v>
      </c>
      <c r="CF14" s="64" t="s">
        <v>198</v>
      </c>
      <c r="CG14" s="1">
        <v>13</v>
      </c>
      <c r="CH14" s="44" t="s">
        <v>239</v>
      </c>
      <c r="CI14" s="70" t="s">
        <v>240</v>
      </c>
      <c r="CJ14" s="73" t="s">
        <v>241</v>
      </c>
      <c r="CK14" s="76" t="s">
        <v>224</v>
      </c>
      <c r="CO14" s="75"/>
      <c r="CQ14" s="27"/>
      <c r="CR14" s="76" t="s">
        <v>198</v>
      </c>
    </row>
    <row r="15" spans="1:96" ht="18" customHeight="1" x14ac:dyDescent="0.35">
      <c r="A15" s="2">
        <v>14</v>
      </c>
      <c r="B15" s="333" t="s">
        <v>33</v>
      </c>
      <c r="C15" s="333" t="s">
        <v>34</v>
      </c>
      <c r="D15" s="3" t="s">
        <v>12</v>
      </c>
      <c r="E15" s="9" t="s">
        <v>13</v>
      </c>
      <c r="F15" s="8" t="s">
        <v>16</v>
      </c>
      <c r="G15" s="5">
        <v>8</v>
      </c>
      <c r="H15" s="8">
        <v>3</v>
      </c>
      <c r="I15" s="335">
        <v>3.5</v>
      </c>
      <c r="J15" s="8">
        <v>3</v>
      </c>
      <c r="K15" s="7">
        <v>3.71</v>
      </c>
      <c r="L15" s="10" t="s">
        <v>46</v>
      </c>
      <c r="M15" s="12">
        <v>14</v>
      </c>
      <c r="N15" s="339" t="s">
        <v>350</v>
      </c>
      <c r="O15" s="339" t="s">
        <v>351</v>
      </c>
      <c r="P15" s="14" t="s">
        <v>51</v>
      </c>
      <c r="Q15" s="14" t="s">
        <v>52</v>
      </c>
      <c r="R15" s="15" t="s">
        <v>48</v>
      </c>
      <c r="S15" s="1">
        <v>2</v>
      </c>
      <c r="T15" s="13">
        <v>2</v>
      </c>
      <c r="U15" s="342">
        <v>34.78</v>
      </c>
      <c r="V15" s="13">
        <v>1</v>
      </c>
      <c r="W15" s="1">
        <v>14.44</v>
      </c>
      <c r="X15" s="12" t="s">
        <v>46</v>
      </c>
      <c r="Y15" s="19">
        <v>14</v>
      </c>
      <c r="Z15" s="19" t="s">
        <v>61</v>
      </c>
      <c r="AA15" s="20" t="s">
        <v>79</v>
      </c>
      <c r="AB15" s="29" t="s">
        <v>73</v>
      </c>
      <c r="AC15" s="22" t="s">
        <v>63</v>
      </c>
      <c r="AD15" s="21" t="s">
        <v>16</v>
      </c>
      <c r="AE15" s="19">
        <v>2</v>
      </c>
      <c r="AF15" s="19">
        <v>1</v>
      </c>
      <c r="AG15" s="23">
        <v>17.334</v>
      </c>
      <c r="AH15" s="24">
        <v>2</v>
      </c>
      <c r="AI15" s="25">
        <v>16.30125</v>
      </c>
      <c r="AJ15" s="26" t="s">
        <v>46</v>
      </c>
      <c r="AK15" s="33" t="s">
        <v>125</v>
      </c>
      <c r="AL15" s="33"/>
      <c r="AM15" s="42" t="s">
        <v>126</v>
      </c>
      <c r="AN15" s="35" t="s">
        <v>60</v>
      </c>
      <c r="AO15" s="33" t="s">
        <v>86</v>
      </c>
      <c r="AP15" s="35" t="s">
        <v>87</v>
      </c>
      <c r="AQ15" s="37"/>
      <c r="AR15" s="35"/>
      <c r="AS15" s="36" t="s">
        <v>127</v>
      </c>
      <c r="AT15" s="36"/>
      <c r="AU15" s="36"/>
      <c r="AV15" s="36"/>
      <c r="AW15" s="45">
        <v>14</v>
      </c>
      <c r="AX15" s="50" t="s">
        <v>168</v>
      </c>
      <c r="AY15" s="51" t="s">
        <v>169</v>
      </c>
      <c r="AZ15" s="53" t="s">
        <v>143</v>
      </c>
      <c r="BA15" s="54" t="s">
        <v>144</v>
      </c>
      <c r="BB15" s="45" t="s">
        <v>16</v>
      </c>
      <c r="BC15" s="45">
        <v>1</v>
      </c>
      <c r="BD15" s="45">
        <v>1</v>
      </c>
      <c r="BE15" s="31">
        <v>4.38</v>
      </c>
      <c r="BF15" s="55">
        <v>1</v>
      </c>
      <c r="BG15" s="31">
        <v>3.06</v>
      </c>
      <c r="BH15" s="55" t="s">
        <v>46</v>
      </c>
      <c r="BI15" s="10">
        <v>14</v>
      </c>
      <c r="BJ15" s="10"/>
      <c r="BK15" s="10" t="s">
        <v>194</v>
      </c>
      <c r="BL15" s="10" t="s">
        <v>60</v>
      </c>
      <c r="BM15" s="10" t="s">
        <v>174</v>
      </c>
      <c r="BN15" s="10" t="s">
        <v>16</v>
      </c>
      <c r="BO15" s="10"/>
      <c r="BP15" s="10"/>
      <c r="BQ15" s="18">
        <v>25</v>
      </c>
      <c r="BR15" s="10"/>
      <c r="BS15" s="18"/>
      <c r="BT15" s="10"/>
      <c r="BU15" s="64">
        <v>14</v>
      </c>
      <c r="BV15" s="65"/>
      <c r="BW15" s="70" t="s">
        <v>215</v>
      </c>
      <c r="BX15" s="71" t="s">
        <v>210</v>
      </c>
      <c r="BY15" s="64" t="s">
        <v>197</v>
      </c>
      <c r="BZ15" s="67" t="s">
        <v>16</v>
      </c>
      <c r="CA15" s="64">
        <v>1</v>
      </c>
      <c r="CB15" s="64">
        <v>2</v>
      </c>
      <c r="CC15" s="68">
        <v>13.25</v>
      </c>
      <c r="CD15" s="64"/>
      <c r="CE15" s="68">
        <v>12.85</v>
      </c>
      <c r="CF15" s="64" t="s">
        <v>198</v>
      </c>
      <c r="CG15" s="1">
        <v>14</v>
      </c>
      <c r="CH15" s="1">
        <v>1830366</v>
      </c>
      <c r="CI15" s="70" t="s">
        <v>242</v>
      </c>
      <c r="CJ15" s="73" t="s">
        <v>210</v>
      </c>
      <c r="CK15" s="76" t="s">
        <v>224</v>
      </c>
      <c r="CO15" s="75"/>
      <c r="CQ15" s="27"/>
    </row>
    <row r="16" spans="1:96" ht="18" customHeight="1" x14ac:dyDescent="0.35">
      <c r="A16" s="2">
        <v>15</v>
      </c>
      <c r="B16" s="333" t="s">
        <v>320</v>
      </c>
      <c r="C16" s="333" t="s">
        <v>325</v>
      </c>
      <c r="D16" s="3" t="s">
        <v>12</v>
      </c>
      <c r="E16" s="9" t="s">
        <v>13</v>
      </c>
      <c r="F16" s="8" t="s">
        <v>16</v>
      </c>
      <c r="G16" s="5">
        <v>0</v>
      </c>
      <c r="H16" s="8">
        <v>3</v>
      </c>
      <c r="I16" s="335">
        <v>5.57</v>
      </c>
      <c r="J16" s="8">
        <v>3</v>
      </c>
      <c r="K16" s="7">
        <v>0.84</v>
      </c>
      <c r="L16" s="10" t="s">
        <v>46</v>
      </c>
      <c r="M16" s="12">
        <v>15</v>
      </c>
      <c r="N16" s="339" t="s">
        <v>352</v>
      </c>
      <c r="O16" s="339" t="s">
        <v>353</v>
      </c>
      <c r="P16" s="14" t="s">
        <v>51</v>
      </c>
      <c r="Q16" s="14" t="s">
        <v>52</v>
      </c>
      <c r="R16" s="15" t="s">
        <v>48</v>
      </c>
      <c r="S16" s="1">
        <v>6</v>
      </c>
      <c r="T16" s="13">
        <v>2</v>
      </c>
      <c r="U16" s="342">
        <v>39.46</v>
      </c>
      <c r="V16" s="13">
        <v>2</v>
      </c>
      <c r="W16" s="1">
        <v>14.44</v>
      </c>
      <c r="X16" s="12" t="s">
        <v>46</v>
      </c>
      <c r="Y16" s="19">
        <v>15</v>
      </c>
      <c r="Z16" s="19" t="s">
        <v>61</v>
      </c>
      <c r="AA16" s="20" t="s">
        <v>80</v>
      </c>
      <c r="AB16" s="29" t="s">
        <v>73</v>
      </c>
      <c r="AC16" s="22" t="s">
        <v>63</v>
      </c>
      <c r="AD16" s="21" t="s">
        <v>16</v>
      </c>
      <c r="AE16" s="19">
        <v>2</v>
      </c>
      <c r="AF16" s="19">
        <v>1</v>
      </c>
      <c r="AG16" s="23">
        <v>18.346499999999999</v>
      </c>
      <c r="AH16" s="24">
        <v>3</v>
      </c>
      <c r="AI16" s="25">
        <v>17.313750000000002</v>
      </c>
      <c r="AJ16" s="26" t="s">
        <v>46</v>
      </c>
      <c r="AK16" s="33" t="s">
        <v>128</v>
      </c>
      <c r="AL16" s="33"/>
      <c r="AM16" s="43" t="s">
        <v>129</v>
      </c>
      <c r="AN16" s="35" t="s">
        <v>60</v>
      </c>
      <c r="AO16" s="33" t="s">
        <v>86</v>
      </c>
      <c r="AP16" s="35" t="s">
        <v>87</v>
      </c>
      <c r="AQ16" s="37"/>
      <c r="AR16" s="35"/>
      <c r="AS16" s="36" t="s">
        <v>130</v>
      </c>
      <c r="AT16" s="36"/>
      <c r="AU16" s="36"/>
      <c r="AV16" s="36"/>
      <c r="AW16" s="45">
        <v>15</v>
      </c>
      <c r="AX16" s="32" t="s">
        <v>170</v>
      </c>
      <c r="AY16" s="11" t="s">
        <v>171</v>
      </c>
      <c r="AZ16" s="53" t="s">
        <v>172</v>
      </c>
      <c r="BA16" s="54" t="s">
        <v>60</v>
      </c>
      <c r="BB16" s="53" t="s">
        <v>16</v>
      </c>
      <c r="BC16" s="53">
        <v>1</v>
      </c>
      <c r="BD16" s="32"/>
      <c r="BE16" s="31">
        <v>201.51</v>
      </c>
      <c r="BF16" s="32"/>
      <c r="BG16" s="31">
        <v>143.58000000000001</v>
      </c>
      <c r="BH16" s="32"/>
      <c r="BU16" s="64">
        <v>15</v>
      </c>
      <c r="BV16" s="65" t="s">
        <v>216</v>
      </c>
      <c r="BW16" s="70" t="s">
        <v>217</v>
      </c>
      <c r="BX16" s="72" t="s">
        <v>218</v>
      </c>
      <c r="BY16" s="64" t="s">
        <v>197</v>
      </c>
      <c r="BZ16" s="67" t="s">
        <v>16</v>
      </c>
      <c r="CA16" s="64">
        <v>1</v>
      </c>
      <c r="CB16" s="64">
        <v>2</v>
      </c>
      <c r="CC16" s="68">
        <v>14.25</v>
      </c>
      <c r="CD16" s="64"/>
      <c r="CE16" s="68">
        <v>1.97</v>
      </c>
      <c r="CF16" s="64" t="s">
        <v>198</v>
      </c>
      <c r="CG16" s="1">
        <v>15</v>
      </c>
      <c r="CH16" s="1">
        <v>1830351</v>
      </c>
      <c r="CI16" s="70" t="s">
        <v>243</v>
      </c>
      <c r="CO16" s="75"/>
      <c r="CQ16" s="27"/>
    </row>
    <row r="17" spans="1:96" ht="18" customHeight="1" x14ac:dyDescent="0.35">
      <c r="A17" s="2">
        <v>16</v>
      </c>
      <c r="B17" s="333" t="s">
        <v>321</v>
      </c>
      <c r="C17" s="333" t="s">
        <v>326</v>
      </c>
      <c r="D17" s="3" t="s">
        <v>12</v>
      </c>
      <c r="E17" s="9" t="s">
        <v>13</v>
      </c>
      <c r="F17" s="8" t="s">
        <v>16</v>
      </c>
      <c r="G17" s="5">
        <v>0</v>
      </c>
      <c r="H17" s="8">
        <v>2</v>
      </c>
      <c r="I17" s="335">
        <v>5.57</v>
      </c>
      <c r="J17" s="8">
        <v>3</v>
      </c>
      <c r="K17" s="7">
        <v>7.96</v>
      </c>
      <c r="L17" s="10" t="s">
        <v>46</v>
      </c>
      <c r="M17" s="12">
        <v>16</v>
      </c>
      <c r="N17" s="339" t="s">
        <v>354</v>
      </c>
      <c r="O17" s="339" t="s">
        <v>355</v>
      </c>
      <c r="P17" s="14" t="s">
        <v>51</v>
      </c>
      <c r="Q17" s="14" t="s">
        <v>52</v>
      </c>
      <c r="R17" s="15" t="s">
        <v>48</v>
      </c>
      <c r="S17" s="1">
        <v>1</v>
      </c>
      <c r="T17" s="13">
        <v>2</v>
      </c>
      <c r="U17" s="342">
        <v>53.28</v>
      </c>
      <c r="V17" s="13">
        <v>3</v>
      </c>
      <c r="W17" s="1">
        <v>14.44</v>
      </c>
      <c r="X17" s="12" t="s">
        <v>46</v>
      </c>
      <c r="Y17" s="19">
        <v>16</v>
      </c>
      <c r="Z17" s="19" t="s">
        <v>61</v>
      </c>
      <c r="AA17" s="30" t="s">
        <v>81</v>
      </c>
      <c r="AB17" s="29" t="s">
        <v>63</v>
      </c>
      <c r="AC17" s="22" t="s">
        <v>63</v>
      </c>
      <c r="AD17" s="21" t="s">
        <v>16</v>
      </c>
      <c r="AE17" s="19">
        <v>2</v>
      </c>
      <c r="AF17" s="19">
        <v>1</v>
      </c>
      <c r="AG17" s="23">
        <v>19.359000000000002</v>
      </c>
      <c r="AH17" s="24">
        <v>1</v>
      </c>
      <c r="AI17" s="25">
        <v>18.326250000000002</v>
      </c>
      <c r="AJ17" s="26" t="s">
        <v>46</v>
      </c>
      <c r="AK17" s="33" t="s">
        <v>131</v>
      </c>
      <c r="AL17" s="33"/>
      <c r="AM17" s="43" t="s">
        <v>132</v>
      </c>
      <c r="AN17" s="35" t="s">
        <v>60</v>
      </c>
      <c r="AO17" s="33" t="s">
        <v>86</v>
      </c>
      <c r="AP17" s="35" t="s">
        <v>87</v>
      </c>
      <c r="AQ17" s="37"/>
      <c r="AR17" s="35"/>
      <c r="AS17" s="36" t="s">
        <v>133</v>
      </c>
      <c r="AT17" s="36"/>
      <c r="AU17" s="36"/>
      <c r="AV17" s="36"/>
      <c r="AW17" s="45">
        <v>16</v>
      </c>
      <c r="AX17" s="32"/>
      <c r="AY17" s="56" t="s">
        <v>173</v>
      </c>
      <c r="AZ17" s="57" t="s">
        <v>141</v>
      </c>
      <c r="BA17" s="10" t="s">
        <v>174</v>
      </c>
      <c r="BB17" s="57" t="s">
        <v>16</v>
      </c>
      <c r="BC17" s="10"/>
      <c r="BD17" s="57"/>
      <c r="BE17" s="47" t="s">
        <v>175</v>
      </c>
      <c r="BF17" s="32"/>
      <c r="BG17" s="31"/>
      <c r="BH17" s="32"/>
      <c r="BU17" s="64">
        <v>16</v>
      </c>
      <c r="BV17" s="65"/>
      <c r="BW17" s="70" t="s">
        <v>219</v>
      </c>
      <c r="BX17" s="72" t="s">
        <v>218</v>
      </c>
      <c r="BY17" s="64" t="s">
        <v>197</v>
      </c>
      <c r="BZ17" s="67" t="s">
        <v>16</v>
      </c>
      <c r="CA17" s="64">
        <v>1</v>
      </c>
      <c r="CB17" s="64">
        <v>2</v>
      </c>
      <c r="CC17" s="68">
        <v>15.25</v>
      </c>
      <c r="CD17" s="64"/>
      <c r="CE17" s="68">
        <v>14.85</v>
      </c>
      <c r="CF17" s="64" t="s">
        <v>198</v>
      </c>
      <c r="CG17" s="1">
        <v>16</v>
      </c>
      <c r="CH17" s="1">
        <v>1831598</v>
      </c>
      <c r="CI17" s="70" t="s">
        <v>244</v>
      </c>
      <c r="CO17" s="75">
        <v>8.07</v>
      </c>
      <c r="CQ17" s="27">
        <v>6.21</v>
      </c>
    </row>
    <row r="18" spans="1:96" ht="18" customHeight="1" x14ac:dyDescent="0.35">
      <c r="A18" s="2">
        <v>17</v>
      </c>
      <c r="B18" s="333" t="s">
        <v>38</v>
      </c>
      <c r="C18" s="333" t="s">
        <v>39</v>
      </c>
      <c r="D18" s="3" t="s">
        <v>12</v>
      </c>
      <c r="E18" s="9" t="s">
        <v>13</v>
      </c>
      <c r="F18" s="8" t="s">
        <v>16</v>
      </c>
      <c r="G18" s="5">
        <v>0</v>
      </c>
      <c r="H18" s="8">
        <v>2</v>
      </c>
      <c r="I18" s="335">
        <v>3.42</v>
      </c>
      <c r="J18" s="8">
        <v>3</v>
      </c>
      <c r="K18" s="7">
        <v>7.96</v>
      </c>
      <c r="L18" s="10" t="s">
        <v>46</v>
      </c>
      <c r="M18" s="12">
        <v>17</v>
      </c>
      <c r="N18" s="339" t="s">
        <v>356</v>
      </c>
      <c r="O18" s="341" t="s">
        <v>357</v>
      </c>
      <c r="P18" s="14" t="s">
        <v>58</v>
      </c>
      <c r="Q18" s="14" t="s">
        <v>52</v>
      </c>
      <c r="R18" s="15" t="s">
        <v>48</v>
      </c>
      <c r="S18" s="1">
        <v>1</v>
      </c>
      <c r="T18" s="13">
        <v>2</v>
      </c>
      <c r="U18" s="342">
        <v>191.13</v>
      </c>
      <c r="V18" s="13">
        <v>1</v>
      </c>
      <c r="W18" s="1">
        <v>20.73</v>
      </c>
      <c r="X18" s="12" t="s">
        <v>46</v>
      </c>
      <c r="Y18" s="19">
        <v>17</v>
      </c>
      <c r="Z18" s="19" t="s">
        <v>61</v>
      </c>
      <c r="AA18" s="20" t="s">
        <v>82</v>
      </c>
      <c r="AB18" s="29" t="s">
        <v>63</v>
      </c>
      <c r="AC18" s="22" t="s">
        <v>63</v>
      </c>
      <c r="AD18" s="21" t="s">
        <v>16</v>
      </c>
      <c r="AE18" s="19">
        <v>2</v>
      </c>
      <c r="AF18" s="19">
        <v>1</v>
      </c>
      <c r="AG18" s="23">
        <v>20.371500000000001</v>
      </c>
      <c r="AH18" s="24">
        <v>2</v>
      </c>
      <c r="AI18" s="25">
        <v>19.338750000000001</v>
      </c>
      <c r="AJ18" s="26" t="s">
        <v>46</v>
      </c>
      <c r="AK18" s="33" t="s">
        <v>134</v>
      </c>
      <c r="AL18" s="33"/>
      <c r="AM18" s="43" t="s">
        <v>135</v>
      </c>
      <c r="AN18" s="35" t="s">
        <v>60</v>
      </c>
      <c r="AO18" s="33" t="s">
        <v>86</v>
      </c>
      <c r="AP18" s="35" t="s">
        <v>87</v>
      </c>
      <c r="AQ18" s="37"/>
      <c r="AR18" s="35"/>
      <c r="AS18" s="36" t="s">
        <v>136</v>
      </c>
      <c r="AT18" s="36"/>
      <c r="AU18" s="36"/>
      <c r="AV18" s="36"/>
      <c r="AW18" s="45">
        <v>17</v>
      </c>
      <c r="AX18" s="32"/>
      <c r="AY18" s="10" t="s">
        <v>176</v>
      </c>
      <c r="AZ18" s="10" t="s">
        <v>141</v>
      </c>
      <c r="BA18" s="10" t="s">
        <v>177</v>
      </c>
      <c r="BB18" s="57" t="s">
        <v>16</v>
      </c>
      <c r="BC18" s="10"/>
      <c r="BD18" s="10"/>
      <c r="BE18" s="10">
        <v>54</v>
      </c>
      <c r="BF18" s="32"/>
      <c r="BG18" s="31"/>
      <c r="BH18" s="32"/>
      <c r="BU18" s="64">
        <v>17</v>
      </c>
      <c r="BV18" s="65"/>
      <c r="BW18" s="70" t="s">
        <v>220</v>
      </c>
      <c r="BX18" s="72" t="s">
        <v>218</v>
      </c>
      <c r="BY18" s="64" t="s">
        <v>197</v>
      </c>
      <c r="BZ18" s="67" t="s">
        <v>16</v>
      </c>
      <c r="CA18" s="64">
        <v>1</v>
      </c>
      <c r="CB18" s="64">
        <v>2</v>
      </c>
      <c r="CC18" s="68">
        <v>16.25</v>
      </c>
      <c r="CD18" s="64"/>
      <c r="CE18" s="68">
        <v>15.85</v>
      </c>
      <c r="CF18" s="64" t="s">
        <v>198</v>
      </c>
      <c r="CG18" s="1">
        <v>17</v>
      </c>
      <c r="CI18" s="37" t="s">
        <v>245</v>
      </c>
      <c r="CJ18" s="44" t="s">
        <v>140</v>
      </c>
      <c r="CK18" s="44" t="s">
        <v>224</v>
      </c>
      <c r="CL18" s="44" t="s">
        <v>229</v>
      </c>
      <c r="CM18" s="1">
        <v>1</v>
      </c>
      <c r="CO18" s="27">
        <v>6.76</v>
      </c>
      <c r="CQ18" s="27">
        <v>5.2</v>
      </c>
      <c r="CR18" s="44" t="s">
        <v>198</v>
      </c>
    </row>
    <row r="19" spans="1:96" ht="18" customHeight="1" x14ac:dyDescent="0.35">
      <c r="A19" s="2">
        <v>18</v>
      </c>
      <c r="B19" s="333" t="s">
        <v>322</v>
      </c>
      <c r="C19" s="333" t="s">
        <v>37</v>
      </c>
      <c r="D19" s="3" t="s">
        <v>12</v>
      </c>
      <c r="E19" s="9" t="s">
        <v>13</v>
      </c>
      <c r="F19" s="8" t="s">
        <v>16</v>
      </c>
      <c r="G19" s="5">
        <v>0</v>
      </c>
      <c r="H19" s="8">
        <v>2</v>
      </c>
      <c r="I19" s="335">
        <v>4.74</v>
      </c>
      <c r="J19" s="8">
        <v>3</v>
      </c>
      <c r="K19" s="7">
        <v>10.17</v>
      </c>
      <c r="L19" s="10" t="s">
        <v>46</v>
      </c>
      <c r="M19" s="12">
        <v>18</v>
      </c>
      <c r="N19" s="339" t="s">
        <v>358</v>
      </c>
      <c r="O19" s="341" t="s">
        <v>359</v>
      </c>
      <c r="P19" s="14" t="s">
        <v>58</v>
      </c>
      <c r="Q19" s="14" t="s">
        <v>52</v>
      </c>
      <c r="R19" s="15" t="s">
        <v>48</v>
      </c>
      <c r="T19" s="13">
        <v>2</v>
      </c>
      <c r="U19" s="342">
        <v>92.79</v>
      </c>
      <c r="V19" s="13">
        <v>2</v>
      </c>
      <c r="W19" s="1">
        <v>25.38</v>
      </c>
      <c r="X19" s="12" t="s">
        <v>46</v>
      </c>
      <c r="Y19" s="19">
        <v>18</v>
      </c>
      <c r="Z19" s="19" t="s">
        <v>61</v>
      </c>
      <c r="AA19" s="20" t="s">
        <v>83</v>
      </c>
      <c r="AB19" s="29" t="s">
        <v>73</v>
      </c>
      <c r="AC19" s="22" t="s">
        <v>63</v>
      </c>
      <c r="AD19" s="21" t="s">
        <v>16</v>
      </c>
      <c r="AE19" s="19">
        <v>2</v>
      </c>
      <c r="AF19" s="19">
        <v>1</v>
      </c>
      <c r="AG19" s="23">
        <v>58.29</v>
      </c>
      <c r="AH19" s="24">
        <v>3</v>
      </c>
      <c r="AI19" s="25">
        <v>20.35125</v>
      </c>
      <c r="AJ19" s="26" t="s">
        <v>46</v>
      </c>
      <c r="AK19" s="33" t="s">
        <v>137</v>
      </c>
      <c r="AL19" s="33"/>
      <c r="AM19" s="43" t="s">
        <v>138</v>
      </c>
      <c r="AN19" s="35" t="s">
        <v>60</v>
      </c>
      <c r="AO19" s="33" t="s">
        <v>86</v>
      </c>
      <c r="AP19" s="35" t="s">
        <v>87</v>
      </c>
      <c r="AQ19" s="37"/>
      <c r="AR19" s="35"/>
      <c r="AS19" s="36" t="s">
        <v>139</v>
      </c>
      <c r="AT19" s="36"/>
      <c r="AU19" s="36"/>
      <c r="AV19" s="36"/>
      <c r="AW19" s="45">
        <v>18</v>
      </c>
      <c r="AY19" s="1" t="s">
        <v>298</v>
      </c>
      <c r="AZ19" s="10" t="s">
        <v>141</v>
      </c>
      <c r="BA19" s="54" t="s">
        <v>144</v>
      </c>
      <c r="BB19" s="57" t="s">
        <v>16</v>
      </c>
      <c r="BE19" s="27">
        <f>BG19*1.3</f>
        <v>107.614</v>
      </c>
      <c r="BG19" s="31">
        <v>82.78</v>
      </c>
      <c r="BU19" s="64">
        <v>18</v>
      </c>
      <c r="BV19" s="65"/>
      <c r="BW19" s="70" t="s">
        <v>221</v>
      </c>
      <c r="BX19" s="72" t="s">
        <v>218</v>
      </c>
      <c r="BY19" s="64" t="s">
        <v>197</v>
      </c>
      <c r="BZ19" s="67" t="s">
        <v>16</v>
      </c>
      <c r="CA19" s="64">
        <v>1</v>
      </c>
      <c r="CB19" s="64">
        <v>2</v>
      </c>
      <c r="CC19" s="68">
        <v>17.25</v>
      </c>
      <c r="CD19" s="64"/>
      <c r="CE19" s="68">
        <v>16.850000000000001</v>
      </c>
      <c r="CF19" s="64" t="s">
        <v>198</v>
      </c>
      <c r="CG19" s="1">
        <v>18</v>
      </c>
      <c r="CI19" s="37" t="s">
        <v>246</v>
      </c>
      <c r="CJ19" s="44" t="s">
        <v>247</v>
      </c>
      <c r="CK19" s="44" t="s">
        <v>224</v>
      </c>
      <c r="CL19" s="44" t="s">
        <v>16</v>
      </c>
      <c r="CM19" s="1">
        <v>1</v>
      </c>
      <c r="CO19" s="27">
        <v>45.25</v>
      </c>
      <c r="CQ19" s="27">
        <v>45.25</v>
      </c>
      <c r="CR19" s="44" t="s">
        <v>198</v>
      </c>
    </row>
    <row r="20" spans="1:96" ht="18" x14ac:dyDescent="0.35">
      <c r="A20" s="2">
        <v>19</v>
      </c>
      <c r="B20" s="333" t="s">
        <v>323</v>
      </c>
      <c r="C20" s="333" t="s">
        <v>327</v>
      </c>
      <c r="D20" s="3" t="s">
        <v>12</v>
      </c>
      <c r="E20" s="9" t="s">
        <v>13</v>
      </c>
      <c r="F20" s="8" t="s">
        <v>16</v>
      </c>
      <c r="G20" s="5">
        <v>0</v>
      </c>
      <c r="H20" s="8">
        <v>2</v>
      </c>
      <c r="I20" s="335">
        <v>1.38</v>
      </c>
      <c r="J20" s="8">
        <v>3</v>
      </c>
      <c r="K20" s="7">
        <v>10.17</v>
      </c>
      <c r="L20" s="10" t="s">
        <v>46</v>
      </c>
      <c r="M20" s="12">
        <v>19</v>
      </c>
      <c r="N20" s="339" t="s">
        <v>360</v>
      </c>
      <c r="O20" s="341" t="s">
        <v>361</v>
      </c>
      <c r="P20" s="14" t="s">
        <v>58</v>
      </c>
      <c r="Q20" s="14" t="s">
        <v>52</v>
      </c>
      <c r="R20" s="15" t="s">
        <v>48</v>
      </c>
      <c r="S20" s="1">
        <v>12</v>
      </c>
      <c r="T20" s="13">
        <v>2</v>
      </c>
      <c r="U20" s="342">
        <v>113.7</v>
      </c>
      <c r="V20" s="13">
        <v>3</v>
      </c>
      <c r="W20" s="1">
        <v>3.32</v>
      </c>
      <c r="X20" s="12" t="s">
        <v>46</v>
      </c>
      <c r="Y20" s="19">
        <v>19</v>
      </c>
      <c r="Z20" s="19" t="s">
        <v>61</v>
      </c>
      <c r="AA20" s="30" t="s">
        <v>250</v>
      </c>
      <c r="AB20" s="29" t="s">
        <v>73</v>
      </c>
      <c r="AC20" s="22" t="s">
        <v>63</v>
      </c>
      <c r="AD20" s="21" t="s">
        <v>16</v>
      </c>
      <c r="AE20" s="19">
        <v>2</v>
      </c>
      <c r="AF20" s="19">
        <v>1</v>
      </c>
      <c r="AG20" s="23">
        <v>35.119999999999997</v>
      </c>
      <c r="AH20" s="24">
        <v>1</v>
      </c>
      <c r="AI20" s="25">
        <v>21.36375</v>
      </c>
      <c r="AJ20" s="26" t="s">
        <v>46</v>
      </c>
      <c r="AK20" s="33" t="s">
        <v>255</v>
      </c>
      <c r="AL20" s="33"/>
      <c r="AM20" s="43" t="s">
        <v>256</v>
      </c>
      <c r="AN20" s="35" t="s">
        <v>60</v>
      </c>
      <c r="AO20" s="33" t="s">
        <v>86</v>
      </c>
      <c r="AP20" s="35" t="s">
        <v>87</v>
      </c>
      <c r="AQ20" s="37"/>
      <c r="AR20" s="35"/>
      <c r="AS20" s="36" t="s">
        <v>257</v>
      </c>
      <c r="AT20" s="36"/>
      <c r="AU20" s="36"/>
      <c r="AV20" s="36"/>
      <c r="AW20" s="45">
        <v>19</v>
      </c>
      <c r="AY20" s="1" t="s">
        <v>299</v>
      </c>
      <c r="AZ20" s="10" t="s">
        <v>141</v>
      </c>
      <c r="BA20" s="54" t="s">
        <v>144</v>
      </c>
      <c r="BB20" s="57" t="s">
        <v>16</v>
      </c>
      <c r="BE20" s="27">
        <f>BG20*1.3</f>
        <v>215.47499999999999</v>
      </c>
      <c r="BG20" s="31">
        <v>165.75</v>
      </c>
      <c r="BU20" s="64">
        <v>19</v>
      </c>
      <c r="BV20" s="149">
        <v>11246</v>
      </c>
      <c r="BW20" s="70" t="s">
        <v>268</v>
      </c>
      <c r="BX20" s="72" t="s">
        <v>269</v>
      </c>
      <c r="BY20" s="150" t="s">
        <v>197</v>
      </c>
      <c r="BZ20" s="151" t="s">
        <v>16</v>
      </c>
      <c r="CA20" s="150">
        <v>1</v>
      </c>
      <c r="CB20" s="150">
        <v>1</v>
      </c>
      <c r="CC20" s="27">
        <v>22</v>
      </c>
      <c r="CE20" s="27">
        <v>14.77</v>
      </c>
      <c r="CF20" s="150" t="s">
        <v>270</v>
      </c>
      <c r="CG20" s="1">
        <v>19</v>
      </c>
      <c r="CI20" s="37" t="s">
        <v>275</v>
      </c>
      <c r="CJ20" s="44" t="s">
        <v>140</v>
      </c>
      <c r="CK20" s="44" t="s">
        <v>224</v>
      </c>
      <c r="CL20" s="44" t="s">
        <v>16</v>
      </c>
      <c r="CM20" s="1">
        <v>2</v>
      </c>
      <c r="CO20" s="27">
        <v>16.579999999999998</v>
      </c>
      <c r="CQ20" s="27"/>
    </row>
    <row r="21" spans="1:96" ht="18" x14ac:dyDescent="0.35">
      <c r="A21" s="2">
        <v>20</v>
      </c>
      <c r="B21" s="333" t="s">
        <v>15</v>
      </c>
      <c r="C21" s="333" t="s">
        <v>328</v>
      </c>
      <c r="D21" s="3" t="s">
        <v>12</v>
      </c>
      <c r="E21" s="9" t="s">
        <v>13</v>
      </c>
      <c r="F21" s="8" t="s">
        <v>16</v>
      </c>
      <c r="G21" s="5">
        <v>0</v>
      </c>
      <c r="H21" s="8">
        <v>2</v>
      </c>
      <c r="I21" s="335">
        <v>0.72</v>
      </c>
      <c r="J21" s="8">
        <v>3</v>
      </c>
      <c r="K21" s="7">
        <v>6.4</v>
      </c>
      <c r="L21" s="10" t="s">
        <v>46</v>
      </c>
      <c r="M21" s="12">
        <v>20</v>
      </c>
      <c r="N21" s="339" t="s">
        <v>362</v>
      </c>
      <c r="O21" s="341" t="s">
        <v>363</v>
      </c>
      <c r="P21" s="14" t="s">
        <v>58</v>
      </c>
      <c r="Q21" s="14" t="s">
        <v>52</v>
      </c>
      <c r="R21" s="15" t="s">
        <v>48</v>
      </c>
      <c r="S21" s="1">
        <v>3</v>
      </c>
      <c r="T21" s="13">
        <v>2</v>
      </c>
      <c r="U21" s="342">
        <v>91.98</v>
      </c>
      <c r="V21" s="13">
        <v>1</v>
      </c>
      <c r="W21" s="1">
        <v>3.75</v>
      </c>
      <c r="X21" s="12" t="s">
        <v>46</v>
      </c>
      <c r="Y21" s="19">
        <v>20</v>
      </c>
      <c r="Z21" s="19" t="s">
        <v>61</v>
      </c>
      <c r="AA21" s="28" t="s">
        <v>251</v>
      </c>
      <c r="AB21" s="29" t="s">
        <v>73</v>
      </c>
      <c r="AC21" s="22" t="s">
        <v>63</v>
      </c>
      <c r="AD21" s="21" t="s">
        <v>16</v>
      </c>
      <c r="AE21" s="19">
        <v>2</v>
      </c>
      <c r="AF21" s="19">
        <v>1</v>
      </c>
      <c r="AG21" s="23">
        <v>23.408999999999999</v>
      </c>
      <c r="AH21" s="24">
        <v>2</v>
      </c>
      <c r="AI21" s="25">
        <v>22.376249999999999</v>
      </c>
      <c r="AJ21" s="26" t="s">
        <v>46</v>
      </c>
      <c r="AK21" s="33" t="s">
        <v>258</v>
      </c>
      <c r="AL21" s="33"/>
      <c r="AM21" s="43" t="s">
        <v>259</v>
      </c>
      <c r="AN21" s="35" t="s">
        <v>60</v>
      </c>
      <c r="AO21" s="33" t="s">
        <v>86</v>
      </c>
      <c r="AP21" s="35" t="s">
        <v>87</v>
      </c>
      <c r="AQ21" s="37"/>
      <c r="AR21" s="35"/>
      <c r="AS21" s="36" t="s">
        <v>260</v>
      </c>
      <c r="AT21" s="36"/>
      <c r="AU21" s="36"/>
      <c r="AV21" s="36"/>
      <c r="AW21" s="45">
        <v>20</v>
      </c>
      <c r="AX21" s="147"/>
      <c r="AY21" s="147" t="s">
        <v>300</v>
      </c>
      <c r="AZ21" s="10" t="s">
        <v>141</v>
      </c>
      <c r="BA21" s="54" t="s">
        <v>144</v>
      </c>
      <c r="BB21" s="57" t="s">
        <v>16</v>
      </c>
      <c r="BE21" s="27">
        <f>BG21*1.3</f>
        <v>24.518000000000001</v>
      </c>
      <c r="BG21" s="31">
        <v>18.86</v>
      </c>
      <c r="BU21" s="64">
        <v>20</v>
      </c>
      <c r="BV21" s="149"/>
      <c r="BW21" s="70" t="s">
        <v>271</v>
      </c>
      <c r="BX21" s="72" t="s">
        <v>210</v>
      </c>
      <c r="BY21" s="150" t="s">
        <v>272</v>
      </c>
      <c r="BZ21" s="151" t="s">
        <v>16</v>
      </c>
      <c r="CC21" s="27">
        <v>22</v>
      </c>
      <c r="CE21" s="27"/>
      <c r="CF21" s="150" t="s">
        <v>198</v>
      </c>
    </row>
    <row r="22" spans="1:96" ht="18" x14ac:dyDescent="0.35">
      <c r="A22" s="2">
        <v>21</v>
      </c>
      <c r="B22" s="333" t="s">
        <v>324</v>
      </c>
      <c r="C22" s="333" t="s">
        <v>329</v>
      </c>
      <c r="D22" s="3" t="s">
        <v>12</v>
      </c>
      <c r="E22" s="9" t="s">
        <v>13</v>
      </c>
      <c r="F22" s="8" t="s">
        <v>16</v>
      </c>
      <c r="G22" s="5">
        <v>5</v>
      </c>
      <c r="H22" s="8">
        <v>2</v>
      </c>
      <c r="I22" s="335">
        <v>2.4</v>
      </c>
      <c r="J22" s="8">
        <v>3</v>
      </c>
      <c r="K22" s="7">
        <v>1.19</v>
      </c>
      <c r="L22" s="10" t="s">
        <v>46</v>
      </c>
      <c r="M22" s="12">
        <v>21</v>
      </c>
      <c r="N22" s="339" t="s">
        <v>364</v>
      </c>
      <c r="O22" s="341" t="s">
        <v>365</v>
      </c>
      <c r="P22" s="14" t="s">
        <v>58</v>
      </c>
      <c r="Q22" s="14" t="s">
        <v>52</v>
      </c>
      <c r="R22" s="15" t="s">
        <v>48</v>
      </c>
      <c r="S22" s="1">
        <v>38</v>
      </c>
      <c r="T22" s="13">
        <v>2</v>
      </c>
      <c r="U22" s="342">
        <v>160.81</v>
      </c>
      <c r="V22" s="13">
        <v>2</v>
      </c>
      <c r="W22" s="1">
        <v>3.8</v>
      </c>
      <c r="X22" s="12" t="s">
        <v>46</v>
      </c>
      <c r="Y22" s="19">
        <v>21</v>
      </c>
      <c r="Z22" s="19">
        <v>80101</v>
      </c>
      <c r="AA22" s="20" t="s">
        <v>252</v>
      </c>
      <c r="AB22" s="29" t="s">
        <v>253</v>
      </c>
      <c r="AC22" s="22" t="s">
        <v>63</v>
      </c>
      <c r="AD22" s="21" t="s">
        <v>16</v>
      </c>
      <c r="AE22" s="19">
        <v>2</v>
      </c>
      <c r="AF22" s="19">
        <v>1</v>
      </c>
      <c r="AG22" s="23">
        <v>24.421499999999998</v>
      </c>
      <c r="AH22" s="24">
        <v>3</v>
      </c>
      <c r="AI22" s="25">
        <v>1.69</v>
      </c>
      <c r="AJ22" s="26" t="s">
        <v>46</v>
      </c>
      <c r="AK22" s="33" t="s">
        <v>261</v>
      </c>
      <c r="AL22" s="33"/>
      <c r="AM22" s="43" t="s">
        <v>262</v>
      </c>
      <c r="AN22" s="35" t="s">
        <v>60</v>
      </c>
      <c r="AO22" s="33" t="s">
        <v>86</v>
      </c>
      <c r="AP22" s="35" t="s">
        <v>87</v>
      </c>
      <c r="AQ22" s="37"/>
      <c r="AR22" s="35"/>
      <c r="AS22" s="36" t="s">
        <v>263</v>
      </c>
      <c r="AT22" s="36"/>
      <c r="AU22" s="36"/>
      <c r="AV22" s="36"/>
      <c r="AW22" s="45">
        <v>21</v>
      </c>
      <c r="AY22" s="1" t="s">
        <v>301</v>
      </c>
      <c r="AZ22" s="10" t="s">
        <v>141</v>
      </c>
      <c r="BA22" s="54" t="s">
        <v>144</v>
      </c>
      <c r="BB22" s="57" t="s">
        <v>16</v>
      </c>
      <c r="BE22" s="1">
        <f>BG22*1.3</f>
        <v>352.98899999999998</v>
      </c>
      <c r="BG22" s="31">
        <v>271.52999999999997</v>
      </c>
      <c r="BU22" s="64">
        <v>21</v>
      </c>
      <c r="BV22" s="149"/>
      <c r="BW22" s="70" t="s">
        <v>273</v>
      </c>
      <c r="BX22" s="72" t="s">
        <v>210</v>
      </c>
      <c r="BY22" s="150" t="s">
        <v>272</v>
      </c>
      <c r="BZ22" s="151" t="s">
        <v>16</v>
      </c>
      <c r="CC22" s="27">
        <v>22</v>
      </c>
      <c r="CE22" s="27"/>
      <c r="CF22" s="150" t="s">
        <v>198</v>
      </c>
    </row>
    <row r="23" spans="1:96" ht="30" x14ac:dyDescent="0.35">
      <c r="A23" s="2">
        <v>22</v>
      </c>
      <c r="B23" s="333" t="s">
        <v>248</v>
      </c>
      <c r="C23" s="333" t="s">
        <v>249</v>
      </c>
      <c r="D23" s="3" t="s">
        <v>12</v>
      </c>
      <c r="E23" s="9" t="s">
        <v>13</v>
      </c>
      <c r="F23" s="8" t="s">
        <v>16</v>
      </c>
      <c r="G23" s="5">
        <v>0</v>
      </c>
      <c r="H23" s="8"/>
      <c r="I23" s="335">
        <v>1.3</v>
      </c>
      <c r="J23" s="8"/>
      <c r="K23" s="7">
        <v>1.78</v>
      </c>
      <c r="L23" s="10" t="s">
        <v>46</v>
      </c>
      <c r="M23" s="12">
        <v>22</v>
      </c>
      <c r="N23" s="339" t="s">
        <v>366</v>
      </c>
      <c r="O23" s="339" t="s">
        <v>367</v>
      </c>
      <c r="P23" s="14" t="s">
        <v>59</v>
      </c>
      <c r="Q23" s="14" t="s">
        <v>52</v>
      </c>
      <c r="R23" s="15" t="s">
        <v>48</v>
      </c>
      <c r="S23" s="1">
        <v>4</v>
      </c>
      <c r="T23" s="13">
        <v>2</v>
      </c>
      <c r="U23" s="342">
        <v>13.28</v>
      </c>
      <c r="V23" s="13">
        <v>3</v>
      </c>
      <c r="W23" s="1">
        <v>10.85</v>
      </c>
      <c r="X23" s="12" t="s">
        <v>46</v>
      </c>
      <c r="Y23" s="19">
        <v>22</v>
      </c>
      <c r="Z23" s="19" t="s">
        <v>61</v>
      </c>
      <c r="AA23" s="20" t="s">
        <v>254</v>
      </c>
      <c r="AB23" s="29" t="s">
        <v>253</v>
      </c>
      <c r="AC23" s="22" t="s">
        <v>63</v>
      </c>
      <c r="AD23" s="21" t="s">
        <v>16</v>
      </c>
      <c r="AE23" s="19">
        <v>2</v>
      </c>
      <c r="AF23" s="19">
        <v>1</v>
      </c>
      <c r="AG23" s="23">
        <f>AI23*1.3</f>
        <v>10.218</v>
      </c>
      <c r="AH23" s="24">
        <v>1</v>
      </c>
      <c r="AI23" s="25">
        <v>7.86</v>
      </c>
      <c r="AJ23" s="26" t="s">
        <v>46</v>
      </c>
      <c r="AK23" s="33" t="s">
        <v>264</v>
      </c>
      <c r="AL23" s="33"/>
      <c r="AM23" s="43" t="s">
        <v>265</v>
      </c>
      <c r="AN23" s="35" t="s">
        <v>60</v>
      </c>
      <c r="AO23" s="33" t="s">
        <v>86</v>
      </c>
      <c r="AP23" s="35" t="s">
        <v>87</v>
      </c>
      <c r="AQ23" s="37"/>
      <c r="AR23" s="35"/>
      <c r="AS23" s="36" t="s">
        <v>266</v>
      </c>
      <c r="AT23" s="36"/>
      <c r="AU23" s="36"/>
      <c r="AV23" s="36"/>
      <c r="AY23" s="1" t="s">
        <v>310</v>
      </c>
      <c r="AZ23" s="10" t="s">
        <v>141</v>
      </c>
      <c r="BA23" s="54" t="s">
        <v>144</v>
      </c>
      <c r="BB23" s="148" t="s">
        <v>16</v>
      </c>
      <c r="BE23" s="1">
        <v>98.12</v>
      </c>
      <c r="BU23" s="64">
        <v>22</v>
      </c>
      <c r="BV23" s="149"/>
      <c r="BW23" s="70" t="s">
        <v>274</v>
      </c>
      <c r="BX23" s="72" t="s">
        <v>210</v>
      </c>
      <c r="BY23" s="150" t="s">
        <v>272</v>
      </c>
      <c r="BZ23" s="17"/>
      <c r="CA23" s="1">
        <v>1</v>
      </c>
      <c r="CB23" s="1">
        <v>3</v>
      </c>
      <c r="CC23" s="27">
        <v>22</v>
      </c>
      <c r="CE23" s="27"/>
      <c r="CF23" s="150" t="s">
        <v>198</v>
      </c>
    </row>
    <row r="24" spans="1:96" ht="18" x14ac:dyDescent="0.25">
      <c r="A24" s="2">
        <v>23</v>
      </c>
      <c r="B24" s="1" t="s">
        <v>319</v>
      </c>
      <c r="C24" s="1" t="s">
        <v>11</v>
      </c>
      <c r="D24" s="1" t="s">
        <v>12</v>
      </c>
      <c r="E24" s="1" t="s">
        <v>13</v>
      </c>
      <c r="F24" s="1" t="s">
        <v>14</v>
      </c>
      <c r="G24" s="1" t="s">
        <v>92</v>
      </c>
      <c r="H24" s="1" t="s">
        <v>84</v>
      </c>
      <c r="I24" s="1" t="s">
        <v>387</v>
      </c>
      <c r="J24" s="1" t="s">
        <v>106</v>
      </c>
      <c r="K24" s="1" t="s">
        <v>388</v>
      </c>
      <c r="L24" s="1" t="s">
        <v>46</v>
      </c>
    </row>
    <row r="25" spans="1:96" ht="18" x14ac:dyDescent="0.25">
      <c r="A25" s="2">
        <v>24</v>
      </c>
      <c r="B25" s="1" t="s">
        <v>319</v>
      </c>
      <c r="C25" s="1" t="s">
        <v>11</v>
      </c>
      <c r="D25" s="1" t="s">
        <v>12</v>
      </c>
      <c r="E25" s="1" t="s">
        <v>13</v>
      </c>
      <c r="F25" s="1" t="s">
        <v>14</v>
      </c>
      <c r="G25" s="1" t="s">
        <v>106</v>
      </c>
      <c r="H25" s="1" t="s">
        <v>84</v>
      </c>
      <c r="I25" s="1" t="s">
        <v>387</v>
      </c>
      <c r="J25" s="1" t="s">
        <v>92</v>
      </c>
      <c r="K25" s="1" t="s">
        <v>388</v>
      </c>
      <c r="L25" s="1" t="s">
        <v>46</v>
      </c>
    </row>
  </sheetData>
  <phoneticPr fontId="0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28</vt:i4>
      </vt:variant>
    </vt:vector>
  </HeadingPairs>
  <TitlesOfParts>
    <vt:vector size="30" baseType="lpstr">
      <vt:lpstr>Facture</vt:lpstr>
      <vt:lpstr>Base</vt:lpstr>
      <vt:lpstr>_tva19</vt:lpstr>
      <vt:lpstr>_tva7</vt:lpstr>
      <vt:lpstr>accept</vt:lpstr>
      <vt:lpstr>accord</vt:lpstr>
      <vt:lpstr>acom</vt:lpstr>
      <vt:lpstr>acompte</vt:lpstr>
      <vt:lpstr>arret</vt:lpstr>
      <vt:lpstr>chiflet</vt:lpstr>
      <vt:lpstr>cli</vt:lpstr>
      <vt:lpstr>comme</vt:lpstr>
      <vt:lpstr>datfac</vt:lpstr>
      <vt:lpstr>dont</vt:lpstr>
      <vt:lpstr>HT</vt:lpstr>
      <vt:lpstr>Facture!Impression_des_titres</vt:lpstr>
      <vt:lpstr>modpaie</vt:lpstr>
      <vt:lpstr>moi</vt:lpstr>
      <vt:lpstr>MTTC</vt:lpstr>
      <vt:lpstr>MTTC2</vt:lpstr>
      <vt:lpstr>paie</vt:lpstr>
      <vt:lpstr>recep</vt:lpstr>
      <vt:lpstr>reste</vt:lpstr>
      <vt:lpstr>signe</vt:lpstr>
      <vt:lpstr>suivant</vt:lpstr>
      <vt:lpstr>surdev</vt:lpstr>
      <vt:lpstr>tva</vt:lpstr>
      <vt:lpstr>TVAG</vt:lpstr>
      <vt:lpstr>valtva2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</dc:creator>
  <cp:lastModifiedBy>Michel</cp:lastModifiedBy>
  <cp:lastPrinted>2013-06-28T04:49:17Z</cp:lastPrinted>
  <dcterms:created xsi:type="dcterms:W3CDTF">2011-12-03T09:31:10Z</dcterms:created>
  <dcterms:modified xsi:type="dcterms:W3CDTF">2013-08-14T21:55:34Z</dcterms:modified>
</cp:coreProperties>
</file>