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codeName="{8C4F1C90-05EB-6A55-5F09-09C24B55AC0B}"/>
  <workbookPr codeName="ThisWorkbook" defaultThemeVersion="124226"/>
  <bookViews>
    <workbookView xWindow="885" yWindow="4200" windowWidth="18915" windowHeight="11025"/>
  </bookViews>
  <sheets>
    <sheet name="Menu" sheetId="22" r:id="rId1"/>
    <sheet name="Paramètres" sheetId="9" state="hidden" r:id="rId2"/>
    <sheet name="Base" sheetId="1" state="hidden" r:id="rId3"/>
    <sheet name="Employeurs" sheetId="36" state="hidden" r:id="rId4"/>
    <sheet name="Janvier" sheetId="37" state="hidden" r:id="rId5"/>
  </sheets>
  <functionGroups builtInGroupCount="17"/>
  <definedNames>
    <definedName name="Liste_E">Employeurs!$A$2:$I$5</definedName>
    <definedName name="Noms">Employeurs!$A$3:$A$10</definedName>
    <definedName name="_xlnm.Print_Area" localSheetId="2">Base!$A$1:$T$49</definedName>
    <definedName name="_xlnm.Print_Area" localSheetId="4">Janvier!$A$1:$T$49</definedName>
  </definedNames>
  <calcPr calcId="145621"/>
</workbook>
</file>

<file path=xl/calcChain.xml><?xml version="1.0" encoding="utf-8"?>
<calcChain xmlns="http://schemas.openxmlformats.org/spreadsheetml/2006/main">
  <c r="B7" i="1" l="1"/>
  <c r="B6" i="1"/>
  <c r="B5" i="1"/>
  <c r="B4" i="1"/>
  <c r="E46" i="37" l="1"/>
  <c r="T42" i="37"/>
  <c r="S42" i="37"/>
  <c r="Q42" i="37"/>
  <c r="O42" i="37"/>
  <c r="M42" i="37"/>
  <c r="K42" i="37"/>
  <c r="I42" i="37"/>
  <c r="G42" i="37"/>
  <c r="T41" i="37"/>
  <c r="S41" i="37"/>
  <c r="Q41" i="37"/>
  <c r="O41" i="37"/>
  <c r="M41" i="37"/>
  <c r="K41" i="37"/>
  <c r="I41" i="37"/>
  <c r="G41" i="37"/>
  <c r="T40" i="37"/>
  <c r="S40" i="37"/>
  <c r="Q40" i="37"/>
  <c r="O40" i="37"/>
  <c r="M40" i="37"/>
  <c r="K40" i="37"/>
  <c r="I40" i="37"/>
  <c r="G40" i="37"/>
  <c r="T39" i="37"/>
  <c r="S39" i="37"/>
  <c r="Q39" i="37"/>
  <c r="O39" i="37"/>
  <c r="M39" i="37"/>
  <c r="K39" i="37"/>
  <c r="I39" i="37"/>
  <c r="G39" i="37"/>
  <c r="T38" i="37"/>
  <c r="S38" i="37"/>
  <c r="Q38" i="37"/>
  <c r="O38" i="37"/>
  <c r="M38" i="37"/>
  <c r="K38" i="37"/>
  <c r="I38" i="37"/>
  <c r="G38" i="37"/>
  <c r="T37" i="37"/>
  <c r="S37" i="37"/>
  <c r="Q37" i="37"/>
  <c r="O37" i="37"/>
  <c r="M37" i="37"/>
  <c r="K37" i="37"/>
  <c r="I37" i="37"/>
  <c r="G37" i="37"/>
  <c r="T36" i="37"/>
  <c r="S36" i="37"/>
  <c r="Q36" i="37"/>
  <c r="O36" i="37"/>
  <c r="M36" i="37"/>
  <c r="K36" i="37"/>
  <c r="I36" i="37"/>
  <c r="G36" i="37"/>
  <c r="T35" i="37"/>
  <c r="S35" i="37"/>
  <c r="Q35" i="37"/>
  <c r="O35" i="37"/>
  <c r="M35" i="37"/>
  <c r="K35" i="37"/>
  <c r="I35" i="37"/>
  <c r="G35" i="37"/>
  <c r="T34" i="37"/>
  <c r="S34" i="37"/>
  <c r="Q34" i="37"/>
  <c r="O34" i="37"/>
  <c r="M34" i="37"/>
  <c r="K34" i="37"/>
  <c r="I34" i="37"/>
  <c r="G34" i="37"/>
  <c r="T33" i="37"/>
  <c r="S33" i="37"/>
  <c r="Q33" i="37"/>
  <c r="O33" i="37"/>
  <c r="M33" i="37"/>
  <c r="K33" i="37"/>
  <c r="I33" i="37"/>
  <c r="G33" i="37"/>
  <c r="T32" i="37"/>
  <c r="S32" i="37"/>
  <c r="Q32" i="37"/>
  <c r="O32" i="37"/>
  <c r="M32" i="37"/>
  <c r="K32" i="37"/>
  <c r="I32" i="37"/>
  <c r="G32" i="37"/>
  <c r="T31" i="37"/>
  <c r="S31" i="37"/>
  <c r="Q31" i="37"/>
  <c r="O31" i="37"/>
  <c r="M31" i="37"/>
  <c r="K31" i="37"/>
  <c r="I31" i="37"/>
  <c r="G31" i="37"/>
  <c r="T30" i="37"/>
  <c r="S30" i="37"/>
  <c r="Q30" i="37"/>
  <c r="O30" i="37"/>
  <c r="M30" i="37"/>
  <c r="K30" i="37"/>
  <c r="I30" i="37"/>
  <c r="G30" i="37"/>
  <c r="T29" i="37"/>
  <c r="S29" i="37"/>
  <c r="Q29" i="37"/>
  <c r="O29" i="37"/>
  <c r="M29" i="37"/>
  <c r="K29" i="37"/>
  <c r="I29" i="37"/>
  <c r="G29" i="37"/>
  <c r="T28" i="37"/>
  <c r="S28" i="37"/>
  <c r="Q28" i="37"/>
  <c r="O28" i="37"/>
  <c r="M28" i="37"/>
  <c r="K28" i="37"/>
  <c r="I28" i="37"/>
  <c r="G28" i="37"/>
  <c r="T27" i="37"/>
  <c r="S27" i="37"/>
  <c r="Q27" i="37"/>
  <c r="O27" i="37"/>
  <c r="M27" i="37"/>
  <c r="K27" i="37"/>
  <c r="I27" i="37"/>
  <c r="G27" i="37"/>
  <c r="T26" i="37"/>
  <c r="S26" i="37"/>
  <c r="Q26" i="37"/>
  <c r="O26" i="37"/>
  <c r="M26" i="37"/>
  <c r="K26" i="37"/>
  <c r="I26" i="37"/>
  <c r="G26" i="37"/>
  <c r="T25" i="37"/>
  <c r="S25" i="37"/>
  <c r="Q25" i="37"/>
  <c r="O25" i="37"/>
  <c r="M25" i="37"/>
  <c r="K25" i="37"/>
  <c r="I25" i="37"/>
  <c r="G25" i="37"/>
  <c r="T24" i="37"/>
  <c r="S24" i="37"/>
  <c r="Q24" i="37"/>
  <c r="O24" i="37"/>
  <c r="M24" i="37"/>
  <c r="K24" i="37"/>
  <c r="I24" i="37"/>
  <c r="G24" i="37"/>
  <c r="T23" i="37"/>
  <c r="S23" i="37"/>
  <c r="Q23" i="37"/>
  <c r="O23" i="37"/>
  <c r="M23" i="37"/>
  <c r="K23" i="37"/>
  <c r="I23" i="37"/>
  <c r="G23" i="37"/>
  <c r="T22" i="37"/>
  <c r="S22" i="37"/>
  <c r="Q22" i="37"/>
  <c r="O22" i="37"/>
  <c r="M22" i="37"/>
  <c r="K22" i="37"/>
  <c r="I22" i="37"/>
  <c r="G22" i="37"/>
  <c r="T21" i="37"/>
  <c r="S21" i="37"/>
  <c r="Q21" i="37"/>
  <c r="O21" i="37"/>
  <c r="M21" i="37"/>
  <c r="K21" i="37"/>
  <c r="I21" i="37"/>
  <c r="G21" i="37"/>
  <c r="T20" i="37"/>
  <c r="S20" i="37"/>
  <c r="Q20" i="37"/>
  <c r="O20" i="37"/>
  <c r="M20" i="37"/>
  <c r="K20" i="37"/>
  <c r="I20" i="37"/>
  <c r="G20" i="37"/>
  <c r="T19" i="37"/>
  <c r="S19" i="37"/>
  <c r="Q19" i="37"/>
  <c r="O19" i="37"/>
  <c r="M19" i="37"/>
  <c r="K19" i="37"/>
  <c r="I19" i="37"/>
  <c r="G19" i="37"/>
  <c r="T18" i="37"/>
  <c r="S18" i="37"/>
  <c r="Q18" i="37"/>
  <c r="O18" i="37"/>
  <c r="M18" i="37"/>
  <c r="K18" i="37"/>
  <c r="I18" i="37"/>
  <c r="G18" i="37"/>
  <c r="T17" i="37"/>
  <c r="S17" i="37"/>
  <c r="Q17" i="37"/>
  <c r="O17" i="37"/>
  <c r="M17" i="37"/>
  <c r="K17" i="37"/>
  <c r="I17" i="37"/>
  <c r="G17" i="37"/>
  <c r="T16" i="37"/>
  <c r="S16" i="37"/>
  <c r="Q16" i="37"/>
  <c r="O16" i="37"/>
  <c r="M16" i="37"/>
  <c r="K16" i="37"/>
  <c r="I16" i="37"/>
  <c r="G16" i="37"/>
  <c r="T15" i="37"/>
  <c r="S15" i="37"/>
  <c r="Q15" i="37"/>
  <c r="O15" i="37"/>
  <c r="M15" i="37"/>
  <c r="K15" i="37"/>
  <c r="I15" i="37"/>
  <c r="G15" i="37"/>
  <c r="T14" i="37"/>
  <c r="S14" i="37"/>
  <c r="O14" i="37"/>
  <c r="M14" i="37"/>
  <c r="K14" i="37"/>
  <c r="I14" i="37"/>
  <c r="G14" i="37"/>
  <c r="T13" i="37"/>
  <c r="S13" i="37"/>
  <c r="O13" i="37"/>
  <c r="M13" i="37"/>
  <c r="K13" i="37"/>
  <c r="I13" i="37"/>
  <c r="G13" i="37"/>
  <c r="T12" i="37"/>
  <c r="T43" i="37" s="1"/>
  <c r="E47" i="37" s="1"/>
  <c r="E48" i="37" s="1"/>
  <c r="S12" i="37"/>
  <c r="R43" i="37" s="1"/>
  <c r="O12" i="37"/>
  <c r="N43" i="37" s="1"/>
  <c r="M12" i="37"/>
  <c r="L43" i="37" s="1"/>
  <c r="K12" i="37"/>
  <c r="J43" i="37" s="1"/>
  <c r="I12" i="37"/>
  <c r="H43" i="37" s="1"/>
  <c r="G12" i="37"/>
  <c r="F43" i="37" s="1"/>
  <c r="B7" i="37"/>
  <c r="B6" i="37"/>
  <c r="B5" i="37"/>
  <c r="B4" i="37"/>
  <c r="G12" i="1"/>
  <c r="I12" i="1"/>
  <c r="K12" i="1"/>
  <c r="M12" i="1"/>
  <c r="O12" i="1"/>
  <c r="G13" i="1"/>
  <c r="I13" i="1"/>
  <c r="K13" i="1"/>
  <c r="M13" i="1"/>
  <c r="O13" i="1"/>
  <c r="G14" i="1"/>
  <c r="I14" i="1"/>
  <c r="K14" i="1"/>
  <c r="M14" i="1"/>
  <c r="O14" i="1"/>
  <c r="G15" i="1"/>
  <c r="I15" i="1"/>
  <c r="K15" i="1"/>
  <c r="M15" i="1"/>
  <c r="O15" i="1"/>
  <c r="Q15" i="1"/>
  <c r="G16" i="1"/>
  <c r="I16" i="1"/>
  <c r="K16" i="1"/>
  <c r="M16" i="1"/>
  <c r="O16" i="1"/>
  <c r="Q16" i="1"/>
  <c r="G17" i="1"/>
  <c r="I17" i="1"/>
  <c r="K17" i="1"/>
  <c r="M17" i="1"/>
  <c r="O17" i="1"/>
  <c r="Q17" i="1"/>
  <c r="G18" i="1"/>
  <c r="I18" i="1"/>
  <c r="K18" i="1"/>
  <c r="M18" i="1"/>
  <c r="O18" i="1"/>
  <c r="Q18" i="1"/>
  <c r="G19" i="1"/>
  <c r="I19" i="1"/>
  <c r="K19" i="1"/>
  <c r="M19" i="1"/>
  <c r="O19" i="1"/>
  <c r="Q19" i="1"/>
  <c r="G20" i="1"/>
  <c r="I20" i="1"/>
  <c r="K20" i="1"/>
  <c r="M20" i="1"/>
  <c r="O20" i="1"/>
  <c r="Q20" i="1"/>
  <c r="G21" i="1"/>
  <c r="I21" i="1"/>
  <c r="K21" i="1"/>
  <c r="M21" i="1"/>
  <c r="O21" i="1"/>
  <c r="Q21" i="1"/>
  <c r="G22" i="1"/>
  <c r="I22" i="1"/>
  <c r="K22" i="1"/>
  <c r="M22" i="1"/>
  <c r="O22" i="1"/>
  <c r="Q22" i="1"/>
  <c r="G23" i="1"/>
  <c r="I23" i="1"/>
  <c r="K23" i="1"/>
  <c r="M23" i="1"/>
  <c r="O23" i="1"/>
  <c r="Q23" i="1"/>
  <c r="G24" i="1"/>
  <c r="I24" i="1"/>
  <c r="K24" i="1"/>
  <c r="M24" i="1"/>
  <c r="O24" i="1"/>
  <c r="Q24" i="1"/>
  <c r="G25" i="1"/>
  <c r="I25" i="1"/>
  <c r="K25" i="1"/>
  <c r="M25" i="1"/>
  <c r="O25" i="1"/>
  <c r="Q25" i="1"/>
  <c r="G26" i="1"/>
  <c r="I26" i="1"/>
  <c r="K26" i="1"/>
  <c r="M26" i="1"/>
  <c r="O26" i="1"/>
  <c r="Q26" i="1"/>
  <c r="G27" i="1"/>
  <c r="I27" i="1"/>
  <c r="K27" i="1"/>
  <c r="M27" i="1"/>
  <c r="O27" i="1"/>
  <c r="Q27" i="1"/>
  <c r="G28" i="1"/>
  <c r="I28" i="1"/>
  <c r="K28" i="1"/>
  <c r="M28" i="1"/>
  <c r="O28" i="1"/>
  <c r="Q28" i="1"/>
  <c r="G29" i="1"/>
  <c r="I29" i="1"/>
  <c r="K29" i="1"/>
  <c r="M29" i="1"/>
  <c r="O29" i="1"/>
  <c r="Q29" i="1"/>
  <c r="G30" i="1"/>
  <c r="I30" i="1"/>
  <c r="K30" i="1"/>
  <c r="M30" i="1"/>
  <c r="O30" i="1"/>
  <c r="Q30" i="1"/>
  <c r="G31" i="1"/>
  <c r="I31" i="1"/>
  <c r="K31" i="1"/>
  <c r="M31" i="1"/>
  <c r="O31" i="1"/>
  <c r="Q31" i="1"/>
  <c r="G32" i="1"/>
  <c r="I32" i="1"/>
  <c r="K32" i="1"/>
  <c r="M32" i="1"/>
  <c r="O32" i="1"/>
  <c r="Q32" i="1"/>
  <c r="G33" i="1"/>
  <c r="I33" i="1"/>
  <c r="K33" i="1"/>
  <c r="M33" i="1"/>
  <c r="O33" i="1"/>
  <c r="Q33" i="1"/>
  <c r="G34" i="1"/>
  <c r="I34" i="1"/>
  <c r="K34" i="1"/>
  <c r="M34" i="1"/>
  <c r="O34" i="1"/>
  <c r="Q34" i="1"/>
  <c r="G35" i="1"/>
  <c r="I35" i="1"/>
  <c r="K35" i="1"/>
  <c r="M35" i="1"/>
  <c r="O35" i="1"/>
  <c r="Q35" i="1"/>
  <c r="G36" i="1"/>
  <c r="I36" i="1"/>
  <c r="K36" i="1"/>
  <c r="M36" i="1"/>
  <c r="O36" i="1"/>
  <c r="Q36" i="1"/>
  <c r="G37" i="1"/>
  <c r="I37" i="1"/>
  <c r="K37" i="1"/>
  <c r="M37" i="1"/>
  <c r="O37" i="1"/>
  <c r="Q37" i="1"/>
  <c r="G38" i="1"/>
  <c r="I38" i="1"/>
  <c r="K38" i="1"/>
  <c r="M38" i="1"/>
  <c r="O38" i="1"/>
  <c r="Q38" i="1"/>
  <c r="G39" i="1"/>
  <c r="I39" i="1"/>
  <c r="K39" i="1"/>
  <c r="M39" i="1"/>
  <c r="O39" i="1"/>
  <c r="Q39" i="1"/>
  <c r="G40" i="1"/>
  <c r="I40" i="1"/>
  <c r="K40" i="1"/>
  <c r="M40" i="1"/>
  <c r="O40" i="1"/>
  <c r="Q40" i="1"/>
  <c r="G41" i="1"/>
  <c r="I41" i="1"/>
  <c r="K41" i="1"/>
  <c r="M41" i="1"/>
  <c r="O41" i="1"/>
  <c r="Q41" i="1"/>
  <c r="G42" i="1"/>
  <c r="I42" i="1"/>
  <c r="K42" i="1"/>
  <c r="M42" i="1"/>
  <c r="O42" i="1"/>
  <c r="Q42" i="1"/>
  <c r="E9" i="1" l="1"/>
  <c r="E46" i="1" l="1"/>
  <c r="T42" i="1"/>
  <c r="S42" i="1"/>
  <c r="T41" i="1"/>
  <c r="S41" i="1"/>
  <c r="T40" i="1"/>
  <c r="S40" i="1"/>
  <c r="T39" i="1"/>
  <c r="S39" i="1"/>
  <c r="T38" i="1"/>
  <c r="S38" i="1"/>
  <c r="T37" i="1"/>
  <c r="S37" i="1"/>
  <c r="T36" i="1"/>
  <c r="S36" i="1"/>
  <c r="T35" i="1"/>
  <c r="S35" i="1"/>
  <c r="T34" i="1"/>
  <c r="S34" i="1"/>
  <c r="T33" i="1"/>
  <c r="S33" i="1"/>
  <c r="T32" i="1"/>
  <c r="S32" i="1"/>
  <c r="T31" i="1"/>
  <c r="S31" i="1"/>
  <c r="T30" i="1"/>
  <c r="S30" i="1"/>
  <c r="T29" i="1"/>
  <c r="S29" i="1"/>
  <c r="T28" i="1"/>
  <c r="S28" i="1"/>
  <c r="T27" i="1"/>
  <c r="S27" i="1"/>
  <c r="T26" i="1"/>
  <c r="S26" i="1"/>
  <c r="T25" i="1"/>
  <c r="S25" i="1"/>
  <c r="T24" i="1"/>
  <c r="S24" i="1"/>
  <c r="T23" i="1"/>
  <c r="S23" i="1"/>
  <c r="T22" i="1"/>
  <c r="S22" i="1"/>
  <c r="T21" i="1"/>
  <c r="S21" i="1"/>
  <c r="T20" i="1"/>
  <c r="S20" i="1"/>
  <c r="T19" i="1"/>
  <c r="S19" i="1"/>
  <c r="T18" i="1"/>
  <c r="S18" i="1"/>
  <c r="T17" i="1"/>
  <c r="S17" i="1"/>
  <c r="T16" i="1"/>
  <c r="S16" i="1"/>
  <c r="T15" i="1"/>
  <c r="S15" i="1"/>
  <c r="T14" i="1"/>
  <c r="S14" i="1"/>
  <c r="T13" i="1"/>
  <c r="S13" i="1"/>
  <c r="T12" i="1"/>
  <c r="T43" i="1" s="1"/>
  <c r="S12" i="1"/>
  <c r="C8" i="9"/>
  <c r="D8" i="9" s="1"/>
  <c r="Q12" i="1" l="1"/>
  <c r="Q13" i="1"/>
  <c r="Q14" i="1"/>
  <c r="Q14" i="37"/>
  <c r="Q13" i="37"/>
  <c r="Q12" i="37"/>
  <c r="P43" i="37" s="1"/>
  <c r="E47" i="1"/>
  <c r="E48" i="1" s="1"/>
  <c r="R43" i="1"/>
  <c r="N43" i="1"/>
  <c r="L43" i="1"/>
  <c r="J43" i="1"/>
  <c r="H43" i="1"/>
  <c r="F43" i="1"/>
  <c r="P43" i="1" l="1"/>
</calcChain>
</file>

<file path=xl/sharedStrings.xml><?xml version="1.0" encoding="utf-8"?>
<sst xmlns="http://schemas.openxmlformats.org/spreadsheetml/2006/main" count="110" uniqueCount="68">
  <si>
    <t>Employeur</t>
  </si>
  <si>
    <t>Nom</t>
  </si>
  <si>
    <t>Prénom</t>
  </si>
  <si>
    <t>Adresse</t>
  </si>
  <si>
    <t>Enfant(s)</t>
  </si>
  <si>
    <t>Date</t>
  </si>
  <si>
    <t>Matin</t>
  </si>
  <si>
    <t>Départ</t>
  </si>
  <si>
    <t>Déjeuner</t>
  </si>
  <si>
    <t>Entretien</t>
  </si>
  <si>
    <t>H Sup</t>
  </si>
  <si>
    <t>Gôuter</t>
  </si>
  <si>
    <t>Diner</t>
  </si>
  <si>
    <t>Total</t>
  </si>
  <si>
    <t>Kilométre</t>
  </si>
  <si>
    <t>Tarif Horaire Net</t>
  </si>
  <si>
    <t>Tarif Petit Déjeuner</t>
  </si>
  <si>
    <t>Tarif Déjeuner</t>
  </si>
  <si>
    <t>Tarif Goûter</t>
  </si>
  <si>
    <t>Tarif Diner</t>
  </si>
  <si>
    <t>Tarif Entretien</t>
  </si>
  <si>
    <t>Frais kilométrique</t>
  </si>
  <si>
    <t>Heures supplémentaires (en %)</t>
  </si>
  <si>
    <t>Nombre de semaine (sur une année)</t>
  </si>
  <si>
    <t>Nombre d'heures semaine</t>
  </si>
  <si>
    <t>Perte d'heures</t>
  </si>
  <si>
    <t>Perte Salaire</t>
  </si>
  <si>
    <t>Signature des deux parties</t>
  </si>
  <si>
    <t>http://forum.excel-pratique.com/excel/bouton-nouveau-mois-t44371.html</t>
  </si>
  <si>
    <t>Employé</t>
  </si>
  <si>
    <t>Pt Déjeuner</t>
  </si>
  <si>
    <t>MOIS DE:</t>
  </si>
  <si>
    <t>Arrivée</t>
  </si>
  <si>
    <t>Après-midi</t>
  </si>
  <si>
    <t>Nombre d'heures Mensuelles</t>
  </si>
  <si>
    <t>N° Tél.</t>
  </si>
  <si>
    <t>2,51</t>
  </si>
  <si>
    <t>ANNEE:</t>
  </si>
  <si>
    <t>Fiche des Employeurs</t>
  </si>
  <si>
    <t xml:space="preserve">DUPONT </t>
  </si>
  <si>
    <t>VANNES</t>
  </si>
  <si>
    <t>NOMS</t>
  </si>
  <si>
    <t>PRÉNOMS</t>
  </si>
  <si>
    <t>ADRESSE</t>
  </si>
  <si>
    <t>VILLE</t>
  </si>
  <si>
    <t>CODE POSTAL</t>
  </si>
  <si>
    <t>PRÉNOM ENFANT</t>
  </si>
  <si>
    <t>N° TÉL.</t>
  </si>
  <si>
    <t>N° TÉL. URGENCE</t>
  </si>
  <si>
    <t>N° PAJE</t>
  </si>
  <si>
    <t>DUBOIS</t>
  </si>
  <si>
    <t>JULES</t>
  </si>
  <si>
    <t>1 RUE NOIRE</t>
  </si>
  <si>
    <t>BIBI</t>
  </si>
  <si>
    <t>JEAN</t>
  </si>
  <si>
    <t xml:space="preserve">1 RUE BLEUE </t>
  </si>
  <si>
    <t>DURAND</t>
  </si>
  <si>
    <t>JACQUES</t>
  </si>
  <si>
    <t>JUJU</t>
  </si>
  <si>
    <t>02 97 54 00 00</t>
  </si>
  <si>
    <t>06 87 00 02 03</t>
  </si>
  <si>
    <t>1 RUE VERTE</t>
  </si>
  <si>
    <t>02 97 54 01 01</t>
  </si>
  <si>
    <t>06 86 25 12 56</t>
  </si>
  <si>
    <t>02 97 56 24 55</t>
  </si>
  <si>
    <t>06 86 45 25 21</t>
  </si>
  <si>
    <t>DULAC</t>
  </si>
  <si>
    <t>TOTOBIS</t>
  </si>
</sst>
</file>

<file path=xl/styles.xml><?xml version="1.0" encoding="utf-8"?>
<styleSheet xmlns="http://schemas.openxmlformats.org/spreadsheetml/2006/main" xmlns:mc="http://schemas.openxmlformats.org/markup-compatibility/2006" xmlns:x14ac="http://schemas.microsoft.com/office/spreadsheetml/2009/9/ac" mc:Ignorable="x14ac">
  <numFmts count="5">
    <numFmt numFmtId="164" formatCode="#,##0.00\ &quot;€&quot;"/>
    <numFmt numFmtId="165" formatCode="h:mm;@"/>
    <numFmt numFmtId="166" formatCode="0.0"/>
    <numFmt numFmtId="167" formatCode="mmmm"/>
    <numFmt numFmtId="168" formatCode="0#&quot; &quot;##&quot; &quot;##&quot; &quot;##&quot; &quot;##"/>
  </numFmts>
  <fonts count="7" x14ac:knownFonts="1">
    <font>
      <sz val="11"/>
      <color theme="1"/>
      <name val="Calibri"/>
      <family val="2"/>
      <scheme val="minor"/>
    </font>
    <font>
      <b/>
      <sz val="11"/>
      <color theme="1"/>
      <name val="Calibri"/>
      <family val="2"/>
      <scheme val="minor"/>
    </font>
    <font>
      <sz val="8"/>
      <color theme="1"/>
      <name val="Calibri"/>
      <family val="2"/>
      <scheme val="minor"/>
    </font>
    <font>
      <b/>
      <sz val="8"/>
      <color theme="1"/>
      <name val="Calibri"/>
      <family val="2"/>
      <scheme val="minor"/>
    </font>
    <font>
      <i/>
      <sz val="9"/>
      <color theme="1"/>
      <name val="Calibri"/>
      <family val="2"/>
      <scheme val="minor"/>
    </font>
    <font>
      <b/>
      <sz val="18"/>
      <color theme="1"/>
      <name val="Calibri"/>
      <family val="2"/>
      <scheme val="minor"/>
    </font>
    <font>
      <u/>
      <sz val="11"/>
      <color theme="10"/>
      <name val="Calibri"/>
      <family val="2"/>
      <scheme val="minor"/>
    </font>
  </fonts>
  <fills count="5">
    <fill>
      <patternFill patternType="none"/>
    </fill>
    <fill>
      <patternFill patternType="gray125"/>
    </fill>
    <fill>
      <patternFill patternType="solid">
        <fgColor rgb="FFFFFF00"/>
        <bgColor indexed="64"/>
      </patternFill>
    </fill>
    <fill>
      <patternFill patternType="solid">
        <fgColor theme="2" tint="-9.9978637043366805E-2"/>
        <bgColor indexed="64"/>
      </patternFill>
    </fill>
    <fill>
      <patternFill patternType="solid">
        <fgColor theme="2"/>
        <bgColor indexed="64"/>
      </patternFill>
    </fill>
  </fills>
  <borders count="50">
    <border>
      <left/>
      <right/>
      <top/>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style="medium">
        <color indexed="64"/>
      </top>
      <bottom style="medium">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right style="thin">
        <color indexed="64"/>
      </right>
      <top style="medium">
        <color indexed="64"/>
      </top>
      <bottom style="thin">
        <color indexed="64"/>
      </bottom>
      <diagonal/>
    </border>
    <border>
      <left/>
      <right style="thin">
        <color indexed="64"/>
      </right>
      <top style="thin">
        <color indexed="64"/>
      </top>
      <bottom style="thin">
        <color indexed="64"/>
      </bottom>
      <diagonal/>
    </border>
    <border>
      <left/>
      <right style="thin">
        <color indexed="64"/>
      </right>
      <top style="thin">
        <color indexed="64"/>
      </top>
      <bottom style="medium">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thin">
        <color indexed="64"/>
      </left>
      <right/>
      <top style="medium">
        <color indexed="64"/>
      </top>
      <bottom style="thin">
        <color indexed="64"/>
      </bottom>
      <diagonal/>
    </border>
    <border>
      <left/>
      <right/>
      <top style="medium">
        <color indexed="64"/>
      </top>
      <bottom style="thin">
        <color indexed="64"/>
      </bottom>
      <diagonal/>
    </border>
    <border>
      <left/>
      <right style="medium">
        <color indexed="64"/>
      </right>
      <top style="medium">
        <color indexed="64"/>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medium">
        <color indexed="64"/>
      </right>
      <top style="thin">
        <color indexed="64"/>
      </top>
      <bottom style="thin">
        <color indexed="64"/>
      </bottom>
      <diagonal/>
    </border>
    <border>
      <left style="thin">
        <color indexed="64"/>
      </left>
      <right/>
      <top style="thin">
        <color indexed="64"/>
      </top>
      <bottom style="medium">
        <color indexed="64"/>
      </bottom>
      <diagonal/>
    </border>
    <border>
      <left/>
      <right/>
      <top style="thin">
        <color indexed="64"/>
      </top>
      <bottom style="medium">
        <color indexed="64"/>
      </bottom>
      <diagonal/>
    </border>
    <border>
      <left/>
      <right style="medium">
        <color indexed="64"/>
      </right>
      <top style="thin">
        <color indexed="64"/>
      </top>
      <bottom style="medium">
        <color indexed="64"/>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medium">
        <color indexed="64"/>
      </bottom>
      <diagonal/>
    </border>
    <border>
      <left style="medium">
        <color indexed="64"/>
      </left>
      <right style="medium">
        <color indexed="64"/>
      </right>
      <top/>
      <bottom style="thin">
        <color indexed="64"/>
      </bottom>
      <diagonal/>
    </border>
    <border>
      <left/>
      <right style="thin">
        <color indexed="64"/>
      </right>
      <top/>
      <bottom style="thin">
        <color indexed="64"/>
      </bottom>
      <diagonal/>
    </border>
    <border>
      <left style="thin">
        <color indexed="64"/>
      </left>
      <right style="thin">
        <color indexed="64"/>
      </right>
      <top/>
      <bottom style="thin">
        <color indexed="64"/>
      </bottom>
      <diagonal/>
    </border>
    <border>
      <left style="medium">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thin">
        <color indexed="64"/>
      </left>
      <right/>
      <top/>
      <bottom style="thin">
        <color indexed="64"/>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style="medium">
        <color indexed="64"/>
      </bottom>
      <diagonal/>
    </border>
    <border>
      <left/>
      <right/>
      <top style="medium">
        <color indexed="64"/>
      </top>
      <bottom style="medium">
        <color indexed="64"/>
      </bottom>
      <diagonal/>
    </border>
    <border>
      <left style="thin">
        <color indexed="64"/>
      </left>
      <right style="thin">
        <color indexed="64"/>
      </right>
      <top style="thin">
        <color indexed="64"/>
      </top>
      <bottom/>
      <diagonal/>
    </border>
    <border>
      <left style="thin">
        <color indexed="64"/>
      </left>
      <right/>
      <top style="thin">
        <color indexed="64"/>
      </top>
      <bottom/>
      <diagonal/>
    </border>
    <border>
      <left/>
      <right style="thin">
        <color indexed="64"/>
      </right>
      <top style="thin">
        <color indexed="64"/>
      </top>
      <bottom/>
      <diagonal/>
    </border>
    <border>
      <left/>
      <right/>
      <top/>
      <bottom style="thin">
        <color indexed="64"/>
      </bottom>
      <diagonal/>
    </border>
    <border>
      <left style="thin">
        <color indexed="64"/>
      </left>
      <right style="thin">
        <color indexed="64"/>
      </right>
      <top style="medium">
        <color indexed="64"/>
      </top>
      <bottom style="medium">
        <color indexed="64"/>
      </bottom>
      <diagonal/>
    </border>
    <border>
      <left style="medium">
        <color indexed="64"/>
      </left>
      <right/>
      <top/>
      <bottom/>
      <diagonal/>
    </border>
    <border>
      <left/>
      <right style="medium">
        <color indexed="64"/>
      </right>
      <top/>
      <bottom/>
      <diagonal/>
    </border>
    <border>
      <left style="medium">
        <color indexed="64"/>
      </left>
      <right/>
      <top style="medium">
        <color indexed="64"/>
      </top>
      <bottom style="thin">
        <color indexed="64"/>
      </bottom>
      <diagonal/>
    </border>
  </borders>
  <cellStyleXfs count="2">
    <xf numFmtId="0" fontId="0" fillId="0" borderId="0"/>
    <xf numFmtId="0" fontId="6" fillId="0" borderId="0" applyNumberFormat="0" applyFill="0" applyBorder="0" applyAlignment="0" applyProtection="0"/>
  </cellStyleXfs>
  <cellXfs count="123">
    <xf numFmtId="0" fontId="0" fillId="0" borderId="0" xfId="0"/>
    <xf numFmtId="0" fontId="0" fillId="0" borderId="2" xfId="0" applyBorder="1"/>
    <xf numFmtId="0" fontId="3" fillId="0" borderId="29" xfId="0" applyFont="1" applyBorder="1" applyAlignment="1">
      <alignment horizontal="center" vertical="center" textRotation="45"/>
    </xf>
    <xf numFmtId="0" fontId="3" fillId="0" borderId="21" xfId="0" applyFont="1" applyBorder="1" applyAlignment="1">
      <alignment horizontal="center" vertical="center" textRotation="45"/>
    </xf>
    <xf numFmtId="0" fontId="3" fillId="0" borderId="30" xfId="0" applyFont="1" applyBorder="1" applyAlignment="1">
      <alignment horizontal="center" vertical="center" textRotation="45"/>
    </xf>
    <xf numFmtId="0" fontId="3" fillId="0" borderId="27" xfId="0" applyFont="1" applyBorder="1" applyAlignment="1">
      <alignment horizontal="center" vertical="center" textRotation="45"/>
    </xf>
    <xf numFmtId="164" fontId="0" fillId="0" borderId="22" xfId="0" applyNumberFormat="1" applyBorder="1" applyProtection="1">
      <protection locked="0"/>
    </xf>
    <xf numFmtId="0" fontId="0" fillId="0" borderId="0" xfId="0" applyProtection="1">
      <protection hidden="1"/>
    </xf>
    <xf numFmtId="165" fontId="0" fillId="0" borderId="0" xfId="0" applyNumberFormat="1" applyProtection="1">
      <protection hidden="1"/>
    </xf>
    <xf numFmtId="164" fontId="0" fillId="0" borderId="25" xfId="0" applyNumberFormat="1" applyBorder="1" applyProtection="1">
      <protection locked="0"/>
    </xf>
    <xf numFmtId="0" fontId="0" fillId="0" borderId="25" xfId="0" applyBorder="1" applyProtection="1">
      <protection locked="0"/>
    </xf>
    <xf numFmtId="164" fontId="0" fillId="0" borderId="0" xfId="0" applyNumberFormat="1" applyProtection="1">
      <protection hidden="1"/>
    </xf>
    <xf numFmtId="3" fontId="0" fillId="0" borderId="25" xfId="0" applyNumberFormat="1" applyBorder="1" applyProtection="1">
      <protection locked="0"/>
    </xf>
    <xf numFmtId="4" fontId="0" fillId="0" borderId="28" xfId="0" applyNumberFormat="1" applyBorder="1" applyProtection="1">
      <protection locked="0"/>
    </xf>
    <xf numFmtId="165" fontId="0" fillId="0" borderId="0" xfId="0" applyNumberFormat="1"/>
    <xf numFmtId="2" fontId="0" fillId="0" borderId="33" xfId="0" applyNumberFormat="1" applyBorder="1" applyProtection="1">
      <protection hidden="1"/>
    </xf>
    <xf numFmtId="0" fontId="3" fillId="0" borderId="2" xfId="0" applyFont="1" applyBorder="1" applyAlignment="1">
      <alignment horizontal="center" vertical="center"/>
    </xf>
    <xf numFmtId="164" fontId="3" fillId="0" borderId="2" xfId="0" applyNumberFormat="1" applyFont="1" applyBorder="1" applyAlignment="1">
      <alignment horizontal="center" vertical="center"/>
    </xf>
    <xf numFmtId="0" fontId="3" fillId="0" borderId="2" xfId="0" applyFont="1" applyBorder="1" applyAlignment="1" applyProtection="1">
      <alignment horizontal="center" vertical="center"/>
      <protection hidden="1"/>
    </xf>
    <xf numFmtId="165" fontId="0" fillId="0" borderId="33" xfId="0" applyNumberFormat="1" applyBorder="1" applyProtection="1">
      <protection locked="0"/>
    </xf>
    <xf numFmtId="165" fontId="0" fillId="0" borderId="1" xfId="0" applyNumberFormat="1" applyBorder="1" applyProtection="1">
      <protection locked="0"/>
    </xf>
    <xf numFmtId="165" fontId="0" fillId="0" borderId="42" xfId="0" applyNumberFormat="1" applyBorder="1" applyProtection="1">
      <protection locked="0"/>
    </xf>
    <xf numFmtId="1" fontId="0" fillId="0" borderId="33" xfId="0" applyNumberFormat="1" applyBorder="1" applyProtection="1">
      <protection locked="0"/>
    </xf>
    <xf numFmtId="1" fontId="0" fillId="0" borderId="1" xfId="0" applyNumberFormat="1" applyBorder="1" applyProtection="1">
      <protection locked="0"/>
    </xf>
    <xf numFmtId="1" fontId="0" fillId="0" borderId="42" xfId="0" applyNumberFormat="1" applyBorder="1" applyProtection="1">
      <protection locked="0"/>
    </xf>
    <xf numFmtId="2" fontId="3" fillId="0" borderId="39" xfId="0" applyNumberFormat="1" applyFont="1" applyBorder="1" applyAlignment="1" applyProtection="1">
      <alignment horizontal="center" vertical="center" textRotation="45"/>
      <protection hidden="1"/>
    </xf>
    <xf numFmtId="2" fontId="3" fillId="0" borderId="40" xfId="0" applyNumberFormat="1" applyFont="1" applyBorder="1" applyAlignment="1" applyProtection="1">
      <alignment horizontal="center" vertical="center" textRotation="45"/>
      <protection hidden="1"/>
    </xf>
    <xf numFmtId="2" fontId="3" fillId="0" borderId="29" xfId="0" applyNumberFormat="1" applyFont="1" applyBorder="1" applyAlignment="1" applyProtection="1">
      <alignment horizontal="center" vertical="center" textRotation="45"/>
      <protection hidden="1"/>
    </xf>
    <xf numFmtId="2" fontId="3" fillId="0" borderId="30" xfId="0" applyNumberFormat="1" applyFont="1" applyBorder="1" applyAlignment="1" applyProtection="1">
      <alignment horizontal="center" vertical="center" textRotation="45"/>
      <protection hidden="1"/>
    </xf>
    <xf numFmtId="2" fontId="3" fillId="0" borderId="21" xfId="0" applyNumberFormat="1" applyFont="1" applyBorder="1" applyAlignment="1" applyProtection="1">
      <alignment horizontal="center" vertical="center" textRotation="45"/>
      <protection hidden="1"/>
    </xf>
    <xf numFmtId="2" fontId="3" fillId="0" borderId="27" xfId="0" applyNumberFormat="1" applyFont="1" applyBorder="1" applyAlignment="1" applyProtection="1">
      <alignment horizontal="center" vertical="center" textRotation="45"/>
      <protection hidden="1"/>
    </xf>
    <xf numFmtId="2" fontId="3" fillId="0" borderId="2" xfId="0" applyNumberFormat="1" applyFont="1" applyBorder="1" applyAlignment="1">
      <alignment horizontal="center" vertical="center"/>
    </xf>
    <xf numFmtId="2" fontId="0" fillId="0" borderId="36" xfId="0" applyNumberFormat="1" applyBorder="1" applyProtection="1">
      <protection hidden="1"/>
    </xf>
    <xf numFmtId="2" fontId="0" fillId="0" borderId="36" xfId="0" applyNumberFormat="1" applyBorder="1" applyProtection="1">
      <protection locked="0"/>
    </xf>
    <xf numFmtId="2" fontId="0" fillId="0" borderId="23" xfId="0" applyNumberFormat="1" applyBorder="1" applyProtection="1">
      <protection locked="0"/>
    </xf>
    <xf numFmtId="2" fontId="0" fillId="0" borderId="43" xfId="0" applyNumberFormat="1" applyBorder="1" applyProtection="1">
      <protection locked="0"/>
    </xf>
    <xf numFmtId="2" fontId="0" fillId="0" borderId="45" xfId="0" applyNumberFormat="1" applyBorder="1" applyProtection="1">
      <protection hidden="1"/>
    </xf>
    <xf numFmtId="165" fontId="0" fillId="0" borderId="31" xfId="0" applyNumberFormat="1" applyBorder="1"/>
    <xf numFmtId="0" fontId="0" fillId="0" borderId="0" xfId="0" applyBorder="1"/>
    <xf numFmtId="0" fontId="4" fillId="0" borderId="2" xfId="0" applyFont="1" applyBorder="1" applyAlignment="1">
      <alignment horizontal="center" vertical="center"/>
    </xf>
    <xf numFmtId="165" fontId="0" fillId="0" borderId="32" xfId="0" applyNumberFormat="1" applyBorder="1" applyAlignment="1" applyProtection="1">
      <alignment horizontal="center" vertical="center"/>
      <protection locked="0"/>
    </xf>
    <xf numFmtId="165" fontId="0" fillId="0" borderId="33" xfId="0" applyNumberFormat="1" applyBorder="1" applyAlignment="1" applyProtection="1">
      <alignment horizontal="center" vertical="center"/>
      <protection locked="0"/>
    </xf>
    <xf numFmtId="165" fontId="0" fillId="0" borderId="12" xfId="0" applyNumberFormat="1" applyBorder="1" applyAlignment="1" applyProtection="1">
      <alignment horizontal="center" vertical="center"/>
      <protection locked="0"/>
    </xf>
    <xf numFmtId="165" fontId="0" fillId="0" borderId="1" xfId="0" applyNumberFormat="1" applyBorder="1" applyAlignment="1" applyProtection="1">
      <alignment horizontal="center" vertical="center"/>
      <protection locked="0"/>
    </xf>
    <xf numFmtId="165" fontId="0" fillId="0" borderId="44" xfId="0" applyNumberFormat="1" applyBorder="1" applyAlignment="1" applyProtection="1">
      <alignment horizontal="center" vertical="center"/>
      <protection locked="0"/>
    </xf>
    <xf numFmtId="165" fontId="0" fillId="0" borderId="42" xfId="0" applyNumberFormat="1" applyBorder="1" applyAlignment="1" applyProtection="1">
      <alignment horizontal="center" vertical="center"/>
      <protection locked="0"/>
    </xf>
    <xf numFmtId="0" fontId="0" fillId="0" borderId="1" xfId="0" applyBorder="1"/>
    <xf numFmtId="0" fontId="0" fillId="0" borderId="4" xfId="0" applyBorder="1"/>
    <xf numFmtId="0" fontId="0" fillId="0" borderId="9" xfId="0" applyBorder="1"/>
    <xf numFmtId="0" fontId="1" fillId="0" borderId="2" xfId="0" applyFont="1" applyBorder="1" applyAlignment="1">
      <alignment horizontal="left" vertical="center"/>
    </xf>
    <xf numFmtId="0" fontId="6" fillId="0" borderId="0" xfId="1"/>
    <xf numFmtId="0" fontId="0" fillId="2" borderId="0" xfId="0" applyFill="1" applyAlignment="1">
      <alignment horizontal="right"/>
    </xf>
    <xf numFmtId="167" fontId="0" fillId="2" borderId="0" xfId="0" applyNumberFormat="1" applyFill="1"/>
    <xf numFmtId="14" fontId="2" fillId="0" borderId="2" xfId="0" applyNumberFormat="1" applyFont="1" applyBorder="1" applyAlignment="1" applyProtection="1">
      <alignment horizontal="left" vertical="center"/>
      <protection locked="0"/>
    </xf>
    <xf numFmtId="14" fontId="2" fillId="0" borderId="39" xfId="0" applyNumberFormat="1" applyFont="1" applyBorder="1" applyAlignment="1" applyProtection="1">
      <alignment horizontal="left" vertical="center"/>
      <protection locked="0"/>
    </xf>
    <xf numFmtId="0" fontId="0" fillId="3" borderId="0" xfId="0" applyFill="1" applyAlignment="1">
      <alignment horizontal="right"/>
    </xf>
    <xf numFmtId="0" fontId="0" fillId="3" borderId="0" xfId="0" applyFill="1"/>
    <xf numFmtId="168" fontId="0" fillId="0" borderId="0" xfId="0" applyNumberFormat="1"/>
    <xf numFmtId="0" fontId="0" fillId="0" borderId="0" xfId="0" applyNumberFormat="1"/>
    <xf numFmtId="0" fontId="0" fillId="0" borderId="0" xfId="0" applyAlignment="1">
      <alignment horizontal="center"/>
    </xf>
    <xf numFmtId="168" fontId="0" fillId="0" borderId="0" xfId="0" applyNumberFormat="1" applyAlignment="1">
      <alignment horizontal="center"/>
    </xf>
    <xf numFmtId="0" fontId="0" fillId="0" borderId="0" xfId="0" applyNumberFormat="1" applyAlignment="1">
      <alignment horizontal="center"/>
    </xf>
    <xf numFmtId="0" fontId="3" fillId="0" borderId="29" xfId="0" applyFont="1" applyBorder="1" applyAlignment="1">
      <alignment horizontal="center" vertical="center" textRotation="45"/>
    </xf>
    <xf numFmtId="0" fontId="3" fillId="0" borderId="30" xfId="0" applyFont="1" applyBorder="1" applyAlignment="1">
      <alignment horizontal="center" vertical="center" textRotation="45"/>
    </xf>
    <xf numFmtId="0" fontId="3" fillId="0" borderId="21" xfId="0" applyFont="1" applyBorder="1" applyAlignment="1">
      <alignment horizontal="center" vertical="center" textRotation="45"/>
    </xf>
    <xf numFmtId="0" fontId="3" fillId="0" borderId="27" xfId="0" applyFont="1" applyBorder="1" applyAlignment="1">
      <alignment horizontal="center" vertical="center" textRotation="45"/>
    </xf>
    <xf numFmtId="0" fontId="3" fillId="0" borderId="34" xfId="0" applyFont="1" applyBorder="1" applyAlignment="1">
      <alignment horizontal="center" vertical="center"/>
    </xf>
    <xf numFmtId="0" fontId="3" fillId="0" borderId="35" xfId="0" applyFont="1" applyBorder="1" applyAlignment="1">
      <alignment horizontal="center" vertical="center"/>
    </xf>
    <xf numFmtId="0" fontId="3" fillId="0" borderId="29" xfId="0" applyFont="1" applyBorder="1" applyAlignment="1">
      <alignment horizontal="center" vertical="center" textRotation="45"/>
    </xf>
    <xf numFmtId="0" fontId="3" fillId="0" borderId="30" xfId="0" applyFont="1" applyBorder="1" applyAlignment="1">
      <alignment horizontal="center" vertical="center" textRotation="45"/>
    </xf>
    <xf numFmtId="0" fontId="0" fillId="0" borderId="12" xfId="0" applyBorder="1" applyAlignment="1" applyProtection="1">
      <alignment horizontal="center"/>
      <protection locked="0"/>
    </xf>
    <xf numFmtId="0" fontId="0" fillId="0" borderId="1" xfId="0" applyBorder="1" applyAlignment="1" applyProtection="1">
      <alignment horizontal="center"/>
      <protection locked="0"/>
    </xf>
    <xf numFmtId="0" fontId="0" fillId="0" borderId="7" xfId="0" applyBorder="1" applyAlignment="1" applyProtection="1">
      <alignment horizontal="center"/>
      <protection locked="0"/>
    </xf>
    <xf numFmtId="0" fontId="5" fillId="0" borderId="0" xfId="0" applyFont="1" applyAlignment="1">
      <alignment horizontal="center" vertical="center"/>
    </xf>
    <xf numFmtId="0" fontId="0" fillId="4" borderId="49" xfId="0" applyFill="1" applyBorder="1" applyAlignment="1" applyProtection="1">
      <alignment horizontal="center" vertical="center"/>
      <protection locked="0"/>
    </xf>
    <xf numFmtId="0" fontId="0" fillId="4" borderId="21" xfId="0" applyFill="1" applyBorder="1" applyAlignment="1" applyProtection="1">
      <alignment horizontal="center" vertical="center"/>
      <protection locked="0"/>
    </xf>
    <xf numFmtId="0" fontId="0" fillId="4" borderId="22" xfId="0" applyFill="1" applyBorder="1" applyAlignment="1" applyProtection="1">
      <alignment horizontal="center" vertical="center"/>
      <protection locked="0"/>
    </xf>
    <xf numFmtId="0" fontId="0" fillId="0" borderId="14" xfId="0" applyBorder="1" applyAlignment="1" applyProtection="1">
      <alignment horizontal="center"/>
      <protection locked="0"/>
    </xf>
    <xf numFmtId="0" fontId="0" fillId="0" borderId="15" xfId="0" applyBorder="1" applyAlignment="1" applyProtection="1">
      <alignment horizontal="center"/>
      <protection locked="0"/>
    </xf>
    <xf numFmtId="0" fontId="0" fillId="0" borderId="16" xfId="0" applyBorder="1" applyAlignment="1" applyProtection="1">
      <alignment horizontal="center"/>
      <protection locked="0"/>
    </xf>
    <xf numFmtId="0" fontId="0" fillId="0" borderId="47" xfId="0" applyBorder="1" applyAlignment="1" applyProtection="1">
      <alignment horizontal="center"/>
      <protection locked="0"/>
    </xf>
    <xf numFmtId="0" fontId="0" fillId="0" borderId="0" xfId="0" applyBorder="1" applyAlignment="1" applyProtection="1">
      <alignment horizontal="center"/>
      <protection locked="0"/>
    </xf>
    <xf numFmtId="0" fontId="0" fillId="0" borderId="48" xfId="0" applyBorder="1" applyAlignment="1" applyProtection="1">
      <alignment horizontal="center"/>
      <protection locked="0"/>
    </xf>
    <xf numFmtId="0" fontId="0" fillId="0" borderId="17" xfId="0" applyBorder="1" applyAlignment="1" applyProtection="1">
      <alignment horizontal="center"/>
      <protection locked="0"/>
    </xf>
    <xf numFmtId="0" fontId="0" fillId="0" borderId="18" xfId="0" applyBorder="1" applyAlignment="1" applyProtection="1">
      <alignment horizontal="center"/>
      <protection locked="0"/>
    </xf>
    <xf numFmtId="0" fontId="0" fillId="0" borderId="19" xfId="0" applyBorder="1" applyAlignment="1" applyProtection="1">
      <alignment horizontal="center"/>
      <protection locked="0"/>
    </xf>
    <xf numFmtId="0" fontId="1" fillId="0" borderId="34" xfId="0" applyFont="1" applyBorder="1" applyAlignment="1">
      <alignment horizontal="left" vertical="center"/>
    </xf>
    <xf numFmtId="0" fontId="1" fillId="0" borderId="46" xfId="0" applyFont="1" applyBorder="1" applyAlignment="1">
      <alignment horizontal="left" vertical="center"/>
    </xf>
    <xf numFmtId="0" fontId="1" fillId="0" borderId="35" xfId="0" applyFont="1" applyBorder="1" applyAlignment="1">
      <alignment horizontal="left" vertical="center"/>
    </xf>
    <xf numFmtId="166" fontId="0" fillId="0" borderId="11" xfId="0" applyNumberFormat="1" applyBorder="1" applyAlignment="1">
      <alignment horizontal="center" vertical="center"/>
    </xf>
    <xf numFmtId="166" fontId="0" fillId="0" borderId="5" xfId="0" applyNumberFormat="1" applyBorder="1" applyAlignment="1">
      <alignment horizontal="center" vertical="center"/>
    </xf>
    <xf numFmtId="0" fontId="3" fillId="0" borderId="29" xfId="0" applyFont="1" applyFill="1" applyBorder="1" applyAlignment="1">
      <alignment horizontal="center" vertical="center"/>
    </xf>
    <xf numFmtId="0" fontId="3" fillId="0" borderId="30" xfId="0" applyFont="1" applyFill="1" applyBorder="1" applyAlignment="1">
      <alignment horizontal="center" vertical="center"/>
    </xf>
    <xf numFmtId="0" fontId="3" fillId="0" borderId="39" xfId="0" applyFont="1" applyBorder="1" applyAlignment="1">
      <alignment horizontal="center" vertical="center" textRotation="45"/>
    </xf>
    <xf numFmtId="0" fontId="0" fillId="0" borderId="40" xfId="0" applyBorder="1"/>
    <xf numFmtId="2" fontId="0" fillId="0" borderId="12" xfId="0" applyNumberFormat="1" applyBorder="1" applyAlignment="1">
      <alignment horizontal="center" vertical="center"/>
    </xf>
    <xf numFmtId="0" fontId="0" fillId="0" borderId="7" xfId="0" applyBorder="1" applyAlignment="1">
      <alignment horizontal="center" vertical="center"/>
    </xf>
    <xf numFmtId="164" fontId="0" fillId="0" borderId="13" xfId="0" applyNumberFormat="1" applyBorder="1" applyAlignment="1">
      <alignment horizontal="center" vertical="center"/>
    </xf>
    <xf numFmtId="164" fontId="0" fillId="0" borderId="10" xfId="0" applyNumberFormat="1" applyBorder="1" applyAlignment="1">
      <alignment horizontal="center" vertical="center"/>
    </xf>
    <xf numFmtId="0" fontId="0" fillId="0" borderId="37" xfId="0" applyBorder="1" applyAlignment="1" applyProtection="1">
      <alignment horizontal="center"/>
    </xf>
    <xf numFmtId="0" fontId="0" fillId="0" borderId="41" xfId="0" applyBorder="1" applyAlignment="1" applyProtection="1">
      <alignment horizontal="center"/>
    </xf>
    <xf numFmtId="0" fontId="0" fillId="0" borderId="38" xfId="0" applyBorder="1" applyAlignment="1" applyProtection="1">
      <alignment horizontal="center"/>
    </xf>
    <xf numFmtId="0" fontId="1" fillId="0" borderId="37" xfId="0" applyFont="1" applyBorder="1" applyAlignment="1">
      <alignment horizontal="center" vertical="center"/>
    </xf>
    <xf numFmtId="0" fontId="1" fillId="0" borderId="41" xfId="0" applyFont="1" applyBorder="1" applyAlignment="1">
      <alignment horizontal="center" vertical="center"/>
    </xf>
    <xf numFmtId="0" fontId="1" fillId="0" borderId="38" xfId="0" applyFont="1" applyBorder="1" applyAlignment="1">
      <alignment horizontal="center" vertical="center"/>
    </xf>
    <xf numFmtId="0" fontId="1" fillId="0" borderId="3" xfId="0" applyFont="1" applyBorder="1" applyAlignment="1">
      <alignment horizontal="left" vertical="center"/>
    </xf>
    <xf numFmtId="0" fontId="1" fillId="0" borderId="4" xfId="0" applyFont="1" applyBorder="1" applyAlignment="1">
      <alignment horizontal="left" vertical="center"/>
    </xf>
    <xf numFmtId="0" fontId="1" fillId="0" borderId="6" xfId="0" applyFont="1" applyBorder="1" applyAlignment="1">
      <alignment horizontal="left" vertical="center"/>
    </xf>
    <xf numFmtId="0" fontId="1" fillId="0" borderId="1" xfId="0" applyFont="1" applyBorder="1" applyAlignment="1">
      <alignment horizontal="left" vertical="center"/>
    </xf>
    <xf numFmtId="0" fontId="1" fillId="0" borderId="8" xfId="0" applyFont="1" applyBorder="1" applyAlignment="1">
      <alignment horizontal="left" vertical="center"/>
    </xf>
    <xf numFmtId="0" fontId="1" fillId="0" borderId="9" xfId="0" applyFont="1" applyBorder="1" applyAlignment="1">
      <alignment horizontal="left" vertical="center"/>
    </xf>
    <xf numFmtId="0" fontId="2" fillId="0" borderId="20" xfId="0" applyFont="1" applyBorder="1" applyAlignment="1">
      <alignment horizontal="center"/>
    </xf>
    <xf numFmtId="0" fontId="2" fillId="0" borderId="21" xfId="0" applyFont="1" applyBorder="1" applyAlignment="1">
      <alignment horizontal="center"/>
    </xf>
    <xf numFmtId="0" fontId="2" fillId="0" borderId="22" xfId="0" applyFont="1" applyBorder="1" applyAlignment="1">
      <alignment horizontal="center"/>
    </xf>
    <xf numFmtId="0" fontId="2" fillId="0" borderId="23" xfId="0" applyFont="1" applyBorder="1" applyAlignment="1">
      <alignment horizontal="center"/>
    </xf>
    <xf numFmtId="0" fontId="2" fillId="0" borderId="24" xfId="0" applyFont="1" applyBorder="1" applyAlignment="1">
      <alignment horizontal="center"/>
    </xf>
    <xf numFmtId="0" fontId="2" fillId="0" borderId="25" xfId="0" applyFont="1" applyBorder="1" applyAlignment="1">
      <alignment horizontal="center"/>
    </xf>
    <xf numFmtId="0" fontId="2" fillId="0" borderId="26" xfId="0" applyFont="1" applyBorder="1" applyAlignment="1">
      <alignment horizontal="center"/>
    </xf>
    <xf numFmtId="0" fontId="2" fillId="0" borderId="27" xfId="0" applyFont="1" applyBorder="1" applyAlignment="1">
      <alignment horizontal="center"/>
    </xf>
    <xf numFmtId="0" fontId="2" fillId="0" borderId="28" xfId="0" applyFont="1" applyBorder="1" applyAlignment="1">
      <alignment horizontal="center"/>
    </xf>
    <xf numFmtId="0" fontId="3" fillId="0" borderId="21" xfId="0" applyFont="1" applyBorder="1" applyAlignment="1">
      <alignment horizontal="center" vertical="center" textRotation="45"/>
    </xf>
    <xf numFmtId="0" fontId="3" fillId="0" borderId="27" xfId="0" applyFont="1" applyBorder="1" applyAlignment="1">
      <alignment horizontal="center" vertical="center" textRotation="45"/>
    </xf>
    <xf numFmtId="0" fontId="0" fillId="0" borderId="0" xfId="0" applyAlignment="1">
      <alignment horizontal="center"/>
    </xf>
  </cellXfs>
  <cellStyles count="2">
    <cellStyle name="Lien hypertexte" xfId="1" builtinId="8"/>
    <cellStyle name="Normal" xfId="0" builtinId="0"/>
  </cellStyles>
  <dxfs count="10">
    <dxf>
      <font>
        <color rgb="FF9C0006"/>
      </font>
    </dxf>
    <dxf>
      <font>
        <color rgb="FF00B050"/>
      </font>
    </dxf>
    <dxf>
      <font>
        <color rgb="FF9C0006"/>
      </font>
    </dxf>
    <dxf>
      <font>
        <color rgb="FF00B050"/>
      </font>
    </dxf>
    <dxf>
      <fill>
        <patternFill>
          <bgColor theme="7" tint="0.59996337778862885"/>
        </patternFill>
      </fill>
    </dxf>
    <dxf>
      <font>
        <color rgb="FF9C0006"/>
      </font>
    </dxf>
    <dxf>
      <font>
        <color rgb="FF00B050"/>
      </font>
    </dxf>
    <dxf>
      <font>
        <color rgb="FF9C0006"/>
      </font>
    </dxf>
    <dxf>
      <font>
        <color rgb="FF00B050"/>
      </font>
    </dxf>
    <dxf>
      <fill>
        <patternFill>
          <bgColor theme="7" tint="0.59996337778862885"/>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10"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calcChain" Target="calcChain.xml"/></Relationships>
</file>

<file path=xl/drawings/drawing1.xml><?xml version="1.0" encoding="utf-8"?>
<xdr:wsDr xmlns:xdr="http://schemas.openxmlformats.org/drawingml/2006/spreadsheetDrawing" xmlns:a="http://schemas.openxmlformats.org/drawingml/2006/main">
  <xdr:twoCellAnchor>
    <xdr:from>
      <xdr:col>6</xdr:col>
      <xdr:colOff>431800</xdr:colOff>
      <xdr:row>12</xdr:row>
      <xdr:rowOff>152400</xdr:rowOff>
    </xdr:from>
    <xdr:to>
      <xdr:col>8</xdr:col>
      <xdr:colOff>174625</xdr:colOff>
      <xdr:row>19</xdr:row>
      <xdr:rowOff>25400</xdr:rowOff>
    </xdr:to>
    <xdr:sp macro="[0]!OuvreUsf" textlink="">
      <xdr:nvSpPr>
        <xdr:cNvPr id="2" name="Émoticône 1"/>
        <xdr:cNvSpPr/>
      </xdr:nvSpPr>
      <xdr:spPr>
        <a:xfrm>
          <a:off x="5003800" y="2362200"/>
          <a:ext cx="1266825" cy="1162050"/>
        </a:xfrm>
        <a:prstGeom prst="smileyFace">
          <a:avLst/>
        </a:prstGeom>
        <a:solidFill>
          <a:srgbClr val="FFFF00"/>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xdr:col>
      <xdr:colOff>285750</xdr:colOff>
      <xdr:row>26</xdr:row>
      <xdr:rowOff>0</xdr:rowOff>
    </xdr:from>
    <xdr:to>
      <xdr:col>13</xdr:col>
      <xdr:colOff>9525</xdr:colOff>
      <xdr:row>52</xdr:row>
      <xdr:rowOff>180975</xdr:rowOff>
    </xdr:to>
    <xdr:sp macro="" textlink="">
      <xdr:nvSpPr>
        <xdr:cNvPr id="3" name="ZoneTexte 2"/>
        <xdr:cNvSpPr txBox="1"/>
      </xdr:nvSpPr>
      <xdr:spPr>
        <a:xfrm>
          <a:off x="1047750" y="4953000"/>
          <a:ext cx="8867775" cy="51339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Bonjour,</a:t>
          </a:r>
          <a:br>
            <a:rPr lang="fr-FR"/>
          </a:br>
          <a:r>
            <a:rPr lang="fr-FR"/>
            <a:t/>
          </a:r>
          <a:br>
            <a:rPr lang="fr-FR"/>
          </a:br>
          <a:r>
            <a:rPr lang="fr-FR"/>
            <a:t>Voila j'ai créer un tableau pour ma femme qui est assistante maternelle j'ai quasiment fini ce tableur il me reste juste une chose à faire mais malgré mes divers recherches je n'est trouver aucune solution.</a:t>
          </a:r>
          <a:br>
            <a:rPr lang="fr-FR"/>
          </a:br>
          <a:r>
            <a:rPr lang="fr-FR"/>
            <a:t/>
          </a:r>
          <a:br>
            <a:rPr lang="fr-FR"/>
          </a:br>
          <a:r>
            <a:rPr lang="fr-FR"/>
            <a:t>Je m'explique j'ai une feuille pour le mois de janvier 2013 avec plusieurs colonnes</a:t>
          </a:r>
          <a:br>
            <a:rPr lang="fr-FR"/>
          </a:br>
          <a:r>
            <a:rPr lang="fr-FR"/>
            <a:t/>
          </a:r>
          <a:br>
            <a:rPr lang="fr-FR"/>
          </a:br>
          <a:r>
            <a:rPr lang="fr-FR"/>
            <a:t>Date Matin après midi P Déjeuner Déjeuner Gouter Diner Entretien Hsup Kilométre Total Heures</a:t>
          </a:r>
          <a:br>
            <a:rPr lang="fr-FR"/>
          </a:br>
          <a:r>
            <a:rPr lang="fr-FR"/>
            <a:t/>
          </a:r>
          <a:br>
            <a:rPr lang="fr-FR"/>
          </a:br>
          <a:r>
            <a:rPr lang="fr-FR"/>
            <a:t/>
          </a:r>
          <a:br>
            <a:rPr lang="fr-FR"/>
          </a:br>
          <a:r>
            <a:rPr lang="fr-FR"/>
            <a:t>J'ai bien sur 31 ligne pour chaque jour</a:t>
          </a:r>
          <a:br>
            <a:rPr lang="fr-FR"/>
          </a:br>
          <a:r>
            <a:rPr lang="fr-FR"/>
            <a:t/>
          </a:r>
          <a:br>
            <a:rPr lang="fr-FR"/>
          </a:br>
          <a:r>
            <a:rPr lang="fr-FR"/>
            <a:t>J'ai donc créer plusieurs bouton pour facilité l'utilisation avec un bouton imprimer , un bouton paramètre qui ouvre un userform qui remplie la feuille paramètre et le dernier bouton nouveau mois.</a:t>
          </a:r>
          <a:br>
            <a:rPr lang="fr-FR"/>
          </a:br>
          <a:r>
            <a:rPr lang="fr-FR"/>
            <a:t/>
          </a:r>
          <a:br>
            <a:rPr lang="fr-FR"/>
          </a:br>
          <a:r>
            <a:rPr lang="fr-FR"/>
            <a:t>Le problème et sur ce dernier bouton je voudrais avoir une macro qui me créer une nouvelle feuille vierge de tous renseignements mais qui me remplirai la colonne date et le nom de la feuille par le mois suivant .</a:t>
          </a:r>
          <a:br>
            <a:rPr lang="fr-FR"/>
          </a:br>
          <a:r>
            <a:rPr lang="fr-FR"/>
            <a:t/>
          </a:r>
          <a:br>
            <a:rPr lang="fr-FR"/>
          </a:br>
          <a:r>
            <a:rPr lang="fr-FR"/>
            <a:t>Exemple</a:t>
          </a:r>
          <a:br>
            <a:rPr lang="fr-FR"/>
          </a:br>
          <a:r>
            <a:rPr lang="fr-FR"/>
            <a:t>clic sur le bouton feuille janvier créer et dans la colonne date 1/1/2013</a:t>
          </a:r>
          <a:br>
            <a:rPr lang="fr-FR"/>
          </a:br>
          <a:r>
            <a:rPr lang="fr-FR"/>
            <a:t>clic sur le bouton feuille janvier créer et dans colonne date 1/2/2013</a:t>
          </a:r>
          <a:br>
            <a:rPr lang="fr-FR"/>
          </a:br>
          <a:r>
            <a:rPr lang="fr-FR"/>
            <a:t/>
          </a:r>
          <a:br>
            <a:rPr lang="fr-FR"/>
          </a:br>
          <a:r>
            <a:rPr lang="fr-FR"/>
            <a:t>ect ect jusqu'au mois de décembre</a:t>
          </a:r>
          <a:br>
            <a:rPr lang="fr-FR"/>
          </a:br>
          <a:r>
            <a:rPr lang="fr-FR"/>
            <a:t/>
          </a:r>
          <a:br>
            <a:rPr lang="fr-FR"/>
          </a:br>
          <a:r>
            <a:rPr lang="fr-FR"/>
            <a:t/>
          </a:r>
          <a:br>
            <a:rPr lang="fr-FR"/>
          </a:br>
          <a:r>
            <a:rPr lang="fr-FR"/>
            <a:t>J'espere que ma question à était assez claire et vous remercie déjà d'avance pour votre aide.</a:t>
          </a:r>
          <a:br>
            <a:rPr lang="fr-FR"/>
          </a:br>
          <a:r>
            <a:rPr lang="fr-FR"/>
            <a:t/>
          </a:r>
          <a:br>
            <a:rPr lang="fr-FR"/>
          </a:br>
          <a:r>
            <a:rPr lang="fr-FR"/>
            <a:t>je vous fourni ce que j'ai fait si une ame charitable pourrais m'aider sa serai super cool</a:t>
          </a:r>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forum.excel-pratique.com/excel/bouton-nouveau-mois-t44371.html"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F1"/>
  <sheetViews>
    <sheetView tabSelected="1" workbookViewId="0">
      <selection activeCell="C22" sqref="C22"/>
    </sheetView>
  </sheetViews>
  <sheetFormatPr baseColWidth="10" defaultRowHeight="15" x14ac:dyDescent="0.25"/>
  <sheetData>
    <row r="1" spans="6:6" x14ac:dyDescent="0.25">
      <c r="F1" s="50" t="s">
        <v>28</v>
      </c>
    </row>
  </sheetData>
  <sortState ref="M1:N6">
    <sortCondition ref="N1"/>
  </sortState>
  <hyperlinks>
    <hyperlink ref="F1" r:id="rId1"/>
  </hyperlinks>
  <pageMargins left="0.7" right="0.7" top="0.75" bottom="0.75" header="0.3" footer="0.3"/>
  <pageSetup paperSize="9" orientation="portrait" horizontalDpi="0"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E107"/>
  <sheetViews>
    <sheetView workbookViewId="0">
      <selection activeCell="B37" sqref="B37"/>
    </sheetView>
  </sheetViews>
  <sheetFormatPr baseColWidth="10" defaultRowHeight="15" x14ac:dyDescent="0.25"/>
  <cols>
    <col min="1" max="1" width="33.5703125" customWidth="1"/>
    <col min="2" max="2" width="13.42578125" customWidth="1"/>
    <col min="3" max="3" width="8.42578125" style="7" customWidth="1"/>
    <col min="4" max="4" width="10.140625" style="7" customWidth="1"/>
    <col min="5" max="5" width="12.42578125" customWidth="1"/>
  </cols>
  <sheetData>
    <row r="1" spans="1:5" ht="15.75" thickBot="1" x14ac:dyDescent="0.3">
      <c r="A1" s="1" t="s">
        <v>15</v>
      </c>
      <c r="B1" s="6" t="s">
        <v>36</v>
      </c>
      <c r="E1" s="8">
        <v>0</v>
      </c>
    </row>
    <row r="2" spans="1:5" ht="15.75" thickBot="1" x14ac:dyDescent="0.3">
      <c r="A2" s="1" t="s">
        <v>16</v>
      </c>
      <c r="B2" s="9">
        <v>2</v>
      </c>
      <c r="E2" s="8">
        <v>2.0833333333333332E-2</v>
      </c>
    </row>
    <row r="3" spans="1:5" ht="15.75" thickBot="1" x14ac:dyDescent="0.3">
      <c r="A3" s="1" t="s">
        <v>17</v>
      </c>
      <c r="B3" s="9">
        <v>2</v>
      </c>
      <c r="E3" s="8">
        <v>4.1666666666666699E-2</v>
      </c>
    </row>
    <row r="4" spans="1:5" ht="15.75" thickBot="1" x14ac:dyDescent="0.3">
      <c r="A4" s="1" t="s">
        <v>18</v>
      </c>
      <c r="B4" s="9">
        <v>2</v>
      </c>
      <c r="E4" s="8">
        <v>6.25E-2</v>
      </c>
    </row>
    <row r="5" spans="1:5" ht="15.75" thickBot="1" x14ac:dyDescent="0.3">
      <c r="A5" s="1" t="s">
        <v>19</v>
      </c>
      <c r="B5" s="9">
        <v>2</v>
      </c>
      <c r="E5" s="8">
        <v>8.3333333333333301E-2</v>
      </c>
    </row>
    <row r="6" spans="1:5" ht="15.75" thickBot="1" x14ac:dyDescent="0.3">
      <c r="A6" s="1" t="s">
        <v>20</v>
      </c>
      <c r="B6" s="9">
        <v>2</v>
      </c>
      <c r="E6" s="8">
        <v>0.104166666666667</v>
      </c>
    </row>
    <row r="7" spans="1:5" ht="15.75" thickBot="1" x14ac:dyDescent="0.3">
      <c r="A7" s="1" t="s">
        <v>21</v>
      </c>
      <c r="B7" s="9">
        <v>2</v>
      </c>
      <c r="E7" s="8">
        <v>0.125</v>
      </c>
    </row>
    <row r="8" spans="1:5" ht="15.75" thickBot="1" x14ac:dyDescent="0.3">
      <c r="A8" s="1" t="s">
        <v>22</v>
      </c>
      <c r="B8" s="10">
        <v>10</v>
      </c>
      <c r="C8" s="11">
        <f>SUM(B1*B8/100)</f>
        <v>0.251</v>
      </c>
      <c r="D8" s="11">
        <f>SUM(C8+B1)</f>
        <v>2.7609999999999997</v>
      </c>
      <c r="E8" s="8">
        <v>0.14583333333333301</v>
      </c>
    </row>
    <row r="9" spans="1:5" ht="15.75" thickBot="1" x14ac:dyDescent="0.3">
      <c r="A9" s="1" t="s">
        <v>23</v>
      </c>
      <c r="B9" s="12">
        <v>47</v>
      </c>
      <c r="E9" s="8">
        <v>0.16666666666666699</v>
      </c>
    </row>
    <row r="10" spans="1:5" ht="15.75" thickBot="1" x14ac:dyDescent="0.3">
      <c r="A10" s="1" t="s">
        <v>24</v>
      </c>
      <c r="B10" s="13">
        <v>35</v>
      </c>
      <c r="E10" s="8">
        <v>0.1875</v>
      </c>
    </row>
    <row r="11" spans="1:5" x14ac:dyDescent="0.25">
      <c r="E11" s="8">
        <v>0.20833333333333301</v>
      </c>
    </row>
    <row r="12" spans="1:5" x14ac:dyDescent="0.25">
      <c r="E12" s="8">
        <v>0.22916666666666699</v>
      </c>
    </row>
    <row r="13" spans="1:5" x14ac:dyDescent="0.25">
      <c r="E13" s="8">
        <v>0.25</v>
      </c>
    </row>
    <row r="14" spans="1:5" x14ac:dyDescent="0.25">
      <c r="E14" s="8">
        <v>0.27083333333333298</v>
      </c>
    </row>
    <row r="15" spans="1:5" x14ac:dyDescent="0.25">
      <c r="E15" s="8">
        <v>0.29166666666666702</v>
      </c>
    </row>
    <row r="16" spans="1:5" x14ac:dyDescent="0.25">
      <c r="E16" s="8">
        <v>0.3125</v>
      </c>
    </row>
    <row r="17" spans="5:5" customFormat="1" x14ac:dyDescent="0.25">
      <c r="E17" s="8">
        <v>0.33333333333333298</v>
      </c>
    </row>
    <row r="18" spans="5:5" customFormat="1" x14ac:dyDescent="0.25">
      <c r="E18" s="8">
        <v>0.35416666666666702</v>
      </c>
    </row>
    <row r="19" spans="5:5" customFormat="1" x14ac:dyDescent="0.25">
      <c r="E19" s="8">
        <v>0.375</v>
      </c>
    </row>
    <row r="20" spans="5:5" customFormat="1" x14ac:dyDescent="0.25">
      <c r="E20" s="8">
        <v>0.39583333333333298</v>
      </c>
    </row>
    <row r="21" spans="5:5" customFormat="1" x14ac:dyDescent="0.25">
      <c r="E21" s="8">
        <v>0.41666666666666702</v>
      </c>
    </row>
    <row r="22" spans="5:5" customFormat="1" x14ac:dyDescent="0.25">
      <c r="E22" s="8">
        <v>0.4375</v>
      </c>
    </row>
    <row r="23" spans="5:5" customFormat="1" x14ac:dyDescent="0.25">
      <c r="E23" s="8">
        <v>0.45833333333333298</v>
      </c>
    </row>
    <row r="24" spans="5:5" customFormat="1" x14ac:dyDescent="0.25">
      <c r="E24" s="8">
        <v>0.47916666666666702</v>
      </c>
    </row>
    <row r="25" spans="5:5" customFormat="1" x14ac:dyDescent="0.25">
      <c r="E25" s="8">
        <v>0.5</v>
      </c>
    </row>
    <row r="26" spans="5:5" customFormat="1" x14ac:dyDescent="0.25">
      <c r="E26" s="8">
        <v>0.52083333333333304</v>
      </c>
    </row>
    <row r="27" spans="5:5" customFormat="1" x14ac:dyDescent="0.25">
      <c r="E27" s="8">
        <v>0.54166666666666696</v>
      </c>
    </row>
    <row r="28" spans="5:5" customFormat="1" x14ac:dyDescent="0.25">
      <c r="E28" s="8">
        <v>0.5625</v>
      </c>
    </row>
    <row r="29" spans="5:5" customFormat="1" x14ac:dyDescent="0.25">
      <c r="E29" s="8">
        <v>0.58333333333333304</v>
      </c>
    </row>
    <row r="30" spans="5:5" customFormat="1" x14ac:dyDescent="0.25">
      <c r="E30" s="8">
        <v>0.60416666666666696</v>
      </c>
    </row>
    <row r="31" spans="5:5" customFormat="1" x14ac:dyDescent="0.25">
      <c r="E31" s="8">
        <v>0.625</v>
      </c>
    </row>
    <row r="32" spans="5:5" customFormat="1" x14ac:dyDescent="0.25">
      <c r="E32" s="8">
        <v>0.64583333333333304</v>
      </c>
    </row>
    <row r="33" spans="5:5" customFormat="1" x14ac:dyDescent="0.25">
      <c r="E33" s="8">
        <v>0.66666666666666696</v>
      </c>
    </row>
    <row r="34" spans="5:5" customFormat="1" x14ac:dyDescent="0.25">
      <c r="E34" s="8">
        <v>0.6875</v>
      </c>
    </row>
    <row r="35" spans="5:5" customFormat="1" x14ac:dyDescent="0.25">
      <c r="E35" s="8">
        <v>0.70833333333333304</v>
      </c>
    </row>
    <row r="36" spans="5:5" customFormat="1" x14ac:dyDescent="0.25">
      <c r="E36" s="8">
        <v>0.72916666666666696</v>
      </c>
    </row>
    <row r="37" spans="5:5" customFormat="1" x14ac:dyDescent="0.25">
      <c r="E37" s="8">
        <v>0.75</v>
      </c>
    </row>
    <row r="38" spans="5:5" customFormat="1" x14ac:dyDescent="0.25">
      <c r="E38" s="8">
        <v>0.77083333333333304</v>
      </c>
    </row>
    <row r="39" spans="5:5" customFormat="1" x14ac:dyDescent="0.25">
      <c r="E39" s="8">
        <v>0.79166666666666696</v>
      </c>
    </row>
    <row r="40" spans="5:5" customFormat="1" x14ac:dyDescent="0.25">
      <c r="E40" s="8">
        <v>0.8125</v>
      </c>
    </row>
    <row r="41" spans="5:5" customFormat="1" x14ac:dyDescent="0.25">
      <c r="E41" s="8">
        <v>0.83333333333333304</v>
      </c>
    </row>
    <row r="42" spans="5:5" customFormat="1" x14ac:dyDescent="0.25">
      <c r="E42" s="8">
        <v>0.85416666666666696</v>
      </c>
    </row>
    <row r="43" spans="5:5" customFormat="1" x14ac:dyDescent="0.25">
      <c r="E43" s="8">
        <v>0.875</v>
      </c>
    </row>
    <row r="44" spans="5:5" customFormat="1" x14ac:dyDescent="0.25">
      <c r="E44" s="8">
        <v>0.89583333333333304</v>
      </c>
    </row>
    <row r="45" spans="5:5" customFormat="1" x14ac:dyDescent="0.25">
      <c r="E45" s="8">
        <v>0.91666666666666696</v>
      </c>
    </row>
    <row r="46" spans="5:5" customFormat="1" x14ac:dyDescent="0.25">
      <c r="E46" s="8">
        <v>0.9375</v>
      </c>
    </row>
    <row r="47" spans="5:5" customFormat="1" x14ac:dyDescent="0.25">
      <c r="E47" s="8">
        <v>0.95833333333333304</v>
      </c>
    </row>
    <row r="48" spans="5:5" customFormat="1" x14ac:dyDescent="0.25">
      <c r="E48" s="8">
        <v>0.97916666666666696</v>
      </c>
    </row>
    <row r="60" spans="1:1" customFormat="1" x14ac:dyDescent="0.25">
      <c r="A60" s="14"/>
    </row>
    <row r="61" spans="1:1" customFormat="1" x14ac:dyDescent="0.25">
      <c r="A61" s="14"/>
    </row>
    <row r="62" spans="1:1" customFormat="1" x14ac:dyDescent="0.25">
      <c r="A62" s="14"/>
    </row>
    <row r="63" spans="1:1" customFormat="1" x14ac:dyDescent="0.25">
      <c r="A63" s="14"/>
    </row>
    <row r="64" spans="1:1" customFormat="1" x14ac:dyDescent="0.25">
      <c r="A64" s="14"/>
    </row>
    <row r="65" spans="1:1" customFormat="1" x14ac:dyDescent="0.25">
      <c r="A65" s="14"/>
    </row>
    <row r="66" spans="1:1" customFormat="1" x14ac:dyDescent="0.25">
      <c r="A66" s="14"/>
    </row>
    <row r="67" spans="1:1" customFormat="1" x14ac:dyDescent="0.25">
      <c r="A67" s="14"/>
    </row>
    <row r="68" spans="1:1" customFormat="1" x14ac:dyDescent="0.25">
      <c r="A68" s="14"/>
    </row>
    <row r="69" spans="1:1" customFormat="1" x14ac:dyDescent="0.25">
      <c r="A69" s="14"/>
    </row>
    <row r="70" spans="1:1" customFormat="1" x14ac:dyDescent="0.25">
      <c r="A70" s="14"/>
    </row>
    <row r="71" spans="1:1" customFormat="1" x14ac:dyDescent="0.25">
      <c r="A71" s="14"/>
    </row>
    <row r="72" spans="1:1" customFormat="1" x14ac:dyDescent="0.25">
      <c r="A72" s="14"/>
    </row>
    <row r="73" spans="1:1" customFormat="1" x14ac:dyDescent="0.25">
      <c r="A73" s="14"/>
    </row>
    <row r="74" spans="1:1" customFormat="1" x14ac:dyDescent="0.25">
      <c r="A74" s="14"/>
    </row>
    <row r="75" spans="1:1" customFormat="1" x14ac:dyDescent="0.25">
      <c r="A75" s="14"/>
    </row>
    <row r="76" spans="1:1" customFormat="1" x14ac:dyDescent="0.25">
      <c r="A76" s="14"/>
    </row>
    <row r="77" spans="1:1" customFormat="1" x14ac:dyDescent="0.25">
      <c r="A77" s="14"/>
    </row>
    <row r="78" spans="1:1" customFormat="1" x14ac:dyDescent="0.25">
      <c r="A78" s="14"/>
    </row>
    <row r="79" spans="1:1" customFormat="1" x14ac:dyDescent="0.25">
      <c r="A79" s="14"/>
    </row>
    <row r="80" spans="1:1" customFormat="1" x14ac:dyDescent="0.25">
      <c r="A80" s="14"/>
    </row>
    <row r="81" spans="1:1" customFormat="1" x14ac:dyDescent="0.25">
      <c r="A81" s="14"/>
    </row>
    <row r="82" spans="1:1" customFormat="1" x14ac:dyDescent="0.25">
      <c r="A82" s="14"/>
    </row>
    <row r="83" spans="1:1" customFormat="1" x14ac:dyDescent="0.25">
      <c r="A83" s="14"/>
    </row>
    <row r="84" spans="1:1" customFormat="1" x14ac:dyDescent="0.25">
      <c r="A84" s="14"/>
    </row>
    <row r="85" spans="1:1" customFormat="1" x14ac:dyDescent="0.25">
      <c r="A85" s="14"/>
    </row>
    <row r="86" spans="1:1" customFormat="1" x14ac:dyDescent="0.25">
      <c r="A86" s="14"/>
    </row>
    <row r="87" spans="1:1" customFormat="1" x14ac:dyDescent="0.25">
      <c r="A87" s="14"/>
    </row>
    <row r="88" spans="1:1" customFormat="1" x14ac:dyDescent="0.25">
      <c r="A88" s="14"/>
    </row>
    <row r="89" spans="1:1" customFormat="1" x14ac:dyDescent="0.25">
      <c r="A89" s="14"/>
    </row>
    <row r="90" spans="1:1" customFormat="1" x14ac:dyDescent="0.25">
      <c r="A90" s="14"/>
    </row>
    <row r="91" spans="1:1" customFormat="1" x14ac:dyDescent="0.25">
      <c r="A91" s="14"/>
    </row>
    <row r="92" spans="1:1" customFormat="1" x14ac:dyDescent="0.25">
      <c r="A92" s="14"/>
    </row>
    <row r="93" spans="1:1" customFormat="1" x14ac:dyDescent="0.25">
      <c r="A93" s="14"/>
    </row>
    <row r="94" spans="1:1" customFormat="1" x14ac:dyDescent="0.25">
      <c r="A94" s="14"/>
    </row>
    <row r="95" spans="1:1" customFormat="1" x14ac:dyDescent="0.25">
      <c r="A95" s="14"/>
    </row>
    <row r="96" spans="1:1" customFormat="1" x14ac:dyDescent="0.25">
      <c r="A96" s="14"/>
    </row>
    <row r="97" spans="1:1" customFormat="1" x14ac:dyDescent="0.25">
      <c r="A97" s="14"/>
    </row>
    <row r="98" spans="1:1" customFormat="1" x14ac:dyDescent="0.25">
      <c r="A98" s="14"/>
    </row>
    <row r="99" spans="1:1" customFormat="1" x14ac:dyDescent="0.25">
      <c r="A99" s="14"/>
    </row>
    <row r="100" spans="1:1" customFormat="1" x14ac:dyDescent="0.25">
      <c r="A100" s="14"/>
    </row>
    <row r="101" spans="1:1" customFormat="1" x14ac:dyDescent="0.25">
      <c r="A101" s="14"/>
    </row>
    <row r="102" spans="1:1" customFormat="1" x14ac:dyDescent="0.25">
      <c r="A102" s="14"/>
    </row>
    <row r="103" spans="1:1" customFormat="1" x14ac:dyDescent="0.25">
      <c r="A103" s="14"/>
    </row>
    <row r="104" spans="1:1" customFormat="1" x14ac:dyDescent="0.25">
      <c r="A104" s="14"/>
    </row>
    <row r="105" spans="1:1" customFormat="1" x14ac:dyDescent="0.25">
      <c r="A105" s="14"/>
    </row>
    <row r="106" spans="1:1" customFormat="1" x14ac:dyDescent="0.25">
      <c r="A106" s="14"/>
    </row>
    <row r="107" spans="1:1" customFormat="1" x14ac:dyDescent="0.25">
      <c r="A107" s="14"/>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pageSetUpPr fitToPage="1"/>
  </sheetPr>
  <dimension ref="A1:XFC1048576"/>
  <sheetViews>
    <sheetView showGridLines="0" zoomScaleNormal="100" workbookViewId="0">
      <selection activeCell="B3" sqref="B3:D3"/>
    </sheetView>
  </sheetViews>
  <sheetFormatPr baseColWidth="10" defaultColWidth="0" defaultRowHeight="15" zeroHeight="1" x14ac:dyDescent="0.25"/>
  <cols>
    <col min="1" max="1" width="9" customWidth="1"/>
    <col min="2" max="5" width="12.140625" customWidth="1"/>
    <col min="6" max="6" width="6.140625" customWidth="1"/>
    <col min="7" max="7" width="6.140625" style="7" hidden="1" customWidth="1"/>
    <col min="8" max="8" width="6.140625" customWidth="1"/>
    <col min="9" max="9" width="6.140625" style="7" hidden="1" customWidth="1"/>
    <col min="10" max="10" width="6.140625" customWidth="1"/>
    <col min="11" max="11" width="6.140625" style="7" hidden="1" customWidth="1"/>
    <col min="12" max="12" width="6.140625" customWidth="1"/>
    <col min="13" max="13" width="6.140625" hidden="1" customWidth="1"/>
    <col min="14" max="14" width="6.140625" customWidth="1"/>
    <col min="15" max="15" width="6.140625" hidden="1" customWidth="1"/>
    <col min="16" max="16" width="6.140625" customWidth="1"/>
    <col min="17" max="17" width="6.140625" hidden="1" customWidth="1"/>
    <col min="18" max="18" width="6.140625" customWidth="1"/>
    <col min="19" max="19" width="6.140625" hidden="1" customWidth="1"/>
    <col min="20" max="20" width="6.140625" customWidth="1"/>
    <col min="21" max="21" width="22.5703125" hidden="1" customWidth="1"/>
    <col min="22" max="22" width="0" hidden="1" customWidth="1"/>
    <col min="23" max="23" width="11.42578125" hidden="1" customWidth="1"/>
    <col min="24" max="16378" width="11.42578125" hidden="1"/>
    <col min="16379" max="16379" width="15.5703125" customWidth="1"/>
    <col min="16380" max="16380" width="6.7109375" hidden="1" customWidth="1"/>
    <col min="16381" max="16381" width="7.140625" hidden="1" customWidth="1"/>
    <col min="16382" max="16382" width="7.42578125" hidden="1" customWidth="1"/>
    <col min="16383" max="16383" width="11.85546875" hidden="1" customWidth="1"/>
    <col min="16384" max="16384" width="8.7109375" hidden="1" customWidth="1"/>
  </cols>
  <sheetData>
    <row r="1" spans="1:20" ht="23.25" x14ac:dyDescent="0.25">
      <c r="A1" s="73" t="s">
        <v>0</v>
      </c>
      <c r="B1" s="73"/>
      <c r="C1" s="73"/>
      <c r="D1" s="73"/>
      <c r="J1" s="73" t="s">
        <v>29</v>
      </c>
      <c r="K1" s="73"/>
      <c r="L1" s="73"/>
      <c r="M1" s="73"/>
      <c r="N1" s="73"/>
      <c r="O1" s="73"/>
      <c r="P1" s="73"/>
      <c r="Q1" s="73"/>
      <c r="R1" s="73"/>
      <c r="S1" s="73"/>
      <c r="T1" s="73"/>
    </row>
    <row r="2" spans="1:20" ht="3" customHeight="1" thickBot="1" x14ac:dyDescent="0.3"/>
    <row r="3" spans="1:20" ht="28.35" customHeight="1" thickBot="1" x14ac:dyDescent="0.3">
      <c r="A3" s="49" t="s">
        <v>1</v>
      </c>
      <c r="B3" s="74" t="s">
        <v>66</v>
      </c>
      <c r="C3" s="75"/>
      <c r="D3" s="76"/>
      <c r="J3" s="105" t="s">
        <v>1</v>
      </c>
      <c r="K3" s="106"/>
      <c r="L3" s="106"/>
      <c r="M3" s="47"/>
      <c r="N3" s="111"/>
      <c r="O3" s="112"/>
      <c r="P3" s="112"/>
      <c r="Q3" s="112"/>
      <c r="R3" s="112"/>
      <c r="S3" s="112"/>
      <c r="T3" s="113"/>
    </row>
    <row r="4" spans="1:20" ht="28.35" customHeight="1" thickBot="1" x14ac:dyDescent="0.3">
      <c r="A4" s="49" t="s">
        <v>2</v>
      </c>
      <c r="B4" s="70" t="str">
        <f>IFERROR(VLOOKUP($B$3,Liste_E,2,FALSE),"")</f>
        <v/>
      </c>
      <c r="C4" s="71"/>
      <c r="D4" s="72"/>
      <c r="J4" s="107" t="s">
        <v>2</v>
      </c>
      <c r="K4" s="108"/>
      <c r="L4" s="108"/>
      <c r="M4" s="46"/>
      <c r="N4" s="114"/>
      <c r="O4" s="115"/>
      <c r="P4" s="115"/>
      <c r="Q4" s="115"/>
      <c r="R4" s="115"/>
      <c r="S4" s="115"/>
      <c r="T4" s="116"/>
    </row>
    <row r="5" spans="1:20" ht="28.35" customHeight="1" thickBot="1" x14ac:dyDescent="0.3">
      <c r="A5" s="49" t="s">
        <v>3</v>
      </c>
      <c r="B5" s="70" t="str">
        <f>IFERROR(VLOOKUP($B$3,Liste_E,3,FALSE),"")</f>
        <v/>
      </c>
      <c r="C5" s="71"/>
      <c r="D5" s="72"/>
      <c r="J5" s="107" t="s">
        <v>3</v>
      </c>
      <c r="K5" s="108"/>
      <c r="L5" s="108"/>
      <c r="M5" s="46"/>
      <c r="N5" s="114"/>
      <c r="O5" s="115"/>
      <c r="P5" s="115"/>
      <c r="Q5" s="115"/>
      <c r="R5" s="115"/>
      <c r="S5" s="115"/>
      <c r="T5" s="116"/>
    </row>
    <row r="6" spans="1:20" ht="28.35" customHeight="1" thickBot="1" x14ac:dyDescent="0.3">
      <c r="A6" s="49" t="s">
        <v>35</v>
      </c>
      <c r="B6" s="70" t="str">
        <f>IFERROR(VLOOKUP($B$3,Liste_E,7,FALSE),"")</f>
        <v/>
      </c>
      <c r="C6" s="71"/>
      <c r="D6" s="72"/>
      <c r="J6" s="109" t="s">
        <v>35</v>
      </c>
      <c r="K6" s="110"/>
      <c r="L6" s="110"/>
      <c r="M6" s="48"/>
      <c r="N6" s="117"/>
      <c r="O6" s="118"/>
      <c r="P6" s="118"/>
      <c r="Q6" s="118"/>
      <c r="R6" s="118"/>
      <c r="S6" s="118"/>
      <c r="T6" s="119"/>
    </row>
    <row r="7" spans="1:20" ht="28.35" customHeight="1" thickBot="1" x14ac:dyDescent="0.3">
      <c r="A7" s="49" t="s">
        <v>4</v>
      </c>
      <c r="B7" s="70" t="str">
        <f>IFERROR(VLOOKUP($B$3,Liste_E,6,FALSE),"")</f>
        <v/>
      </c>
      <c r="C7" s="71"/>
      <c r="D7" s="72"/>
    </row>
    <row r="8" spans="1:20" x14ac:dyDescent="0.25">
      <c r="D8" s="55" t="s">
        <v>37</v>
      </c>
      <c r="E8" s="56">
        <v>2013</v>
      </c>
    </row>
    <row r="9" spans="1:20" ht="15.75" thickBot="1" x14ac:dyDescent="0.3">
      <c r="D9" s="51" t="s">
        <v>31</v>
      </c>
      <c r="E9" s="52">
        <f>DATE(YEAR(A12),MONTH(A12),DAY(A12))</f>
        <v>41640</v>
      </c>
    </row>
    <row r="10" spans="1:20" ht="15.75" customHeight="1" thickBot="1" x14ac:dyDescent="0.3">
      <c r="A10" s="91" t="s">
        <v>5</v>
      </c>
      <c r="B10" s="66" t="s">
        <v>6</v>
      </c>
      <c r="C10" s="67"/>
      <c r="D10" s="66" t="s">
        <v>33</v>
      </c>
      <c r="E10" s="67"/>
      <c r="F10" s="93" t="s">
        <v>30</v>
      </c>
      <c r="G10" s="25"/>
      <c r="H10" s="68" t="s">
        <v>8</v>
      </c>
      <c r="I10" s="27"/>
      <c r="J10" s="68" t="s">
        <v>11</v>
      </c>
      <c r="K10" s="27"/>
      <c r="L10" s="68" t="s">
        <v>12</v>
      </c>
      <c r="M10" s="29"/>
      <c r="N10" s="120" t="s">
        <v>9</v>
      </c>
      <c r="O10" s="3"/>
      <c r="P10" s="68" t="s">
        <v>10</v>
      </c>
      <c r="Q10" s="2"/>
      <c r="R10" s="68" t="s">
        <v>14</v>
      </c>
      <c r="S10" s="2"/>
      <c r="T10" s="68" t="s">
        <v>13</v>
      </c>
    </row>
    <row r="11" spans="1:20" ht="15.75" thickBot="1" x14ac:dyDescent="0.3">
      <c r="A11" s="92"/>
      <c r="B11" s="39" t="s">
        <v>32</v>
      </c>
      <c r="C11" s="39" t="s">
        <v>7</v>
      </c>
      <c r="D11" s="39" t="s">
        <v>32</v>
      </c>
      <c r="E11" s="39" t="s">
        <v>7</v>
      </c>
      <c r="F11" s="94"/>
      <c r="G11" s="26"/>
      <c r="H11" s="69"/>
      <c r="I11" s="28"/>
      <c r="J11" s="69"/>
      <c r="K11" s="28"/>
      <c r="L11" s="69"/>
      <c r="M11" s="30"/>
      <c r="N11" s="121"/>
      <c r="O11" s="5"/>
      <c r="P11" s="69"/>
      <c r="Q11" s="4"/>
      <c r="R11" s="69"/>
      <c r="S11" s="4"/>
      <c r="T11" s="69"/>
    </row>
    <row r="12" spans="1:20" ht="15.75" thickBot="1" x14ac:dyDescent="0.3">
      <c r="A12" s="53">
        <v>41640</v>
      </c>
      <c r="B12" s="40">
        <v>0.3125</v>
      </c>
      <c r="C12" s="41"/>
      <c r="D12" s="41"/>
      <c r="E12" s="41">
        <v>0.66666666666666696</v>
      </c>
      <c r="F12" s="22">
        <v>1</v>
      </c>
      <c r="G12" s="15">
        <f>SUM(F12*Paramètres!B2)</f>
        <v>2</v>
      </c>
      <c r="H12" s="22">
        <v>1</v>
      </c>
      <c r="I12" s="15">
        <f>SUM(H12*Paramètres!B3)</f>
        <v>2</v>
      </c>
      <c r="J12" s="22">
        <v>1</v>
      </c>
      <c r="K12" s="15">
        <f>SUM(J12*Paramètres!B4)</f>
        <v>2</v>
      </c>
      <c r="L12" s="22">
        <v>1</v>
      </c>
      <c r="M12" s="15">
        <f>SUM(L12*Paramètres!B5)</f>
        <v>2</v>
      </c>
      <c r="N12" s="22">
        <v>1</v>
      </c>
      <c r="O12" s="15">
        <f>SUM(N12*Paramètres!B6)</f>
        <v>2</v>
      </c>
      <c r="P12" s="19">
        <v>2.0833333333333332E-2</v>
      </c>
      <c r="Q12" s="32">
        <f>SUM(P12*Paramètres!D8)*24</f>
        <v>1.3804999999999998</v>
      </c>
      <c r="R12" s="33">
        <v>1.2</v>
      </c>
      <c r="S12" s="36">
        <f>SUM(R12*Paramètres!B7)</f>
        <v>2.4</v>
      </c>
      <c r="T12" s="37">
        <f>E12-D12+C12-B12</f>
        <v>0.35416666666666696</v>
      </c>
    </row>
    <row r="13" spans="1:20" ht="15.75" thickBot="1" x14ac:dyDescent="0.3">
      <c r="A13" s="53">
        <v>41276</v>
      </c>
      <c r="B13" s="42">
        <v>0.3125</v>
      </c>
      <c r="C13" s="43"/>
      <c r="D13" s="43"/>
      <c r="E13" s="43">
        <v>0.66666666666666696</v>
      </c>
      <c r="F13" s="23"/>
      <c r="G13" s="15">
        <f>SUM(F13*Paramètres!B2)</f>
        <v>0</v>
      </c>
      <c r="H13" s="23"/>
      <c r="I13" s="15">
        <f>SUM(H13*Paramètres!B3)</f>
        <v>0</v>
      </c>
      <c r="J13" s="23"/>
      <c r="K13" s="15">
        <f>SUM(J13*Paramètres!B4)</f>
        <v>0</v>
      </c>
      <c r="L13" s="23"/>
      <c r="M13" s="15">
        <f>SUM(L13*Paramètres!B5)</f>
        <v>0</v>
      </c>
      <c r="N13" s="23"/>
      <c r="O13" s="15">
        <f>SUM(N13*Paramètres!B6)</f>
        <v>0</v>
      </c>
      <c r="P13" s="20">
        <v>4.1666666666666699E-2</v>
      </c>
      <c r="Q13" s="32">
        <f>SUM(P13*Paramètres!D8)*24</f>
        <v>2.7610000000000019</v>
      </c>
      <c r="R13" s="34"/>
      <c r="S13" s="36">
        <f>SUM(R13*Paramètres!B7)</f>
        <v>0</v>
      </c>
      <c r="T13" s="37">
        <f t="shared" ref="T13:T42" si="0">E13-D13+C13-B13</f>
        <v>0.35416666666666696</v>
      </c>
    </row>
    <row r="14" spans="1:20" ht="15.75" thickBot="1" x14ac:dyDescent="0.3">
      <c r="A14" s="53">
        <v>41277</v>
      </c>
      <c r="B14" s="42">
        <v>0.3125</v>
      </c>
      <c r="C14" s="43"/>
      <c r="D14" s="43"/>
      <c r="E14" s="43">
        <v>0.66666666666666696</v>
      </c>
      <c r="F14" s="23"/>
      <c r="G14" s="15">
        <f>SUM(F14*Paramètres!B2)</f>
        <v>0</v>
      </c>
      <c r="H14" s="23"/>
      <c r="I14" s="15">
        <f>SUM(H14*Paramètres!B3)</f>
        <v>0</v>
      </c>
      <c r="J14" s="23"/>
      <c r="K14" s="15">
        <f>SUM(J14*Paramètres!B4)</f>
        <v>0</v>
      </c>
      <c r="L14" s="23"/>
      <c r="M14" s="15">
        <f>SUM(L14*Paramètres!B5)</f>
        <v>0</v>
      </c>
      <c r="N14" s="23"/>
      <c r="O14" s="15">
        <f>SUM(N14*Paramètres!B6)</f>
        <v>0</v>
      </c>
      <c r="P14" s="20">
        <v>8.3333333333333301E-2</v>
      </c>
      <c r="Q14" s="32">
        <f>SUM(P14*Paramètres!D8)*24</f>
        <v>5.5219999999999976</v>
      </c>
      <c r="R14" s="34"/>
      <c r="S14" s="36">
        <f>SUM(R14*Paramètres!B7)</f>
        <v>0</v>
      </c>
      <c r="T14" s="37">
        <f t="shared" si="0"/>
        <v>0.35416666666666696</v>
      </c>
    </row>
    <row r="15" spans="1:20" ht="15.75" thickBot="1" x14ac:dyDescent="0.3">
      <c r="A15" s="53">
        <v>41278</v>
      </c>
      <c r="B15" s="42">
        <v>0.3125</v>
      </c>
      <c r="C15" s="43"/>
      <c r="D15" s="43"/>
      <c r="E15" s="43">
        <v>0.66666666666666696</v>
      </c>
      <c r="F15" s="23"/>
      <c r="G15" s="15">
        <f>SUM(F15*Paramètres!B2)</f>
        <v>0</v>
      </c>
      <c r="H15" s="23"/>
      <c r="I15" s="15">
        <f>SUM(H15*Paramètres!B3)</f>
        <v>0</v>
      </c>
      <c r="J15" s="23"/>
      <c r="K15" s="15">
        <f>SUM(J15*Paramètres!B4)</f>
        <v>0</v>
      </c>
      <c r="L15" s="23"/>
      <c r="M15" s="15">
        <f>SUM(L15*Paramètres!B5)</f>
        <v>0</v>
      </c>
      <c r="N15" s="23"/>
      <c r="O15" s="15">
        <f>SUM(N15*Paramètres!B6)</f>
        <v>0</v>
      </c>
      <c r="P15" s="20"/>
      <c r="Q15" s="32">
        <f>SUM(P15*Paramètres!D9)*24</f>
        <v>0</v>
      </c>
      <c r="R15" s="34"/>
      <c r="S15" s="36">
        <f>SUM(R15*Paramètres!B7)</f>
        <v>0</v>
      </c>
      <c r="T15" s="37">
        <f t="shared" si="0"/>
        <v>0.35416666666666696</v>
      </c>
    </row>
    <row r="16" spans="1:20" ht="15.75" thickBot="1" x14ac:dyDescent="0.3">
      <c r="A16" s="53">
        <v>41279</v>
      </c>
      <c r="B16" s="42"/>
      <c r="C16" s="43"/>
      <c r="D16" s="43"/>
      <c r="E16" s="43"/>
      <c r="F16" s="23"/>
      <c r="G16" s="15">
        <f>SUM(F16*Paramètres!B2)</f>
        <v>0</v>
      </c>
      <c r="H16" s="23"/>
      <c r="I16" s="15">
        <f>SUM(H16*Paramètres!B3)</f>
        <v>0</v>
      </c>
      <c r="J16" s="23"/>
      <c r="K16" s="15">
        <f>SUM(J16*Paramètres!B4)</f>
        <v>0</v>
      </c>
      <c r="L16" s="23"/>
      <c r="M16" s="15">
        <f>SUM(L16*Paramètres!B5)</f>
        <v>0</v>
      </c>
      <c r="N16" s="23"/>
      <c r="O16" s="15">
        <f>SUM(N16*Paramètres!B6)</f>
        <v>0</v>
      </c>
      <c r="P16" s="20"/>
      <c r="Q16" s="32">
        <f>SUM(P16*Paramètres!D10)*24</f>
        <v>0</v>
      </c>
      <c r="R16" s="34"/>
      <c r="S16" s="36">
        <f>SUM(R16*Paramètres!B7)</f>
        <v>0</v>
      </c>
      <c r="T16" s="37">
        <f t="shared" si="0"/>
        <v>0</v>
      </c>
    </row>
    <row r="17" spans="1:20" ht="15.75" thickBot="1" x14ac:dyDescent="0.3">
      <c r="A17" s="53">
        <v>41280</v>
      </c>
      <c r="B17" s="42"/>
      <c r="C17" s="43"/>
      <c r="D17" s="43"/>
      <c r="E17" s="43"/>
      <c r="F17" s="23"/>
      <c r="G17" s="15">
        <f>SUM(F17*Paramètres!B2)</f>
        <v>0</v>
      </c>
      <c r="H17" s="23"/>
      <c r="I17" s="15">
        <f>SUM(H17*Paramètres!B3)</f>
        <v>0</v>
      </c>
      <c r="J17" s="23"/>
      <c r="K17" s="15">
        <f>SUM(J17*Paramètres!B4)</f>
        <v>0</v>
      </c>
      <c r="L17" s="23"/>
      <c r="M17" s="15">
        <f>SUM(L17*Paramètres!B5)</f>
        <v>0</v>
      </c>
      <c r="N17" s="23"/>
      <c r="O17" s="15">
        <f>SUM(N17*Paramètres!B6)</f>
        <v>0</v>
      </c>
      <c r="P17" s="20"/>
      <c r="Q17" s="32">
        <f>SUM(P17*Paramètres!D11)*24</f>
        <v>0</v>
      </c>
      <c r="R17" s="34"/>
      <c r="S17" s="36">
        <f>SUM(R17*Paramètres!B7)</f>
        <v>0</v>
      </c>
      <c r="T17" s="37">
        <f t="shared" si="0"/>
        <v>0</v>
      </c>
    </row>
    <row r="18" spans="1:20" ht="15.75" thickBot="1" x14ac:dyDescent="0.3">
      <c r="A18" s="53">
        <v>41281</v>
      </c>
      <c r="B18" s="42">
        <v>0.3125</v>
      </c>
      <c r="C18" s="43"/>
      <c r="D18" s="43"/>
      <c r="E18" s="43">
        <v>0.66666666666666696</v>
      </c>
      <c r="F18" s="23"/>
      <c r="G18" s="15">
        <f>SUM(F18*Paramètres!B2)</f>
        <v>0</v>
      </c>
      <c r="H18" s="23"/>
      <c r="I18" s="15">
        <f>SUM(H18*Paramètres!B3)</f>
        <v>0</v>
      </c>
      <c r="J18" s="23"/>
      <c r="K18" s="15">
        <f>SUM(J18*Paramètres!B4)</f>
        <v>0</v>
      </c>
      <c r="L18" s="23"/>
      <c r="M18" s="15">
        <f>SUM(L18*Paramètres!B5)</f>
        <v>0</v>
      </c>
      <c r="N18" s="23"/>
      <c r="O18" s="15">
        <f>SUM(N18*Paramètres!B6)</f>
        <v>0</v>
      </c>
      <c r="P18" s="20"/>
      <c r="Q18" s="32">
        <f>SUM(P18*Paramètres!D12)*24</f>
        <v>0</v>
      </c>
      <c r="R18" s="34"/>
      <c r="S18" s="36">
        <f>SUM(R18*Paramètres!B7)</f>
        <v>0</v>
      </c>
      <c r="T18" s="37">
        <f t="shared" si="0"/>
        <v>0.35416666666666696</v>
      </c>
    </row>
    <row r="19" spans="1:20" ht="15.75" thickBot="1" x14ac:dyDescent="0.3">
      <c r="A19" s="53">
        <v>41282</v>
      </c>
      <c r="B19" s="42">
        <v>0.3125</v>
      </c>
      <c r="C19" s="43"/>
      <c r="D19" s="43"/>
      <c r="E19" s="43">
        <v>0.66666666666666696</v>
      </c>
      <c r="F19" s="23"/>
      <c r="G19" s="15">
        <f>SUM(F19*Paramètres!B2)</f>
        <v>0</v>
      </c>
      <c r="H19" s="23"/>
      <c r="I19" s="15">
        <f>SUM(H19*Paramètres!B3)</f>
        <v>0</v>
      </c>
      <c r="J19" s="23"/>
      <c r="K19" s="15">
        <f>SUM(J19*Paramètres!B4)</f>
        <v>0</v>
      </c>
      <c r="L19" s="23"/>
      <c r="M19" s="15">
        <f>SUM(L19*Paramètres!B5)</f>
        <v>0</v>
      </c>
      <c r="N19" s="23"/>
      <c r="O19" s="15">
        <f>SUM(N19*Paramètres!B6)</f>
        <v>0</v>
      </c>
      <c r="P19" s="20"/>
      <c r="Q19" s="32">
        <f>SUM(P19*Paramètres!D13)*24</f>
        <v>0</v>
      </c>
      <c r="R19" s="34"/>
      <c r="S19" s="36">
        <f>SUM(R19*Paramètres!B7)</f>
        <v>0</v>
      </c>
      <c r="T19" s="37">
        <f t="shared" si="0"/>
        <v>0.35416666666666696</v>
      </c>
    </row>
    <row r="20" spans="1:20" ht="15.75" thickBot="1" x14ac:dyDescent="0.3">
      <c r="A20" s="53">
        <v>41283</v>
      </c>
      <c r="B20" s="42">
        <v>0.3125</v>
      </c>
      <c r="C20" s="43"/>
      <c r="D20" s="43"/>
      <c r="E20" s="43">
        <v>0.66666666666666696</v>
      </c>
      <c r="F20" s="23"/>
      <c r="G20" s="15">
        <f>SUM(F20*Paramètres!B2)</f>
        <v>0</v>
      </c>
      <c r="H20" s="23"/>
      <c r="I20" s="15">
        <f>SUM(H20*Paramètres!B3)</f>
        <v>0</v>
      </c>
      <c r="J20" s="23"/>
      <c r="K20" s="15">
        <f>SUM(J20*Paramètres!B4)</f>
        <v>0</v>
      </c>
      <c r="L20" s="23"/>
      <c r="M20" s="15">
        <f>SUM(L20*Paramètres!B5)</f>
        <v>0</v>
      </c>
      <c r="N20" s="23"/>
      <c r="O20" s="15">
        <f>SUM(N20*Paramètres!B6)</f>
        <v>0</v>
      </c>
      <c r="P20" s="20"/>
      <c r="Q20" s="32">
        <f>SUM(P20*Paramètres!D14)*24</f>
        <v>0</v>
      </c>
      <c r="R20" s="34"/>
      <c r="S20" s="36">
        <f>SUM(R20*Paramètres!B7)</f>
        <v>0</v>
      </c>
      <c r="T20" s="37">
        <f t="shared" si="0"/>
        <v>0.35416666666666696</v>
      </c>
    </row>
    <row r="21" spans="1:20" ht="15.75" thickBot="1" x14ac:dyDescent="0.3">
      <c r="A21" s="53">
        <v>41284</v>
      </c>
      <c r="B21" s="42">
        <v>0.3125</v>
      </c>
      <c r="C21" s="43"/>
      <c r="D21" s="43"/>
      <c r="E21" s="43">
        <v>0.66666666666666696</v>
      </c>
      <c r="F21" s="23"/>
      <c r="G21" s="15">
        <f>SUM(F21*Paramètres!B2)</f>
        <v>0</v>
      </c>
      <c r="H21" s="23"/>
      <c r="I21" s="15">
        <f>SUM(H21*Paramètres!B3)</f>
        <v>0</v>
      </c>
      <c r="J21" s="23"/>
      <c r="K21" s="15">
        <f>SUM(J21*Paramètres!B4)</f>
        <v>0</v>
      </c>
      <c r="L21" s="23"/>
      <c r="M21" s="15">
        <f>SUM(L21*Paramètres!B5)</f>
        <v>0</v>
      </c>
      <c r="N21" s="23"/>
      <c r="O21" s="15">
        <f>SUM(N21*Paramètres!B6)</f>
        <v>0</v>
      </c>
      <c r="P21" s="20"/>
      <c r="Q21" s="32">
        <f>SUM(P21*Paramètres!D15)*24</f>
        <v>0</v>
      </c>
      <c r="R21" s="34"/>
      <c r="S21" s="36">
        <f>SUM(R21*Paramètres!B7)</f>
        <v>0</v>
      </c>
      <c r="T21" s="37">
        <f t="shared" si="0"/>
        <v>0.35416666666666696</v>
      </c>
    </row>
    <row r="22" spans="1:20" ht="15.75" thickBot="1" x14ac:dyDescent="0.3">
      <c r="A22" s="53">
        <v>41285</v>
      </c>
      <c r="B22" s="42">
        <v>0.3125</v>
      </c>
      <c r="C22" s="43"/>
      <c r="D22" s="43"/>
      <c r="E22" s="43">
        <v>0.66666666666666696</v>
      </c>
      <c r="F22" s="23"/>
      <c r="G22" s="15">
        <f>SUM(F22*Paramètres!B2)</f>
        <v>0</v>
      </c>
      <c r="H22" s="23"/>
      <c r="I22" s="15">
        <f>SUM(H22*Paramètres!B3)</f>
        <v>0</v>
      </c>
      <c r="J22" s="23"/>
      <c r="K22" s="15">
        <f>SUM(J22*Paramètres!B4)</f>
        <v>0</v>
      </c>
      <c r="L22" s="23"/>
      <c r="M22" s="15">
        <f>SUM(L22*Paramètres!B5)</f>
        <v>0</v>
      </c>
      <c r="N22" s="23"/>
      <c r="O22" s="15">
        <f>SUM(N22*Paramètres!B6)</f>
        <v>0</v>
      </c>
      <c r="P22" s="20"/>
      <c r="Q22" s="32">
        <f>SUM(P22*Paramètres!D16)*24</f>
        <v>0</v>
      </c>
      <c r="R22" s="34"/>
      <c r="S22" s="36">
        <f>SUM(R22*Paramètres!B7)</f>
        <v>0</v>
      </c>
      <c r="T22" s="37">
        <f t="shared" si="0"/>
        <v>0.35416666666666696</v>
      </c>
    </row>
    <row r="23" spans="1:20" ht="15.75" thickBot="1" x14ac:dyDescent="0.3">
      <c r="A23" s="53">
        <v>41286</v>
      </c>
      <c r="B23" s="42"/>
      <c r="C23" s="43"/>
      <c r="D23" s="43"/>
      <c r="E23" s="43"/>
      <c r="F23" s="23"/>
      <c r="G23" s="15">
        <f>SUM(F23*Paramètres!B2)</f>
        <v>0</v>
      </c>
      <c r="H23" s="23"/>
      <c r="I23" s="15">
        <f>SUM(H23*Paramètres!B3)</f>
        <v>0</v>
      </c>
      <c r="J23" s="23"/>
      <c r="K23" s="15">
        <f>SUM(J23*Paramètres!B4)</f>
        <v>0</v>
      </c>
      <c r="L23" s="23"/>
      <c r="M23" s="15">
        <f>SUM(L23*Paramètres!B5)</f>
        <v>0</v>
      </c>
      <c r="N23" s="23"/>
      <c r="O23" s="15">
        <f>SUM(N23*Paramètres!B6)</f>
        <v>0</v>
      </c>
      <c r="P23" s="20"/>
      <c r="Q23" s="32">
        <f>SUM(P23*Paramètres!D17)*24</f>
        <v>0</v>
      </c>
      <c r="R23" s="34"/>
      <c r="S23" s="36">
        <f>SUM(R23*Paramètres!B7)</f>
        <v>0</v>
      </c>
      <c r="T23" s="37">
        <f t="shared" si="0"/>
        <v>0</v>
      </c>
    </row>
    <row r="24" spans="1:20" ht="15.75" thickBot="1" x14ac:dyDescent="0.3">
      <c r="A24" s="53">
        <v>41287</v>
      </c>
      <c r="B24" s="42"/>
      <c r="C24" s="43"/>
      <c r="D24" s="43"/>
      <c r="E24" s="43"/>
      <c r="F24" s="23"/>
      <c r="G24" s="15">
        <f>SUM(F24*Paramètres!B2)</f>
        <v>0</v>
      </c>
      <c r="H24" s="23"/>
      <c r="I24" s="15">
        <f>SUM(H24*Paramètres!B3)</f>
        <v>0</v>
      </c>
      <c r="J24" s="23"/>
      <c r="K24" s="15">
        <f>SUM(J24*Paramètres!B4)</f>
        <v>0</v>
      </c>
      <c r="L24" s="23"/>
      <c r="M24" s="15">
        <f>SUM(L24*Paramètres!B5)</f>
        <v>0</v>
      </c>
      <c r="N24" s="23"/>
      <c r="O24" s="15">
        <f>SUM(N24*Paramètres!B6)</f>
        <v>0</v>
      </c>
      <c r="P24" s="20"/>
      <c r="Q24" s="32">
        <f>SUM(P24*Paramètres!D18)*24</f>
        <v>0</v>
      </c>
      <c r="R24" s="34"/>
      <c r="S24" s="36">
        <f>SUM(R24*Paramètres!B7)</f>
        <v>0</v>
      </c>
      <c r="T24" s="37">
        <f t="shared" si="0"/>
        <v>0</v>
      </c>
    </row>
    <row r="25" spans="1:20" ht="15.75" thickBot="1" x14ac:dyDescent="0.3">
      <c r="A25" s="53">
        <v>41288</v>
      </c>
      <c r="B25" s="42">
        <v>0.3125</v>
      </c>
      <c r="C25" s="43"/>
      <c r="D25" s="43"/>
      <c r="E25" s="43">
        <v>0.66666666666666696</v>
      </c>
      <c r="F25" s="23"/>
      <c r="G25" s="15">
        <f>SUM(F25*Paramètres!B2)</f>
        <v>0</v>
      </c>
      <c r="H25" s="23"/>
      <c r="I25" s="15">
        <f>SUM(H25*Paramètres!B3)</f>
        <v>0</v>
      </c>
      <c r="J25" s="23"/>
      <c r="K25" s="15">
        <f>SUM(J25*Paramètres!B4)</f>
        <v>0</v>
      </c>
      <c r="L25" s="23"/>
      <c r="M25" s="15">
        <f>SUM(L25*Paramètres!B5)</f>
        <v>0</v>
      </c>
      <c r="N25" s="23"/>
      <c r="O25" s="15">
        <f>SUM(N25*Paramètres!B6)</f>
        <v>0</v>
      </c>
      <c r="P25" s="20"/>
      <c r="Q25" s="32">
        <f>SUM(P25*Paramètres!D19)*24</f>
        <v>0</v>
      </c>
      <c r="R25" s="34"/>
      <c r="S25" s="36">
        <f>SUM(R25*Paramètres!B7)</f>
        <v>0</v>
      </c>
      <c r="T25" s="37">
        <f t="shared" si="0"/>
        <v>0.35416666666666696</v>
      </c>
    </row>
    <row r="26" spans="1:20" ht="15.75" thickBot="1" x14ac:dyDescent="0.3">
      <c r="A26" s="53">
        <v>41289</v>
      </c>
      <c r="B26" s="42">
        <v>0.3125</v>
      </c>
      <c r="C26" s="43"/>
      <c r="D26" s="43"/>
      <c r="E26" s="43">
        <v>0.66666666666666696</v>
      </c>
      <c r="F26" s="23"/>
      <c r="G26" s="15">
        <f>SUM(F26*Paramètres!B2)</f>
        <v>0</v>
      </c>
      <c r="H26" s="23"/>
      <c r="I26" s="15">
        <f>SUM(H26*Paramètres!B3)</f>
        <v>0</v>
      </c>
      <c r="J26" s="23"/>
      <c r="K26" s="15">
        <f>SUM(J26*Paramètres!B4)</f>
        <v>0</v>
      </c>
      <c r="L26" s="23"/>
      <c r="M26" s="15">
        <f>SUM(L26*Paramètres!B5)</f>
        <v>0</v>
      </c>
      <c r="N26" s="23"/>
      <c r="O26" s="15">
        <f>SUM(N26*Paramètres!B6)</f>
        <v>0</v>
      </c>
      <c r="P26" s="20"/>
      <c r="Q26" s="32">
        <f>SUM(P26*Paramètres!D20)*24</f>
        <v>0</v>
      </c>
      <c r="R26" s="34"/>
      <c r="S26" s="36">
        <f>SUM(R26*Paramètres!B7)</f>
        <v>0</v>
      </c>
      <c r="T26" s="37">
        <f t="shared" si="0"/>
        <v>0.35416666666666696</v>
      </c>
    </row>
    <row r="27" spans="1:20" ht="15.75" thickBot="1" x14ac:dyDescent="0.3">
      <c r="A27" s="53">
        <v>41290</v>
      </c>
      <c r="B27" s="42">
        <v>0.3125</v>
      </c>
      <c r="C27" s="43"/>
      <c r="D27" s="43"/>
      <c r="E27" s="43">
        <v>0.66666666666666696</v>
      </c>
      <c r="F27" s="23"/>
      <c r="G27" s="15">
        <f>SUM(F27*Paramètres!B2)</f>
        <v>0</v>
      </c>
      <c r="H27" s="23"/>
      <c r="I27" s="15">
        <f>SUM(H27*Paramètres!B3)</f>
        <v>0</v>
      </c>
      <c r="J27" s="23"/>
      <c r="K27" s="15">
        <f>SUM(J27*Paramètres!B4)</f>
        <v>0</v>
      </c>
      <c r="L27" s="23"/>
      <c r="M27" s="15">
        <f>SUM(L27*Paramètres!B5)</f>
        <v>0</v>
      </c>
      <c r="N27" s="23"/>
      <c r="O27" s="15">
        <f>SUM(N27*Paramètres!B6)</f>
        <v>0</v>
      </c>
      <c r="P27" s="20"/>
      <c r="Q27" s="32">
        <f>SUM(P27*Paramètres!D21)*24</f>
        <v>0</v>
      </c>
      <c r="R27" s="34"/>
      <c r="S27" s="36">
        <f>SUM(R27*Paramètres!B7)</f>
        <v>0</v>
      </c>
      <c r="T27" s="37">
        <f t="shared" si="0"/>
        <v>0.35416666666666696</v>
      </c>
    </row>
    <row r="28" spans="1:20" ht="15.75" thickBot="1" x14ac:dyDescent="0.3">
      <c r="A28" s="53">
        <v>41291</v>
      </c>
      <c r="B28" s="42">
        <v>0.3125</v>
      </c>
      <c r="C28" s="43"/>
      <c r="D28" s="43"/>
      <c r="E28" s="43">
        <v>0.66666666666666696</v>
      </c>
      <c r="F28" s="23"/>
      <c r="G28" s="15">
        <f>SUM(F28*Paramètres!B2)</f>
        <v>0</v>
      </c>
      <c r="H28" s="23"/>
      <c r="I28" s="15">
        <f>SUM(H28*Paramètres!B3)</f>
        <v>0</v>
      </c>
      <c r="J28" s="23"/>
      <c r="K28" s="15">
        <f>SUM(J28*Paramètres!B4)</f>
        <v>0</v>
      </c>
      <c r="L28" s="23"/>
      <c r="M28" s="15">
        <f>SUM(L28*Paramètres!B5)</f>
        <v>0</v>
      </c>
      <c r="N28" s="23"/>
      <c r="O28" s="15">
        <f>SUM(N28*Paramètres!B6)</f>
        <v>0</v>
      </c>
      <c r="P28" s="20"/>
      <c r="Q28" s="32">
        <f>SUM(P28*Paramètres!D22)*24</f>
        <v>0</v>
      </c>
      <c r="R28" s="34"/>
      <c r="S28" s="36">
        <f>SUM(R28*Paramètres!B7)</f>
        <v>0</v>
      </c>
      <c r="T28" s="37">
        <f t="shared" si="0"/>
        <v>0.35416666666666696</v>
      </c>
    </row>
    <row r="29" spans="1:20" ht="15.75" thickBot="1" x14ac:dyDescent="0.3">
      <c r="A29" s="53">
        <v>41292</v>
      </c>
      <c r="B29" s="42">
        <v>0.3125</v>
      </c>
      <c r="C29" s="43"/>
      <c r="D29" s="43"/>
      <c r="E29" s="43">
        <v>0.66666666666666696</v>
      </c>
      <c r="F29" s="23"/>
      <c r="G29" s="15">
        <f>SUM(F29*Paramètres!B2)</f>
        <v>0</v>
      </c>
      <c r="H29" s="23"/>
      <c r="I29" s="15">
        <f>SUM(H29*Paramètres!B3)</f>
        <v>0</v>
      </c>
      <c r="J29" s="23"/>
      <c r="K29" s="15">
        <f>SUM(J29*Paramètres!B4)</f>
        <v>0</v>
      </c>
      <c r="L29" s="23"/>
      <c r="M29" s="15">
        <f>SUM(L29*Paramètres!B5)</f>
        <v>0</v>
      </c>
      <c r="N29" s="23"/>
      <c r="O29" s="15">
        <f>SUM(N29*Paramètres!B6)</f>
        <v>0</v>
      </c>
      <c r="P29" s="20"/>
      <c r="Q29" s="32">
        <f>SUM(P29*Paramètres!D23)*24</f>
        <v>0</v>
      </c>
      <c r="R29" s="34"/>
      <c r="S29" s="36">
        <f>SUM(R29*Paramètres!B7)</f>
        <v>0</v>
      </c>
      <c r="T29" s="37">
        <f t="shared" si="0"/>
        <v>0.35416666666666696</v>
      </c>
    </row>
    <row r="30" spans="1:20" ht="15.75" thickBot="1" x14ac:dyDescent="0.3">
      <c r="A30" s="53">
        <v>41293</v>
      </c>
      <c r="B30" s="42"/>
      <c r="C30" s="43"/>
      <c r="D30" s="43"/>
      <c r="E30" s="43"/>
      <c r="F30" s="23"/>
      <c r="G30" s="15">
        <f>SUM(F30*Paramètres!B2)</f>
        <v>0</v>
      </c>
      <c r="H30" s="23"/>
      <c r="I30" s="15">
        <f>SUM(H30*Paramètres!B3)</f>
        <v>0</v>
      </c>
      <c r="J30" s="23"/>
      <c r="K30" s="15">
        <f>SUM(J30*Paramètres!B4)</f>
        <v>0</v>
      </c>
      <c r="L30" s="23"/>
      <c r="M30" s="15">
        <f>SUM(L30*Paramètres!B5)</f>
        <v>0</v>
      </c>
      <c r="N30" s="23"/>
      <c r="O30" s="15">
        <f>SUM(N30*Paramètres!B6)</f>
        <v>0</v>
      </c>
      <c r="P30" s="20"/>
      <c r="Q30" s="32">
        <f>SUM(P30*Paramètres!D24)*24</f>
        <v>0</v>
      </c>
      <c r="R30" s="34"/>
      <c r="S30" s="36">
        <f>SUM(R30*Paramètres!B7)</f>
        <v>0</v>
      </c>
      <c r="T30" s="37">
        <f t="shared" si="0"/>
        <v>0</v>
      </c>
    </row>
    <row r="31" spans="1:20" ht="15.75" thickBot="1" x14ac:dyDescent="0.3">
      <c r="A31" s="53">
        <v>41294</v>
      </c>
      <c r="B31" s="42"/>
      <c r="C31" s="43"/>
      <c r="D31" s="43"/>
      <c r="E31" s="43"/>
      <c r="F31" s="23"/>
      <c r="G31" s="15">
        <f>SUM(F31*Paramètres!B2)</f>
        <v>0</v>
      </c>
      <c r="H31" s="23"/>
      <c r="I31" s="15">
        <f>SUM(H31*Paramètres!B3)</f>
        <v>0</v>
      </c>
      <c r="J31" s="23"/>
      <c r="K31" s="15">
        <f>SUM(J31*Paramètres!B4)</f>
        <v>0</v>
      </c>
      <c r="L31" s="23"/>
      <c r="M31" s="15">
        <f>SUM(L31*Paramètres!B5)</f>
        <v>0</v>
      </c>
      <c r="N31" s="23"/>
      <c r="O31" s="15">
        <f>SUM(N31*Paramètres!B6)</f>
        <v>0</v>
      </c>
      <c r="P31" s="20"/>
      <c r="Q31" s="32">
        <f>SUM(P31*Paramètres!D25)*24</f>
        <v>0</v>
      </c>
      <c r="R31" s="34"/>
      <c r="S31" s="36">
        <f>SUM(R31*Paramètres!B7)</f>
        <v>0</v>
      </c>
      <c r="T31" s="37">
        <f t="shared" si="0"/>
        <v>0</v>
      </c>
    </row>
    <row r="32" spans="1:20" ht="15.75" thickBot="1" x14ac:dyDescent="0.3">
      <c r="A32" s="53">
        <v>41295</v>
      </c>
      <c r="B32" s="42">
        <v>0.3125</v>
      </c>
      <c r="C32" s="43"/>
      <c r="D32" s="43"/>
      <c r="E32" s="43">
        <v>0.66666666666666696</v>
      </c>
      <c r="F32" s="23"/>
      <c r="G32" s="15">
        <f>SUM(F32*Paramètres!B2)</f>
        <v>0</v>
      </c>
      <c r="H32" s="23"/>
      <c r="I32" s="15">
        <f>SUM(H32*Paramètres!B3)</f>
        <v>0</v>
      </c>
      <c r="J32" s="23"/>
      <c r="K32" s="15">
        <f>SUM(J32*Paramètres!B4)</f>
        <v>0</v>
      </c>
      <c r="L32" s="23"/>
      <c r="M32" s="15">
        <f>SUM(L32*Paramètres!B5)</f>
        <v>0</v>
      </c>
      <c r="N32" s="23"/>
      <c r="O32" s="15">
        <f>SUM(N32*Paramètres!B6)</f>
        <v>0</v>
      </c>
      <c r="P32" s="20"/>
      <c r="Q32" s="32">
        <f>SUM(P32*Paramètres!D26)*24</f>
        <v>0</v>
      </c>
      <c r="R32" s="34"/>
      <c r="S32" s="36">
        <f>SUM(R32*Paramètres!B7)</f>
        <v>0</v>
      </c>
      <c r="T32" s="37">
        <f t="shared" si="0"/>
        <v>0.35416666666666696</v>
      </c>
    </row>
    <row r="33" spans="1:20" ht="15.75" thickBot="1" x14ac:dyDescent="0.3">
      <c r="A33" s="53">
        <v>41296</v>
      </c>
      <c r="B33" s="42">
        <v>0.3125</v>
      </c>
      <c r="C33" s="43"/>
      <c r="D33" s="43"/>
      <c r="E33" s="43">
        <v>0.66666666666666696</v>
      </c>
      <c r="F33" s="23"/>
      <c r="G33" s="15">
        <f>SUM(F33*Paramètres!B2)</f>
        <v>0</v>
      </c>
      <c r="H33" s="23"/>
      <c r="I33" s="15">
        <f>SUM(H33*Paramètres!B3)</f>
        <v>0</v>
      </c>
      <c r="J33" s="23"/>
      <c r="K33" s="15">
        <f>SUM(J33*Paramètres!B4)</f>
        <v>0</v>
      </c>
      <c r="L33" s="23"/>
      <c r="M33" s="15">
        <f>SUM(L33*Paramètres!B5)</f>
        <v>0</v>
      </c>
      <c r="N33" s="23"/>
      <c r="O33" s="15">
        <f>SUM(N33*Paramètres!B6)</f>
        <v>0</v>
      </c>
      <c r="P33" s="20"/>
      <c r="Q33" s="32">
        <f>SUM(P33*Paramètres!D27)*24</f>
        <v>0</v>
      </c>
      <c r="R33" s="34"/>
      <c r="S33" s="36">
        <f>SUM(R33*Paramètres!B7)</f>
        <v>0</v>
      </c>
      <c r="T33" s="37">
        <f t="shared" si="0"/>
        <v>0.35416666666666696</v>
      </c>
    </row>
    <row r="34" spans="1:20" ht="15.75" thickBot="1" x14ac:dyDescent="0.3">
      <c r="A34" s="53">
        <v>41297</v>
      </c>
      <c r="B34" s="42">
        <v>0.3125</v>
      </c>
      <c r="C34" s="43"/>
      <c r="D34" s="43"/>
      <c r="E34" s="43">
        <v>0.66666666666666696</v>
      </c>
      <c r="F34" s="23"/>
      <c r="G34" s="15">
        <f>SUM(F34*Paramètres!B2)</f>
        <v>0</v>
      </c>
      <c r="H34" s="23"/>
      <c r="I34" s="15">
        <f>SUM(H34*Paramètres!B3)</f>
        <v>0</v>
      </c>
      <c r="J34" s="23"/>
      <c r="K34" s="15">
        <f>SUM(J34*Paramètres!B4)</f>
        <v>0</v>
      </c>
      <c r="L34" s="23"/>
      <c r="M34" s="15">
        <f>SUM(L34*Paramètres!B5)</f>
        <v>0</v>
      </c>
      <c r="N34" s="23"/>
      <c r="O34" s="15">
        <f>SUM(N34*Paramètres!B6)</f>
        <v>0</v>
      </c>
      <c r="P34" s="20"/>
      <c r="Q34" s="32">
        <f>SUM(P34*Paramètres!D28)*24</f>
        <v>0</v>
      </c>
      <c r="R34" s="34"/>
      <c r="S34" s="36">
        <f>SUM(R34*Paramètres!B7)</f>
        <v>0</v>
      </c>
      <c r="T34" s="37">
        <f t="shared" si="0"/>
        <v>0.35416666666666696</v>
      </c>
    </row>
    <row r="35" spans="1:20" ht="15.75" thickBot="1" x14ac:dyDescent="0.3">
      <c r="A35" s="53">
        <v>41298</v>
      </c>
      <c r="B35" s="42">
        <v>0.3125</v>
      </c>
      <c r="C35" s="43"/>
      <c r="D35" s="43"/>
      <c r="E35" s="43">
        <v>0.66666666666666696</v>
      </c>
      <c r="F35" s="23"/>
      <c r="G35" s="15">
        <f>SUM(F35*Paramètres!B2)</f>
        <v>0</v>
      </c>
      <c r="H35" s="23"/>
      <c r="I35" s="15">
        <f>SUM(H35*Paramètres!B3)</f>
        <v>0</v>
      </c>
      <c r="J35" s="23"/>
      <c r="K35" s="15">
        <f>SUM(J35*Paramètres!B4)</f>
        <v>0</v>
      </c>
      <c r="L35" s="23"/>
      <c r="M35" s="15">
        <f>SUM(L35*Paramètres!B5)</f>
        <v>0</v>
      </c>
      <c r="N35" s="23"/>
      <c r="O35" s="15">
        <f>SUM(N35*Paramètres!B6)</f>
        <v>0</v>
      </c>
      <c r="P35" s="20"/>
      <c r="Q35" s="32">
        <f>SUM(P35*Paramètres!D29)*24</f>
        <v>0</v>
      </c>
      <c r="R35" s="34"/>
      <c r="S35" s="36">
        <f>SUM(R35*Paramètres!B7)</f>
        <v>0</v>
      </c>
      <c r="T35" s="37">
        <f t="shared" si="0"/>
        <v>0.35416666666666696</v>
      </c>
    </row>
    <row r="36" spans="1:20" ht="15.75" thickBot="1" x14ac:dyDescent="0.3">
      <c r="A36" s="53">
        <v>41299</v>
      </c>
      <c r="B36" s="42">
        <v>0.3125</v>
      </c>
      <c r="C36" s="43"/>
      <c r="D36" s="43"/>
      <c r="E36" s="43">
        <v>0.66666666666666696</v>
      </c>
      <c r="F36" s="23"/>
      <c r="G36" s="15">
        <f>SUM(F36*Paramètres!B2)</f>
        <v>0</v>
      </c>
      <c r="H36" s="23"/>
      <c r="I36" s="15">
        <f>SUM(H36*Paramètres!B3)</f>
        <v>0</v>
      </c>
      <c r="J36" s="23"/>
      <c r="K36" s="15">
        <f>SUM(J36*Paramètres!B4)</f>
        <v>0</v>
      </c>
      <c r="L36" s="23"/>
      <c r="M36" s="15">
        <f>SUM(L36*Paramètres!B5)</f>
        <v>0</v>
      </c>
      <c r="N36" s="23"/>
      <c r="O36" s="15">
        <f>SUM(N36*Paramètres!B6)</f>
        <v>0</v>
      </c>
      <c r="P36" s="20"/>
      <c r="Q36" s="32">
        <f>SUM(P36*Paramètres!D30)*24</f>
        <v>0</v>
      </c>
      <c r="R36" s="34"/>
      <c r="S36" s="36">
        <f>SUM(R36*Paramètres!B7)</f>
        <v>0</v>
      </c>
      <c r="T36" s="37">
        <f t="shared" si="0"/>
        <v>0.35416666666666696</v>
      </c>
    </row>
    <row r="37" spans="1:20" ht="15.75" thickBot="1" x14ac:dyDescent="0.3">
      <c r="A37" s="53">
        <v>41300</v>
      </c>
      <c r="B37" s="42"/>
      <c r="C37" s="43"/>
      <c r="D37" s="43"/>
      <c r="E37" s="43"/>
      <c r="F37" s="23"/>
      <c r="G37" s="15">
        <f>SUM(F37*Paramètres!B2)</f>
        <v>0</v>
      </c>
      <c r="H37" s="23"/>
      <c r="I37" s="15">
        <f>SUM(H37*Paramètres!B3)</f>
        <v>0</v>
      </c>
      <c r="J37" s="23"/>
      <c r="K37" s="15">
        <f>SUM(J37*Paramètres!B4)</f>
        <v>0</v>
      </c>
      <c r="L37" s="23"/>
      <c r="M37" s="15">
        <f>SUM(L37*Paramètres!B5)</f>
        <v>0</v>
      </c>
      <c r="N37" s="23"/>
      <c r="O37" s="15">
        <f>SUM(N37*Paramètres!B6)</f>
        <v>0</v>
      </c>
      <c r="P37" s="20"/>
      <c r="Q37" s="32">
        <f>SUM(P37*Paramètres!D31)*24</f>
        <v>0</v>
      </c>
      <c r="R37" s="34"/>
      <c r="S37" s="36">
        <f>SUM(R37*Paramètres!B7)</f>
        <v>0</v>
      </c>
      <c r="T37" s="37">
        <f t="shared" si="0"/>
        <v>0</v>
      </c>
    </row>
    <row r="38" spans="1:20" ht="15.75" thickBot="1" x14ac:dyDescent="0.3">
      <c r="A38" s="53">
        <v>41301</v>
      </c>
      <c r="B38" s="42"/>
      <c r="C38" s="43"/>
      <c r="D38" s="43"/>
      <c r="E38" s="43"/>
      <c r="F38" s="23"/>
      <c r="G38" s="15">
        <f>SUM(F38*Paramètres!B2)</f>
        <v>0</v>
      </c>
      <c r="H38" s="23"/>
      <c r="I38" s="15">
        <f>SUM(H38*Paramètres!B3)</f>
        <v>0</v>
      </c>
      <c r="J38" s="23"/>
      <c r="K38" s="15">
        <f>SUM(J38*Paramètres!B4)</f>
        <v>0</v>
      </c>
      <c r="L38" s="23"/>
      <c r="M38" s="15">
        <f>SUM(L38*Paramètres!B5)</f>
        <v>0</v>
      </c>
      <c r="N38" s="23"/>
      <c r="O38" s="15">
        <f>SUM(N38*Paramètres!B6)</f>
        <v>0</v>
      </c>
      <c r="P38" s="20"/>
      <c r="Q38" s="32">
        <f>SUM(P38*Paramètres!D32)*24</f>
        <v>0</v>
      </c>
      <c r="R38" s="34"/>
      <c r="S38" s="36">
        <f>SUM(R38*Paramètres!B7)</f>
        <v>0</v>
      </c>
      <c r="T38" s="37">
        <f t="shared" si="0"/>
        <v>0</v>
      </c>
    </row>
    <row r="39" spans="1:20" ht="15.75" thickBot="1" x14ac:dyDescent="0.3">
      <c r="A39" s="53">
        <v>41302</v>
      </c>
      <c r="B39" s="42">
        <v>0.3125</v>
      </c>
      <c r="C39" s="43"/>
      <c r="D39" s="43"/>
      <c r="E39" s="43">
        <v>0.66666666666666696</v>
      </c>
      <c r="F39" s="23"/>
      <c r="G39" s="15">
        <f>SUM(F39*Paramètres!B2)</f>
        <v>0</v>
      </c>
      <c r="H39" s="23"/>
      <c r="I39" s="15">
        <f>SUM(H39*Paramètres!B3)</f>
        <v>0</v>
      </c>
      <c r="J39" s="23"/>
      <c r="K39" s="15">
        <f>SUM(J39*Paramètres!B4)</f>
        <v>0</v>
      </c>
      <c r="L39" s="23"/>
      <c r="M39" s="15">
        <f>SUM(L39*Paramètres!B5)</f>
        <v>0</v>
      </c>
      <c r="N39" s="23"/>
      <c r="O39" s="15">
        <f>SUM(N39*Paramètres!B6)</f>
        <v>0</v>
      </c>
      <c r="P39" s="20"/>
      <c r="Q39" s="32">
        <f>SUM(P39*Paramètres!D33)*24</f>
        <v>0</v>
      </c>
      <c r="R39" s="34"/>
      <c r="S39" s="36">
        <f>SUM(R39*Paramètres!B7)</f>
        <v>0</v>
      </c>
      <c r="T39" s="37">
        <f t="shared" si="0"/>
        <v>0.35416666666666696</v>
      </c>
    </row>
    <row r="40" spans="1:20" ht="15.75" thickBot="1" x14ac:dyDescent="0.3">
      <c r="A40" s="53">
        <v>41303</v>
      </c>
      <c r="B40" s="42">
        <v>0.3125</v>
      </c>
      <c r="C40" s="43"/>
      <c r="D40" s="43"/>
      <c r="E40" s="43">
        <v>0.66666666666666696</v>
      </c>
      <c r="F40" s="23"/>
      <c r="G40" s="15">
        <f>SUM(F40*Paramètres!B2)</f>
        <v>0</v>
      </c>
      <c r="H40" s="23"/>
      <c r="I40" s="15">
        <f>SUM(H40*Paramètres!B3)</f>
        <v>0</v>
      </c>
      <c r="J40" s="23"/>
      <c r="K40" s="15">
        <f>SUM(J40*Paramètres!B4)</f>
        <v>0</v>
      </c>
      <c r="L40" s="23"/>
      <c r="M40" s="15">
        <f>SUM(L40*Paramètres!B5)</f>
        <v>0</v>
      </c>
      <c r="N40" s="23"/>
      <c r="O40" s="15">
        <f>SUM(N40*Paramètres!B6)</f>
        <v>0</v>
      </c>
      <c r="P40" s="20"/>
      <c r="Q40" s="32">
        <f>SUM(P40*Paramètres!D34)*24</f>
        <v>0</v>
      </c>
      <c r="R40" s="34"/>
      <c r="S40" s="36">
        <f>SUM(R40*Paramètres!B7)</f>
        <v>0</v>
      </c>
      <c r="T40" s="37">
        <f t="shared" si="0"/>
        <v>0.35416666666666696</v>
      </c>
    </row>
    <row r="41" spans="1:20" ht="15.75" thickBot="1" x14ac:dyDescent="0.3">
      <c r="A41" s="53">
        <v>41304</v>
      </c>
      <c r="B41" s="42">
        <v>0.3125</v>
      </c>
      <c r="C41" s="43"/>
      <c r="D41" s="43"/>
      <c r="E41" s="43">
        <v>0.66666666666666696</v>
      </c>
      <c r="F41" s="23"/>
      <c r="G41" s="15">
        <f>SUM(F41*Paramètres!B2)</f>
        <v>0</v>
      </c>
      <c r="H41" s="23"/>
      <c r="I41" s="15">
        <f>SUM(H41*Paramètres!B3)</f>
        <v>0</v>
      </c>
      <c r="J41" s="23"/>
      <c r="K41" s="15">
        <f>SUM(J41*Paramètres!B4)</f>
        <v>0</v>
      </c>
      <c r="L41" s="23"/>
      <c r="M41" s="15">
        <f>SUM(L41*Paramètres!B5)</f>
        <v>0</v>
      </c>
      <c r="N41" s="23"/>
      <c r="O41" s="15">
        <f>SUM(N41*Paramètres!B6)</f>
        <v>0</v>
      </c>
      <c r="P41" s="20"/>
      <c r="Q41" s="32">
        <f>SUM(P41*Paramètres!D35)*24</f>
        <v>0</v>
      </c>
      <c r="R41" s="34"/>
      <c r="S41" s="36">
        <f>SUM(R41*Paramètres!B7)</f>
        <v>0</v>
      </c>
      <c r="T41" s="37">
        <f t="shared" si="0"/>
        <v>0.35416666666666696</v>
      </c>
    </row>
    <row r="42" spans="1:20" ht="15.75" thickBot="1" x14ac:dyDescent="0.3">
      <c r="A42" s="54">
        <v>41305</v>
      </c>
      <c r="B42" s="44">
        <v>0.3125</v>
      </c>
      <c r="C42" s="45"/>
      <c r="D42" s="45"/>
      <c r="E42" s="45">
        <v>0.66666666666666696</v>
      </c>
      <c r="F42" s="24"/>
      <c r="G42" s="15">
        <f>SUM(F42*Paramètres!B2)</f>
        <v>0</v>
      </c>
      <c r="H42" s="24"/>
      <c r="I42" s="15">
        <f>SUM(H42*Paramètres!B3)</f>
        <v>0</v>
      </c>
      <c r="J42" s="24"/>
      <c r="K42" s="15">
        <f>SUM(J42*Paramètres!B4)</f>
        <v>0</v>
      </c>
      <c r="L42" s="24"/>
      <c r="M42" s="15">
        <f>SUM(L42*Paramètres!B5)</f>
        <v>0</v>
      </c>
      <c r="N42" s="24"/>
      <c r="O42" s="15">
        <f>SUM(N42*Paramètres!B6)</f>
        <v>0</v>
      </c>
      <c r="P42" s="21"/>
      <c r="Q42" s="32">
        <f>SUM(P42*Paramètres!D36)*24</f>
        <v>0</v>
      </c>
      <c r="R42" s="35"/>
      <c r="S42" s="36">
        <f>SUM(R42*Paramètres!B7)</f>
        <v>0</v>
      </c>
      <c r="T42" s="37">
        <f t="shared" si="0"/>
        <v>0.35416666666666696</v>
      </c>
    </row>
    <row r="43" spans="1:20" ht="15.75" thickBot="1" x14ac:dyDescent="0.3">
      <c r="A43" s="99" t="s">
        <v>13</v>
      </c>
      <c r="B43" s="100"/>
      <c r="C43" s="100"/>
      <c r="D43" s="100"/>
      <c r="E43" s="101"/>
      <c r="F43" s="17">
        <f>SUM(G12:G42)</f>
        <v>2</v>
      </c>
      <c r="G43" s="18"/>
      <c r="H43" s="17">
        <f>SUM(I12:I42)</f>
        <v>2</v>
      </c>
      <c r="I43" s="18"/>
      <c r="J43" s="17">
        <f>SUM(K12:K42)</f>
        <v>2</v>
      </c>
      <c r="K43" s="18"/>
      <c r="L43" s="17">
        <f>SUM(M12:M42)</f>
        <v>2</v>
      </c>
      <c r="M43" s="16"/>
      <c r="N43" s="17">
        <f>SUM(O12:O42)</f>
        <v>2</v>
      </c>
      <c r="O43" s="16"/>
      <c r="P43" s="17">
        <f>SUM(Q12:Q42)</f>
        <v>9.6634999999999991</v>
      </c>
      <c r="Q43" s="16"/>
      <c r="R43" s="17">
        <f>SUM(S12:S42)</f>
        <v>2.4</v>
      </c>
      <c r="S43" s="16"/>
      <c r="T43" s="31">
        <f>SUM(T12:T42)*24</f>
        <v>195.50000000000014</v>
      </c>
    </row>
    <row r="44" spans="1:20" ht="15.75" thickBot="1" x14ac:dyDescent="0.3"/>
    <row r="45" spans="1:20" ht="28.35" customHeight="1" thickBot="1" x14ac:dyDescent="0.3">
      <c r="J45" s="102" t="s">
        <v>27</v>
      </c>
      <c r="K45" s="103"/>
      <c r="L45" s="103"/>
      <c r="M45" s="103"/>
      <c r="N45" s="103"/>
      <c r="O45" s="103"/>
      <c r="P45" s="103"/>
      <c r="Q45" s="103"/>
      <c r="R45" s="103"/>
      <c r="S45" s="103"/>
      <c r="T45" s="104"/>
    </row>
    <row r="46" spans="1:20" ht="28.35" customHeight="1" thickBot="1" x14ac:dyDescent="0.3">
      <c r="A46" s="86" t="s">
        <v>34</v>
      </c>
      <c r="B46" s="87"/>
      <c r="C46" s="87"/>
      <c r="D46" s="88"/>
      <c r="E46" s="89">
        <f>SUM(Paramètres!B9/12*Paramètres!B10)</f>
        <v>137.08333333333331</v>
      </c>
      <c r="F46" s="90"/>
      <c r="J46" s="77"/>
      <c r="K46" s="78"/>
      <c r="L46" s="78"/>
      <c r="M46" s="78"/>
      <c r="N46" s="78"/>
      <c r="O46" s="78"/>
      <c r="P46" s="78"/>
      <c r="Q46" s="78"/>
      <c r="R46" s="78"/>
      <c r="S46" s="78"/>
      <c r="T46" s="79"/>
    </row>
    <row r="47" spans="1:20" ht="28.35" customHeight="1" thickBot="1" x14ac:dyDescent="0.3">
      <c r="A47" s="86" t="s">
        <v>25</v>
      </c>
      <c r="B47" s="87"/>
      <c r="C47" s="87"/>
      <c r="D47" s="88"/>
      <c r="E47" s="95">
        <f>T43-E46</f>
        <v>58.416666666666828</v>
      </c>
      <c r="F47" s="96"/>
      <c r="J47" s="80"/>
      <c r="K47" s="81"/>
      <c r="L47" s="81"/>
      <c r="M47" s="81"/>
      <c r="N47" s="81"/>
      <c r="O47" s="81"/>
      <c r="P47" s="81"/>
      <c r="Q47" s="81"/>
      <c r="R47" s="81"/>
      <c r="S47" s="81"/>
      <c r="T47" s="82"/>
    </row>
    <row r="48" spans="1:20" ht="28.35" customHeight="1" thickBot="1" x14ac:dyDescent="0.3">
      <c r="A48" s="86" t="s">
        <v>26</v>
      </c>
      <c r="B48" s="87"/>
      <c r="C48" s="87"/>
      <c r="D48" s="88"/>
      <c r="E48" s="97">
        <f>E47*Paramètres!B1</f>
        <v>146.62583333333373</v>
      </c>
      <c r="F48" s="98"/>
      <c r="J48" s="80"/>
      <c r="K48" s="81"/>
      <c r="L48" s="81"/>
      <c r="M48" s="81"/>
      <c r="N48" s="81"/>
      <c r="O48" s="81"/>
      <c r="P48" s="81"/>
      <c r="Q48" s="81"/>
      <c r="R48" s="81"/>
      <c r="S48" s="81"/>
      <c r="T48" s="82"/>
    </row>
    <row r="49" spans="10:20" ht="28.35" customHeight="1" thickBot="1" x14ac:dyDescent="0.3">
      <c r="J49" s="83"/>
      <c r="K49" s="84"/>
      <c r="L49" s="84"/>
      <c r="M49" s="84"/>
      <c r="N49" s="84"/>
      <c r="O49" s="84"/>
      <c r="P49" s="84"/>
      <c r="Q49" s="84"/>
      <c r="R49" s="84"/>
      <c r="S49" s="84"/>
      <c r="T49" s="85"/>
    </row>
    <row r="1048576" spans="14:14" hidden="1" x14ac:dyDescent="0.25">
      <c r="N1048576" s="38"/>
    </row>
  </sheetData>
  <mergeCells count="35">
    <mergeCell ref="J45:T45"/>
    <mergeCell ref="J3:L3"/>
    <mergeCell ref="J4:L4"/>
    <mergeCell ref="J5:L5"/>
    <mergeCell ref="J6:L6"/>
    <mergeCell ref="N3:T3"/>
    <mergeCell ref="N4:T4"/>
    <mergeCell ref="N5:T5"/>
    <mergeCell ref="N6:T6"/>
    <mergeCell ref="N10:N11"/>
    <mergeCell ref="J46:T49"/>
    <mergeCell ref="A46:D46"/>
    <mergeCell ref="E46:F46"/>
    <mergeCell ref="B7:D7"/>
    <mergeCell ref="B6:D6"/>
    <mergeCell ref="A10:A11"/>
    <mergeCell ref="F10:F11"/>
    <mergeCell ref="H10:H11"/>
    <mergeCell ref="J10:J11"/>
    <mergeCell ref="L10:L11"/>
    <mergeCell ref="E47:F47"/>
    <mergeCell ref="A48:D48"/>
    <mergeCell ref="E48:F48"/>
    <mergeCell ref="T10:T11"/>
    <mergeCell ref="A43:E43"/>
    <mergeCell ref="A47:D47"/>
    <mergeCell ref="D10:E10"/>
    <mergeCell ref="P10:P11"/>
    <mergeCell ref="R10:R11"/>
    <mergeCell ref="B5:D5"/>
    <mergeCell ref="J1:T1"/>
    <mergeCell ref="A1:D1"/>
    <mergeCell ref="B10:C10"/>
    <mergeCell ref="B3:D3"/>
    <mergeCell ref="B4:D4"/>
  </mergeCells>
  <conditionalFormatting sqref="A12:A42">
    <cfRule type="expression" dxfId="9" priority="5" stopIfTrue="1">
      <formula>WEEKDAY(A12,2)&gt;5</formula>
    </cfRule>
  </conditionalFormatting>
  <conditionalFormatting sqref="E47:F47">
    <cfRule type="cellIs" dxfId="8" priority="3" operator="lessThan">
      <formula>0</formula>
    </cfRule>
    <cfRule type="cellIs" dxfId="7" priority="4" operator="greaterThan">
      <formula>0</formula>
    </cfRule>
  </conditionalFormatting>
  <conditionalFormatting sqref="E48:F48">
    <cfRule type="cellIs" dxfId="6" priority="1" operator="lessThan">
      <formula>0</formula>
    </cfRule>
    <cfRule type="cellIs" dxfId="5" priority="2" operator="greaterThan">
      <formula>0</formula>
    </cfRule>
  </conditionalFormatting>
  <dataValidations count="1">
    <dataValidation type="list" allowBlank="1" showInputMessage="1" showErrorMessage="1" sqref="B3:D3">
      <formula1>Noms</formula1>
    </dataValidation>
  </dataValidations>
  <pageMargins left="0" right="0" top="0" bottom="0" header="0" footer="0"/>
  <pageSetup paperSize="9" scale="95" orientation="portrait" cellComments="atEnd" horizontalDpi="4294967293" verticalDpi="4294967293"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I5"/>
  <sheetViews>
    <sheetView workbookViewId="0">
      <selection activeCell="B22" sqref="B22"/>
    </sheetView>
  </sheetViews>
  <sheetFormatPr baseColWidth="10" defaultRowHeight="15" x14ac:dyDescent="0.25"/>
  <cols>
    <col min="1" max="1" width="21.28515625" customWidth="1"/>
    <col min="2" max="2" width="22.5703125" customWidth="1"/>
    <col min="3" max="3" width="32.140625" customWidth="1"/>
    <col min="4" max="4" width="17.85546875" customWidth="1"/>
    <col min="5" max="5" width="12.28515625" customWidth="1"/>
    <col min="6" max="6" width="14.85546875" customWidth="1"/>
    <col min="7" max="7" width="12.5703125" style="57" bestFit="1" customWidth="1"/>
    <col min="8" max="8" width="15.140625" style="57" customWidth="1"/>
    <col min="9" max="9" width="12.5703125" style="58" bestFit="1" customWidth="1"/>
  </cols>
  <sheetData>
    <row r="1" spans="1:9" x14ac:dyDescent="0.25">
      <c r="A1" s="122" t="s">
        <v>38</v>
      </c>
      <c r="B1" s="122"/>
      <c r="C1" s="122"/>
      <c r="D1" s="122"/>
      <c r="E1" s="122"/>
      <c r="F1" s="122"/>
      <c r="G1" s="122"/>
      <c r="H1" s="122"/>
      <c r="I1" s="122"/>
    </row>
    <row r="2" spans="1:9" x14ac:dyDescent="0.25">
      <c r="A2" s="59" t="s">
        <v>41</v>
      </c>
      <c r="B2" s="59" t="s">
        <v>42</v>
      </c>
      <c r="C2" s="59" t="s">
        <v>43</v>
      </c>
      <c r="D2" s="59" t="s">
        <v>44</v>
      </c>
      <c r="E2" s="59" t="s">
        <v>45</v>
      </c>
      <c r="F2" s="59" t="s">
        <v>46</v>
      </c>
      <c r="G2" s="60" t="s">
        <v>47</v>
      </c>
      <c r="H2" s="60" t="s">
        <v>48</v>
      </c>
      <c r="I2" s="61" t="s">
        <v>49</v>
      </c>
    </row>
    <row r="3" spans="1:9" x14ac:dyDescent="0.25">
      <c r="A3" t="s">
        <v>39</v>
      </c>
      <c r="B3" t="s">
        <v>54</v>
      </c>
      <c r="C3" t="s">
        <v>55</v>
      </c>
      <c r="D3" t="s">
        <v>40</v>
      </c>
      <c r="E3">
        <v>56000</v>
      </c>
      <c r="F3" t="s">
        <v>67</v>
      </c>
      <c r="G3" s="57" t="s">
        <v>62</v>
      </c>
      <c r="H3" s="57" t="s">
        <v>63</v>
      </c>
      <c r="I3" s="58">
        <v>654321789</v>
      </c>
    </row>
    <row r="4" spans="1:9" x14ac:dyDescent="0.25">
      <c r="A4" t="s">
        <v>50</v>
      </c>
      <c r="B4" t="s">
        <v>51</v>
      </c>
      <c r="C4" t="s">
        <v>52</v>
      </c>
      <c r="D4" t="s">
        <v>40</v>
      </c>
      <c r="E4">
        <v>56000</v>
      </c>
      <c r="F4" t="s">
        <v>53</v>
      </c>
      <c r="G4" s="57" t="s">
        <v>64</v>
      </c>
      <c r="H4" s="57" t="s">
        <v>65</v>
      </c>
      <c r="I4" s="58">
        <v>987654321</v>
      </c>
    </row>
    <row r="5" spans="1:9" x14ac:dyDescent="0.25">
      <c r="A5" t="s">
        <v>56</v>
      </c>
      <c r="B5" t="s">
        <v>57</v>
      </c>
      <c r="C5" t="s">
        <v>61</v>
      </c>
      <c r="D5" t="s">
        <v>40</v>
      </c>
      <c r="E5">
        <v>56000</v>
      </c>
      <c r="F5" t="s">
        <v>58</v>
      </c>
      <c r="G5" s="57" t="s">
        <v>59</v>
      </c>
      <c r="H5" s="57" t="s">
        <v>60</v>
      </c>
      <c r="I5" s="58">
        <v>654123789</v>
      </c>
    </row>
  </sheetData>
  <mergeCells count="1">
    <mergeCell ref="A1:I1"/>
  </mergeCell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pageSetUpPr fitToPage="1"/>
  </sheetPr>
  <dimension ref="A1:XFC1048576"/>
  <sheetViews>
    <sheetView showGridLines="0" zoomScaleNormal="100" workbookViewId="0">
      <selection activeCell="B3" sqref="B3:D3"/>
    </sheetView>
  </sheetViews>
  <sheetFormatPr baseColWidth="10" defaultColWidth="0" defaultRowHeight="14.45" customHeight="1" zeroHeight="1" x14ac:dyDescent="0.25"/>
  <cols>
    <col min="1" max="1" width="9" customWidth="1"/>
    <col min="2" max="5" width="12.140625" customWidth="1"/>
    <col min="6" max="6" width="6.140625" customWidth="1"/>
    <col min="7" max="7" width="6.140625" style="7" hidden="1" customWidth="1"/>
    <col min="8" max="8" width="6.140625" customWidth="1"/>
    <col min="9" max="9" width="6.140625" style="7" hidden="1" customWidth="1"/>
    <col min="10" max="10" width="6.140625" customWidth="1"/>
    <col min="11" max="11" width="6.140625" style="7" hidden="1" customWidth="1"/>
    <col min="12" max="12" width="6.140625" customWidth="1"/>
    <col min="13" max="13" width="6.140625" hidden="1" customWidth="1"/>
    <col min="14" max="14" width="6.140625" customWidth="1"/>
    <col min="15" max="15" width="6.140625" hidden="1" customWidth="1"/>
    <col min="16" max="16" width="6.140625" customWidth="1"/>
    <col min="17" max="17" width="6.140625" hidden="1" customWidth="1"/>
    <col min="18" max="18" width="6.140625" customWidth="1"/>
    <col min="19" max="19" width="6.140625" hidden="1" customWidth="1"/>
    <col min="20" max="20" width="6.140625" customWidth="1"/>
    <col min="21" max="21" width="22.5703125" hidden="1" customWidth="1"/>
    <col min="22" max="22" width="0" hidden="1" customWidth="1"/>
    <col min="23" max="23" width="11.42578125" hidden="1" customWidth="1"/>
    <col min="24" max="16378" width="11.42578125" hidden="1"/>
    <col min="16379" max="16379" width="15.5703125" customWidth="1"/>
    <col min="16380" max="16380" width="6.7109375" hidden="1" customWidth="1"/>
    <col min="16381" max="16381" width="7.140625" hidden="1" customWidth="1"/>
    <col min="16382" max="16382" width="7.42578125" hidden="1" customWidth="1"/>
    <col min="16383" max="16383" width="11.85546875" hidden="1" customWidth="1"/>
    <col min="16384" max="16384" width="8.7109375" hidden="1" customWidth="1"/>
  </cols>
  <sheetData>
    <row r="1" spans="1:20" ht="23.25" x14ac:dyDescent="0.25">
      <c r="A1" s="73" t="s">
        <v>0</v>
      </c>
      <c r="B1" s="73"/>
      <c r="C1" s="73"/>
      <c r="D1" s="73"/>
      <c r="J1" s="73" t="s">
        <v>29</v>
      </c>
      <c r="K1" s="73"/>
      <c r="L1" s="73"/>
      <c r="M1" s="73"/>
      <c r="N1" s="73"/>
      <c r="O1" s="73"/>
      <c r="P1" s="73"/>
      <c r="Q1" s="73"/>
      <c r="R1" s="73"/>
      <c r="S1" s="73"/>
      <c r="T1" s="73"/>
    </row>
    <row r="2" spans="1:20" ht="3" customHeight="1" thickBot="1" x14ac:dyDescent="0.3"/>
    <row r="3" spans="1:20" ht="28.35" customHeight="1" thickBot="1" x14ac:dyDescent="0.3">
      <c r="A3" s="49" t="s">
        <v>1</v>
      </c>
      <c r="B3" s="74"/>
      <c r="C3" s="75"/>
      <c r="D3" s="76"/>
      <c r="J3" s="105" t="s">
        <v>1</v>
      </c>
      <c r="K3" s="106"/>
      <c r="L3" s="106"/>
      <c r="M3" s="47"/>
      <c r="N3" s="111"/>
      <c r="O3" s="112"/>
      <c r="P3" s="112"/>
      <c r="Q3" s="112"/>
      <c r="R3" s="112"/>
      <c r="S3" s="112"/>
      <c r="T3" s="113"/>
    </row>
    <row r="4" spans="1:20" ht="28.35" customHeight="1" thickBot="1" x14ac:dyDescent="0.3">
      <c r="A4" s="49" t="s">
        <v>2</v>
      </c>
      <c r="B4" s="70" t="str">
        <f>IFERROR(VLOOKUP($B$3,Employeurs!$A$2:$E$5,2,FALSE),"")</f>
        <v/>
      </c>
      <c r="C4" s="71"/>
      <c r="D4" s="72"/>
      <c r="J4" s="107" t="s">
        <v>2</v>
      </c>
      <c r="K4" s="108"/>
      <c r="L4" s="108"/>
      <c r="M4" s="46"/>
      <c r="N4" s="114"/>
      <c r="O4" s="115"/>
      <c r="P4" s="115"/>
      <c r="Q4" s="115"/>
      <c r="R4" s="115"/>
      <c r="S4" s="115"/>
      <c r="T4" s="116"/>
    </row>
    <row r="5" spans="1:20" ht="28.35" customHeight="1" thickBot="1" x14ac:dyDescent="0.3">
      <c r="A5" s="49" t="s">
        <v>3</v>
      </c>
      <c r="B5" s="70" t="str">
        <f>IFERROR(VLOOKUP($B$3,Employeurs!$A$2:$E$5,3,FALSE),"")</f>
        <v/>
      </c>
      <c r="C5" s="71"/>
      <c r="D5" s="72"/>
      <c r="J5" s="107" t="s">
        <v>3</v>
      </c>
      <c r="K5" s="108"/>
      <c r="L5" s="108"/>
      <c r="M5" s="46"/>
      <c r="N5" s="114"/>
      <c r="O5" s="115"/>
      <c r="P5" s="115"/>
      <c r="Q5" s="115"/>
      <c r="R5" s="115"/>
      <c r="S5" s="115"/>
      <c r="T5" s="116"/>
    </row>
    <row r="6" spans="1:20" ht="28.35" customHeight="1" thickBot="1" x14ac:dyDescent="0.3">
      <c r="A6" s="49" t="s">
        <v>35</v>
      </c>
      <c r="B6" s="70" t="str">
        <f>IFERROR(VLOOKUP($B$3,Employeurs!$A$2:$E$5,4,FALSE),"")</f>
        <v/>
      </c>
      <c r="C6" s="71"/>
      <c r="D6" s="72"/>
      <c r="J6" s="109" t="s">
        <v>35</v>
      </c>
      <c r="K6" s="110"/>
      <c r="L6" s="110"/>
      <c r="M6" s="48"/>
      <c r="N6" s="117"/>
      <c r="O6" s="118"/>
      <c r="P6" s="118"/>
      <c r="Q6" s="118"/>
      <c r="R6" s="118"/>
      <c r="S6" s="118"/>
      <c r="T6" s="119"/>
    </row>
    <row r="7" spans="1:20" ht="28.35" customHeight="1" thickBot="1" x14ac:dyDescent="0.3">
      <c r="A7" s="49" t="s">
        <v>4</v>
      </c>
      <c r="B7" s="70" t="str">
        <f>IFERROR(VLOOKUP($B$3,Employeurs!$A$2:$E$5,5,FALSE),"")</f>
        <v/>
      </c>
      <c r="C7" s="71"/>
      <c r="D7" s="72"/>
    </row>
    <row r="8" spans="1:20" ht="15" x14ac:dyDescent="0.25">
      <c r="D8" s="55" t="s">
        <v>37</v>
      </c>
      <c r="E8" s="56">
        <v>2013</v>
      </c>
    </row>
    <row r="9" spans="1:20" ht="15.75" thickBot="1" x14ac:dyDescent="0.3">
      <c r="D9" s="51" t="s">
        <v>31</v>
      </c>
      <c r="E9" s="52">
        <v>41275</v>
      </c>
    </row>
    <row r="10" spans="1:20" ht="15.75" customHeight="1" thickBot="1" x14ac:dyDescent="0.3">
      <c r="A10" s="91" t="s">
        <v>5</v>
      </c>
      <c r="B10" s="66" t="s">
        <v>6</v>
      </c>
      <c r="C10" s="67"/>
      <c r="D10" s="66" t="s">
        <v>33</v>
      </c>
      <c r="E10" s="67"/>
      <c r="F10" s="93" t="s">
        <v>30</v>
      </c>
      <c r="G10" s="25"/>
      <c r="H10" s="68" t="s">
        <v>8</v>
      </c>
      <c r="I10" s="27"/>
      <c r="J10" s="68" t="s">
        <v>11</v>
      </c>
      <c r="K10" s="27"/>
      <c r="L10" s="68" t="s">
        <v>12</v>
      </c>
      <c r="M10" s="29"/>
      <c r="N10" s="120" t="s">
        <v>9</v>
      </c>
      <c r="O10" s="64"/>
      <c r="P10" s="68" t="s">
        <v>10</v>
      </c>
      <c r="Q10" s="62"/>
      <c r="R10" s="68" t="s">
        <v>14</v>
      </c>
      <c r="S10" s="62"/>
      <c r="T10" s="68" t="s">
        <v>13</v>
      </c>
    </row>
    <row r="11" spans="1:20" ht="15.75" thickBot="1" x14ac:dyDescent="0.3">
      <c r="A11" s="92"/>
      <c r="B11" s="39" t="s">
        <v>32</v>
      </c>
      <c r="C11" s="39" t="s">
        <v>7</v>
      </c>
      <c r="D11" s="39" t="s">
        <v>32</v>
      </c>
      <c r="E11" s="39" t="s">
        <v>7</v>
      </c>
      <c r="F11" s="94"/>
      <c r="G11" s="26"/>
      <c r="H11" s="69"/>
      <c r="I11" s="28"/>
      <c r="J11" s="69"/>
      <c r="K11" s="28"/>
      <c r="L11" s="69"/>
      <c r="M11" s="30"/>
      <c r="N11" s="121"/>
      <c r="O11" s="65"/>
      <c r="P11" s="69"/>
      <c r="Q11" s="63"/>
      <c r="R11" s="69"/>
      <c r="S11" s="63"/>
      <c r="T11" s="69"/>
    </row>
    <row r="12" spans="1:20" ht="15.75" thickBot="1" x14ac:dyDescent="0.3">
      <c r="A12" s="53">
        <v>41275</v>
      </c>
      <c r="B12" s="40"/>
      <c r="C12" s="41"/>
      <c r="D12" s="41"/>
      <c r="E12" s="41"/>
      <c r="F12" s="22"/>
      <c r="G12" s="15">
        <f>SUM(F12*Paramètres!B2)</f>
        <v>0</v>
      </c>
      <c r="H12" s="22"/>
      <c r="I12" s="15">
        <f>SUM(H12*Paramètres!B3)</f>
        <v>0</v>
      </c>
      <c r="J12" s="22"/>
      <c r="K12" s="15">
        <f>SUM(J12*Paramètres!B4)</f>
        <v>0</v>
      </c>
      <c r="L12" s="22"/>
      <c r="M12" s="15">
        <f>SUM(L12*Paramètres!B5)</f>
        <v>0</v>
      </c>
      <c r="N12" s="22"/>
      <c r="O12" s="15">
        <f>SUM(N12*Paramètres!B6)</f>
        <v>0</v>
      </c>
      <c r="P12" s="19"/>
      <c r="Q12" s="32">
        <f>SUM(P12*Paramètres!D8)*24</f>
        <v>0</v>
      </c>
      <c r="R12" s="33"/>
      <c r="S12" s="36">
        <f>SUM(R12*Paramètres!B7)</f>
        <v>0</v>
      </c>
      <c r="T12" s="37">
        <f>E12-D12+C12-B12</f>
        <v>0</v>
      </c>
    </row>
    <row r="13" spans="1:20" ht="15.75" thickBot="1" x14ac:dyDescent="0.3">
      <c r="A13" s="53">
        <v>41276</v>
      </c>
      <c r="B13" s="42"/>
      <c r="C13" s="43"/>
      <c r="D13" s="43"/>
      <c r="E13" s="43"/>
      <c r="F13" s="23"/>
      <c r="G13" s="15">
        <f>SUM(F13*Paramètres!B2)</f>
        <v>0</v>
      </c>
      <c r="H13" s="23"/>
      <c r="I13" s="15">
        <f>SUM(H13*Paramètres!B3)</f>
        <v>0</v>
      </c>
      <c r="J13" s="23"/>
      <c r="K13" s="15">
        <f>SUM(J13*Paramètres!B4)</f>
        <v>0</v>
      </c>
      <c r="L13" s="23"/>
      <c r="M13" s="15">
        <f>SUM(L13*Paramètres!B5)</f>
        <v>0</v>
      </c>
      <c r="N13" s="23"/>
      <c r="O13" s="15">
        <f>SUM(N13*Paramètres!B6)</f>
        <v>0</v>
      </c>
      <c r="P13" s="20"/>
      <c r="Q13" s="32">
        <f>SUM(P13*Paramètres!D8)*24</f>
        <v>0</v>
      </c>
      <c r="R13" s="34"/>
      <c r="S13" s="36">
        <f>SUM(R13*Paramètres!B7)</f>
        <v>0</v>
      </c>
      <c r="T13" s="37">
        <f t="shared" ref="T13:T42" si="0">E13-D13+C13-B13</f>
        <v>0</v>
      </c>
    </row>
    <row r="14" spans="1:20" ht="15.75" thickBot="1" x14ac:dyDescent="0.3">
      <c r="A14" s="53">
        <v>41277</v>
      </c>
      <c r="B14" s="42"/>
      <c r="C14" s="43"/>
      <c r="D14" s="43"/>
      <c r="E14" s="43"/>
      <c r="F14" s="23"/>
      <c r="G14" s="15">
        <f>SUM(F14*Paramètres!B2)</f>
        <v>0</v>
      </c>
      <c r="H14" s="23"/>
      <c r="I14" s="15">
        <f>SUM(H14*Paramètres!B3)</f>
        <v>0</v>
      </c>
      <c r="J14" s="23"/>
      <c r="K14" s="15">
        <f>SUM(J14*Paramètres!B4)</f>
        <v>0</v>
      </c>
      <c r="L14" s="23"/>
      <c r="M14" s="15">
        <f>SUM(L14*Paramètres!B5)</f>
        <v>0</v>
      </c>
      <c r="N14" s="23"/>
      <c r="O14" s="15">
        <f>SUM(N14*Paramètres!B6)</f>
        <v>0</v>
      </c>
      <c r="P14" s="20"/>
      <c r="Q14" s="32">
        <f>SUM(P14*Paramètres!D8)*24</f>
        <v>0</v>
      </c>
      <c r="R14" s="34"/>
      <c r="S14" s="36">
        <f>SUM(R14*Paramètres!B7)</f>
        <v>0</v>
      </c>
      <c r="T14" s="37">
        <f t="shared" si="0"/>
        <v>0</v>
      </c>
    </row>
    <row r="15" spans="1:20" ht="15.75" thickBot="1" x14ac:dyDescent="0.3">
      <c r="A15" s="53">
        <v>41278</v>
      </c>
      <c r="B15" s="42"/>
      <c r="C15" s="43"/>
      <c r="D15" s="43"/>
      <c r="E15" s="43"/>
      <c r="F15" s="23"/>
      <c r="G15" s="15">
        <f>SUM(F15*Paramètres!B2)</f>
        <v>0</v>
      </c>
      <c r="H15" s="23"/>
      <c r="I15" s="15">
        <f>SUM(H15*Paramètres!B3)</f>
        <v>0</v>
      </c>
      <c r="J15" s="23"/>
      <c r="K15" s="15">
        <f>SUM(J15*Paramètres!B4)</f>
        <v>0</v>
      </c>
      <c r="L15" s="23"/>
      <c r="M15" s="15">
        <f>SUM(L15*Paramètres!B5)</f>
        <v>0</v>
      </c>
      <c r="N15" s="23"/>
      <c r="O15" s="15">
        <f>SUM(N15*Paramètres!B6)</f>
        <v>0</v>
      </c>
      <c r="P15" s="20"/>
      <c r="Q15" s="32">
        <f>SUM(P15*Paramètres!D9)*24</f>
        <v>0</v>
      </c>
      <c r="R15" s="34"/>
      <c r="S15" s="36">
        <f>SUM(R15*Paramètres!B7)</f>
        <v>0</v>
      </c>
      <c r="T15" s="37">
        <f t="shared" si="0"/>
        <v>0</v>
      </c>
    </row>
    <row r="16" spans="1:20" ht="15.75" thickBot="1" x14ac:dyDescent="0.3">
      <c r="A16" s="53">
        <v>41279</v>
      </c>
      <c r="B16" s="42"/>
      <c r="C16" s="43"/>
      <c r="D16" s="43"/>
      <c r="E16" s="43"/>
      <c r="F16" s="23"/>
      <c r="G16" s="15">
        <f>SUM(F16*Paramètres!B2)</f>
        <v>0</v>
      </c>
      <c r="H16" s="23"/>
      <c r="I16" s="15">
        <f>SUM(H16*Paramètres!B3)</f>
        <v>0</v>
      </c>
      <c r="J16" s="23"/>
      <c r="K16" s="15">
        <f>SUM(J16*Paramètres!B4)</f>
        <v>0</v>
      </c>
      <c r="L16" s="23"/>
      <c r="M16" s="15">
        <f>SUM(L16*Paramètres!B5)</f>
        <v>0</v>
      </c>
      <c r="N16" s="23"/>
      <c r="O16" s="15">
        <f>SUM(N16*Paramètres!B6)</f>
        <v>0</v>
      </c>
      <c r="P16" s="20"/>
      <c r="Q16" s="32">
        <f>SUM(P16*Paramètres!D10)*24</f>
        <v>0</v>
      </c>
      <c r="R16" s="34"/>
      <c r="S16" s="36">
        <f>SUM(R16*Paramètres!B7)</f>
        <v>0</v>
      </c>
      <c r="T16" s="37">
        <f t="shared" si="0"/>
        <v>0</v>
      </c>
    </row>
    <row r="17" spans="1:20" ht="15.75" thickBot="1" x14ac:dyDescent="0.3">
      <c r="A17" s="53">
        <v>41280</v>
      </c>
      <c r="B17" s="42"/>
      <c r="C17" s="43"/>
      <c r="D17" s="43"/>
      <c r="E17" s="43"/>
      <c r="F17" s="23"/>
      <c r="G17" s="15">
        <f>SUM(F17*Paramètres!B2)</f>
        <v>0</v>
      </c>
      <c r="H17" s="23"/>
      <c r="I17" s="15">
        <f>SUM(H17*Paramètres!B3)</f>
        <v>0</v>
      </c>
      <c r="J17" s="23"/>
      <c r="K17" s="15">
        <f>SUM(J17*Paramètres!B4)</f>
        <v>0</v>
      </c>
      <c r="L17" s="23"/>
      <c r="M17" s="15">
        <f>SUM(L17*Paramètres!B5)</f>
        <v>0</v>
      </c>
      <c r="N17" s="23"/>
      <c r="O17" s="15">
        <f>SUM(N17*Paramètres!B6)</f>
        <v>0</v>
      </c>
      <c r="P17" s="20"/>
      <c r="Q17" s="32">
        <f>SUM(P17*Paramètres!D11)*24</f>
        <v>0</v>
      </c>
      <c r="R17" s="34"/>
      <c r="S17" s="36">
        <f>SUM(R17*Paramètres!B7)</f>
        <v>0</v>
      </c>
      <c r="T17" s="37">
        <f t="shared" si="0"/>
        <v>0</v>
      </c>
    </row>
    <row r="18" spans="1:20" ht="15.75" thickBot="1" x14ac:dyDescent="0.3">
      <c r="A18" s="53">
        <v>41281</v>
      </c>
      <c r="B18" s="42"/>
      <c r="C18" s="43"/>
      <c r="D18" s="43"/>
      <c r="E18" s="43"/>
      <c r="F18" s="23"/>
      <c r="G18" s="15">
        <f>SUM(F18*Paramètres!B2)</f>
        <v>0</v>
      </c>
      <c r="H18" s="23"/>
      <c r="I18" s="15">
        <f>SUM(H18*Paramètres!B3)</f>
        <v>0</v>
      </c>
      <c r="J18" s="23"/>
      <c r="K18" s="15">
        <f>SUM(J18*Paramètres!B4)</f>
        <v>0</v>
      </c>
      <c r="L18" s="23"/>
      <c r="M18" s="15">
        <f>SUM(L18*Paramètres!B5)</f>
        <v>0</v>
      </c>
      <c r="N18" s="23"/>
      <c r="O18" s="15">
        <f>SUM(N18*Paramètres!B6)</f>
        <v>0</v>
      </c>
      <c r="P18" s="20"/>
      <c r="Q18" s="32">
        <f>SUM(P18*Paramètres!D12)*24</f>
        <v>0</v>
      </c>
      <c r="R18" s="34"/>
      <c r="S18" s="36">
        <f>SUM(R18*Paramètres!B7)</f>
        <v>0</v>
      </c>
      <c r="T18" s="37">
        <f t="shared" si="0"/>
        <v>0</v>
      </c>
    </row>
    <row r="19" spans="1:20" ht="15.75" thickBot="1" x14ac:dyDescent="0.3">
      <c r="A19" s="53">
        <v>41282</v>
      </c>
      <c r="B19" s="42"/>
      <c r="C19" s="43"/>
      <c r="D19" s="43"/>
      <c r="E19" s="43"/>
      <c r="F19" s="23"/>
      <c r="G19" s="15">
        <f>SUM(F19*Paramètres!B2)</f>
        <v>0</v>
      </c>
      <c r="H19" s="23"/>
      <c r="I19" s="15">
        <f>SUM(H19*Paramètres!B3)</f>
        <v>0</v>
      </c>
      <c r="J19" s="23"/>
      <c r="K19" s="15">
        <f>SUM(J19*Paramètres!B4)</f>
        <v>0</v>
      </c>
      <c r="L19" s="23"/>
      <c r="M19" s="15">
        <f>SUM(L19*Paramètres!B5)</f>
        <v>0</v>
      </c>
      <c r="N19" s="23"/>
      <c r="O19" s="15">
        <f>SUM(N19*Paramètres!B6)</f>
        <v>0</v>
      </c>
      <c r="P19" s="20"/>
      <c r="Q19" s="32">
        <f>SUM(P19*Paramètres!D13)*24</f>
        <v>0</v>
      </c>
      <c r="R19" s="34"/>
      <c r="S19" s="36">
        <f>SUM(R19*Paramètres!B7)</f>
        <v>0</v>
      </c>
      <c r="T19" s="37">
        <f t="shared" si="0"/>
        <v>0</v>
      </c>
    </row>
    <row r="20" spans="1:20" ht="15.75" thickBot="1" x14ac:dyDescent="0.3">
      <c r="A20" s="53">
        <v>41283</v>
      </c>
      <c r="B20" s="42"/>
      <c r="C20" s="43"/>
      <c r="D20" s="43"/>
      <c r="E20" s="43"/>
      <c r="F20" s="23"/>
      <c r="G20" s="15">
        <f>SUM(F20*Paramètres!B2)</f>
        <v>0</v>
      </c>
      <c r="H20" s="23"/>
      <c r="I20" s="15">
        <f>SUM(H20*Paramètres!B3)</f>
        <v>0</v>
      </c>
      <c r="J20" s="23"/>
      <c r="K20" s="15">
        <f>SUM(J20*Paramètres!B4)</f>
        <v>0</v>
      </c>
      <c r="L20" s="23"/>
      <c r="M20" s="15">
        <f>SUM(L20*Paramètres!B5)</f>
        <v>0</v>
      </c>
      <c r="N20" s="23"/>
      <c r="O20" s="15">
        <f>SUM(N20*Paramètres!B6)</f>
        <v>0</v>
      </c>
      <c r="P20" s="20"/>
      <c r="Q20" s="32">
        <f>SUM(P20*Paramètres!D14)*24</f>
        <v>0</v>
      </c>
      <c r="R20" s="34"/>
      <c r="S20" s="36">
        <f>SUM(R20*Paramètres!B7)</f>
        <v>0</v>
      </c>
      <c r="T20" s="37">
        <f t="shared" si="0"/>
        <v>0</v>
      </c>
    </row>
    <row r="21" spans="1:20" ht="15.75" thickBot="1" x14ac:dyDescent="0.3">
      <c r="A21" s="53">
        <v>41284</v>
      </c>
      <c r="B21" s="42"/>
      <c r="C21" s="43"/>
      <c r="D21" s="43"/>
      <c r="E21" s="43"/>
      <c r="F21" s="23"/>
      <c r="G21" s="15">
        <f>SUM(F21*Paramètres!B2)</f>
        <v>0</v>
      </c>
      <c r="H21" s="23"/>
      <c r="I21" s="15">
        <f>SUM(H21*Paramètres!B3)</f>
        <v>0</v>
      </c>
      <c r="J21" s="23"/>
      <c r="K21" s="15">
        <f>SUM(J21*Paramètres!B4)</f>
        <v>0</v>
      </c>
      <c r="L21" s="23"/>
      <c r="M21" s="15">
        <f>SUM(L21*Paramètres!B5)</f>
        <v>0</v>
      </c>
      <c r="N21" s="23"/>
      <c r="O21" s="15">
        <f>SUM(N21*Paramètres!B6)</f>
        <v>0</v>
      </c>
      <c r="P21" s="20"/>
      <c r="Q21" s="32">
        <f>SUM(P21*Paramètres!D15)*24</f>
        <v>0</v>
      </c>
      <c r="R21" s="34"/>
      <c r="S21" s="36">
        <f>SUM(R21*Paramètres!B7)</f>
        <v>0</v>
      </c>
      <c r="T21" s="37">
        <f t="shared" si="0"/>
        <v>0</v>
      </c>
    </row>
    <row r="22" spans="1:20" ht="15.75" thickBot="1" x14ac:dyDescent="0.3">
      <c r="A22" s="53">
        <v>41285</v>
      </c>
      <c r="B22" s="42"/>
      <c r="C22" s="43"/>
      <c r="D22" s="43"/>
      <c r="E22" s="43"/>
      <c r="F22" s="23"/>
      <c r="G22" s="15">
        <f>SUM(F22*Paramètres!B2)</f>
        <v>0</v>
      </c>
      <c r="H22" s="23"/>
      <c r="I22" s="15">
        <f>SUM(H22*Paramètres!B3)</f>
        <v>0</v>
      </c>
      <c r="J22" s="23"/>
      <c r="K22" s="15">
        <f>SUM(J22*Paramètres!B4)</f>
        <v>0</v>
      </c>
      <c r="L22" s="23"/>
      <c r="M22" s="15">
        <f>SUM(L22*Paramètres!B5)</f>
        <v>0</v>
      </c>
      <c r="N22" s="23"/>
      <c r="O22" s="15">
        <f>SUM(N22*Paramètres!B6)</f>
        <v>0</v>
      </c>
      <c r="P22" s="20"/>
      <c r="Q22" s="32">
        <f>SUM(P22*Paramètres!D16)*24</f>
        <v>0</v>
      </c>
      <c r="R22" s="34"/>
      <c r="S22" s="36">
        <f>SUM(R22*Paramètres!B7)</f>
        <v>0</v>
      </c>
      <c r="T22" s="37">
        <f t="shared" si="0"/>
        <v>0</v>
      </c>
    </row>
    <row r="23" spans="1:20" ht="15.75" thickBot="1" x14ac:dyDescent="0.3">
      <c r="A23" s="53">
        <v>41286</v>
      </c>
      <c r="B23" s="42"/>
      <c r="C23" s="43"/>
      <c r="D23" s="43"/>
      <c r="E23" s="43"/>
      <c r="F23" s="23"/>
      <c r="G23" s="15">
        <f>SUM(F23*Paramètres!B2)</f>
        <v>0</v>
      </c>
      <c r="H23" s="23"/>
      <c r="I23" s="15">
        <f>SUM(H23*Paramètres!B3)</f>
        <v>0</v>
      </c>
      <c r="J23" s="23"/>
      <c r="K23" s="15">
        <f>SUM(J23*Paramètres!B4)</f>
        <v>0</v>
      </c>
      <c r="L23" s="23"/>
      <c r="M23" s="15">
        <f>SUM(L23*Paramètres!B5)</f>
        <v>0</v>
      </c>
      <c r="N23" s="23"/>
      <c r="O23" s="15">
        <f>SUM(N23*Paramètres!B6)</f>
        <v>0</v>
      </c>
      <c r="P23" s="20"/>
      <c r="Q23" s="32">
        <f>SUM(P23*Paramètres!D17)*24</f>
        <v>0</v>
      </c>
      <c r="R23" s="34"/>
      <c r="S23" s="36">
        <f>SUM(R23*Paramètres!B7)</f>
        <v>0</v>
      </c>
      <c r="T23" s="37">
        <f t="shared" si="0"/>
        <v>0</v>
      </c>
    </row>
    <row r="24" spans="1:20" ht="15.75" thickBot="1" x14ac:dyDescent="0.3">
      <c r="A24" s="53">
        <v>41287</v>
      </c>
      <c r="B24" s="42"/>
      <c r="C24" s="43"/>
      <c r="D24" s="43"/>
      <c r="E24" s="43"/>
      <c r="F24" s="23"/>
      <c r="G24" s="15">
        <f>SUM(F24*Paramètres!B2)</f>
        <v>0</v>
      </c>
      <c r="H24" s="23"/>
      <c r="I24" s="15">
        <f>SUM(H24*Paramètres!B3)</f>
        <v>0</v>
      </c>
      <c r="J24" s="23"/>
      <c r="K24" s="15">
        <f>SUM(J24*Paramètres!B4)</f>
        <v>0</v>
      </c>
      <c r="L24" s="23"/>
      <c r="M24" s="15">
        <f>SUM(L24*Paramètres!B5)</f>
        <v>0</v>
      </c>
      <c r="N24" s="23"/>
      <c r="O24" s="15">
        <f>SUM(N24*Paramètres!B6)</f>
        <v>0</v>
      </c>
      <c r="P24" s="20"/>
      <c r="Q24" s="32">
        <f>SUM(P24*Paramètres!D18)*24</f>
        <v>0</v>
      </c>
      <c r="R24" s="34"/>
      <c r="S24" s="36">
        <f>SUM(R24*Paramètres!B7)</f>
        <v>0</v>
      </c>
      <c r="T24" s="37">
        <f t="shared" si="0"/>
        <v>0</v>
      </c>
    </row>
    <row r="25" spans="1:20" ht="15.75" thickBot="1" x14ac:dyDescent="0.3">
      <c r="A25" s="53">
        <v>41288</v>
      </c>
      <c r="B25" s="42"/>
      <c r="C25" s="43"/>
      <c r="D25" s="43"/>
      <c r="E25" s="43"/>
      <c r="F25" s="23"/>
      <c r="G25" s="15">
        <f>SUM(F25*Paramètres!B2)</f>
        <v>0</v>
      </c>
      <c r="H25" s="23"/>
      <c r="I25" s="15">
        <f>SUM(H25*Paramètres!B3)</f>
        <v>0</v>
      </c>
      <c r="J25" s="23"/>
      <c r="K25" s="15">
        <f>SUM(J25*Paramètres!B4)</f>
        <v>0</v>
      </c>
      <c r="L25" s="23"/>
      <c r="M25" s="15">
        <f>SUM(L25*Paramètres!B5)</f>
        <v>0</v>
      </c>
      <c r="N25" s="23"/>
      <c r="O25" s="15">
        <f>SUM(N25*Paramètres!B6)</f>
        <v>0</v>
      </c>
      <c r="P25" s="20"/>
      <c r="Q25" s="32">
        <f>SUM(P25*Paramètres!D19)*24</f>
        <v>0</v>
      </c>
      <c r="R25" s="34"/>
      <c r="S25" s="36">
        <f>SUM(R25*Paramètres!B7)</f>
        <v>0</v>
      </c>
      <c r="T25" s="37">
        <f t="shared" si="0"/>
        <v>0</v>
      </c>
    </row>
    <row r="26" spans="1:20" ht="15.75" thickBot="1" x14ac:dyDescent="0.3">
      <c r="A26" s="53">
        <v>41289</v>
      </c>
      <c r="B26" s="42"/>
      <c r="C26" s="43"/>
      <c r="D26" s="43"/>
      <c r="E26" s="43"/>
      <c r="F26" s="23"/>
      <c r="G26" s="15">
        <f>SUM(F26*Paramètres!B2)</f>
        <v>0</v>
      </c>
      <c r="H26" s="23"/>
      <c r="I26" s="15">
        <f>SUM(H26*Paramètres!B3)</f>
        <v>0</v>
      </c>
      <c r="J26" s="23"/>
      <c r="K26" s="15">
        <f>SUM(J26*Paramètres!B4)</f>
        <v>0</v>
      </c>
      <c r="L26" s="23"/>
      <c r="M26" s="15">
        <f>SUM(L26*Paramètres!B5)</f>
        <v>0</v>
      </c>
      <c r="N26" s="23"/>
      <c r="O26" s="15">
        <f>SUM(N26*Paramètres!B6)</f>
        <v>0</v>
      </c>
      <c r="P26" s="20"/>
      <c r="Q26" s="32">
        <f>SUM(P26*Paramètres!D20)*24</f>
        <v>0</v>
      </c>
      <c r="R26" s="34"/>
      <c r="S26" s="36">
        <f>SUM(R26*Paramètres!B7)</f>
        <v>0</v>
      </c>
      <c r="T26" s="37">
        <f t="shared" si="0"/>
        <v>0</v>
      </c>
    </row>
    <row r="27" spans="1:20" ht="15.75" thickBot="1" x14ac:dyDescent="0.3">
      <c r="A27" s="53">
        <v>41290</v>
      </c>
      <c r="B27" s="42"/>
      <c r="C27" s="43"/>
      <c r="D27" s="43"/>
      <c r="E27" s="43"/>
      <c r="F27" s="23"/>
      <c r="G27" s="15">
        <f>SUM(F27*Paramètres!B2)</f>
        <v>0</v>
      </c>
      <c r="H27" s="23"/>
      <c r="I27" s="15">
        <f>SUM(H27*Paramètres!B3)</f>
        <v>0</v>
      </c>
      <c r="J27" s="23"/>
      <c r="K27" s="15">
        <f>SUM(J27*Paramètres!B4)</f>
        <v>0</v>
      </c>
      <c r="L27" s="23"/>
      <c r="M27" s="15">
        <f>SUM(L27*Paramètres!B5)</f>
        <v>0</v>
      </c>
      <c r="N27" s="23"/>
      <c r="O27" s="15">
        <f>SUM(N27*Paramètres!B6)</f>
        <v>0</v>
      </c>
      <c r="P27" s="20"/>
      <c r="Q27" s="32">
        <f>SUM(P27*Paramètres!D21)*24</f>
        <v>0</v>
      </c>
      <c r="R27" s="34"/>
      <c r="S27" s="36">
        <f>SUM(R27*Paramètres!B7)</f>
        <v>0</v>
      </c>
      <c r="T27" s="37">
        <f t="shared" si="0"/>
        <v>0</v>
      </c>
    </row>
    <row r="28" spans="1:20" ht="15.75" thickBot="1" x14ac:dyDescent="0.3">
      <c r="A28" s="53">
        <v>41291</v>
      </c>
      <c r="B28" s="42"/>
      <c r="C28" s="43"/>
      <c r="D28" s="43"/>
      <c r="E28" s="43"/>
      <c r="F28" s="23"/>
      <c r="G28" s="15">
        <f>SUM(F28*Paramètres!B2)</f>
        <v>0</v>
      </c>
      <c r="H28" s="23"/>
      <c r="I28" s="15">
        <f>SUM(H28*Paramètres!B3)</f>
        <v>0</v>
      </c>
      <c r="J28" s="23"/>
      <c r="K28" s="15">
        <f>SUM(J28*Paramètres!B4)</f>
        <v>0</v>
      </c>
      <c r="L28" s="23"/>
      <c r="M28" s="15">
        <f>SUM(L28*Paramètres!B5)</f>
        <v>0</v>
      </c>
      <c r="N28" s="23"/>
      <c r="O28" s="15">
        <f>SUM(N28*Paramètres!B6)</f>
        <v>0</v>
      </c>
      <c r="P28" s="20"/>
      <c r="Q28" s="32">
        <f>SUM(P28*Paramètres!D22)*24</f>
        <v>0</v>
      </c>
      <c r="R28" s="34"/>
      <c r="S28" s="36">
        <f>SUM(R28*Paramètres!B7)</f>
        <v>0</v>
      </c>
      <c r="T28" s="37">
        <f t="shared" si="0"/>
        <v>0</v>
      </c>
    </row>
    <row r="29" spans="1:20" ht="15.75" thickBot="1" x14ac:dyDescent="0.3">
      <c r="A29" s="53">
        <v>41292</v>
      </c>
      <c r="B29" s="42"/>
      <c r="C29" s="43"/>
      <c r="D29" s="43"/>
      <c r="E29" s="43"/>
      <c r="F29" s="23"/>
      <c r="G29" s="15">
        <f>SUM(F29*Paramètres!B2)</f>
        <v>0</v>
      </c>
      <c r="H29" s="23"/>
      <c r="I29" s="15">
        <f>SUM(H29*Paramètres!B3)</f>
        <v>0</v>
      </c>
      <c r="J29" s="23"/>
      <c r="K29" s="15">
        <f>SUM(J29*Paramètres!B4)</f>
        <v>0</v>
      </c>
      <c r="L29" s="23"/>
      <c r="M29" s="15">
        <f>SUM(L29*Paramètres!B5)</f>
        <v>0</v>
      </c>
      <c r="N29" s="23"/>
      <c r="O29" s="15">
        <f>SUM(N29*Paramètres!B6)</f>
        <v>0</v>
      </c>
      <c r="P29" s="20"/>
      <c r="Q29" s="32">
        <f>SUM(P29*Paramètres!D23)*24</f>
        <v>0</v>
      </c>
      <c r="R29" s="34"/>
      <c r="S29" s="36">
        <f>SUM(R29*Paramètres!B7)</f>
        <v>0</v>
      </c>
      <c r="T29" s="37">
        <f t="shared" si="0"/>
        <v>0</v>
      </c>
    </row>
    <row r="30" spans="1:20" ht="15.75" thickBot="1" x14ac:dyDescent="0.3">
      <c r="A30" s="53">
        <v>41293</v>
      </c>
      <c r="B30" s="42"/>
      <c r="C30" s="43"/>
      <c r="D30" s="43"/>
      <c r="E30" s="43"/>
      <c r="F30" s="23"/>
      <c r="G30" s="15">
        <f>SUM(F30*Paramètres!B2)</f>
        <v>0</v>
      </c>
      <c r="H30" s="23"/>
      <c r="I30" s="15">
        <f>SUM(H30*Paramètres!B3)</f>
        <v>0</v>
      </c>
      <c r="J30" s="23"/>
      <c r="K30" s="15">
        <f>SUM(J30*Paramètres!B4)</f>
        <v>0</v>
      </c>
      <c r="L30" s="23"/>
      <c r="M30" s="15">
        <f>SUM(L30*Paramètres!B5)</f>
        <v>0</v>
      </c>
      <c r="N30" s="23"/>
      <c r="O30" s="15">
        <f>SUM(N30*Paramètres!B6)</f>
        <v>0</v>
      </c>
      <c r="P30" s="20"/>
      <c r="Q30" s="32">
        <f>SUM(P30*Paramètres!D24)*24</f>
        <v>0</v>
      </c>
      <c r="R30" s="34"/>
      <c r="S30" s="36">
        <f>SUM(R30*Paramètres!B7)</f>
        <v>0</v>
      </c>
      <c r="T30" s="37">
        <f t="shared" si="0"/>
        <v>0</v>
      </c>
    </row>
    <row r="31" spans="1:20" ht="15.75" thickBot="1" x14ac:dyDescent="0.3">
      <c r="A31" s="53">
        <v>41294</v>
      </c>
      <c r="B31" s="42"/>
      <c r="C31" s="43"/>
      <c r="D31" s="43"/>
      <c r="E31" s="43"/>
      <c r="F31" s="23"/>
      <c r="G31" s="15">
        <f>SUM(F31*Paramètres!B2)</f>
        <v>0</v>
      </c>
      <c r="H31" s="23"/>
      <c r="I31" s="15">
        <f>SUM(H31*Paramètres!B3)</f>
        <v>0</v>
      </c>
      <c r="J31" s="23"/>
      <c r="K31" s="15">
        <f>SUM(J31*Paramètres!B4)</f>
        <v>0</v>
      </c>
      <c r="L31" s="23"/>
      <c r="M31" s="15">
        <f>SUM(L31*Paramètres!B5)</f>
        <v>0</v>
      </c>
      <c r="N31" s="23"/>
      <c r="O31" s="15">
        <f>SUM(N31*Paramètres!B6)</f>
        <v>0</v>
      </c>
      <c r="P31" s="20"/>
      <c r="Q31" s="32">
        <f>SUM(P31*Paramètres!D25)*24</f>
        <v>0</v>
      </c>
      <c r="R31" s="34"/>
      <c r="S31" s="36">
        <f>SUM(R31*Paramètres!B7)</f>
        <v>0</v>
      </c>
      <c r="T31" s="37">
        <f t="shared" si="0"/>
        <v>0</v>
      </c>
    </row>
    <row r="32" spans="1:20" ht="15.75" thickBot="1" x14ac:dyDescent="0.3">
      <c r="A32" s="53">
        <v>41295</v>
      </c>
      <c r="B32" s="42"/>
      <c r="C32" s="43"/>
      <c r="D32" s="43"/>
      <c r="E32" s="43"/>
      <c r="F32" s="23"/>
      <c r="G32" s="15">
        <f>SUM(F32*Paramètres!B2)</f>
        <v>0</v>
      </c>
      <c r="H32" s="23"/>
      <c r="I32" s="15">
        <f>SUM(H32*Paramètres!B3)</f>
        <v>0</v>
      </c>
      <c r="J32" s="23"/>
      <c r="K32" s="15">
        <f>SUM(J32*Paramètres!B4)</f>
        <v>0</v>
      </c>
      <c r="L32" s="23"/>
      <c r="M32" s="15">
        <f>SUM(L32*Paramètres!B5)</f>
        <v>0</v>
      </c>
      <c r="N32" s="23"/>
      <c r="O32" s="15">
        <f>SUM(N32*Paramètres!B6)</f>
        <v>0</v>
      </c>
      <c r="P32" s="20"/>
      <c r="Q32" s="32">
        <f>SUM(P32*Paramètres!D26)*24</f>
        <v>0</v>
      </c>
      <c r="R32" s="34"/>
      <c r="S32" s="36">
        <f>SUM(R32*Paramètres!B7)</f>
        <v>0</v>
      </c>
      <c r="T32" s="37">
        <f t="shared" si="0"/>
        <v>0</v>
      </c>
    </row>
    <row r="33" spans="1:20" ht="15.75" thickBot="1" x14ac:dyDescent="0.3">
      <c r="A33" s="53">
        <v>41296</v>
      </c>
      <c r="B33" s="42"/>
      <c r="C33" s="43"/>
      <c r="D33" s="43"/>
      <c r="E33" s="43"/>
      <c r="F33" s="23"/>
      <c r="G33" s="15">
        <f>SUM(F33*Paramètres!B2)</f>
        <v>0</v>
      </c>
      <c r="H33" s="23"/>
      <c r="I33" s="15">
        <f>SUM(H33*Paramètres!B3)</f>
        <v>0</v>
      </c>
      <c r="J33" s="23"/>
      <c r="K33" s="15">
        <f>SUM(J33*Paramètres!B4)</f>
        <v>0</v>
      </c>
      <c r="L33" s="23"/>
      <c r="M33" s="15">
        <f>SUM(L33*Paramètres!B5)</f>
        <v>0</v>
      </c>
      <c r="N33" s="23"/>
      <c r="O33" s="15">
        <f>SUM(N33*Paramètres!B6)</f>
        <v>0</v>
      </c>
      <c r="P33" s="20"/>
      <c r="Q33" s="32">
        <f>SUM(P33*Paramètres!D27)*24</f>
        <v>0</v>
      </c>
      <c r="R33" s="34"/>
      <c r="S33" s="36">
        <f>SUM(R33*Paramètres!B7)</f>
        <v>0</v>
      </c>
      <c r="T33" s="37">
        <f t="shared" si="0"/>
        <v>0</v>
      </c>
    </row>
    <row r="34" spans="1:20" ht="15.75" thickBot="1" x14ac:dyDescent="0.3">
      <c r="A34" s="53">
        <v>41297</v>
      </c>
      <c r="B34" s="42"/>
      <c r="C34" s="43"/>
      <c r="D34" s="43"/>
      <c r="E34" s="43"/>
      <c r="F34" s="23"/>
      <c r="G34" s="15">
        <f>SUM(F34*Paramètres!B2)</f>
        <v>0</v>
      </c>
      <c r="H34" s="23"/>
      <c r="I34" s="15">
        <f>SUM(H34*Paramètres!B3)</f>
        <v>0</v>
      </c>
      <c r="J34" s="23"/>
      <c r="K34" s="15">
        <f>SUM(J34*Paramètres!B4)</f>
        <v>0</v>
      </c>
      <c r="L34" s="23"/>
      <c r="M34" s="15">
        <f>SUM(L34*Paramètres!B5)</f>
        <v>0</v>
      </c>
      <c r="N34" s="23"/>
      <c r="O34" s="15">
        <f>SUM(N34*Paramètres!B6)</f>
        <v>0</v>
      </c>
      <c r="P34" s="20"/>
      <c r="Q34" s="32">
        <f>SUM(P34*Paramètres!D28)*24</f>
        <v>0</v>
      </c>
      <c r="R34" s="34"/>
      <c r="S34" s="36">
        <f>SUM(R34*Paramètres!B7)</f>
        <v>0</v>
      </c>
      <c r="T34" s="37">
        <f t="shared" si="0"/>
        <v>0</v>
      </c>
    </row>
    <row r="35" spans="1:20" ht="15.75" thickBot="1" x14ac:dyDescent="0.3">
      <c r="A35" s="53">
        <v>41298</v>
      </c>
      <c r="B35" s="42"/>
      <c r="C35" s="43"/>
      <c r="D35" s="43"/>
      <c r="E35" s="43"/>
      <c r="F35" s="23"/>
      <c r="G35" s="15">
        <f>SUM(F35*Paramètres!B2)</f>
        <v>0</v>
      </c>
      <c r="H35" s="23"/>
      <c r="I35" s="15">
        <f>SUM(H35*Paramètres!B3)</f>
        <v>0</v>
      </c>
      <c r="J35" s="23"/>
      <c r="K35" s="15">
        <f>SUM(J35*Paramètres!B4)</f>
        <v>0</v>
      </c>
      <c r="L35" s="23"/>
      <c r="M35" s="15">
        <f>SUM(L35*Paramètres!B5)</f>
        <v>0</v>
      </c>
      <c r="N35" s="23"/>
      <c r="O35" s="15">
        <f>SUM(N35*Paramètres!B6)</f>
        <v>0</v>
      </c>
      <c r="P35" s="20"/>
      <c r="Q35" s="32">
        <f>SUM(P35*Paramètres!D29)*24</f>
        <v>0</v>
      </c>
      <c r="R35" s="34"/>
      <c r="S35" s="36">
        <f>SUM(R35*Paramètres!B7)</f>
        <v>0</v>
      </c>
      <c r="T35" s="37">
        <f t="shared" si="0"/>
        <v>0</v>
      </c>
    </row>
    <row r="36" spans="1:20" ht="15.75" thickBot="1" x14ac:dyDescent="0.3">
      <c r="A36" s="53">
        <v>41299</v>
      </c>
      <c r="B36" s="42"/>
      <c r="C36" s="43"/>
      <c r="D36" s="43"/>
      <c r="E36" s="43"/>
      <c r="F36" s="23"/>
      <c r="G36" s="15">
        <f>SUM(F36*Paramètres!B2)</f>
        <v>0</v>
      </c>
      <c r="H36" s="23"/>
      <c r="I36" s="15">
        <f>SUM(H36*Paramètres!B3)</f>
        <v>0</v>
      </c>
      <c r="J36" s="23"/>
      <c r="K36" s="15">
        <f>SUM(J36*Paramètres!B4)</f>
        <v>0</v>
      </c>
      <c r="L36" s="23"/>
      <c r="M36" s="15">
        <f>SUM(L36*Paramètres!B5)</f>
        <v>0</v>
      </c>
      <c r="N36" s="23"/>
      <c r="O36" s="15">
        <f>SUM(N36*Paramètres!B6)</f>
        <v>0</v>
      </c>
      <c r="P36" s="20"/>
      <c r="Q36" s="32">
        <f>SUM(P36*Paramètres!D30)*24</f>
        <v>0</v>
      </c>
      <c r="R36" s="34"/>
      <c r="S36" s="36">
        <f>SUM(R36*Paramètres!B7)</f>
        <v>0</v>
      </c>
      <c r="T36" s="37">
        <f t="shared" si="0"/>
        <v>0</v>
      </c>
    </row>
    <row r="37" spans="1:20" ht="15.75" thickBot="1" x14ac:dyDescent="0.3">
      <c r="A37" s="53">
        <v>41300</v>
      </c>
      <c r="B37" s="42"/>
      <c r="C37" s="43"/>
      <c r="D37" s="43"/>
      <c r="E37" s="43"/>
      <c r="F37" s="23"/>
      <c r="G37" s="15">
        <f>SUM(F37*Paramètres!B2)</f>
        <v>0</v>
      </c>
      <c r="H37" s="23"/>
      <c r="I37" s="15">
        <f>SUM(H37*Paramètres!B3)</f>
        <v>0</v>
      </c>
      <c r="J37" s="23"/>
      <c r="K37" s="15">
        <f>SUM(J37*Paramètres!B4)</f>
        <v>0</v>
      </c>
      <c r="L37" s="23"/>
      <c r="M37" s="15">
        <f>SUM(L37*Paramètres!B5)</f>
        <v>0</v>
      </c>
      <c r="N37" s="23"/>
      <c r="O37" s="15">
        <f>SUM(N37*Paramètres!B6)</f>
        <v>0</v>
      </c>
      <c r="P37" s="20"/>
      <c r="Q37" s="32">
        <f>SUM(P37*Paramètres!D31)*24</f>
        <v>0</v>
      </c>
      <c r="R37" s="34"/>
      <c r="S37" s="36">
        <f>SUM(R37*Paramètres!B7)</f>
        <v>0</v>
      </c>
      <c r="T37" s="37">
        <f t="shared" si="0"/>
        <v>0</v>
      </c>
    </row>
    <row r="38" spans="1:20" ht="15.75" thickBot="1" x14ac:dyDescent="0.3">
      <c r="A38" s="53">
        <v>41301</v>
      </c>
      <c r="B38" s="42"/>
      <c r="C38" s="43"/>
      <c r="D38" s="43"/>
      <c r="E38" s="43"/>
      <c r="F38" s="23"/>
      <c r="G38" s="15">
        <f>SUM(F38*Paramètres!B2)</f>
        <v>0</v>
      </c>
      <c r="H38" s="23"/>
      <c r="I38" s="15">
        <f>SUM(H38*Paramètres!B3)</f>
        <v>0</v>
      </c>
      <c r="J38" s="23"/>
      <c r="K38" s="15">
        <f>SUM(J38*Paramètres!B4)</f>
        <v>0</v>
      </c>
      <c r="L38" s="23"/>
      <c r="M38" s="15">
        <f>SUM(L38*Paramètres!B5)</f>
        <v>0</v>
      </c>
      <c r="N38" s="23"/>
      <c r="O38" s="15">
        <f>SUM(N38*Paramètres!B6)</f>
        <v>0</v>
      </c>
      <c r="P38" s="20"/>
      <c r="Q38" s="32">
        <f>SUM(P38*Paramètres!D32)*24</f>
        <v>0</v>
      </c>
      <c r="R38" s="34"/>
      <c r="S38" s="36">
        <f>SUM(R38*Paramètres!B7)</f>
        <v>0</v>
      </c>
      <c r="T38" s="37">
        <f t="shared" si="0"/>
        <v>0</v>
      </c>
    </row>
    <row r="39" spans="1:20" ht="15.75" thickBot="1" x14ac:dyDescent="0.3">
      <c r="A39" s="53">
        <v>41302</v>
      </c>
      <c r="B39" s="42"/>
      <c r="C39" s="43"/>
      <c r="D39" s="43"/>
      <c r="E39" s="43"/>
      <c r="F39" s="23"/>
      <c r="G39" s="15">
        <f>SUM(F39*Paramètres!B2)</f>
        <v>0</v>
      </c>
      <c r="H39" s="23"/>
      <c r="I39" s="15">
        <f>SUM(H39*Paramètres!B3)</f>
        <v>0</v>
      </c>
      <c r="J39" s="23"/>
      <c r="K39" s="15">
        <f>SUM(J39*Paramètres!B4)</f>
        <v>0</v>
      </c>
      <c r="L39" s="23"/>
      <c r="M39" s="15">
        <f>SUM(L39*Paramètres!B5)</f>
        <v>0</v>
      </c>
      <c r="N39" s="23"/>
      <c r="O39" s="15">
        <f>SUM(N39*Paramètres!B6)</f>
        <v>0</v>
      </c>
      <c r="P39" s="20"/>
      <c r="Q39" s="32">
        <f>SUM(P39*Paramètres!D33)*24</f>
        <v>0</v>
      </c>
      <c r="R39" s="34"/>
      <c r="S39" s="36">
        <f>SUM(R39*Paramètres!B7)</f>
        <v>0</v>
      </c>
      <c r="T39" s="37">
        <f t="shared" si="0"/>
        <v>0</v>
      </c>
    </row>
    <row r="40" spans="1:20" ht="15.75" thickBot="1" x14ac:dyDescent="0.3">
      <c r="A40" s="53">
        <v>41303</v>
      </c>
      <c r="B40" s="42"/>
      <c r="C40" s="43"/>
      <c r="D40" s="43"/>
      <c r="E40" s="43"/>
      <c r="F40" s="23"/>
      <c r="G40" s="15">
        <f>SUM(F40*Paramètres!B2)</f>
        <v>0</v>
      </c>
      <c r="H40" s="23"/>
      <c r="I40" s="15">
        <f>SUM(H40*Paramètres!B3)</f>
        <v>0</v>
      </c>
      <c r="J40" s="23"/>
      <c r="K40" s="15">
        <f>SUM(J40*Paramètres!B4)</f>
        <v>0</v>
      </c>
      <c r="L40" s="23"/>
      <c r="M40" s="15">
        <f>SUM(L40*Paramètres!B5)</f>
        <v>0</v>
      </c>
      <c r="N40" s="23"/>
      <c r="O40" s="15">
        <f>SUM(N40*Paramètres!B6)</f>
        <v>0</v>
      </c>
      <c r="P40" s="20"/>
      <c r="Q40" s="32">
        <f>SUM(P40*Paramètres!D34)*24</f>
        <v>0</v>
      </c>
      <c r="R40" s="34"/>
      <c r="S40" s="36">
        <f>SUM(R40*Paramètres!B7)</f>
        <v>0</v>
      </c>
      <c r="T40" s="37">
        <f t="shared" si="0"/>
        <v>0</v>
      </c>
    </row>
    <row r="41" spans="1:20" ht="15.75" thickBot="1" x14ac:dyDescent="0.3">
      <c r="A41" s="53">
        <v>41304</v>
      </c>
      <c r="B41" s="42"/>
      <c r="C41" s="43"/>
      <c r="D41" s="43"/>
      <c r="E41" s="43"/>
      <c r="F41" s="23"/>
      <c r="G41" s="15">
        <f>SUM(F41*Paramètres!B2)</f>
        <v>0</v>
      </c>
      <c r="H41" s="23"/>
      <c r="I41" s="15">
        <f>SUM(H41*Paramètres!B3)</f>
        <v>0</v>
      </c>
      <c r="J41" s="23"/>
      <c r="K41" s="15">
        <f>SUM(J41*Paramètres!B4)</f>
        <v>0</v>
      </c>
      <c r="L41" s="23"/>
      <c r="M41" s="15">
        <f>SUM(L41*Paramètres!B5)</f>
        <v>0</v>
      </c>
      <c r="N41" s="23"/>
      <c r="O41" s="15">
        <f>SUM(N41*Paramètres!B6)</f>
        <v>0</v>
      </c>
      <c r="P41" s="20"/>
      <c r="Q41" s="32">
        <f>SUM(P41*Paramètres!D35)*24</f>
        <v>0</v>
      </c>
      <c r="R41" s="34"/>
      <c r="S41" s="36">
        <f>SUM(R41*Paramètres!B7)</f>
        <v>0</v>
      </c>
      <c r="T41" s="37">
        <f t="shared" si="0"/>
        <v>0</v>
      </c>
    </row>
    <row r="42" spans="1:20" ht="15.75" thickBot="1" x14ac:dyDescent="0.3">
      <c r="A42" s="54">
        <v>41305</v>
      </c>
      <c r="B42" s="44"/>
      <c r="C42" s="45"/>
      <c r="D42" s="45"/>
      <c r="E42" s="45"/>
      <c r="F42" s="24"/>
      <c r="G42" s="15">
        <f>SUM(F42*Paramètres!B2)</f>
        <v>0</v>
      </c>
      <c r="H42" s="24"/>
      <c r="I42" s="15">
        <f>SUM(H42*Paramètres!B3)</f>
        <v>0</v>
      </c>
      <c r="J42" s="24"/>
      <c r="K42" s="15">
        <f>SUM(J42*Paramètres!B4)</f>
        <v>0</v>
      </c>
      <c r="L42" s="24"/>
      <c r="M42" s="15">
        <f>SUM(L42*Paramètres!B5)</f>
        <v>0</v>
      </c>
      <c r="N42" s="24"/>
      <c r="O42" s="15">
        <f>SUM(N42*Paramètres!B6)</f>
        <v>0</v>
      </c>
      <c r="P42" s="21"/>
      <c r="Q42" s="32">
        <f>SUM(P42*Paramètres!D36)*24</f>
        <v>0</v>
      </c>
      <c r="R42" s="35"/>
      <c r="S42" s="36">
        <f>SUM(R42*Paramètres!B7)</f>
        <v>0</v>
      </c>
      <c r="T42" s="37">
        <f t="shared" si="0"/>
        <v>0</v>
      </c>
    </row>
    <row r="43" spans="1:20" ht="15.75" thickBot="1" x14ac:dyDescent="0.3">
      <c r="A43" s="99" t="s">
        <v>13</v>
      </c>
      <c r="B43" s="100"/>
      <c r="C43" s="100"/>
      <c r="D43" s="100"/>
      <c r="E43" s="101"/>
      <c r="F43" s="17">
        <f>SUM(G12:G42)</f>
        <v>0</v>
      </c>
      <c r="G43" s="18"/>
      <c r="H43" s="17">
        <f>SUM(I12:I42)</f>
        <v>0</v>
      </c>
      <c r="I43" s="18"/>
      <c r="J43" s="17">
        <f>SUM(K12:K42)</f>
        <v>0</v>
      </c>
      <c r="K43" s="18"/>
      <c r="L43" s="17">
        <f>SUM(M12:M42)</f>
        <v>0</v>
      </c>
      <c r="M43" s="16"/>
      <c r="N43" s="17">
        <f>SUM(O12:O42)</f>
        <v>0</v>
      </c>
      <c r="O43" s="16"/>
      <c r="P43" s="17">
        <f>SUM(Q12:Q42)</f>
        <v>0</v>
      </c>
      <c r="Q43" s="16"/>
      <c r="R43" s="17">
        <f>SUM(S12:S42)</f>
        <v>0</v>
      </c>
      <c r="S43" s="16"/>
      <c r="T43" s="31">
        <f>SUM(T12:T42)*24</f>
        <v>0</v>
      </c>
    </row>
    <row r="44" spans="1:20" ht="15.75" thickBot="1" x14ac:dyDescent="0.3"/>
    <row r="45" spans="1:20" ht="28.35" customHeight="1" thickBot="1" x14ac:dyDescent="0.3">
      <c r="J45" s="102" t="s">
        <v>27</v>
      </c>
      <c r="K45" s="103"/>
      <c r="L45" s="103"/>
      <c r="M45" s="103"/>
      <c r="N45" s="103"/>
      <c r="O45" s="103"/>
      <c r="P45" s="103"/>
      <c r="Q45" s="103"/>
      <c r="R45" s="103"/>
      <c r="S45" s="103"/>
      <c r="T45" s="104"/>
    </row>
    <row r="46" spans="1:20" ht="28.35" customHeight="1" thickBot="1" x14ac:dyDescent="0.3">
      <c r="A46" s="86" t="s">
        <v>34</v>
      </c>
      <c r="B46" s="87"/>
      <c r="C46" s="87"/>
      <c r="D46" s="88"/>
      <c r="E46" s="89">
        <f>SUM(Paramètres!B9/12*Paramètres!B10)</f>
        <v>137.08333333333331</v>
      </c>
      <c r="F46" s="90"/>
      <c r="J46" s="77"/>
      <c r="K46" s="78"/>
      <c r="L46" s="78"/>
      <c r="M46" s="78"/>
      <c r="N46" s="78"/>
      <c r="O46" s="78"/>
      <c r="P46" s="78"/>
      <c r="Q46" s="78"/>
      <c r="R46" s="78"/>
      <c r="S46" s="78"/>
      <c r="T46" s="79"/>
    </row>
    <row r="47" spans="1:20" ht="28.35" customHeight="1" thickBot="1" x14ac:dyDescent="0.3">
      <c r="A47" s="86" t="s">
        <v>25</v>
      </c>
      <c r="B47" s="87"/>
      <c r="C47" s="87"/>
      <c r="D47" s="88"/>
      <c r="E47" s="95">
        <f>T43-E46</f>
        <v>-137.08333333333331</v>
      </c>
      <c r="F47" s="96"/>
      <c r="J47" s="80"/>
      <c r="K47" s="81"/>
      <c r="L47" s="81"/>
      <c r="M47" s="81"/>
      <c r="N47" s="81"/>
      <c r="O47" s="81"/>
      <c r="P47" s="81"/>
      <c r="Q47" s="81"/>
      <c r="R47" s="81"/>
      <c r="S47" s="81"/>
      <c r="T47" s="82"/>
    </row>
    <row r="48" spans="1:20" ht="28.35" customHeight="1" thickBot="1" x14ac:dyDescent="0.3">
      <c r="A48" s="86" t="s">
        <v>26</v>
      </c>
      <c r="B48" s="87"/>
      <c r="C48" s="87"/>
      <c r="D48" s="88"/>
      <c r="E48" s="97">
        <f>E47*Paramètres!B1</f>
        <v>-344.07916666666659</v>
      </c>
      <c r="F48" s="98"/>
      <c r="J48" s="80"/>
      <c r="K48" s="81"/>
      <c r="L48" s="81"/>
      <c r="M48" s="81"/>
      <c r="N48" s="81"/>
      <c r="O48" s="81"/>
      <c r="P48" s="81"/>
      <c r="Q48" s="81"/>
      <c r="R48" s="81"/>
      <c r="S48" s="81"/>
      <c r="T48" s="82"/>
    </row>
    <row r="49" spans="10:20" ht="28.35" customHeight="1" thickBot="1" x14ac:dyDescent="0.3">
      <c r="J49" s="83"/>
      <c r="K49" s="84"/>
      <c r="L49" s="84"/>
      <c r="M49" s="84"/>
      <c r="N49" s="84"/>
      <c r="O49" s="84"/>
      <c r="P49" s="84"/>
      <c r="Q49" s="84"/>
      <c r="R49" s="84"/>
      <c r="S49" s="84"/>
      <c r="T49" s="85"/>
    </row>
    <row r="1048576" spans="14:14" ht="15" hidden="1" x14ac:dyDescent="0.25">
      <c r="N1048576" s="38"/>
    </row>
  </sheetData>
  <mergeCells count="35">
    <mergeCell ref="B4:D4"/>
    <mergeCell ref="J4:L4"/>
    <mergeCell ref="N4:T4"/>
    <mergeCell ref="A1:D1"/>
    <mergeCell ref="J1:T1"/>
    <mergeCell ref="B3:D3"/>
    <mergeCell ref="J3:L3"/>
    <mergeCell ref="N3:T3"/>
    <mergeCell ref="B5:D5"/>
    <mergeCell ref="J5:L5"/>
    <mergeCell ref="N5:T5"/>
    <mergeCell ref="B6:D6"/>
    <mergeCell ref="J6:L6"/>
    <mergeCell ref="N6:T6"/>
    <mergeCell ref="T10:T11"/>
    <mergeCell ref="B7:D7"/>
    <mergeCell ref="A10:A11"/>
    <mergeCell ref="B10:C10"/>
    <mergeCell ref="D10:E10"/>
    <mergeCell ref="F10:F11"/>
    <mergeCell ref="H10:H11"/>
    <mergeCell ref="J10:J11"/>
    <mergeCell ref="L10:L11"/>
    <mergeCell ref="N10:N11"/>
    <mergeCell ref="P10:P11"/>
    <mergeCell ref="R10:R11"/>
    <mergeCell ref="A43:E43"/>
    <mergeCell ref="J45:T45"/>
    <mergeCell ref="A46:D46"/>
    <mergeCell ref="E46:F46"/>
    <mergeCell ref="J46:T49"/>
    <mergeCell ref="A47:D47"/>
    <mergeCell ref="E47:F47"/>
    <mergeCell ref="A48:D48"/>
    <mergeCell ref="E48:F48"/>
  </mergeCells>
  <conditionalFormatting sqref="A12:A42">
    <cfRule type="expression" dxfId="4" priority="5" stopIfTrue="1">
      <formula>WEEKDAY(A12,2)&gt;5</formula>
    </cfRule>
  </conditionalFormatting>
  <conditionalFormatting sqref="E47:F47">
    <cfRule type="cellIs" dxfId="3" priority="3" operator="lessThan">
      <formula>0</formula>
    </cfRule>
    <cfRule type="cellIs" dxfId="2" priority="4" operator="greaterThan">
      <formula>0</formula>
    </cfRule>
  </conditionalFormatting>
  <conditionalFormatting sqref="E48:F48">
    <cfRule type="cellIs" dxfId="1" priority="1" operator="lessThan">
      <formula>0</formula>
    </cfRule>
    <cfRule type="cellIs" dxfId="0" priority="2" operator="greaterThan">
      <formula>0</formula>
    </cfRule>
  </conditionalFormatting>
  <dataValidations count="1">
    <dataValidation type="list" allowBlank="1" showInputMessage="1" showErrorMessage="1" sqref="B3:D3">
      <formula1>Noms</formula1>
    </dataValidation>
  </dataValidations>
  <pageMargins left="0" right="0" top="0" bottom="0" header="0" footer="0"/>
  <pageSetup paperSize="9" scale="96" orientation="portrait" cellComments="atEnd" horizontalDpi="4294967293" verticalDpi="4294967293"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5</vt:i4>
      </vt:variant>
      <vt:variant>
        <vt:lpstr>Plages nommées</vt:lpstr>
      </vt:variant>
      <vt:variant>
        <vt:i4>4</vt:i4>
      </vt:variant>
    </vt:vector>
  </HeadingPairs>
  <TitlesOfParts>
    <vt:vector size="9" baseType="lpstr">
      <vt:lpstr>Menu</vt:lpstr>
      <vt:lpstr>Paramètres</vt:lpstr>
      <vt:lpstr>Base</vt:lpstr>
      <vt:lpstr>Employeurs</vt:lpstr>
      <vt:lpstr>Janvier</vt:lpstr>
      <vt:lpstr>Liste_E</vt:lpstr>
      <vt:lpstr>Noms</vt:lpstr>
      <vt:lpstr>Base!Zone_d_impression</vt:lpstr>
      <vt:lpstr>Janvier!Zone_d_impression</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grosdunord</dc:creator>
  <cp:lastModifiedBy>Michel</cp:lastModifiedBy>
  <cp:lastPrinted>2013-10-27T18:49:34Z</cp:lastPrinted>
  <dcterms:created xsi:type="dcterms:W3CDTF">2013-10-23T11:47:00Z</dcterms:created>
  <dcterms:modified xsi:type="dcterms:W3CDTF">2013-10-27T21:22:24Z</dcterms:modified>
</cp:coreProperties>
</file>