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05" windowWidth="15135" windowHeight="7590"/>
  </bookViews>
  <sheets>
    <sheet name="Feuil1" sheetId="1" r:id="rId1"/>
    <sheet name="Mai" sheetId="2" r:id="rId2"/>
    <sheet name="Feuil3" sheetId="3" r:id="rId3"/>
  </sheets>
  <definedNames>
    <definedName name="An">Feuil3!$A$1</definedName>
    <definedName name="Fériés">Feuil3!$C$8:$C$20</definedName>
    <definedName name="Paques">Feuil3!$C$9</definedName>
    <definedName name="PlgNom">OFFSET(Mai!$A$6,,,COUNTA(Mai!$A$6:$A$16))</definedName>
  </definedNames>
  <calcPr calcId="145621"/>
</workbook>
</file>

<file path=xl/calcChain.xml><?xml version="1.0" encoding="utf-8"?>
<calcChain xmlns="http://schemas.openxmlformats.org/spreadsheetml/2006/main">
  <c r="C8" i="3" l="1"/>
  <c r="C20" i="3"/>
  <c r="C19" i="3"/>
  <c r="C18" i="3"/>
  <c r="C17" i="3"/>
  <c r="C16" i="3"/>
  <c r="C12" i="3"/>
  <c r="C11" i="3"/>
  <c r="C9" i="3"/>
  <c r="C14" i="3" s="1"/>
  <c r="C13" i="3" l="1"/>
  <c r="C15" i="3"/>
  <c r="C10" i="3"/>
  <c r="B3" i="2"/>
  <c r="G35" i="1"/>
  <c r="G34" i="1"/>
  <c r="G33" i="1"/>
  <c r="G32" i="1"/>
  <c r="G31" i="1"/>
  <c r="G30" i="1"/>
  <c r="G29" i="1"/>
  <c r="G28" i="1"/>
  <c r="G27" i="1"/>
  <c r="G26" i="1"/>
  <c r="G25" i="1"/>
  <c r="G24" i="1"/>
  <c r="G23" i="1"/>
  <c r="G22" i="1"/>
  <c r="G21" i="1"/>
  <c r="G20" i="1"/>
  <c r="G19" i="1"/>
  <c r="G18" i="1"/>
  <c r="G17" i="1"/>
  <c r="G16" i="1"/>
  <c r="G15" i="1"/>
  <c r="G14" i="1"/>
  <c r="G13" i="1"/>
  <c r="G12" i="1"/>
  <c r="G11" i="1"/>
  <c r="D11" i="1"/>
  <c r="G10" i="1"/>
  <c r="D10" i="1"/>
  <c r="G9" i="1"/>
  <c r="D9" i="1"/>
  <c r="G8" i="1"/>
  <c r="D8" i="1"/>
  <c r="G7" i="1"/>
  <c r="D7" i="1"/>
  <c r="G6" i="1"/>
  <c r="D6" i="1"/>
  <c r="G5" i="1"/>
  <c r="G2" i="1"/>
</calcChain>
</file>

<file path=xl/sharedStrings.xml><?xml version="1.0" encoding="utf-8"?>
<sst xmlns="http://schemas.openxmlformats.org/spreadsheetml/2006/main" count="150" uniqueCount="48">
  <si>
    <t>DATE</t>
  </si>
  <si>
    <t>PETITE
(07h à 13h)</t>
  </si>
  <si>
    <t>GRANDE
(13h à 19h)</t>
  </si>
  <si>
    <t>NUIT
(19h à 07h)</t>
  </si>
  <si>
    <t>Nom1</t>
  </si>
  <si>
    <t>Nom3</t>
  </si>
  <si>
    <t>Nom4</t>
  </si>
  <si>
    <t>Nom5</t>
  </si>
  <si>
    <t>Système</t>
  </si>
  <si>
    <t>Nom</t>
  </si>
  <si>
    <t>Grade</t>
  </si>
  <si>
    <t>L</t>
  </si>
  <si>
    <t>Rplc</t>
  </si>
  <si>
    <t>G</t>
  </si>
  <si>
    <t>IGE</t>
  </si>
  <si>
    <t>Nom2</t>
  </si>
  <si>
    <t>TS</t>
  </si>
  <si>
    <t>P</t>
  </si>
  <si>
    <t>N1</t>
  </si>
  <si>
    <t>T</t>
  </si>
  <si>
    <t>N2</t>
  </si>
  <si>
    <t>OP</t>
  </si>
  <si>
    <t>Nom6</t>
  </si>
  <si>
    <t>JOURNEE</t>
  </si>
  <si>
    <t>Ligne</t>
  </si>
  <si>
    <t>http://forum.excel-pratique.com/excel/feuille-de-presence-depuis-un-planning-t39582.html</t>
  </si>
  <si>
    <t>Jour de l'an</t>
  </si>
  <si>
    <t>Pâques</t>
  </si>
  <si>
    <t>Lundi de Pâques</t>
  </si>
  <si>
    <t>Fête du Travail</t>
  </si>
  <si>
    <t>Victoire 39/45</t>
  </si>
  <si>
    <t>Ascension</t>
  </si>
  <si>
    <t>Pentecôte</t>
  </si>
  <si>
    <t>Lundi de Pentecôte</t>
  </si>
  <si>
    <t>Fête Nationale</t>
  </si>
  <si>
    <t>Assomption</t>
  </si>
  <si>
    <t>Toussaint</t>
  </si>
  <si>
    <t>Armistice 14/18</t>
  </si>
  <si>
    <t>Noël</t>
  </si>
  <si>
    <t>Paques</t>
  </si>
  <si>
    <t>=Feuil3!$C$9</t>
  </si>
  <si>
    <t>PlgNom</t>
  </si>
  <si>
    <t>=DECALER(Mai!$A$6;;;NBVAL(Mai!$A$6:$A$20))</t>
  </si>
  <si>
    <t>Zonnes nommées</t>
  </si>
  <si>
    <t>An</t>
  </si>
  <si>
    <t>=Feuil3!$A$1</t>
  </si>
  <si>
    <t>Fériés</t>
  </si>
  <si>
    <t>=Feuil3!$C$8:$C$20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</si>
</sst>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 yyyy"/>
    <numFmt numFmtId="165" formatCode="dddd\ dd\ mmmm\ yyyy"/>
  </numFmts>
  <fonts count="6" x14ac:knownFonts="1">
    <font>
      <sz val="11"/>
      <color theme="1"/>
      <name val="Calibri"/>
      <family val="2"/>
      <scheme val="minor"/>
    </font>
    <font>
      <b/>
      <sz val="11"/>
      <color theme="1"/>
      <name val="Calibri"/>
      <family val="2"/>
      <scheme val="minor"/>
    </font>
    <font>
      <b/>
      <sz val="11"/>
      <color theme="1"/>
      <name val="Century Gothic"/>
      <family val="2"/>
    </font>
    <font>
      <b/>
      <sz val="11"/>
      <color rgb="FFFF0000"/>
      <name val="Century Gothic"/>
      <family val="2"/>
    </font>
    <font>
      <u/>
      <sz val="11"/>
      <color theme="10"/>
      <name val="Calibri"/>
      <family val="2"/>
      <scheme val="minor"/>
    </font>
    <font>
      <sz val="11"/>
      <color rgb="FF000000"/>
      <name val="Calibri"/>
      <family val="2"/>
    </font>
  </fonts>
  <fills count="9">
    <fill>
      <patternFill patternType="none"/>
    </fill>
    <fill>
      <patternFill patternType="gray125"/>
    </fill>
    <fill>
      <patternFill patternType="solid">
        <fgColor theme="2"/>
        <bgColor indexed="64"/>
      </patternFill>
    </fill>
    <fill>
      <patternFill patternType="solid">
        <fgColor rgb="FFFFFF71"/>
        <bgColor indexed="64"/>
      </patternFill>
    </fill>
    <fill>
      <patternFill patternType="solid">
        <fgColor theme="4" tint="0.79998168889431442"/>
        <bgColor indexed="64"/>
      </patternFill>
    </fill>
    <fill>
      <patternFill patternType="solid">
        <fgColor indexed="13"/>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theme="6"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14" fontId="0" fillId="0" borderId="0" xfId="0" applyNumberFormat="1"/>
    <xf numFmtId="0" fontId="1" fillId="2" borderId="1" xfId="0" applyFont="1" applyFill="1" applyBorder="1" applyAlignment="1">
      <alignment horizontal="center" vertical="center"/>
    </xf>
    <xf numFmtId="0" fontId="0" fillId="0" borderId="1" xfId="0" applyBorder="1"/>
    <xf numFmtId="0" fontId="0" fillId="0" borderId="1" xfId="0" applyFont="1" applyBorder="1"/>
    <xf numFmtId="0" fontId="0" fillId="0" borderId="0" xfId="0" applyAlignment="1">
      <alignment vertical="center"/>
    </xf>
    <xf numFmtId="164" fontId="2" fillId="0" borderId="0" xfId="0" applyNumberFormat="1" applyFont="1" applyAlignment="1">
      <alignment horizontal="centerContinuous" vertical="center"/>
    </xf>
    <xf numFmtId="0" fontId="0" fillId="0" borderId="0" xfId="0" applyAlignment="1">
      <alignment horizontal="centerContinuous" vertical="center"/>
    </xf>
    <xf numFmtId="17" fontId="0" fillId="0" borderId="0" xfId="0" applyNumberFormat="1" applyAlignment="1">
      <alignment horizontal="centerContinuous" vertical="center"/>
    </xf>
    <xf numFmtId="0" fontId="0" fillId="0" borderId="2" xfId="0" applyBorder="1"/>
    <xf numFmtId="0" fontId="1" fillId="2" borderId="2" xfId="0" applyNumberFormat="1" applyFont="1" applyFill="1" applyBorder="1" applyAlignment="1">
      <alignment horizontal="center" vertical="center"/>
    </xf>
    <xf numFmtId="0" fontId="1" fillId="3" borderId="2" xfId="0" applyFont="1" applyFill="1" applyBorder="1" applyAlignment="1">
      <alignment horizontal="center" vertical="center"/>
    </xf>
    <xf numFmtId="0" fontId="1" fillId="4" borderId="2" xfId="0" applyFont="1" applyFill="1" applyBorder="1" applyAlignment="1">
      <alignment horizontal="center" vertical="center"/>
    </xf>
    <xf numFmtId="0" fontId="1" fillId="0" borderId="2" xfId="0" applyFont="1" applyBorder="1"/>
    <xf numFmtId="0" fontId="0" fillId="2" borderId="2" xfId="0" applyFill="1" applyBorder="1" applyAlignment="1">
      <alignment horizontal="center" vertical="center"/>
    </xf>
    <xf numFmtId="0" fontId="0" fillId="0" borderId="2" xfId="0" applyBorder="1" applyAlignment="1">
      <alignment horizontal="center" vertical="center"/>
    </xf>
    <xf numFmtId="0" fontId="0" fillId="0" borderId="2" xfId="0" applyFill="1" applyBorder="1" applyAlignment="1">
      <alignment horizontal="center" vertical="center"/>
    </xf>
    <xf numFmtId="0" fontId="0" fillId="0" borderId="0" xfId="0" applyAlignment="1">
      <alignment horizontal="center" vertical="center"/>
    </xf>
    <xf numFmtId="0" fontId="3" fillId="0" borderId="0" xfId="0" applyFont="1" applyAlignment="1">
      <alignment horizontal="centerContinuous" vertical="center"/>
    </xf>
    <xf numFmtId="0" fontId="4" fillId="0" borderId="0" xfId="1"/>
    <xf numFmtId="165" fontId="0" fillId="5" borderId="1" xfId="0" applyNumberFormat="1" applyFill="1" applyBorder="1"/>
    <xf numFmtId="0" fontId="0" fillId="6" borderId="0" xfId="0" applyFill="1"/>
    <xf numFmtId="0" fontId="0" fillId="7" borderId="0" xfId="0" applyFill="1"/>
    <xf numFmtId="0" fontId="0" fillId="8" borderId="0" xfId="0" applyFill="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0</xdr:colOff>
          <xdr:row>11</xdr:row>
          <xdr:rowOff>180975</xdr:rowOff>
        </xdr:from>
        <xdr:to>
          <xdr:col>4</xdr:col>
          <xdr:colOff>0</xdr:colOff>
          <xdr:row>15</xdr:row>
          <xdr:rowOff>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Brgd</a:t>
              </a:r>
              <a:endParaRPr lang="fr-FR"/>
            </a:p>
          </xdr:txBody>
        </xdr:sp>
        <xdr:clientData fPrintsWithSheet="0"/>
      </xdr:twoCellAnchor>
    </mc:Choice>
    <mc:Fallback/>
  </mc:AlternateContent>
  <xdr:twoCellAnchor>
    <xdr:from>
      <xdr:col>4</xdr:col>
      <xdr:colOff>123825</xdr:colOff>
      <xdr:row>11</xdr:row>
      <xdr:rowOff>142874</xdr:rowOff>
    </xdr:from>
    <xdr:to>
      <xdr:col>14</xdr:col>
      <xdr:colOff>609600</xdr:colOff>
      <xdr:row>44</xdr:row>
      <xdr:rowOff>38099</xdr:rowOff>
    </xdr:to>
    <xdr:sp macro="" textlink="">
      <xdr:nvSpPr>
        <xdr:cNvPr id="2" name="ZoneTexte 1"/>
        <xdr:cNvSpPr txBox="1"/>
      </xdr:nvSpPr>
      <xdr:spPr>
        <a:xfrm>
          <a:off x="2981325" y="2238374"/>
          <a:ext cx="9572625" cy="6181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Depuis un planning (Feuille "(Mai) Résultat souhaité"), j'aimerais extraire une de feuille de présence dans la feuille "FP".</a:t>
          </a:r>
          <a:br>
            <a:rPr lang="fr-FR"/>
          </a:br>
          <a:r>
            <a:rPr lang="fr-FR"/>
            <a:t/>
          </a:r>
          <a:br>
            <a:rPr lang="fr-FR"/>
          </a:br>
          <a:r>
            <a:rPr lang="fr-FR"/>
            <a:t>Mais avant, le planning devra être renseigné selon le nom et la date depuis le tableau "Brgd!E5:I35" par :</a:t>
          </a:r>
          <a:br>
            <a:rPr lang="fr-FR"/>
          </a:br>
          <a:r>
            <a:rPr lang="fr-FR"/>
            <a:t/>
          </a:r>
          <a:br>
            <a:rPr lang="fr-FR"/>
          </a:br>
          <a:r>
            <a:rPr lang="fr-FR"/>
            <a:t>- "P" si l'agent travaille la matinée.</a:t>
          </a:r>
          <a:br>
            <a:rPr lang="fr-FR"/>
          </a:br>
          <a:r>
            <a:rPr lang="fr-FR"/>
            <a:t/>
          </a:r>
          <a:br>
            <a:rPr lang="fr-FR"/>
          </a:br>
          <a:r>
            <a:rPr lang="fr-FR"/>
            <a:t>- "G" si l'agent travaille l'après-midi.</a:t>
          </a:r>
          <a:br>
            <a:rPr lang="fr-FR"/>
          </a:br>
          <a:r>
            <a:rPr lang="fr-FR"/>
            <a:t/>
          </a:r>
          <a:br>
            <a:rPr lang="fr-FR"/>
          </a:br>
          <a:r>
            <a:rPr lang="fr-FR"/>
            <a:t>- "N" si l'agent travaille la nuit.</a:t>
          </a:r>
          <a:br>
            <a:rPr lang="fr-FR"/>
          </a:br>
          <a:r>
            <a:rPr lang="fr-FR"/>
            <a:t/>
          </a:r>
          <a:br>
            <a:rPr lang="fr-FR"/>
          </a:br>
          <a:r>
            <a:rPr lang="fr-FR"/>
            <a:t>- "R" si l'agent est en repos.</a:t>
          </a:r>
          <a:br>
            <a:rPr lang="fr-FR"/>
          </a:br>
          <a:r>
            <a:rPr lang="fr-FR"/>
            <a:t/>
          </a:r>
          <a:br>
            <a:rPr lang="fr-FR"/>
          </a:br>
          <a:r>
            <a:rPr lang="fr-FR"/>
            <a:t>- "L" si l'agent travaille toute la journée (Limite).</a:t>
          </a:r>
          <a:br>
            <a:rPr lang="fr-FR"/>
          </a:br>
          <a:r>
            <a:rPr lang="fr-FR"/>
            <a:t/>
          </a:r>
          <a:br>
            <a:rPr lang="fr-FR"/>
          </a:br>
          <a:r>
            <a:rPr lang="fr-FR"/>
            <a:t>Les zones de texte de A1:A5 sont utilisées pour lancer le code VBA.</a:t>
          </a:r>
          <a:br>
            <a:rPr lang="fr-FR"/>
          </a:br>
          <a:r>
            <a:rPr lang="fr-FR"/>
            <a:t/>
          </a:r>
          <a:br>
            <a:rPr lang="fr-FR"/>
          </a:br>
          <a:r>
            <a:rPr lang="fr-FR"/>
            <a:t>L’idée qui m’est arrivée jusqu’à maintenant, me permet seulement de marquer les cellules de tout le personnel par les mêmes abréviations à savoir le "G" et le "P".</a:t>
          </a:r>
          <a:br>
            <a:rPr lang="fr-FR"/>
          </a:br>
          <a:r>
            <a:rPr lang="fr-FR"/>
            <a:t/>
          </a:r>
          <a:br>
            <a:rPr lang="fr-FR"/>
          </a:br>
          <a:r>
            <a:rPr lang="fr-FR"/>
            <a:t>Ce que j’ai fait, c’est de récupérer, dans la tableau tbBrgd(), les noms et leurs lignes dans le planning, puis lancer la boucle pour marquer un "G" si la reste de la division du numéro du jour dans la ligne 5 sur 2 est un 1 sinon marquer un "P"</a:t>
          </a:r>
          <a:br>
            <a:rPr lang="fr-FR"/>
          </a:br>
          <a:r>
            <a:rPr lang="fr-FR"/>
            <a:t/>
          </a:r>
          <a:br>
            <a:rPr lang="fr-FR"/>
          </a:br>
          <a:r>
            <a:rPr lang="fr-FR"/>
            <a:t>Il y aussi un cas ou je souhaiterais trouvé une solution. C'est celui ou un agent "Nom1" qui travaille sous le système P/G et qui pourra partir en formation "FO" pour une durée de 5 jours par exemple (13/05/2013 au 17/05/2013)</a:t>
          </a:r>
          <a:br>
            <a:rPr lang="fr-FR"/>
          </a:br>
          <a:r>
            <a:rPr lang="fr-FR"/>
            <a:t/>
          </a:r>
          <a:br>
            <a:rPr lang="fr-FR"/>
          </a:br>
          <a:r>
            <a:rPr lang="fr-FR"/>
            <a:t>Dans ce cas, l'agent "Nom2" qui travaille en "L" devra le remplacer, et pendent cette période (5j), il travaillera sous le système P/G.</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euille-de-presence-depuis-un-planning-t39582.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V35"/>
  <sheetViews>
    <sheetView tabSelected="1" workbookViewId="0">
      <selection activeCell="B19" sqref="B19"/>
    </sheetView>
  </sheetViews>
  <sheetFormatPr baseColWidth="10" defaultRowHeight="15" x14ac:dyDescent="0.25"/>
  <cols>
    <col min="1" max="1" width="10.7109375" bestFit="1" customWidth="1"/>
    <col min="2" max="5" width="10.7109375" customWidth="1"/>
    <col min="6" max="6" width="16.42578125" bestFit="1" customWidth="1"/>
    <col min="7" max="7" width="10.7109375" bestFit="1" customWidth="1"/>
    <col min="8" max="8" width="13" customWidth="1"/>
    <col min="9" max="10" width="18.140625" bestFit="1" customWidth="1"/>
    <col min="11" max="11" width="14.85546875" bestFit="1" customWidth="1"/>
  </cols>
  <sheetData>
    <row r="1" spans="1:22" x14ac:dyDescent="0.25">
      <c r="O1" s="19" t="s">
        <v>25</v>
      </c>
    </row>
    <row r="2" spans="1:22" x14ac:dyDescent="0.25">
      <c r="E2" s="1"/>
      <c r="G2" s="18" t="str">
        <f ca="1">IF(MONTH(TODAY())={4,8}, "MOIS D'", "MOIS DE " ) &amp;  UPPER(TEXT(EDATE(TODAY(),0),"mmmm aaaa"))</f>
        <v>MOIS DE MAI 2013</v>
      </c>
      <c r="H2" s="7"/>
      <c r="I2" s="7"/>
      <c r="J2" s="7"/>
      <c r="K2" s="7"/>
    </row>
    <row r="3" spans="1:22" x14ac:dyDescent="0.25">
      <c r="E3" s="1"/>
    </row>
    <row r="4" spans="1:22" x14ac:dyDescent="0.25">
      <c r="E4" s="1"/>
      <c r="G4" t="s">
        <v>23</v>
      </c>
      <c r="H4" t="s">
        <v>0</v>
      </c>
      <c r="I4" t="s">
        <v>1</v>
      </c>
      <c r="J4" t="s">
        <v>2</v>
      </c>
      <c r="K4" t="s">
        <v>3</v>
      </c>
      <c r="S4">
        <v>7</v>
      </c>
      <c r="T4">
        <v>7</v>
      </c>
      <c r="U4">
        <v>7</v>
      </c>
      <c r="V4">
        <v>7</v>
      </c>
    </row>
    <row r="5" spans="1:22" x14ac:dyDescent="0.25">
      <c r="A5" s="2" t="s">
        <v>8</v>
      </c>
      <c r="B5" s="2" t="s">
        <v>9</v>
      </c>
      <c r="C5" s="2" t="s">
        <v>10</v>
      </c>
      <c r="D5" s="2" t="s">
        <v>24</v>
      </c>
      <c r="E5" s="2" t="s">
        <v>12</v>
      </c>
      <c r="G5" t="str">
        <f>CHOOSE(WEEKDAY(H5,2),"LUNDI","MARDI","MERCREDI","JEUDI","VENDREDI","SAMEDI","DIMANCHE")</f>
        <v>MERCREDI</v>
      </c>
      <c r="H5" s="1">
        <v>41395</v>
      </c>
      <c r="I5" t="s">
        <v>4</v>
      </c>
      <c r="J5" t="s">
        <v>5</v>
      </c>
      <c r="K5" t="s">
        <v>6</v>
      </c>
      <c r="S5" s="1"/>
    </row>
    <row r="6" spans="1:22" x14ac:dyDescent="0.25">
      <c r="A6" s="3" t="s">
        <v>13</v>
      </c>
      <c r="B6" s="3" t="s">
        <v>4</v>
      </c>
      <c r="C6" s="4" t="s">
        <v>14</v>
      </c>
      <c r="D6" s="3">
        <f t="shared" ref="D6:D11" ca="1" si="0">MATCH(B6,PlgNom,0)+5</f>
        <v>6</v>
      </c>
      <c r="E6" s="4"/>
      <c r="G6" t="str">
        <f t="shared" ref="G6:G35" si="1">CHOOSE(WEEKDAY(H6,2),"LUNDI","MARDI","MERCREDI","JEUDI","VENDREDI","SAMEDI","DIMANCHE")</f>
        <v>JEUDI</v>
      </c>
      <c r="H6" s="1">
        <v>41396</v>
      </c>
      <c r="I6" t="s">
        <v>5</v>
      </c>
      <c r="J6" t="s">
        <v>4</v>
      </c>
      <c r="K6" t="s">
        <v>7</v>
      </c>
      <c r="S6" s="1"/>
    </row>
    <row r="7" spans="1:22" x14ac:dyDescent="0.25">
      <c r="A7" s="3" t="s">
        <v>11</v>
      </c>
      <c r="B7" s="3" t="s">
        <v>15</v>
      </c>
      <c r="C7" s="3" t="s">
        <v>16</v>
      </c>
      <c r="D7" s="3">
        <f t="shared" ca="1" si="0"/>
        <v>7</v>
      </c>
      <c r="E7" s="3"/>
      <c r="G7" t="str">
        <f t="shared" si="1"/>
        <v>VENDREDI</v>
      </c>
      <c r="H7" s="1">
        <v>41397</v>
      </c>
      <c r="I7" t="s">
        <v>4</v>
      </c>
      <c r="J7" t="s">
        <v>5</v>
      </c>
      <c r="K7" t="s">
        <v>6</v>
      </c>
      <c r="S7" s="1"/>
    </row>
    <row r="8" spans="1:22" x14ac:dyDescent="0.25">
      <c r="A8" s="3" t="s">
        <v>17</v>
      </c>
      <c r="B8" s="3" t="s">
        <v>5</v>
      </c>
      <c r="C8" s="3" t="s">
        <v>14</v>
      </c>
      <c r="D8" s="3">
        <f t="shared" ca="1" si="0"/>
        <v>8</v>
      </c>
      <c r="E8" s="3"/>
      <c r="G8" t="str">
        <f t="shared" si="1"/>
        <v>SAMEDI</v>
      </c>
      <c r="H8" s="1">
        <v>41398</v>
      </c>
      <c r="I8" t="s">
        <v>5</v>
      </c>
      <c r="J8" t="s">
        <v>4</v>
      </c>
      <c r="K8" t="s">
        <v>7</v>
      </c>
      <c r="S8" s="1"/>
    </row>
    <row r="9" spans="1:22" x14ac:dyDescent="0.25">
      <c r="A9" s="3" t="s">
        <v>18</v>
      </c>
      <c r="B9" s="3" t="s">
        <v>6</v>
      </c>
      <c r="C9" s="3" t="s">
        <v>19</v>
      </c>
      <c r="D9" s="3">
        <f t="shared" ca="1" si="0"/>
        <v>9</v>
      </c>
      <c r="E9" s="3"/>
      <c r="G9" t="str">
        <f t="shared" si="1"/>
        <v>DIMANCHE</v>
      </c>
      <c r="H9" s="1">
        <v>41399</v>
      </c>
      <c r="I9" t="s">
        <v>4</v>
      </c>
      <c r="J9" t="s">
        <v>5</v>
      </c>
      <c r="K9" t="s">
        <v>6</v>
      </c>
      <c r="S9" s="1"/>
    </row>
    <row r="10" spans="1:22" x14ac:dyDescent="0.25">
      <c r="A10" s="3" t="s">
        <v>20</v>
      </c>
      <c r="B10" s="3" t="s">
        <v>7</v>
      </c>
      <c r="C10" s="3" t="s">
        <v>21</v>
      </c>
      <c r="D10" s="3">
        <f t="shared" ca="1" si="0"/>
        <v>10</v>
      </c>
      <c r="E10" s="3"/>
      <c r="G10" t="str">
        <f t="shared" si="1"/>
        <v>LUNDI</v>
      </c>
      <c r="H10" s="1">
        <v>41400</v>
      </c>
      <c r="I10" t="s">
        <v>5</v>
      </c>
      <c r="J10" t="s">
        <v>4</v>
      </c>
      <c r="K10" t="s">
        <v>7</v>
      </c>
      <c r="S10" s="1"/>
    </row>
    <row r="11" spans="1:22" x14ac:dyDescent="0.25">
      <c r="A11" s="3" t="s">
        <v>11</v>
      </c>
      <c r="B11" s="3" t="s">
        <v>22</v>
      </c>
      <c r="C11" s="3" t="s">
        <v>16</v>
      </c>
      <c r="D11" s="3">
        <f t="shared" ca="1" si="0"/>
        <v>11</v>
      </c>
      <c r="E11" s="3"/>
      <c r="G11" t="str">
        <f t="shared" si="1"/>
        <v>MARDI</v>
      </c>
      <c r="H11" s="1">
        <v>41401</v>
      </c>
      <c r="I11" t="s">
        <v>4</v>
      </c>
      <c r="J11" t="s">
        <v>5</v>
      </c>
      <c r="K11" t="s">
        <v>6</v>
      </c>
      <c r="S11" s="1"/>
    </row>
    <row r="12" spans="1:22" x14ac:dyDescent="0.25">
      <c r="E12" s="1"/>
      <c r="G12" t="str">
        <f t="shared" si="1"/>
        <v>MERCREDI</v>
      </c>
      <c r="H12" s="1">
        <v>41402</v>
      </c>
      <c r="I12" t="s">
        <v>5</v>
      </c>
      <c r="J12" t="s">
        <v>4</v>
      </c>
      <c r="K12" t="s">
        <v>7</v>
      </c>
      <c r="S12" s="1"/>
    </row>
    <row r="13" spans="1:22" x14ac:dyDescent="0.25">
      <c r="E13" s="1"/>
      <c r="G13" t="str">
        <f t="shared" si="1"/>
        <v>JEUDI</v>
      </c>
      <c r="H13" s="1">
        <v>41403</v>
      </c>
      <c r="I13" t="s">
        <v>4</v>
      </c>
      <c r="J13" t="s">
        <v>5</v>
      </c>
      <c r="K13" t="s">
        <v>6</v>
      </c>
      <c r="S13" s="1"/>
    </row>
    <row r="14" spans="1:22" x14ac:dyDescent="0.25">
      <c r="E14" s="1"/>
      <c r="G14" t="str">
        <f t="shared" si="1"/>
        <v>VENDREDI</v>
      </c>
      <c r="H14" s="1">
        <v>41404</v>
      </c>
      <c r="I14" t="s">
        <v>5</v>
      </c>
      <c r="J14" t="s">
        <v>4</v>
      </c>
      <c r="K14" t="s">
        <v>7</v>
      </c>
      <c r="S14" s="1"/>
    </row>
    <row r="15" spans="1:22" x14ac:dyDescent="0.25">
      <c r="E15" s="1"/>
      <c r="G15" t="str">
        <f t="shared" si="1"/>
        <v>SAMEDI</v>
      </c>
      <c r="H15" s="1">
        <v>41405</v>
      </c>
      <c r="I15" t="s">
        <v>4</v>
      </c>
      <c r="J15" t="s">
        <v>5</v>
      </c>
      <c r="K15" t="s">
        <v>6</v>
      </c>
      <c r="S15" s="1"/>
    </row>
    <row r="16" spans="1:22" x14ac:dyDescent="0.25">
      <c r="E16" s="1"/>
      <c r="G16" t="str">
        <f t="shared" si="1"/>
        <v>DIMANCHE</v>
      </c>
      <c r="H16" s="1">
        <v>41406</v>
      </c>
      <c r="I16" t="s">
        <v>5</v>
      </c>
      <c r="J16" t="s">
        <v>4</v>
      </c>
      <c r="K16" t="s">
        <v>7</v>
      </c>
      <c r="S16" s="1"/>
    </row>
    <row r="17" spans="5:19" x14ac:dyDescent="0.25">
      <c r="E17" s="1"/>
      <c r="G17" t="str">
        <f t="shared" si="1"/>
        <v>LUNDI</v>
      </c>
      <c r="H17" s="1">
        <v>41407</v>
      </c>
      <c r="I17" t="s">
        <v>4</v>
      </c>
      <c r="J17" t="s">
        <v>5</v>
      </c>
      <c r="K17" t="s">
        <v>6</v>
      </c>
      <c r="S17" s="1"/>
    </row>
    <row r="18" spans="5:19" x14ac:dyDescent="0.25">
      <c r="E18" s="1"/>
      <c r="G18" t="str">
        <f t="shared" si="1"/>
        <v>MARDI</v>
      </c>
      <c r="H18" s="1">
        <v>41408</v>
      </c>
      <c r="I18" t="s">
        <v>5</v>
      </c>
      <c r="J18" t="s">
        <v>4</v>
      </c>
      <c r="K18" t="s">
        <v>7</v>
      </c>
      <c r="S18" s="1"/>
    </row>
    <row r="19" spans="5:19" x14ac:dyDescent="0.25">
      <c r="E19" s="1"/>
      <c r="G19" t="str">
        <f t="shared" si="1"/>
        <v>MERCREDI</v>
      </c>
      <c r="H19" s="1">
        <v>41409</v>
      </c>
      <c r="I19" t="s">
        <v>4</v>
      </c>
      <c r="J19" t="s">
        <v>5</v>
      </c>
      <c r="K19" t="s">
        <v>6</v>
      </c>
      <c r="S19" s="1"/>
    </row>
    <row r="20" spans="5:19" x14ac:dyDescent="0.25">
      <c r="E20" s="1"/>
      <c r="G20" t="str">
        <f t="shared" si="1"/>
        <v>JEUDI</v>
      </c>
      <c r="H20" s="1">
        <v>41410</v>
      </c>
      <c r="I20" t="s">
        <v>5</v>
      </c>
      <c r="J20" t="s">
        <v>4</v>
      </c>
      <c r="K20" t="s">
        <v>7</v>
      </c>
      <c r="S20" s="1"/>
    </row>
    <row r="21" spans="5:19" x14ac:dyDescent="0.25">
      <c r="E21" s="1"/>
      <c r="G21" t="str">
        <f t="shared" si="1"/>
        <v>VENDREDI</v>
      </c>
      <c r="H21" s="1">
        <v>41411</v>
      </c>
      <c r="I21" t="s">
        <v>4</v>
      </c>
      <c r="J21" t="s">
        <v>5</v>
      </c>
      <c r="K21" t="s">
        <v>6</v>
      </c>
      <c r="S21" s="1"/>
    </row>
    <row r="22" spans="5:19" x14ac:dyDescent="0.25">
      <c r="E22" s="1"/>
      <c r="G22" t="str">
        <f t="shared" si="1"/>
        <v>SAMEDI</v>
      </c>
      <c r="H22" s="1">
        <v>41412</v>
      </c>
      <c r="I22" t="s">
        <v>5</v>
      </c>
      <c r="J22" t="s">
        <v>4</v>
      </c>
      <c r="K22" t="s">
        <v>7</v>
      </c>
      <c r="S22" s="1"/>
    </row>
    <row r="23" spans="5:19" x14ac:dyDescent="0.25">
      <c r="E23" s="1"/>
      <c r="G23" t="str">
        <f t="shared" si="1"/>
        <v>DIMANCHE</v>
      </c>
      <c r="H23" s="1">
        <v>41413</v>
      </c>
      <c r="I23" t="s">
        <v>4</v>
      </c>
      <c r="J23" t="s">
        <v>5</v>
      </c>
      <c r="K23" t="s">
        <v>6</v>
      </c>
      <c r="S23" s="1"/>
    </row>
    <row r="24" spans="5:19" x14ac:dyDescent="0.25">
      <c r="E24" s="1"/>
      <c r="G24" t="str">
        <f t="shared" si="1"/>
        <v>LUNDI</v>
      </c>
      <c r="H24" s="1">
        <v>41414</v>
      </c>
      <c r="I24" t="s">
        <v>5</v>
      </c>
      <c r="J24" t="s">
        <v>4</v>
      </c>
      <c r="K24" t="s">
        <v>7</v>
      </c>
      <c r="S24" s="1"/>
    </row>
    <row r="25" spans="5:19" x14ac:dyDescent="0.25">
      <c r="E25" s="1"/>
      <c r="G25" t="str">
        <f t="shared" si="1"/>
        <v>MARDI</v>
      </c>
      <c r="H25" s="1">
        <v>41415</v>
      </c>
      <c r="I25" t="s">
        <v>4</v>
      </c>
      <c r="J25" t="s">
        <v>5</v>
      </c>
      <c r="K25" t="s">
        <v>6</v>
      </c>
      <c r="S25" s="1"/>
    </row>
    <row r="26" spans="5:19" x14ac:dyDescent="0.25">
      <c r="E26" s="1"/>
      <c r="G26" t="str">
        <f t="shared" si="1"/>
        <v>MERCREDI</v>
      </c>
      <c r="H26" s="1">
        <v>41416</v>
      </c>
      <c r="I26" t="s">
        <v>5</v>
      </c>
      <c r="J26" t="s">
        <v>4</v>
      </c>
      <c r="K26" t="s">
        <v>7</v>
      </c>
      <c r="S26" s="1"/>
    </row>
    <row r="27" spans="5:19" x14ac:dyDescent="0.25">
      <c r="E27" s="1"/>
      <c r="G27" t="str">
        <f t="shared" si="1"/>
        <v>JEUDI</v>
      </c>
      <c r="H27" s="1">
        <v>41417</v>
      </c>
      <c r="I27" t="s">
        <v>4</v>
      </c>
      <c r="J27" t="s">
        <v>5</v>
      </c>
      <c r="K27" t="s">
        <v>6</v>
      </c>
      <c r="S27" s="1"/>
    </row>
    <row r="28" spans="5:19" x14ac:dyDescent="0.25">
      <c r="E28" s="1"/>
      <c r="G28" t="str">
        <f t="shared" si="1"/>
        <v>VENDREDI</v>
      </c>
      <c r="H28" s="1">
        <v>41418</v>
      </c>
      <c r="I28" t="s">
        <v>5</v>
      </c>
      <c r="J28" t="s">
        <v>4</v>
      </c>
      <c r="K28" t="s">
        <v>7</v>
      </c>
      <c r="S28" s="1"/>
    </row>
    <row r="29" spans="5:19" x14ac:dyDescent="0.25">
      <c r="E29" s="1"/>
      <c r="G29" t="str">
        <f t="shared" si="1"/>
        <v>SAMEDI</v>
      </c>
      <c r="H29" s="1">
        <v>41419</v>
      </c>
      <c r="I29" t="s">
        <v>4</v>
      </c>
      <c r="J29" t="s">
        <v>5</v>
      </c>
      <c r="K29" t="s">
        <v>6</v>
      </c>
      <c r="S29" s="1"/>
    </row>
    <row r="30" spans="5:19" x14ac:dyDescent="0.25">
      <c r="E30" s="1"/>
      <c r="G30" t="str">
        <f t="shared" si="1"/>
        <v>DIMANCHE</v>
      </c>
      <c r="H30" s="1">
        <v>41420</v>
      </c>
      <c r="I30" t="s">
        <v>5</v>
      </c>
      <c r="J30" t="s">
        <v>4</v>
      </c>
      <c r="K30" t="s">
        <v>7</v>
      </c>
      <c r="S30" s="1"/>
    </row>
    <row r="31" spans="5:19" x14ac:dyDescent="0.25">
      <c r="E31" s="1"/>
      <c r="G31" t="str">
        <f t="shared" si="1"/>
        <v>LUNDI</v>
      </c>
      <c r="H31" s="1">
        <v>41421</v>
      </c>
      <c r="I31" t="s">
        <v>4</v>
      </c>
      <c r="J31" t="s">
        <v>5</v>
      </c>
      <c r="K31" t="s">
        <v>6</v>
      </c>
      <c r="S31" s="1"/>
    </row>
    <row r="32" spans="5:19" x14ac:dyDescent="0.25">
      <c r="E32" s="1"/>
      <c r="G32" t="str">
        <f t="shared" si="1"/>
        <v>MARDI</v>
      </c>
      <c r="H32" s="1">
        <v>41422</v>
      </c>
      <c r="I32" t="s">
        <v>5</v>
      </c>
      <c r="J32" t="s">
        <v>4</v>
      </c>
      <c r="K32" t="s">
        <v>7</v>
      </c>
      <c r="S32" s="1"/>
    </row>
    <row r="33" spans="7:19" x14ac:dyDescent="0.25">
      <c r="G33" t="str">
        <f t="shared" si="1"/>
        <v>MERCREDI</v>
      </c>
      <c r="H33" s="1">
        <v>41423</v>
      </c>
      <c r="I33" t="s">
        <v>4</v>
      </c>
      <c r="J33" t="s">
        <v>5</v>
      </c>
      <c r="K33" t="s">
        <v>6</v>
      </c>
      <c r="S33" s="1"/>
    </row>
    <row r="34" spans="7:19" x14ac:dyDescent="0.25">
      <c r="G34" t="str">
        <f t="shared" si="1"/>
        <v>JEUDI</v>
      </c>
      <c r="H34" s="1">
        <v>41424</v>
      </c>
      <c r="I34" t="s">
        <v>5</v>
      </c>
      <c r="J34" t="s">
        <v>4</v>
      </c>
      <c r="K34" t="s">
        <v>7</v>
      </c>
      <c r="S34" s="1"/>
    </row>
    <row r="35" spans="7:19" x14ac:dyDescent="0.25">
      <c r="G35" t="str">
        <f t="shared" si="1"/>
        <v>VENDREDI</v>
      </c>
      <c r="H35" s="1">
        <v>41425</v>
      </c>
      <c r="I35" t="s">
        <v>4</v>
      </c>
      <c r="J35" t="s">
        <v>5</v>
      </c>
      <c r="K35" t="s">
        <v>6</v>
      </c>
      <c r="S35" s="1"/>
    </row>
  </sheetData>
  <dataValidations count="1">
    <dataValidation type="list" allowBlank="1" showInputMessage="1" showErrorMessage="1" sqref="A6:A11">
      <formula1>"L,G,P,N1,N2"</formula1>
    </dataValidation>
  </dataValidations>
  <hyperlinks>
    <hyperlink ref="O1" r:id="rId1"/>
  </hyperlinks>
  <pageMargins left="0.7" right="0.7" top="0.75" bottom="0.75" header="0.3" footer="0.3"/>
  <pageSetup paperSize="9" orientation="portrait" horizontalDpi="360" verticalDpi="360"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Planning">
                <anchor moveWithCells="1" sizeWithCells="1">
                  <from>
                    <xdr:col>3</xdr:col>
                    <xdr:colOff>0</xdr:colOff>
                    <xdr:row>11</xdr:row>
                    <xdr:rowOff>180975</xdr:rowOff>
                  </from>
                  <to>
                    <xdr:col>4</xdr:col>
                    <xdr:colOff>0</xdr:colOff>
                    <xdr:row>15</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AK13"/>
  <sheetViews>
    <sheetView zoomScale="80" zoomScaleNormal="80" workbookViewId="0">
      <pane xSplit="1" ySplit="5" topLeftCell="B6" activePane="bottomRight" state="frozen"/>
      <selection pane="topRight" activeCell="B1" sqref="B1"/>
      <selection pane="bottomLeft" activeCell="A6" sqref="A6"/>
      <selection pane="bottomRight" activeCell="X23" sqref="X23"/>
    </sheetView>
  </sheetViews>
  <sheetFormatPr baseColWidth="10" defaultRowHeight="15" x14ac:dyDescent="0.25"/>
  <cols>
    <col min="2" max="32" width="4.28515625" customWidth="1"/>
  </cols>
  <sheetData>
    <row r="3" spans="1:37" x14ac:dyDescent="0.25">
      <c r="B3">
        <f>MONTH(B4)</f>
        <v>5</v>
      </c>
    </row>
    <row r="4" spans="1:37" x14ac:dyDescent="0.25">
      <c r="A4" s="5"/>
      <c r="B4" s="6">
        <v>41395</v>
      </c>
      <c r="C4" s="7"/>
      <c r="D4" s="8"/>
      <c r="E4" s="7"/>
      <c r="F4" s="7"/>
      <c r="G4" s="7"/>
      <c r="H4" s="7"/>
      <c r="I4" s="7"/>
      <c r="J4" s="7"/>
      <c r="K4" s="7"/>
      <c r="L4" s="7"/>
      <c r="M4" s="7"/>
      <c r="N4" s="7"/>
      <c r="O4" s="7"/>
      <c r="P4" s="7"/>
      <c r="Q4" s="7"/>
      <c r="R4" s="7"/>
      <c r="S4" s="7"/>
      <c r="T4" s="7"/>
      <c r="U4" s="7"/>
      <c r="V4" s="7"/>
      <c r="W4" s="7"/>
      <c r="X4" s="7"/>
      <c r="Y4" s="7"/>
      <c r="Z4" s="7"/>
      <c r="AA4" s="7"/>
      <c r="AB4" s="7"/>
      <c r="AC4" s="7"/>
      <c r="AD4" s="7"/>
      <c r="AE4" s="7"/>
      <c r="AF4" s="7"/>
    </row>
    <row r="5" spans="1:37" x14ac:dyDescent="0.25">
      <c r="A5" s="9"/>
      <c r="B5" s="10">
        <v>1</v>
      </c>
      <c r="C5" s="11">
        <v>2</v>
      </c>
      <c r="D5" s="11">
        <v>3</v>
      </c>
      <c r="E5" s="12">
        <v>4</v>
      </c>
      <c r="F5" s="12">
        <v>5</v>
      </c>
      <c r="G5" s="11">
        <v>6</v>
      </c>
      <c r="H5" s="11">
        <v>7</v>
      </c>
      <c r="I5" s="10">
        <v>8</v>
      </c>
      <c r="J5" s="10">
        <v>9</v>
      </c>
      <c r="K5" s="11">
        <v>10</v>
      </c>
      <c r="L5" s="12">
        <v>11</v>
      </c>
      <c r="M5" s="12">
        <v>12</v>
      </c>
      <c r="N5" s="11">
        <v>13</v>
      </c>
      <c r="O5" s="11">
        <v>14</v>
      </c>
      <c r="P5" s="11">
        <v>15</v>
      </c>
      <c r="Q5" s="11">
        <v>16</v>
      </c>
      <c r="R5" s="11">
        <v>17</v>
      </c>
      <c r="S5" s="12">
        <v>18</v>
      </c>
      <c r="T5" s="12">
        <v>19</v>
      </c>
      <c r="U5" s="10">
        <v>20</v>
      </c>
      <c r="V5" s="11">
        <v>21</v>
      </c>
      <c r="W5" s="11">
        <v>22</v>
      </c>
      <c r="X5" s="11">
        <v>23</v>
      </c>
      <c r="Y5" s="11">
        <v>24</v>
      </c>
      <c r="Z5" s="12">
        <v>25</v>
      </c>
      <c r="AA5" s="12">
        <v>26</v>
      </c>
      <c r="AB5" s="11">
        <v>27</v>
      </c>
      <c r="AC5" s="11">
        <v>28</v>
      </c>
      <c r="AD5" s="11">
        <v>29</v>
      </c>
      <c r="AE5" s="11">
        <v>30</v>
      </c>
      <c r="AF5" s="11">
        <v>31</v>
      </c>
    </row>
    <row r="6" spans="1:37" x14ac:dyDescent="0.25">
      <c r="A6" s="13" t="s">
        <v>4</v>
      </c>
      <c r="B6" s="14"/>
      <c r="C6" s="15"/>
      <c r="D6" s="15"/>
      <c r="E6" s="12"/>
      <c r="F6" s="12"/>
      <c r="G6" s="15"/>
      <c r="H6" s="15"/>
      <c r="I6" s="14"/>
      <c r="J6" s="14"/>
      <c r="K6" s="15"/>
      <c r="L6" s="12"/>
      <c r="M6" s="12"/>
      <c r="N6" s="15"/>
      <c r="O6" s="15"/>
      <c r="P6" s="15"/>
      <c r="Q6" s="15"/>
      <c r="R6" s="15"/>
      <c r="S6" s="12"/>
      <c r="T6" s="12"/>
      <c r="U6" s="14"/>
      <c r="V6" s="15"/>
      <c r="W6" s="15"/>
      <c r="X6" s="15"/>
      <c r="Y6" s="15"/>
      <c r="Z6" s="12"/>
      <c r="AA6" s="12"/>
      <c r="AB6" s="16"/>
      <c r="AC6" s="16"/>
      <c r="AD6" s="16"/>
      <c r="AE6" s="16"/>
      <c r="AF6" s="16"/>
    </row>
    <row r="7" spans="1:37" x14ac:dyDescent="0.25">
      <c r="A7" s="13" t="s">
        <v>15</v>
      </c>
      <c r="B7" s="14"/>
      <c r="C7" s="15"/>
      <c r="D7" s="15"/>
      <c r="E7" s="12"/>
      <c r="F7" s="12"/>
      <c r="G7" s="15"/>
      <c r="H7" s="15"/>
      <c r="I7" s="14"/>
      <c r="J7" s="14"/>
      <c r="K7" s="15"/>
      <c r="L7" s="12"/>
      <c r="M7" s="12"/>
      <c r="N7" s="15"/>
      <c r="O7" s="16"/>
      <c r="P7" s="16"/>
      <c r="Q7" s="16"/>
      <c r="R7" s="15"/>
      <c r="S7" s="12"/>
      <c r="T7" s="12"/>
      <c r="U7" s="14"/>
      <c r="V7" s="15"/>
      <c r="W7" s="15"/>
      <c r="X7" s="15"/>
      <c r="Y7" s="15"/>
      <c r="Z7" s="12"/>
      <c r="AA7" s="12"/>
      <c r="AB7" s="15"/>
      <c r="AC7" s="15"/>
      <c r="AD7" s="15"/>
      <c r="AE7" s="15"/>
      <c r="AF7" s="15"/>
      <c r="AG7" s="17"/>
    </row>
    <row r="8" spans="1:37" x14ac:dyDescent="0.25">
      <c r="A8" s="13" t="s">
        <v>5</v>
      </c>
      <c r="B8" s="14"/>
      <c r="C8" s="15"/>
      <c r="D8" s="16"/>
      <c r="E8" s="12"/>
      <c r="F8" s="12"/>
      <c r="G8" s="16"/>
      <c r="H8" s="16"/>
      <c r="I8" s="14"/>
      <c r="J8" s="14"/>
      <c r="K8" s="15"/>
      <c r="L8" s="12"/>
      <c r="M8" s="12"/>
      <c r="N8" s="15"/>
      <c r="O8" s="15"/>
      <c r="P8" s="15"/>
      <c r="Q8" s="15"/>
      <c r="R8" s="15"/>
      <c r="S8" s="12"/>
      <c r="T8" s="12"/>
      <c r="U8" s="14"/>
      <c r="V8" s="15"/>
      <c r="W8" s="15"/>
      <c r="X8" s="15"/>
      <c r="Y8" s="15"/>
      <c r="Z8" s="12"/>
      <c r="AA8" s="12"/>
      <c r="AB8" s="15"/>
      <c r="AC8" s="15"/>
      <c r="AD8" s="15"/>
      <c r="AE8" s="15"/>
      <c r="AF8" s="15"/>
    </row>
    <row r="9" spans="1:37" x14ac:dyDescent="0.25">
      <c r="A9" s="13" t="s">
        <v>6</v>
      </c>
      <c r="B9" s="14"/>
      <c r="C9" s="15"/>
      <c r="D9" s="15"/>
      <c r="E9" s="12"/>
      <c r="F9" s="12"/>
      <c r="G9" s="15"/>
      <c r="H9" s="15"/>
      <c r="I9" s="14"/>
      <c r="J9" s="14"/>
      <c r="K9" s="15"/>
      <c r="L9" s="12"/>
      <c r="M9" s="12"/>
      <c r="N9" s="15"/>
      <c r="O9" s="15"/>
      <c r="P9" s="15"/>
      <c r="Q9" s="15"/>
      <c r="R9" s="15"/>
      <c r="S9" s="12"/>
      <c r="T9" s="12"/>
      <c r="U9" s="14"/>
      <c r="V9" s="15"/>
      <c r="W9" s="15"/>
      <c r="X9" s="15"/>
      <c r="Y9" s="15"/>
      <c r="Z9" s="12"/>
      <c r="AA9" s="12"/>
      <c r="AB9" s="15"/>
      <c r="AC9" s="15"/>
      <c r="AD9" s="15"/>
      <c r="AE9" s="15"/>
      <c r="AF9" s="15"/>
      <c r="AG9" s="17"/>
    </row>
    <row r="10" spans="1:37" x14ac:dyDescent="0.25">
      <c r="A10" s="13" t="s">
        <v>7</v>
      </c>
      <c r="B10" s="14"/>
      <c r="C10" s="15"/>
      <c r="D10" s="15"/>
      <c r="E10" s="12"/>
      <c r="F10" s="12"/>
      <c r="G10" s="15"/>
      <c r="H10" s="15"/>
      <c r="I10" s="14"/>
      <c r="J10" s="14"/>
      <c r="K10" s="15"/>
      <c r="L10" s="12"/>
      <c r="M10" s="12"/>
      <c r="N10" s="15"/>
      <c r="O10" s="15"/>
      <c r="P10" s="15"/>
      <c r="Q10" s="15"/>
      <c r="R10" s="15"/>
      <c r="S10" s="12"/>
      <c r="T10" s="12"/>
      <c r="U10" s="14"/>
      <c r="V10" s="15"/>
      <c r="W10" s="15"/>
      <c r="X10" s="15"/>
      <c r="Y10" s="15"/>
      <c r="Z10" s="12"/>
      <c r="AA10" s="12"/>
      <c r="AB10" s="15"/>
      <c r="AC10" s="15"/>
      <c r="AD10" s="15"/>
      <c r="AE10" s="15"/>
      <c r="AF10" s="15"/>
      <c r="AG10" s="17"/>
      <c r="AH10" s="17"/>
      <c r="AI10" s="17"/>
      <c r="AJ10" s="17"/>
      <c r="AK10" s="17"/>
    </row>
    <row r="11" spans="1:37" x14ac:dyDescent="0.25">
      <c r="A11" s="13" t="s">
        <v>22</v>
      </c>
      <c r="B11" s="14"/>
      <c r="C11" s="15"/>
      <c r="D11" s="15"/>
      <c r="E11" s="12"/>
      <c r="F11" s="12"/>
      <c r="G11" s="15"/>
      <c r="H11" s="15"/>
      <c r="I11" s="14"/>
      <c r="J11" s="14"/>
      <c r="K11" s="15"/>
      <c r="L11" s="12"/>
      <c r="M11" s="12"/>
      <c r="N11" s="15"/>
      <c r="O11" s="15"/>
      <c r="P11" s="15"/>
      <c r="Q11" s="15"/>
      <c r="R11" s="15"/>
      <c r="S11" s="12"/>
      <c r="T11" s="12"/>
      <c r="U11" s="14"/>
      <c r="V11" s="15"/>
      <c r="W11" s="15"/>
      <c r="X11" s="15"/>
      <c r="Y11" s="15"/>
      <c r="Z11" s="12"/>
      <c r="AA11" s="12"/>
      <c r="AB11" s="15"/>
      <c r="AC11" s="15"/>
      <c r="AD11" s="15"/>
      <c r="AE11" s="15"/>
      <c r="AF11" s="15"/>
    </row>
    <row r="13" spans="1:37" x14ac:dyDescent="0.25">
      <c r="C13" s="17"/>
      <c r="D13" s="17"/>
      <c r="J13" s="1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0"/>
  <sheetViews>
    <sheetView workbookViewId="0">
      <selection activeCell="A25" sqref="A25"/>
    </sheetView>
  </sheetViews>
  <sheetFormatPr baseColWidth="10" defaultRowHeight="15" x14ac:dyDescent="0.25"/>
  <cols>
    <col min="2" max="2" width="18.28515625" bestFit="1" customWidth="1"/>
    <col min="3" max="3" width="26.5703125" bestFit="1" customWidth="1"/>
  </cols>
  <sheetData>
    <row r="1" spans="1:11" x14ac:dyDescent="0.25">
      <c r="A1" s="22">
        <v>2013</v>
      </c>
    </row>
    <row r="8" spans="1:11" x14ac:dyDescent="0.25">
      <c r="B8" t="s">
        <v>26</v>
      </c>
      <c r="C8" s="20">
        <f>DATE(An,1,1)</f>
        <v>41275</v>
      </c>
    </row>
    <row r="9" spans="1:11" x14ac:dyDescent="0.25">
      <c r="B9" t="s">
        <v>27</v>
      </c>
      <c r="C9" s="20">
        <f>FLOOR(DAY(MINUTE(An/38)/2+56)&amp;"/5/"&amp;An,7)-34</f>
        <v>41364</v>
      </c>
    </row>
    <row r="10" spans="1:11" x14ac:dyDescent="0.25">
      <c r="B10" t="s">
        <v>28</v>
      </c>
      <c r="C10" s="20">
        <f>Paques+1</f>
        <v>41365</v>
      </c>
      <c r="G10" s="23" t="s">
        <v>43</v>
      </c>
      <c r="H10" s="23"/>
      <c r="I10" s="23"/>
      <c r="J10" s="23"/>
      <c r="K10" s="23"/>
    </row>
    <row r="11" spans="1:11" x14ac:dyDescent="0.25">
      <c r="B11" t="s">
        <v>29</v>
      </c>
      <c r="C11" s="20">
        <f>DATE(An,5,1)</f>
        <v>41395</v>
      </c>
      <c r="G11" s="21" t="s">
        <v>44</v>
      </c>
      <c r="H11" s="21" t="s">
        <v>45</v>
      </c>
      <c r="I11" s="21"/>
      <c r="J11" s="21"/>
      <c r="K11" s="21"/>
    </row>
    <row r="12" spans="1:11" x14ac:dyDescent="0.25">
      <c r="B12" t="s">
        <v>30</v>
      </c>
      <c r="C12" s="20">
        <f>DATE(An,5,8)</f>
        <v>41402</v>
      </c>
      <c r="G12" s="21" t="s">
        <v>46</v>
      </c>
      <c r="H12" s="21" t="s">
        <v>47</v>
      </c>
      <c r="I12" s="21"/>
      <c r="J12" s="21"/>
      <c r="K12" s="21"/>
    </row>
    <row r="13" spans="1:11" x14ac:dyDescent="0.25">
      <c r="B13" t="s">
        <v>31</v>
      </c>
      <c r="C13" s="20">
        <f>Paques+39</f>
        <v>41403</v>
      </c>
      <c r="G13" s="21" t="s">
        <v>39</v>
      </c>
      <c r="H13" s="21" t="s">
        <v>40</v>
      </c>
      <c r="I13" s="21"/>
      <c r="J13" s="21"/>
      <c r="K13" s="21"/>
    </row>
    <row r="14" spans="1:11" x14ac:dyDescent="0.25">
      <c r="B14" t="s">
        <v>32</v>
      </c>
      <c r="C14" s="20">
        <f>Paques+49</f>
        <v>41413</v>
      </c>
      <c r="G14" t="s">
        <v>41</v>
      </c>
      <c r="H14" t="s">
        <v>42</v>
      </c>
    </row>
    <row r="15" spans="1:11" x14ac:dyDescent="0.25">
      <c r="B15" t="s">
        <v>33</v>
      </c>
      <c r="C15" s="20">
        <f>Paques+50</f>
        <v>41414</v>
      </c>
    </row>
    <row r="16" spans="1:11" x14ac:dyDescent="0.25">
      <c r="B16" t="s">
        <v>34</v>
      </c>
      <c r="C16" s="20">
        <f>DATE(An,7,14)</f>
        <v>41469</v>
      </c>
    </row>
    <row r="17" spans="2:3" x14ac:dyDescent="0.25">
      <c r="B17" t="s">
        <v>35</v>
      </c>
      <c r="C17" s="20">
        <f>DATE(An,8,15)</f>
        <v>41501</v>
      </c>
    </row>
    <row r="18" spans="2:3" x14ac:dyDescent="0.25">
      <c r="B18" t="s">
        <v>36</v>
      </c>
      <c r="C18" s="20">
        <f>DATE(An,11,1)</f>
        <v>41579</v>
      </c>
    </row>
    <row r="19" spans="2:3" x14ac:dyDescent="0.25">
      <c r="B19" t="s">
        <v>37</v>
      </c>
      <c r="C19" s="20">
        <f>DATE(An,11,11)</f>
        <v>41589</v>
      </c>
    </row>
    <row r="20" spans="2:3" x14ac:dyDescent="0.25">
      <c r="B20" t="s">
        <v>38</v>
      </c>
      <c r="C20" s="20">
        <f>DATE(An,12,25)</f>
        <v>41633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Mai</vt:lpstr>
      <vt:lpstr>Feuil3</vt:lpstr>
      <vt:lpstr>An</vt:lpstr>
      <vt:lpstr>Fériés</vt:lpstr>
      <vt:lpstr>Paques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guessas amar</dc:creator>
  <cp:lastModifiedBy>Michel</cp:lastModifiedBy>
  <dcterms:created xsi:type="dcterms:W3CDTF">2013-05-12T19:13:44Z</dcterms:created>
  <dcterms:modified xsi:type="dcterms:W3CDTF">2013-05-13T20:20:40Z</dcterms:modified>
</cp:coreProperties>
</file>