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75" windowWidth="23715" windowHeight="10545"/>
  </bookViews>
  <sheets>
    <sheet name="PlanningCP" sheetId="1" r:id="rId1"/>
    <sheet name="Data" sheetId="2" r:id="rId2"/>
    <sheet name="Param liste" sheetId="3" r:id="rId3"/>
  </sheets>
  <definedNames>
    <definedName name="_xlnm._FilterDatabase" localSheetId="1" hidden="1">Data!$B$8:$E$17</definedName>
    <definedName name="_xlnm._FilterDatabase" localSheetId="0" hidden="1">PlanningCP!$B$8:$G$263</definedName>
    <definedName name="abs">'Param liste'!$G$2:$H$15</definedName>
    <definedName name="an">PlanningCP!$C$4</definedName>
    <definedName name="année_param">'Param liste'!$F$2:$F$12</definedName>
    <definedName name="bd">Data!$B$8:$G$207</definedName>
    <definedName name="code_abs">'Param liste'!$H$2:$H$15</definedName>
    <definedName name="essai">Data!#REF!</definedName>
    <definedName name="_xlnm.Extract" localSheetId="0">PlanningCP!$B$8:$E$8</definedName>
    <definedName name="fer">'Param liste'!$C$2:$C$15</definedName>
    <definedName name="mois">PlanningCP!$E$4</definedName>
    <definedName name="mois_param">'Param liste'!$D$2:$D$13</definedName>
    <definedName name="Mois_toupie">'Param liste'!$N$2:$O$13</definedName>
    <definedName name="N°_année">'Param liste'!$E$2:$F$18</definedName>
    <definedName name="Pers_Sté">'Param liste'!$I$2:$J$21</definedName>
    <definedName name="recherche_info">Data!$B$9:$G$64966</definedName>
    <definedName name="Sté_Param">OFFSET('Param liste'!$J$2,,,COUNTA('Param liste'!$J:$J)-1)</definedName>
  </definedNames>
  <calcPr calcId="145621"/>
</workbook>
</file>

<file path=xl/calcChain.xml><?xml version="1.0" encoding="utf-8"?>
<calcChain xmlns="http://schemas.openxmlformats.org/spreadsheetml/2006/main">
  <c r="P2" i="3" l="1"/>
  <c r="BG28" i="1" l="1"/>
  <c r="BF28" i="1"/>
  <c r="BE28" i="1"/>
  <c r="BD28" i="1"/>
  <c r="BC28" i="1"/>
  <c r="G28" i="1"/>
  <c r="BA28" i="1" s="1"/>
  <c r="F28" i="1"/>
  <c r="A28" i="1" s="1"/>
  <c r="BG27" i="1"/>
  <c r="BF27" i="1"/>
  <c r="BE27" i="1"/>
  <c r="BD27" i="1"/>
  <c r="BC27" i="1"/>
  <c r="BB28" i="1" l="1"/>
  <c r="G27" i="1"/>
  <c r="BB27" i="1" s="1"/>
  <c r="F27" i="1"/>
  <c r="A27" i="1" s="1"/>
  <c r="BG26" i="1"/>
  <c r="BF26" i="1"/>
  <c r="BE26" i="1"/>
  <c r="BD26" i="1"/>
  <c r="BC26" i="1"/>
  <c r="G26" i="1"/>
  <c r="BA26" i="1" s="1"/>
  <c r="F26" i="1"/>
  <c r="A26" i="1" s="1"/>
  <c r="BG25" i="1"/>
  <c r="BF25" i="1"/>
  <c r="BE25" i="1"/>
  <c r="BD25" i="1"/>
  <c r="BC25" i="1"/>
  <c r="BB25" i="1" s="1"/>
  <c r="G25" i="1"/>
  <c r="BA25" i="1" s="1"/>
  <c r="F25" i="1"/>
  <c r="A25" i="1" s="1"/>
  <c r="BG24" i="1"/>
  <c r="BF24" i="1"/>
  <c r="BE24" i="1"/>
  <c r="BD24" i="1"/>
  <c r="BC24" i="1"/>
  <c r="G24" i="1"/>
  <c r="BA24" i="1" s="1"/>
  <c r="F24" i="1"/>
  <c r="A24" i="1" s="1"/>
  <c r="BG23" i="1"/>
  <c r="BF23" i="1"/>
  <c r="BE23" i="1"/>
  <c r="BD23" i="1"/>
  <c r="BC23" i="1"/>
  <c r="BB23" i="1" s="1"/>
  <c r="G23" i="1"/>
  <c r="BA23" i="1" s="1"/>
  <c r="F23" i="1"/>
  <c r="A23" i="1" s="1"/>
  <c r="BG22" i="1"/>
  <c r="BF22" i="1"/>
  <c r="BE22" i="1"/>
  <c r="BD22" i="1"/>
  <c r="BC22" i="1"/>
  <c r="G22" i="1"/>
  <c r="BA22" i="1" s="1"/>
  <c r="F22" i="1"/>
  <c r="A22" i="1" s="1"/>
  <c r="BG21" i="1"/>
  <c r="BF21" i="1"/>
  <c r="BE21" i="1"/>
  <c r="BD21" i="1"/>
  <c r="BC21" i="1"/>
  <c r="BB21" i="1" s="1"/>
  <c r="G21" i="1"/>
  <c r="BA21" i="1" s="1"/>
  <c r="F21" i="1"/>
  <c r="A21" i="1" s="1"/>
  <c r="BG20" i="1"/>
  <c r="BF20" i="1"/>
  <c r="BE20" i="1"/>
  <c r="BD20" i="1"/>
  <c r="BC20" i="1"/>
  <c r="G20" i="1"/>
  <c r="BA20" i="1" s="1"/>
  <c r="F20" i="1"/>
  <c r="A20" i="1" s="1"/>
  <c r="BG19" i="1"/>
  <c r="BF19" i="1"/>
  <c r="BE19" i="1"/>
  <c r="BD19" i="1"/>
  <c r="BC19" i="1"/>
  <c r="BB19" i="1" s="1"/>
  <c r="G19" i="1"/>
  <c r="BA19" i="1" s="1"/>
  <c r="F19" i="1"/>
  <c r="A19" i="1" s="1"/>
  <c r="BG18" i="1"/>
  <c r="BF18" i="1"/>
  <c r="BE18" i="1"/>
  <c r="BD18" i="1"/>
  <c r="BC18" i="1"/>
  <c r="G18" i="1"/>
  <c r="BA18" i="1" s="1"/>
  <c r="F18" i="1"/>
  <c r="A18" i="1" s="1"/>
  <c r="BG17" i="1"/>
  <c r="BF17" i="1"/>
  <c r="BE17" i="1"/>
  <c r="BD17" i="1"/>
  <c r="BC17" i="1"/>
  <c r="G17" i="1"/>
  <c r="BB17" i="1" s="1"/>
  <c r="F17" i="1"/>
  <c r="A17" i="1" s="1"/>
  <c r="BG16" i="1"/>
  <c r="BF16" i="1"/>
  <c r="BE16" i="1"/>
  <c r="BD16" i="1"/>
  <c r="BC16" i="1"/>
  <c r="G16" i="1"/>
  <c r="BA16" i="1" s="1"/>
  <c r="F16" i="1"/>
  <c r="A16" i="1" s="1"/>
  <c r="BG15" i="1"/>
  <c r="BF15" i="1"/>
  <c r="BE15" i="1"/>
  <c r="BD15" i="1"/>
  <c r="BC15" i="1"/>
  <c r="BB15" i="1" s="1"/>
  <c r="G15" i="1"/>
  <c r="BA15" i="1" s="1"/>
  <c r="F15" i="1"/>
  <c r="A15" i="1" s="1"/>
  <c r="BG14" i="1"/>
  <c r="BF14" i="1"/>
  <c r="BE14" i="1"/>
  <c r="BD14" i="1"/>
  <c r="BC14" i="1"/>
  <c r="G14" i="1"/>
  <c r="BB14" i="1" s="1"/>
  <c r="F14" i="1"/>
  <c r="A14" i="1" s="1"/>
  <c r="BG13" i="1"/>
  <c r="BF13" i="1"/>
  <c r="BE13" i="1"/>
  <c r="BD13" i="1"/>
  <c r="BC13" i="1"/>
  <c r="BB13" i="1" s="1"/>
  <c r="G13" i="1"/>
  <c r="BA13" i="1" s="1"/>
  <c r="F13" i="1"/>
  <c r="A13" i="1" s="1"/>
  <c r="BG12" i="1"/>
  <c r="BF12" i="1"/>
  <c r="BD12" i="1"/>
  <c r="BC12" i="1"/>
  <c r="G12" i="1"/>
  <c r="BA12" i="1" s="1"/>
  <c r="F12" i="1"/>
  <c r="A12" i="1" s="1"/>
  <c r="BG11" i="1"/>
  <c r="BF11" i="1"/>
  <c r="BE11" i="1"/>
  <c r="BD11" i="1"/>
  <c r="BC11" i="1"/>
  <c r="BE12" i="1"/>
  <c r="BB16" i="1" l="1"/>
  <c r="BB18" i="1"/>
  <c r="BB20" i="1"/>
  <c r="BB22" i="1"/>
  <c r="BB24" i="1"/>
  <c r="BB26" i="1"/>
  <c r="BB12" i="1"/>
  <c r="BA14" i="1"/>
  <c r="BA17" i="1"/>
  <c r="BA27" i="1"/>
  <c r="G11" i="1"/>
  <c r="BB11" i="1" s="1"/>
  <c r="F11" i="1"/>
  <c r="A11" i="1" s="1"/>
  <c r="BG10" i="1"/>
  <c r="BF10" i="1"/>
  <c r="BE10" i="1"/>
  <c r="BC10" i="1"/>
  <c r="G10" i="1"/>
  <c r="BB10" i="1" s="1"/>
  <c r="BA10" i="1" s="1"/>
  <c r="F10" i="1"/>
  <c r="A10" i="1"/>
  <c r="BF9" i="1"/>
  <c r="BE9" i="1"/>
  <c r="BD9" i="1"/>
  <c r="BC9" i="1"/>
  <c r="G9" i="1"/>
  <c r="BB9" i="1" s="1"/>
  <c r="BD10" i="1"/>
  <c r="BG9" i="1"/>
  <c r="BA9" i="1" l="1"/>
  <c r="F9" i="1"/>
  <c r="A9" i="1" s="1"/>
  <c r="L4" i="1" l="1"/>
  <c r="E4" i="1"/>
  <c r="C4" i="1"/>
  <c r="C14" i="3" l="1"/>
  <c r="C12" i="3"/>
  <c r="C10" i="3"/>
  <c r="C7" i="3"/>
  <c r="C3" i="3"/>
  <c r="C15" i="3"/>
  <c r="C13" i="3"/>
  <c r="C11" i="3"/>
  <c r="C6" i="3"/>
  <c r="C4" i="3"/>
  <c r="C2" i="3"/>
  <c r="O7" i="1"/>
  <c r="O28" i="1" l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3" i="1"/>
  <c r="O12" i="1"/>
  <c r="O14" i="1"/>
  <c r="O11" i="1"/>
  <c r="O10" i="1"/>
  <c r="O9" i="1"/>
  <c r="O8" i="1"/>
  <c r="P7" i="1"/>
  <c r="N7" i="1"/>
  <c r="O5" i="1"/>
  <c r="O6" i="1"/>
  <c r="C5" i="3"/>
  <c r="C9" i="3"/>
  <c r="C8" i="3" s="1"/>
  <c r="BA11" i="1" s="1"/>
  <c r="P27" i="1" l="1"/>
  <c r="P26" i="1"/>
  <c r="P25" i="1"/>
  <c r="P17" i="1"/>
  <c r="P24" i="1"/>
  <c r="P23" i="1"/>
  <c r="P22" i="1"/>
  <c r="P21" i="1"/>
  <c r="P20" i="1"/>
  <c r="P19" i="1"/>
  <c r="P18" i="1"/>
  <c r="P14" i="1"/>
  <c r="P16" i="1"/>
  <c r="P15" i="1"/>
  <c r="P13" i="1"/>
  <c r="P12" i="1"/>
  <c r="P11" i="1"/>
  <c r="P10" i="1"/>
  <c r="P9" i="1"/>
  <c r="P8" i="1"/>
  <c r="Q7" i="1"/>
  <c r="P6" i="1"/>
  <c r="N9" i="1"/>
  <c r="O30" i="1"/>
  <c r="N28" i="1"/>
  <c r="N27" i="1"/>
  <c r="N26" i="1"/>
  <c r="N25" i="1"/>
  <c r="N24" i="1"/>
  <c r="N23" i="1"/>
  <c r="N22" i="1"/>
  <c r="N21" i="1"/>
  <c r="N20" i="1"/>
  <c r="N19" i="1"/>
  <c r="N18" i="1"/>
  <c r="N17" i="1"/>
  <c r="N14" i="1"/>
  <c r="N16" i="1"/>
  <c r="N15" i="1"/>
  <c r="N13" i="1"/>
  <c r="N12" i="1"/>
  <c r="N11" i="1"/>
  <c r="N10" i="1"/>
  <c r="N8" i="1"/>
  <c r="M7" i="1"/>
  <c r="N6" i="1"/>
  <c r="I5" i="1"/>
  <c r="H5" i="1"/>
  <c r="M28" i="1" l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3" i="1"/>
  <c r="M12" i="1"/>
  <c r="M14" i="1"/>
  <c r="M11" i="1"/>
  <c r="M9" i="1"/>
  <c r="M10" i="1"/>
  <c r="M8" i="1"/>
  <c r="L7" i="1"/>
  <c r="M6" i="1"/>
  <c r="Q28" i="1"/>
  <c r="P28" i="1" s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3" i="1"/>
  <c r="Q12" i="1"/>
  <c r="Q14" i="1"/>
  <c r="Q11" i="1"/>
  <c r="Q10" i="1"/>
  <c r="Q9" i="1"/>
  <c r="Q8" i="1"/>
  <c r="R7" i="1"/>
  <c r="Q6" i="1"/>
  <c r="N30" i="1"/>
  <c r="P30" i="1"/>
  <c r="L28" i="1" l="1"/>
  <c r="L27" i="1"/>
  <c r="L26" i="1"/>
  <c r="L25" i="1"/>
  <c r="L17" i="1"/>
  <c r="L12" i="1"/>
  <c r="L24" i="1"/>
  <c r="L23" i="1"/>
  <c r="L22" i="1"/>
  <c r="L21" i="1"/>
  <c r="L20" i="1"/>
  <c r="L19" i="1"/>
  <c r="L18" i="1"/>
  <c r="L14" i="1"/>
  <c r="L16" i="1"/>
  <c r="L15" i="1"/>
  <c r="L13" i="1"/>
  <c r="L11" i="1"/>
  <c r="L10" i="1"/>
  <c r="L9" i="1"/>
  <c r="L8" i="1"/>
  <c r="K7" i="1"/>
  <c r="L6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2" i="1"/>
  <c r="R14" i="1"/>
  <c r="R13" i="1"/>
  <c r="R11" i="1"/>
  <c r="R10" i="1"/>
  <c r="R9" i="1"/>
  <c r="S7" i="1"/>
  <c r="R6" i="1"/>
  <c r="Q30" i="1"/>
  <c r="M30" i="1"/>
  <c r="L30" i="1" l="1"/>
  <c r="S28" i="1"/>
  <c r="S27" i="1"/>
  <c r="S26" i="1"/>
  <c r="S25" i="1"/>
  <c r="S24" i="1"/>
  <c r="S23" i="1"/>
  <c r="S22" i="1"/>
  <c r="S21" i="1"/>
  <c r="S20" i="1"/>
  <c r="S19" i="1"/>
  <c r="S18" i="1"/>
  <c r="S14" i="1"/>
  <c r="S17" i="1"/>
  <c r="S16" i="1"/>
  <c r="S15" i="1"/>
  <c r="S13" i="1"/>
  <c r="S12" i="1"/>
  <c r="S11" i="1"/>
  <c r="S10" i="1"/>
  <c r="S9" i="1"/>
  <c r="T7" i="1"/>
  <c r="S6" i="1"/>
  <c r="R30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3" i="1"/>
  <c r="K12" i="1"/>
  <c r="K14" i="1"/>
  <c r="K11" i="1"/>
  <c r="K9" i="1"/>
  <c r="K10" i="1"/>
  <c r="K8" i="1"/>
  <c r="J7" i="1"/>
  <c r="K6" i="1"/>
  <c r="S30" i="1" l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8" i="1"/>
  <c r="I7" i="1"/>
  <c r="J6" i="1"/>
  <c r="T28" i="1"/>
  <c r="T27" i="1"/>
  <c r="T26" i="1"/>
  <c r="T25" i="1"/>
  <c r="T17" i="1"/>
  <c r="T24" i="1"/>
  <c r="T23" i="1"/>
  <c r="T22" i="1"/>
  <c r="T21" i="1"/>
  <c r="T20" i="1"/>
  <c r="T19" i="1"/>
  <c r="T18" i="1"/>
  <c r="T14" i="1"/>
  <c r="T16" i="1"/>
  <c r="T15" i="1"/>
  <c r="T13" i="1"/>
  <c r="T12" i="1"/>
  <c r="T11" i="1"/>
  <c r="T10" i="1"/>
  <c r="T9" i="1"/>
  <c r="T30" i="1" s="1"/>
  <c r="U7" i="1"/>
  <c r="T6" i="1"/>
  <c r="J9" i="1"/>
  <c r="K30" i="1"/>
  <c r="I9" i="1" l="1"/>
  <c r="J30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3" i="1"/>
  <c r="U12" i="1"/>
  <c r="U14" i="1"/>
  <c r="U11" i="1"/>
  <c r="U10" i="1"/>
  <c r="U9" i="1"/>
  <c r="V7" i="1"/>
  <c r="U6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3" i="1"/>
  <c r="I12" i="1"/>
  <c r="I14" i="1"/>
  <c r="I11" i="1"/>
  <c r="I10" i="1"/>
  <c r="I8" i="1"/>
  <c r="H7" i="1"/>
  <c r="I6" i="1"/>
  <c r="U30" i="1" l="1"/>
  <c r="H28" i="1"/>
  <c r="H27" i="1"/>
  <c r="H26" i="1"/>
  <c r="H25" i="1"/>
  <c r="H17" i="1"/>
  <c r="H24" i="1"/>
  <c r="H23" i="1"/>
  <c r="H22" i="1"/>
  <c r="H21" i="1"/>
  <c r="H20" i="1"/>
  <c r="H19" i="1"/>
  <c r="H18" i="1"/>
  <c r="H14" i="1"/>
  <c r="H16" i="1"/>
  <c r="H15" i="1"/>
  <c r="H13" i="1"/>
  <c r="H12" i="1"/>
  <c r="H11" i="1"/>
  <c r="H10" i="1"/>
  <c r="H9" i="1"/>
  <c r="H30" i="1" s="1"/>
  <c r="H8" i="1"/>
  <c r="H6" i="1"/>
  <c r="V28" i="1"/>
  <c r="V27" i="1"/>
  <c r="V26" i="1"/>
  <c r="V25" i="1"/>
  <c r="V24" i="1"/>
  <c r="V23" i="1"/>
  <c r="V22" i="1"/>
  <c r="V21" i="1"/>
  <c r="V20" i="1"/>
  <c r="V19" i="1"/>
  <c r="V18" i="1"/>
  <c r="V17" i="1"/>
  <c r="V13" i="1"/>
  <c r="V14" i="1"/>
  <c r="V16" i="1"/>
  <c r="V15" i="1"/>
  <c r="V12" i="1"/>
  <c r="V11" i="1"/>
  <c r="V10" i="1"/>
  <c r="V9" i="1"/>
  <c r="V30" i="1" s="1"/>
  <c r="W7" i="1"/>
  <c r="V6" i="1"/>
  <c r="I30" i="1"/>
  <c r="W28" i="1" l="1"/>
  <c r="W27" i="1"/>
  <c r="W26" i="1"/>
  <c r="W25" i="1"/>
  <c r="W24" i="1"/>
  <c r="W23" i="1"/>
  <c r="W22" i="1"/>
  <c r="W21" i="1"/>
  <c r="W20" i="1"/>
  <c r="W19" i="1"/>
  <c r="W18" i="1"/>
  <c r="W17" i="1"/>
  <c r="W16" i="1"/>
  <c r="W15" i="1"/>
  <c r="W13" i="1"/>
  <c r="W12" i="1"/>
  <c r="W14" i="1"/>
  <c r="W11" i="1"/>
  <c r="W10" i="1"/>
  <c r="W9" i="1"/>
  <c r="W8" i="1"/>
  <c r="V8" i="1" s="1"/>
  <c r="U8" i="1" s="1"/>
  <c r="T8" i="1" s="1"/>
  <c r="S8" i="1" s="1"/>
  <c r="R8" i="1" s="1"/>
  <c r="X7" i="1"/>
  <c r="X28" i="1" l="1"/>
  <c r="X27" i="1"/>
  <c r="X26" i="1"/>
  <c r="X25" i="1"/>
  <c r="X17" i="1"/>
  <c r="X15" i="1"/>
  <c r="X12" i="1"/>
  <c r="X24" i="1"/>
  <c r="X23" i="1"/>
  <c r="X22" i="1"/>
  <c r="X21" i="1"/>
  <c r="X20" i="1"/>
  <c r="X19" i="1"/>
  <c r="X18" i="1"/>
  <c r="X14" i="1"/>
  <c r="X16" i="1"/>
  <c r="X13" i="1"/>
  <c r="X11" i="1"/>
  <c r="X10" i="1"/>
  <c r="X9" i="1"/>
  <c r="X8" i="1"/>
  <c r="Y7" i="1"/>
  <c r="W30" i="1"/>
  <c r="X30" i="1" l="1"/>
  <c r="Y28" i="1"/>
  <c r="Y27" i="1"/>
  <c r="Y26" i="1"/>
  <c r="Y25" i="1"/>
  <c r="Y24" i="1"/>
  <c r="Y23" i="1"/>
  <c r="Y22" i="1"/>
  <c r="Y21" i="1"/>
  <c r="Y20" i="1"/>
  <c r="Y19" i="1"/>
  <c r="Y18" i="1"/>
  <c r="Y17" i="1"/>
  <c r="Y16" i="1"/>
  <c r="Y15" i="1"/>
  <c r="Y13" i="1"/>
  <c r="Y12" i="1"/>
  <c r="Y14" i="1"/>
  <c r="Y11" i="1"/>
  <c r="Y10" i="1"/>
  <c r="Y9" i="1"/>
  <c r="Z7" i="1"/>
  <c r="Y6" i="1"/>
  <c r="X6" i="1" s="1"/>
  <c r="W6" i="1" s="1"/>
  <c r="Z28" i="1" l="1"/>
  <c r="Z27" i="1"/>
  <c r="Z26" i="1"/>
  <c r="Z25" i="1"/>
  <c r="Z17" i="1"/>
  <c r="Z24" i="1"/>
  <c r="Z23" i="1"/>
  <c r="Z22" i="1"/>
  <c r="Z21" i="1"/>
  <c r="Z20" i="1"/>
  <c r="Z19" i="1"/>
  <c r="Z18" i="1"/>
  <c r="Z14" i="1"/>
  <c r="Z16" i="1"/>
  <c r="Z15" i="1"/>
  <c r="Z13" i="1"/>
  <c r="Z12" i="1"/>
  <c r="Z11" i="1"/>
  <c r="Z10" i="1"/>
  <c r="Z9" i="1"/>
  <c r="AA7" i="1"/>
  <c r="Z6" i="1"/>
  <c r="Y30" i="1"/>
  <c r="AA28" i="1" l="1"/>
  <c r="AA27" i="1"/>
  <c r="AA26" i="1"/>
  <c r="AA25" i="1"/>
  <c r="AA24" i="1"/>
  <c r="AA23" i="1"/>
  <c r="AA22" i="1"/>
  <c r="AA21" i="1"/>
  <c r="AA20" i="1"/>
  <c r="AA19" i="1"/>
  <c r="AA18" i="1"/>
  <c r="AA17" i="1"/>
  <c r="AA16" i="1"/>
  <c r="AA15" i="1"/>
  <c r="AA13" i="1"/>
  <c r="AA12" i="1"/>
  <c r="AA14" i="1"/>
  <c r="AA11" i="1"/>
  <c r="AA10" i="1"/>
  <c r="AA9" i="1"/>
  <c r="AA8" i="1"/>
  <c r="Z8" i="1" s="1"/>
  <c r="Y8" i="1" s="1"/>
  <c r="AB7" i="1"/>
  <c r="AB28" i="1" l="1"/>
  <c r="AB27" i="1"/>
  <c r="AB26" i="1"/>
  <c r="AB25" i="1"/>
  <c r="AB17" i="1"/>
  <c r="AB16" i="1"/>
  <c r="AB24" i="1"/>
  <c r="AB23" i="1"/>
  <c r="AB22" i="1"/>
  <c r="AB21" i="1"/>
  <c r="AB20" i="1"/>
  <c r="AB19" i="1"/>
  <c r="AB18" i="1"/>
  <c r="AB14" i="1"/>
  <c r="AB15" i="1"/>
  <c r="AB13" i="1"/>
  <c r="AB12" i="1"/>
  <c r="AB11" i="1"/>
  <c r="AB10" i="1"/>
  <c r="AB9" i="1"/>
  <c r="AB8" i="1"/>
  <c r="AC7" i="1"/>
  <c r="AC28" i="1" l="1"/>
  <c r="AC27" i="1"/>
  <c r="AC26" i="1"/>
  <c r="AC25" i="1"/>
  <c r="AC24" i="1"/>
  <c r="AC23" i="1"/>
  <c r="AC22" i="1"/>
  <c r="AC21" i="1"/>
  <c r="AC20" i="1"/>
  <c r="AC19" i="1"/>
  <c r="AC18" i="1"/>
  <c r="AC17" i="1"/>
  <c r="AC16" i="1"/>
  <c r="AC15" i="1"/>
  <c r="AC13" i="1"/>
  <c r="AC12" i="1"/>
  <c r="AC14" i="1"/>
  <c r="AC11" i="1"/>
  <c r="AC10" i="1"/>
  <c r="AC9" i="1"/>
  <c r="AD7" i="1"/>
  <c r="AC6" i="1"/>
  <c r="AB6" i="1" s="1"/>
  <c r="AA6" i="1" s="1"/>
  <c r="AD28" i="1" l="1"/>
  <c r="AD27" i="1"/>
  <c r="AD26" i="1"/>
  <c r="AD25" i="1"/>
  <c r="AD17" i="1"/>
  <c r="AD24" i="1"/>
  <c r="AD23" i="1"/>
  <c r="AD22" i="1"/>
  <c r="AD21" i="1"/>
  <c r="AD20" i="1"/>
  <c r="AD19" i="1"/>
  <c r="AD18" i="1"/>
  <c r="AD14" i="1"/>
  <c r="AD16" i="1"/>
  <c r="AD15" i="1"/>
  <c r="AD13" i="1"/>
  <c r="AD12" i="1"/>
  <c r="AD11" i="1"/>
  <c r="AD10" i="1"/>
  <c r="AD9" i="1"/>
  <c r="AE7" i="1"/>
  <c r="AD6" i="1"/>
  <c r="AE28" i="1" l="1"/>
  <c r="AE27" i="1"/>
  <c r="AE26" i="1"/>
  <c r="AE25" i="1"/>
  <c r="AE24" i="1"/>
  <c r="AE23" i="1"/>
  <c r="AE22" i="1"/>
  <c r="AE21" i="1"/>
  <c r="AE20" i="1"/>
  <c r="AE19" i="1"/>
  <c r="AE18" i="1"/>
  <c r="AE17" i="1"/>
  <c r="AE16" i="1"/>
  <c r="AE15" i="1"/>
  <c r="AE13" i="1"/>
  <c r="AE12" i="1"/>
  <c r="AE14" i="1"/>
  <c r="AE11" i="1"/>
  <c r="AE10" i="1"/>
  <c r="AE9" i="1"/>
  <c r="AE8" i="1"/>
  <c r="AD8" i="1" s="1"/>
  <c r="AC8" i="1" s="1"/>
  <c r="AF7" i="1"/>
  <c r="AF28" i="1" l="1"/>
  <c r="AF27" i="1"/>
  <c r="AF26" i="1"/>
  <c r="AF25" i="1"/>
  <c r="AF17" i="1"/>
  <c r="AF15" i="1"/>
  <c r="AF12" i="1"/>
  <c r="AF24" i="1"/>
  <c r="AF23" i="1"/>
  <c r="AF22" i="1"/>
  <c r="AF21" i="1"/>
  <c r="AF20" i="1"/>
  <c r="AF19" i="1"/>
  <c r="AF18" i="1"/>
  <c r="AF14" i="1"/>
  <c r="AF16" i="1"/>
  <c r="AF13" i="1"/>
  <c r="AF11" i="1"/>
  <c r="AF10" i="1"/>
  <c r="AF9" i="1"/>
  <c r="AG7" i="1"/>
  <c r="AF6" i="1"/>
  <c r="AE6" i="1" s="1"/>
  <c r="AG28" i="1" l="1"/>
  <c r="AG27" i="1"/>
  <c r="AG26" i="1"/>
  <c r="AG25" i="1"/>
  <c r="AG24" i="1"/>
  <c r="AG23" i="1"/>
  <c r="AG22" i="1"/>
  <c r="AG21" i="1"/>
  <c r="AG20" i="1"/>
  <c r="AG19" i="1"/>
  <c r="AG18" i="1"/>
  <c r="AG17" i="1"/>
  <c r="AG16" i="1"/>
  <c r="AG15" i="1"/>
  <c r="AG13" i="1"/>
  <c r="AG12" i="1"/>
  <c r="AG14" i="1"/>
  <c r="AG11" i="1"/>
  <c r="AG10" i="1"/>
  <c r="AG9" i="1"/>
  <c r="AH7" i="1"/>
  <c r="AG6" i="1"/>
  <c r="AH28" i="1" l="1"/>
  <c r="AH27" i="1"/>
  <c r="AH26" i="1"/>
  <c r="AH25" i="1"/>
  <c r="AH17" i="1"/>
  <c r="AH24" i="1"/>
  <c r="AH23" i="1"/>
  <c r="AH22" i="1"/>
  <c r="AH21" i="1"/>
  <c r="AH20" i="1"/>
  <c r="AH19" i="1"/>
  <c r="AH18" i="1"/>
  <c r="AH14" i="1"/>
  <c r="AH16" i="1"/>
  <c r="AH15" i="1"/>
  <c r="AH13" i="1"/>
  <c r="AH12" i="1"/>
  <c r="AH11" i="1"/>
  <c r="AH10" i="1"/>
  <c r="AH9" i="1"/>
  <c r="AI7" i="1"/>
  <c r="AH6" i="1"/>
  <c r="AI28" i="1" l="1"/>
  <c r="AI27" i="1"/>
  <c r="AI26" i="1"/>
  <c r="AI25" i="1"/>
  <c r="AI24" i="1"/>
  <c r="AI23" i="1"/>
  <c r="AI22" i="1"/>
  <c r="AI21" i="1"/>
  <c r="AI20" i="1"/>
  <c r="AI19" i="1"/>
  <c r="AI18" i="1"/>
  <c r="AI17" i="1"/>
  <c r="AI14" i="1"/>
  <c r="AI16" i="1"/>
  <c r="AI15" i="1"/>
  <c r="AI13" i="1"/>
  <c r="AI12" i="1"/>
  <c r="AI11" i="1"/>
  <c r="AI10" i="1"/>
  <c r="AI9" i="1"/>
  <c r="AI8" i="1"/>
  <c r="AH8" i="1" s="1"/>
  <c r="AG8" i="1" s="1"/>
  <c r="AF8" i="1" s="1"/>
  <c r="AJ7" i="1"/>
  <c r="AJ28" i="1" l="1"/>
  <c r="AJ27" i="1"/>
  <c r="AJ26" i="1"/>
  <c r="AJ25" i="1"/>
  <c r="AJ17" i="1"/>
  <c r="AJ24" i="1"/>
  <c r="AJ23" i="1"/>
  <c r="AJ22" i="1"/>
  <c r="AJ21" i="1"/>
  <c r="AJ20" i="1"/>
  <c r="AJ19" i="1"/>
  <c r="AJ18" i="1"/>
  <c r="AJ14" i="1"/>
  <c r="AJ16" i="1"/>
  <c r="AJ15" i="1"/>
  <c r="AJ13" i="1"/>
  <c r="AJ12" i="1"/>
  <c r="AJ11" i="1"/>
  <c r="AJ10" i="1"/>
  <c r="AJ9" i="1"/>
  <c r="AJ8" i="1"/>
  <c r="AK7" i="1"/>
  <c r="AK28" i="1" l="1"/>
  <c r="AK27" i="1"/>
  <c r="AK26" i="1"/>
  <c r="AK25" i="1"/>
  <c r="AK24" i="1"/>
  <c r="AK23" i="1"/>
  <c r="AK22" i="1"/>
  <c r="AK21" i="1"/>
  <c r="AK20" i="1"/>
  <c r="AK19" i="1"/>
  <c r="AK18" i="1"/>
  <c r="AK17" i="1"/>
  <c r="AK16" i="1"/>
  <c r="AK15" i="1"/>
  <c r="AK13" i="1"/>
  <c r="AK12" i="1"/>
  <c r="AK14" i="1"/>
  <c r="AK11" i="1"/>
  <c r="AK10" i="1"/>
  <c r="AK9" i="1"/>
  <c r="AK8" i="1"/>
  <c r="AL7" i="1"/>
  <c r="AL28" i="1" l="1"/>
  <c r="AL27" i="1"/>
  <c r="AL26" i="1"/>
  <c r="AL25" i="1"/>
  <c r="AL17" i="1"/>
  <c r="AL24" i="1"/>
  <c r="AL23" i="1"/>
  <c r="AL22" i="1"/>
  <c r="AL21" i="1"/>
  <c r="AL20" i="1"/>
  <c r="AL19" i="1"/>
  <c r="AL18" i="1"/>
  <c r="AL16" i="1"/>
  <c r="AL15" i="1"/>
  <c r="AL12" i="1"/>
  <c r="AL14" i="1"/>
  <c r="AL13" i="1"/>
  <c r="AL11" i="1"/>
  <c r="AL10" i="1"/>
  <c r="AL9" i="1"/>
  <c r="AL8" i="1"/>
  <c r="AM7" i="1"/>
  <c r="AM28" i="1" l="1"/>
  <c r="AM27" i="1"/>
  <c r="AM26" i="1"/>
  <c r="AM25" i="1"/>
  <c r="AM24" i="1"/>
  <c r="AM23" i="1"/>
  <c r="AM22" i="1"/>
  <c r="AM21" i="1"/>
  <c r="AM20" i="1"/>
  <c r="AM19" i="1"/>
  <c r="AM18" i="1"/>
  <c r="AM17" i="1"/>
  <c r="AM16" i="1"/>
  <c r="AM15" i="1"/>
  <c r="AM13" i="1"/>
  <c r="AM12" i="1"/>
  <c r="AM14" i="1"/>
  <c r="AM11" i="1"/>
  <c r="AM10" i="1"/>
  <c r="AM9" i="1"/>
  <c r="AM8" i="1"/>
  <c r="AN7" i="1"/>
  <c r="AN28" i="1" l="1"/>
  <c r="AN27" i="1"/>
  <c r="AN26" i="1"/>
  <c r="AN25" i="1"/>
  <c r="AN17" i="1"/>
  <c r="AN24" i="1"/>
  <c r="AN23" i="1"/>
  <c r="AN22" i="1"/>
  <c r="AN21" i="1"/>
  <c r="AN20" i="1"/>
  <c r="AN19" i="1"/>
  <c r="AN18" i="1"/>
  <c r="AN14" i="1"/>
  <c r="AN16" i="1"/>
  <c r="AN15" i="1"/>
  <c r="AN13" i="1"/>
  <c r="AN12" i="1"/>
  <c r="AN11" i="1"/>
  <c r="AN10" i="1"/>
  <c r="AN9" i="1"/>
  <c r="AO7" i="1"/>
  <c r="AN6" i="1"/>
  <c r="AM6" i="1" s="1"/>
  <c r="AL6" i="1" s="1"/>
  <c r="AK6" i="1" s="1"/>
  <c r="AJ6" i="1" s="1"/>
  <c r="AI6" i="1" s="1"/>
  <c r="AO28" i="1" l="1"/>
  <c r="AO27" i="1"/>
  <c r="AO26" i="1"/>
  <c r="AO25" i="1"/>
  <c r="AO24" i="1"/>
  <c r="AO23" i="1"/>
  <c r="AO22" i="1"/>
  <c r="AO21" i="1"/>
  <c r="AO20" i="1"/>
  <c r="AO19" i="1"/>
  <c r="AO18" i="1"/>
  <c r="AO17" i="1"/>
  <c r="AO16" i="1"/>
  <c r="AO15" i="1"/>
  <c r="AO13" i="1"/>
  <c r="AO12" i="1"/>
  <c r="AO14" i="1"/>
  <c r="AO11" i="1"/>
  <c r="AO10" i="1"/>
  <c r="AO9" i="1"/>
  <c r="AO8" i="1"/>
  <c r="AN8" i="1" s="1"/>
  <c r="AP7" i="1"/>
  <c r="AP28" i="1" l="1"/>
  <c r="AP27" i="1"/>
  <c r="AP26" i="1"/>
  <c r="AP25" i="1"/>
  <c r="AP17" i="1"/>
  <c r="AP24" i="1"/>
  <c r="AP23" i="1"/>
  <c r="AP22" i="1"/>
  <c r="AP21" i="1"/>
  <c r="AP20" i="1"/>
  <c r="AP19" i="1"/>
  <c r="AP18" i="1"/>
  <c r="AP14" i="1"/>
  <c r="AP16" i="1"/>
  <c r="AP15" i="1"/>
  <c r="AP13" i="1"/>
  <c r="AP12" i="1"/>
  <c r="AP11" i="1"/>
  <c r="AP10" i="1"/>
  <c r="AP9" i="1"/>
  <c r="AP8" i="1"/>
  <c r="AQ7" i="1"/>
  <c r="AQ28" i="1" l="1"/>
  <c r="AQ27" i="1"/>
  <c r="AQ26" i="1"/>
  <c r="AQ25" i="1"/>
  <c r="AQ24" i="1"/>
  <c r="AQ23" i="1"/>
  <c r="AQ22" i="1"/>
  <c r="AQ21" i="1"/>
  <c r="AQ20" i="1"/>
  <c r="AQ19" i="1"/>
  <c r="AQ18" i="1"/>
  <c r="AQ17" i="1"/>
  <c r="AQ16" i="1"/>
  <c r="AQ15" i="1"/>
  <c r="AQ13" i="1"/>
  <c r="AQ12" i="1"/>
  <c r="AQ14" i="1"/>
  <c r="AQ11" i="1"/>
  <c r="AQ10" i="1"/>
  <c r="AQ9" i="1"/>
  <c r="AQ8" i="1"/>
  <c r="AR7" i="1"/>
  <c r="AQ6" i="1"/>
  <c r="AP6" i="1" s="1"/>
  <c r="AO6" i="1" s="1"/>
  <c r="AQ5" i="1"/>
  <c r="AR28" i="1" l="1"/>
  <c r="AR27" i="1"/>
  <c r="AR26" i="1"/>
  <c r="AR25" i="1"/>
  <c r="AR17" i="1"/>
  <c r="AR16" i="1"/>
  <c r="AR24" i="1"/>
  <c r="AR23" i="1"/>
  <c r="AR22" i="1"/>
  <c r="AR21" i="1"/>
  <c r="AR20" i="1"/>
  <c r="AR19" i="1"/>
  <c r="AR18" i="1"/>
  <c r="AR14" i="1"/>
  <c r="AR15" i="1"/>
  <c r="AR13" i="1"/>
  <c r="AR12" i="1"/>
  <c r="AR11" i="1"/>
  <c r="AR10" i="1"/>
  <c r="AR9" i="1"/>
  <c r="AR8" i="1"/>
  <c r="AS7" i="1"/>
  <c r="AR5" i="1"/>
  <c r="AS28" i="1" l="1"/>
  <c r="AS27" i="1"/>
  <c r="AS26" i="1"/>
  <c r="AS25" i="1"/>
  <c r="AS24" i="1"/>
  <c r="AS23" i="1"/>
  <c r="AS22" i="1"/>
  <c r="AS21" i="1"/>
  <c r="AS20" i="1"/>
  <c r="AS19" i="1"/>
  <c r="AS18" i="1"/>
  <c r="AS17" i="1"/>
  <c r="AS16" i="1"/>
  <c r="AS15" i="1"/>
  <c r="AS13" i="1"/>
  <c r="AS12" i="1"/>
  <c r="AS14" i="1"/>
  <c r="AS11" i="1"/>
  <c r="AS10" i="1"/>
  <c r="AS9" i="1"/>
  <c r="AT7" i="1"/>
  <c r="AS6" i="1"/>
  <c r="AR6" i="1" s="1"/>
  <c r="AS5" i="1"/>
  <c r="AT28" i="1" l="1"/>
  <c r="AT27" i="1"/>
  <c r="AT26" i="1"/>
  <c r="AT25" i="1"/>
  <c r="AT17" i="1"/>
  <c r="AT24" i="1"/>
  <c r="AT23" i="1"/>
  <c r="AT22" i="1"/>
  <c r="AT21" i="1"/>
  <c r="AT20" i="1"/>
  <c r="AT19" i="1"/>
  <c r="AT18" i="1"/>
  <c r="AT15" i="1"/>
  <c r="AT12" i="1"/>
  <c r="AT14" i="1"/>
  <c r="AT16" i="1"/>
  <c r="AT13" i="1"/>
  <c r="AT11" i="1"/>
  <c r="AT10" i="1"/>
  <c r="AT9" i="1"/>
  <c r="AU7" i="1"/>
  <c r="AT6" i="1"/>
  <c r="AT5" i="1"/>
  <c r="AU5" i="1"/>
  <c r="AU28" i="1" l="1"/>
  <c r="AU27" i="1"/>
  <c r="AU26" i="1"/>
  <c r="AU25" i="1"/>
  <c r="AU24" i="1"/>
  <c r="AU23" i="1"/>
  <c r="AU22" i="1"/>
  <c r="AU21" i="1"/>
  <c r="AU20" i="1"/>
  <c r="AU19" i="1"/>
  <c r="AU18" i="1"/>
  <c r="AU17" i="1"/>
  <c r="AU16" i="1"/>
  <c r="AU15" i="1"/>
  <c r="AU13" i="1"/>
  <c r="AU12" i="1"/>
  <c r="AU14" i="1"/>
  <c r="AU11" i="1"/>
  <c r="AU10" i="1"/>
  <c r="AU9" i="1"/>
  <c r="AV7" i="1"/>
  <c r="AU6" i="1"/>
  <c r="AV28" i="1" l="1"/>
  <c r="AV27" i="1"/>
  <c r="AV26" i="1"/>
  <c r="AV25" i="1"/>
  <c r="AV17" i="1"/>
  <c r="AV16" i="1"/>
  <c r="AV24" i="1"/>
  <c r="AV23" i="1"/>
  <c r="AV22" i="1"/>
  <c r="AV21" i="1"/>
  <c r="AV20" i="1"/>
  <c r="AV19" i="1"/>
  <c r="AV18" i="1"/>
  <c r="AV14" i="1"/>
  <c r="AV15" i="1"/>
  <c r="AV13" i="1"/>
  <c r="AV12" i="1"/>
  <c r="AV11" i="1"/>
  <c r="AV10" i="1"/>
  <c r="AV9" i="1"/>
  <c r="AV8" i="1"/>
  <c r="AU8" i="1" s="1"/>
  <c r="AT8" i="1" s="1"/>
  <c r="AS8" i="1" s="1"/>
  <c r="AW7" i="1"/>
  <c r="AW28" i="1" l="1"/>
  <c r="AW27" i="1"/>
  <c r="AW26" i="1"/>
  <c r="AW25" i="1"/>
  <c r="AW24" i="1"/>
  <c r="AW23" i="1"/>
  <c r="AW22" i="1"/>
  <c r="AW21" i="1"/>
  <c r="AW20" i="1"/>
  <c r="AW19" i="1"/>
  <c r="AW18" i="1"/>
  <c r="AW17" i="1"/>
  <c r="AW16" i="1"/>
  <c r="AW15" i="1"/>
  <c r="AW13" i="1"/>
  <c r="AW12" i="1"/>
  <c r="AW14" i="1"/>
  <c r="AW11" i="1"/>
  <c r="AW10" i="1"/>
  <c r="AW9" i="1"/>
  <c r="AW8" i="1"/>
  <c r="AX7" i="1"/>
  <c r="AX28" i="1" l="1"/>
  <c r="AX27" i="1"/>
  <c r="AX26" i="1"/>
  <c r="AX25" i="1"/>
  <c r="AX17" i="1"/>
  <c r="AX24" i="1"/>
  <c r="AX23" i="1"/>
  <c r="AX22" i="1"/>
  <c r="AX21" i="1"/>
  <c r="AX20" i="1"/>
  <c r="AX19" i="1"/>
  <c r="AX18" i="1"/>
  <c r="AX16" i="1"/>
  <c r="AX15" i="1"/>
  <c r="AX12" i="1"/>
  <c r="AX14" i="1"/>
  <c r="AX13" i="1"/>
  <c r="AX11" i="1"/>
  <c r="AX10" i="1"/>
  <c r="AX9" i="1"/>
  <c r="AX8" i="1"/>
  <c r="AY7" i="1"/>
  <c r="AY28" i="1" l="1"/>
  <c r="AY27" i="1"/>
  <c r="AY26" i="1"/>
  <c r="AY25" i="1"/>
  <c r="AY24" i="1"/>
  <c r="AY23" i="1"/>
  <c r="AY22" i="1"/>
  <c r="AY21" i="1"/>
  <c r="AY20" i="1"/>
  <c r="AY19" i="1"/>
  <c r="AY18" i="1"/>
  <c r="AY17" i="1"/>
  <c r="AY16" i="1"/>
  <c r="AY15" i="1"/>
  <c r="AY13" i="1"/>
  <c r="AY12" i="1"/>
  <c r="AY14" i="1"/>
  <c r="AY11" i="1"/>
  <c r="AY10" i="1"/>
  <c r="AY9" i="1"/>
  <c r="AZ7" i="1"/>
  <c r="AY6" i="1"/>
  <c r="AX6" i="1" s="1"/>
  <c r="AW6" i="1" s="1"/>
  <c r="AV6" i="1" s="1"/>
  <c r="AZ28" i="1" l="1"/>
  <c r="AZ27" i="1"/>
  <c r="AZ26" i="1"/>
  <c r="AZ25" i="1"/>
  <c r="AZ17" i="1"/>
  <c r="AZ16" i="1"/>
  <c r="AZ15" i="1"/>
  <c r="AZ12" i="1"/>
  <c r="AZ24" i="1"/>
  <c r="AZ23" i="1"/>
  <c r="AZ22" i="1"/>
  <c r="AZ21" i="1"/>
  <c r="AZ20" i="1"/>
  <c r="AZ19" i="1"/>
  <c r="AZ18" i="1"/>
  <c r="AZ14" i="1"/>
  <c r="AZ13" i="1"/>
  <c r="AZ11" i="1"/>
  <c r="AZ10" i="1"/>
  <c r="AZ9" i="1"/>
  <c r="AZ8" i="1"/>
  <c r="AY8" i="1" s="1"/>
  <c r="AZ6" i="1"/>
</calcChain>
</file>

<file path=xl/comments1.xml><?xml version="1.0" encoding="utf-8"?>
<comments xmlns="http://schemas.openxmlformats.org/spreadsheetml/2006/main">
  <authors>
    <author>FRANCE</author>
  </authors>
  <commentList>
    <comment ref="A4" authorId="0">
      <text>
        <r>
          <rPr>
            <sz val="9"/>
            <color indexed="81"/>
            <rFont val="Tahoma"/>
            <family val="2"/>
          </rPr>
          <t xml:space="preserve">Cellule liée avec la toupie pour les mois
</t>
        </r>
      </text>
    </comment>
    <comment ref="A5" authorId="0">
      <text>
        <r>
          <rPr>
            <sz val="9"/>
            <color indexed="81"/>
            <rFont val="Tahoma"/>
            <family val="2"/>
          </rPr>
          <t xml:space="preserve">Cellule liée avec la toupie pour les années
</t>
        </r>
      </text>
    </comment>
  </commentList>
</comments>
</file>

<file path=xl/sharedStrings.xml><?xml version="1.0" encoding="utf-8"?>
<sst xmlns="http://schemas.openxmlformats.org/spreadsheetml/2006/main" count="144" uniqueCount="94">
  <si>
    <t>Employés</t>
  </si>
  <si>
    <t>Absences</t>
  </si>
  <si>
    <t>déb.</t>
  </si>
  <si>
    <t>fin</t>
  </si>
  <si>
    <t>code</t>
  </si>
  <si>
    <t>Date</t>
  </si>
  <si>
    <t xml:space="preserve">Responsable : </t>
  </si>
  <si>
    <t>Service :</t>
  </si>
  <si>
    <t>Key</t>
  </si>
  <si>
    <t>mois</t>
  </si>
  <si>
    <t>semaine</t>
  </si>
  <si>
    <t>Gestion des absences</t>
  </si>
  <si>
    <t>Enregistrement de la Gestion des absences</t>
  </si>
  <si>
    <t>Personnel</t>
  </si>
  <si>
    <t>Thème</t>
  </si>
  <si>
    <t>Congés Payés</t>
  </si>
  <si>
    <t>Jour Fractionnement</t>
  </si>
  <si>
    <t>Récupération</t>
  </si>
  <si>
    <t>Formation</t>
  </si>
  <si>
    <t>Maladie</t>
  </si>
  <si>
    <t>Déplacement</t>
  </si>
  <si>
    <t>C.P</t>
  </si>
  <si>
    <t>J.Fr</t>
  </si>
  <si>
    <t>Réc</t>
  </si>
  <si>
    <t>For</t>
  </si>
  <si>
    <t>Mal</t>
  </si>
  <si>
    <t>Dép</t>
  </si>
  <si>
    <t>Fériés</t>
  </si>
  <si>
    <t>jour de l'an</t>
  </si>
  <si>
    <t>pâques</t>
  </si>
  <si>
    <t>lun de pâques</t>
  </si>
  <si>
    <t>fête du travail</t>
  </si>
  <si>
    <t>victoire 1945</t>
  </si>
  <si>
    <t>ascension</t>
  </si>
  <si>
    <t>lun de pentecôte</t>
  </si>
  <si>
    <t>fête nationale</t>
  </si>
  <si>
    <t>assomption</t>
  </si>
  <si>
    <t>toussaint</t>
  </si>
  <si>
    <t>armistice 1945</t>
  </si>
  <si>
    <t>noël</t>
  </si>
  <si>
    <r>
      <t xml:space="preserve">Mois </t>
    </r>
    <r>
      <rPr>
        <sz val="10"/>
        <color theme="8" tint="0.79998168889431442"/>
        <rFont val="Wingdings 3"/>
        <family val="1"/>
        <charset val="2"/>
      </rPr>
      <t>a</t>
    </r>
  </si>
  <si>
    <r>
      <t xml:space="preserve">Année </t>
    </r>
    <r>
      <rPr>
        <sz val="10"/>
        <color theme="8" tint="0.79998168889431442"/>
        <rFont val="Wingdings 3"/>
        <family val="1"/>
        <charset val="2"/>
      </rPr>
      <t>a</t>
    </r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</si>
  <si>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</si>
  <si>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</si>
  <si>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</si>
  <si>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</si>
  <si>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</si>
  <si>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</si>
  <si>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</si>
  <si>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</si>
  <si>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</si>
  <si>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</si>
  <si>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</si>
  <si>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</si>
  <si>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Année</t>
  </si>
  <si>
    <t>Sy.M</t>
  </si>
  <si>
    <t>GIP</t>
  </si>
  <si>
    <t>Sté</t>
  </si>
  <si>
    <t>Sy.M et GIP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</si>
  <si>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</si>
  <si>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</si>
  <si>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</si>
  <si>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</si>
  <si>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</si>
  <si>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</si>
  <si>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</si>
  <si>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</si>
  <si>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</si>
  <si>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</si>
  <si>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</si>
  <si>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</si>
  <si>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</si>
  <si>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</si>
  <si>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</si>
  <si>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</si>
  <si>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</si>
  <si>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</si>
  <si>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</si>
  <si>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</si>
  <si>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</si>
  <si>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</si>
  <si>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</si>
  <si>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</si>
  <si>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Fruits</t>
  </si>
  <si>
    <t>Mr cerise</t>
  </si>
  <si>
    <t>http://forum.excel-pratique.com/excel/recuperer-infos-t45537.html</t>
  </si>
  <si>
    <t>Récapitulatif des absences par rapport aux dates sur les 6 semaines de votre choix</t>
  </si>
  <si>
    <t xml:space="preserve">Récapitulatif </t>
  </si>
  <si>
    <t>déb</t>
  </si>
  <si>
    <t>Mois</t>
  </si>
  <si>
    <t>http://forum.excel-pratique.com/excel/reajuster-formule-vba-svp-t45647.html</t>
  </si>
  <si>
    <t>Exemple ne pas effacer</t>
  </si>
  <si>
    <r>
      <t xml:space="preserve">Nombre absents   </t>
    </r>
    <r>
      <rPr>
        <sz val="11"/>
        <color theme="8" tint="0.79998168889431442"/>
        <rFont val="Wingdings 3"/>
        <family val="1"/>
        <charset val="2"/>
      </rPr>
      <t>a a a</t>
    </r>
  </si>
  <si>
    <t>Présence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</si>
</sst>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 * #,##0.00_ ;_ * \-#,##0.00_ ;_ * &quot;-&quot;??_ ;_ @_ "/>
    <numFmt numFmtId="165" formatCode="mmmm"/>
    <numFmt numFmtId="166" formatCode="yyyy"/>
    <numFmt numFmtId="167" formatCode="ddd"/>
    <numFmt numFmtId="168" formatCode="_ * #,##0_ ;_ * \-#,##0_ ;_ * &quot;-&quot;??_ ;_ @_ "/>
    <numFmt numFmtId="169" formatCode="d"/>
    <numFmt numFmtId="170" formatCode="mmm"/>
  </numFmts>
  <fonts count="27" x14ac:knownFonts="1">
    <font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Trebuchet MS"/>
      <family val="2"/>
    </font>
    <font>
      <b/>
      <sz val="12"/>
      <color indexed="18"/>
      <name val="Trebuchet MS"/>
      <family val="2"/>
    </font>
    <font>
      <b/>
      <sz val="18"/>
      <color indexed="62"/>
      <name val="Trebuchet MS"/>
      <family val="2"/>
    </font>
    <font>
      <sz val="9"/>
      <color theme="1"/>
      <name val="Arial"/>
      <family val="2"/>
    </font>
    <font>
      <b/>
      <sz val="12"/>
      <color indexed="9"/>
      <name val="Trebuchet MS"/>
      <family val="2"/>
    </font>
    <font>
      <b/>
      <sz val="10"/>
      <color theme="0"/>
      <name val="Arial"/>
      <family val="2"/>
    </font>
    <font>
      <sz val="10"/>
      <name val="Verdana"/>
      <family val="2"/>
    </font>
    <font>
      <b/>
      <sz val="10"/>
      <name val="Arial"/>
      <family val="2"/>
    </font>
    <font>
      <sz val="9"/>
      <name val="Arial"/>
      <family val="2"/>
    </font>
    <font>
      <b/>
      <sz val="10"/>
      <name val="Trebuchet MS"/>
      <family val="2"/>
    </font>
    <font>
      <sz val="12"/>
      <color theme="8" tint="0.79998168889431442"/>
      <name val="Arial"/>
      <family val="2"/>
    </font>
    <font>
      <sz val="10"/>
      <color theme="8" tint="0.79998168889431442"/>
      <name val="Wingdings 3"/>
      <family val="1"/>
      <charset val="2"/>
    </font>
    <font>
      <b/>
      <sz val="10"/>
      <color theme="1"/>
      <name val="Arial"/>
      <family val="2"/>
    </font>
    <font>
      <sz val="10"/>
      <color theme="1"/>
      <name val="Arial Unicode MS"/>
      <family val="2"/>
    </font>
    <font>
      <sz val="14"/>
      <color theme="1"/>
      <name val="Arial"/>
      <family val="2"/>
    </font>
    <font>
      <b/>
      <sz val="9"/>
      <color rgb="FFFF0000"/>
      <name val="Arial"/>
      <family val="2"/>
    </font>
    <font>
      <sz val="9"/>
      <color indexed="81"/>
      <name val="Tahoma"/>
      <family val="2"/>
    </font>
    <font>
      <u/>
      <sz val="10"/>
      <color theme="10"/>
      <name val="Arial"/>
      <family val="2"/>
    </font>
    <font>
      <b/>
      <sz val="36"/>
      <color indexed="62"/>
      <name val="Trebuchet MS"/>
      <family val="2"/>
    </font>
    <font>
      <b/>
      <sz val="12"/>
      <color theme="8" tint="0.79998168889431442"/>
      <name val="Arial"/>
      <family val="2"/>
    </font>
    <font>
      <sz val="8"/>
      <color theme="1"/>
      <name val="Arial"/>
      <family val="2"/>
    </font>
    <font>
      <b/>
      <sz val="10"/>
      <color indexed="9"/>
      <name val="Trebuchet MS"/>
      <family val="2"/>
    </font>
    <font>
      <sz val="11"/>
      <color theme="8" tint="0.79998168889431442"/>
      <name val="Arial"/>
      <family val="2"/>
    </font>
    <font>
      <sz val="11"/>
      <color theme="8" tint="0.79998168889431442"/>
      <name val="Wingdings 3"/>
      <family val="1"/>
      <charset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1" tint="0.14999847407452621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theme="0" tint="-0.24994659260841701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0" fontId="2" fillId="0" borderId="0"/>
    <xf numFmtId="0" fontId="9" fillId="0" borderId="0"/>
    <xf numFmtId="0" fontId="2" fillId="0" borderId="0"/>
    <xf numFmtId="0" fontId="20" fillId="0" borderId="0" applyNumberFormat="0" applyFill="0" applyBorder="0" applyAlignment="0" applyProtection="0"/>
  </cellStyleXfs>
  <cellXfs count="151">
    <xf numFmtId="0" fontId="0" fillId="0" borderId="0" xfId="0"/>
    <xf numFmtId="14" fontId="4" fillId="2" borderId="2" xfId="1" applyNumberFormat="1" applyFont="1" applyFill="1" applyBorder="1" applyAlignment="1" applyProtection="1">
      <alignment horizontal="left" vertical="center"/>
    </xf>
    <xf numFmtId="14" fontId="3" fillId="0" borderId="0" xfId="1" applyNumberFormat="1" applyFont="1" applyAlignment="1" applyProtection="1">
      <alignment horizontal="left"/>
      <protection hidden="1"/>
    </xf>
    <xf numFmtId="168" fontId="3" fillId="0" borderId="0" xfId="2" applyNumberFormat="1" applyFont="1" applyAlignment="1" applyProtection="1">
      <alignment horizontal="left"/>
      <protection hidden="1"/>
    </xf>
    <xf numFmtId="167" fontId="0" fillId="0" borderId="10" xfId="0" applyNumberFormat="1" applyBorder="1" applyAlignment="1">
      <alignment horizontal="center" vertical="center"/>
    </xf>
    <xf numFmtId="0" fontId="5" fillId="0" borderId="0" xfId="3" applyFont="1" applyFill="1" applyBorder="1" applyAlignment="1" applyProtection="1">
      <alignment vertical="top"/>
      <protection locked="0"/>
    </xf>
    <xf numFmtId="0" fontId="0" fillId="0" borderId="0" xfId="0" applyAlignment="1">
      <alignment horizontal="center"/>
    </xf>
    <xf numFmtId="0" fontId="8" fillId="7" borderId="6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left" vertical="center"/>
    </xf>
    <xf numFmtId="0" fontId="0" fillId="0" borderId="6" xfId="0" applyBorder="1"/>
    <xf numFmtId="0" fontId="2" fillId="8" borderId="0" xfId="0" applyFont="1" applyFill="1" applyBorder="1"/>
    <xf numFmtId="0" fontId="2" fillId="8" borderId="6" xfId="0" applyFont="1" applyFill="1" applyBorder="1"/>
    <xf numFmtId="0" fontId="0" fillId="0" borderId="13" xfId="0" applyFill="1" applyBorder="1" applyAlignment="1">
      <alignment horizontal="left" vertical="center"/>
    </xf>
    <xf numFmtId="0" fontId="0" fillId="0" borderId="13" xfId="0" applyBorder="1"/>
    <xf numFmtId="0" fontId="0" fillId="0" borderId="6" xfId="0" applyBorder="1" applyAlignment="1">
      <alignment horizontal="center"/>
    </xf>
    <xf numFmtId="0" fontId="0" fillId="8" borderId="0" xfId="0" applyFill="1" applyBorder="1"/>
    <xf numFmtId="0" fontId="10" fillId="9" borderId="1" xfId="4" applyFont="1" applyFill="1" applyBorder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0" fillId="6" borderId="9" xfId="0" applyFill="1" applyBorder="1" applyAlignment="1">
      <alignment vertical="center"/>
    </xf>
    <xf numFmtId="14" fontId="0" fillId="0" borderId="13" xfId="0" applyNumberFormat="1" applyBorder="1"/>
    <xf numFmtId="0" fontId="0" fillId="0" borderId="0" xfId="0" applyAlignment="1">
      <alignment horizontal="center" vertical="center"/>
    </xf>
    <xf numFmtId="0" fontId="15" fillId="11" borderId="13" xfId="0" applyFont="1" applyFill="1" applyBorder="1" applyAlignment="1">
      <alignment horizontal="center" vertical="center"/>
    </xf>
    <xf numFmtId="0" fontId="16" fillId="11" borderId="13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0" fontId="0" fillId="0" borderId="8" xfId="0" applyBorder="1"/>
    <xf numFmtId="0" fontId="0" fillId="0" borderId="17" xfId="0" applyBorder="1"/>
    <xf numFmtId="0" fontId="0" fillId="0" borderId="15" xfId="0" applyFill="1" applyBorder="1" applyAlignment="1">
      <alignment horizontal="left" vertical="center"/>
    </xf>
    <xf numFmtId="0" fontId="0" fillId="0" borderId="12" xfId="0" applyBorder="1"/>
    <xf numFmtId="0" fontId="17" fillId="0" borderId="0" xfId="0" applyFont="1"/>
    <xf numFmtId="14" fontId="0" fillId="0" borderId="13" xfId="0" applyNumberFormat="1" applyFill="1" applyBorder="1" applyAlignment="1">
      <alignment horizontal="center" vertical="center"/>
    </xf>
    <xf numFmtId="0" fontId="0" fillId="6" borderId="19" xfId="0" applyFill="1" applyBorder="1" applyAlignment="1">
      <alignment vertical="center"/>
    </xf>
    <xf numFmtId="0" fontId="0" fillId="6" borderId="22" xfId="0" applyFill="1" applyBorder="1"/>
    <xf numFmtId="0" fontId="0" fillId="6" borderId="24" xfId="0" applyFill="1" applyBorder="1"/>
    <xf numFmtId="0" fontId="4" fillId="3" borderId="25" xfId="1" applyFont="1" applyFill="1" applyBorder="1" applyAlignment="1" applyProtection="1">
      <alignment vertical="center"/>
      <protection locked="0"/>
    </xf>
    <xf numFmtId="0" fontId="0" fillId="0" borderId="31" xfId="0" applyFill="1" applyBorder="1" applyAlignment="1">
      <alignment horizontal="left" vertical="center"/>
    </xf>
    <xf numFmtId="14" fontId="0" fillId="0" borderId="31" xfId="0" applyNumberFormat="1" applyFill="1" applyBorder="1" applyAlignment="1">
      <alignment horizontal="center" vertical="center"/>
    </xf>
    <xf numFmtId="0" fontId="15" fillId="11" borderId="29" xfId="0" applyFont="1" applyFill="1" applyBorder="1" applyAlignment="1">
      <alignment horizontal="center" vertical="center"/>
    </xf>
    <xf numFmtId="0" fontId="0" fillId="11" borderId="28" xfId="0" applyFill="1" applyBorder="1" applyAlignment="1">
      <alignment horizontal="center" vertical="center"/>
    </xf>
    <xf numFmtId="0" fontId="16" fillId="11" borderId="29" xfId="0" applyFont="1" applyFill="1" applyBorder="1" applyAlignment="1">
      <alignment horizontal="center" vertical="center"/>
    </xf>
    <xf numFmtId="0" fontId="0" fillId="11" borderId="30" xfId="0" applyFill="1" applyBorder="1" applyAlignment="1">
      <alignment horizontal="center" vertical="center"/>
    </xf>
    <xf numFmtId="0" fontId="16" fillId="11" borderId="31" xfId="0" applyFont="1" applyFill="1" applyBorder="1" applyAlignment="1">
      <alignment horizontal="center" vertical="center"/>
    </xf>
    <xf numFmtId="0" fontId="16" fillId="11" borderId="33" xfId="0" applyFont="1" applyFill="1" applyBorder="1" applyAlignment="1">
      <alignment horizontal="center" vertical="center"/>
    </xf>
    <xf numFmtId="170" fontId="6" fillId="6" borderId="37" xfId="0" applyNumberFormat="1" applyFont="1" applyFill="1" applyBorder="1" applyAlignment="1">
      <alignment horizontal="center" vertical="center"/>
    </xf>
    <xf numFmtId="165" fontId="0" fillId="6" borderId="38" xfId="0" applyNumberFormat="1" applyFill="1" applyBorder="1" applyAlignment="1">
      <alignment vertical="center"/>
    </xf>
    <xf numFmtId="0" fontId="0" fillId="6" borderId="38" xfId="0" applyFill="1" applyBorder="1"/>
    <xf numFmtId="170" fontId="6" fillId="6" borderId="38" xfId="0" applyNumberFormat="1" applyFont="1" applyFill="1" applyBorder="1" applyAlignment="1">
      <alignment horizontal="center" vertical="center"/>
    </xf>
    <xf numFmtId="170" fontId="6" fillId="6" borderId="38" xfId="0" applyNumberFormat="1" applyFont="1" applyFill="1" applyBorder="1" applyAlignment="1">
      <alignment horizontal="left" vertical="center"/>
    </xf>
    <xf numFmtId="166" fontId="18" fillId="6" borderId="38" xfId="0" applyNumberFormat="1" applyFont="1" applyFill="1" applyBorder="1" applyAlignment="1">
      <alignment horizontal="center" vertical="center"/>
    </xf>
    <xf numFmtId="0" fontId="0" fillId="6" borderId="39" xfId="0" applyFill="1" applyBorder="1"/>
    <xf numFmtId="167" fontId="0" fillId="0" borderId="40" xfId="0" applyNumberFormat="1" applyBorder="1" applyAlignment="1">
      <alignment horizontal="center" vertical="center"/>
    </xf>
    <xf numFmtId="167" fontId="0" fillId="0" borderId="41" xfId="0" applyNumberForma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0" fillId="11" borderId="48" xfId="0" applyFill="1" applyBorder="1" applyAlignment="1">
      <alignment horizontal="center" vertical="center"/>
    </xf>
    <xf numFmtId="0" fontId="16" fillId="11" borderId="15" xfId="0" applyFont="1" applyFill="1" applyBorder="1" applyAlignment="1">
      <alignment horizontal="center" vertical="center"/>
    </xf>
    <xf numFmtId="0" fontId="16" fillId="11" borderId="27" xfId="0" applyFont="1" applyFill="1" applyBorder="1" applyAlignment="1">
      <alignment horizontal="center" vertical="center"/>
    </xf>
    <xf numFmtId="169" fontId="6" fillId="0" borderId="49" xfId="0" applyNumberFormat="1" applyFont="1" applyBorder="1" applyAlignment="1">
      <alignment horizontal="center" vertical="center"/>
    </xf>
    <xf numFmtId="169" fontId="6" fillId="0" borderId="50" xfId="0" applyNumberFormat="1" applyFont="1" applyBorder="1" applyAlignment="1">
      <alignment horizontal="center" vertical="center"/>
    </xf>
    <xf numFmtId="169" fontId="6" fillId="0" borderId="51" xfId="0" applyNumberFormat="1" applyFont="1" applyBorder="1" applyAlignment="1">
      <alignment horizontal="center" vertical="center"/>
    </xf>
    <xf numFmtId="0" fontId="6" fillId="11" borderId="30" xfId="0" applyFont="1" applyFill="1" applyBorder="1" applyAlignment="1">
      <alignment horizontal="center" vertical="center"/>
    </xf>
    <xf numFmtId="0" fontId="6" fillId="11" borderId="3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4" borderId="54" xfId="1" applyFont="1" applyFill="1" applyBorder="1" applyAlignment="1" applyProtection="1">
      <alignment horizontal="center" vertical="center"/>
    </xf>
    <xf numFmtId="0" fontId="7" fillId="4" borderId="31" xfId="1" applyFont="1" applyFill="1" applyBorder="1" applyAlignment="1" applyProtection="1">
      <alignment horizontal="center" vertical="center"/>
    </xf>
    <xf numFmtId="14" fontId="7" fillId="4" borderId="55" xfId="1" applyNumberFormat="1" applyFont="1" applyFill="1" applyBorder="1" applyAlignment="1" applyProtection="1">
      <alignment horizontal="center" vertical="center"/>
    </xf>
    <xf numFmtId="14" fontId="7" fillId="4" borderId="31" xfId="1" applyNumberFormat="1" applyFont="1" applyFill="1" applyBorder="1" applyAlignment="1" applyProtection="1">
      <alignment horizontal="center" vertical="center"/>
    </xf>
    <xf numFmtId="0" fontId="0" fillId="0" borderId="15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11" fillId="10" borderId="4" xfId="0" applyNumberFormat="1" applyFont="1" applyFill="1" applyBorder="1" applyAlignment="1">
      <alignment horizontal="center" vertical="center"/>
    </xf>
    <xf numFmtId="14" fontId="11" fillId="11" borderId="58" xfId="5" applyNumberFormat="1" applyFont="1" applyFill="1" applyBorder="1" applyAlignment="1">
      <alignment horizontal="center"/>
    </xf>
    <xf numFmtId="14" fontId="11" fillId="12" borderId="4" xfId="5" applyNumberFormat="1" applyFont="1" applyFill="1" applyBorder="1" applyAlignment="1">
      <alignment horizontal="center"/>
    </xf>
    <xf numFmtId="14" fontId="11" fillId="12" borderId="59" xfId="5" applyNumberFormat="1" applyFont="1" applyFill="1" applyBorder="1" applyAlignment="1">
      <alignment horizontal="center"/>
    </xf>
    <xf numFmtId="14" fontId="11" fillId="12" borderId="60" xfId="5" applyNumberFormat="1" applyFont="1" applyFill="1" applyBorder="1" applyAlignment="1">
      <alignment horizontal="center"/>
    </xf>
    <xf numFmtId="14" fontId="11" fillId="10" borderId="61" xfId="0" applyNumberFormat="1" applyFont="1" applyFill="1" applyBorder="1" applyAlignment="1">
      <alignment horizontal="center"/>
    </xf>
    <xf numFmtId="0" fontId="0" fillId="0" borderId="5" xfId="0" applyBorder="1"/>
    <xf numFmtId="0" fontId="0" fillId="0" borderId="15" xfId="0" applyBorder="1"/>
    <xf numFmtId="0" fontId="0" fillId="0" borderId="28" xfId="0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63" xfId="0" applyFont="1" applyBorder="1" applyAlignment="1">
      <alignment horizontal="center" vertical="center"/>
    </xf>
    <xf numFmtId="0" fontId="6" fillId="0" borderId="64" xfId="0" applyFont="1" applyBorder="1" applyAlignment="1">
      <alignment horizontal="center" vertical="center"/>
    </xf>
    <xf numFmtId="0" fontId="6" fillId="0" borderId="65" xfId="0" applyFont="1" applyBorder="1" applyAlignment="1">
      <alignment horizontal="center" vertical="center"/>
    </xf>
    <xf numFmtId="0" fontId="20" fillId="0" borderId="0" xfId="6"/>
    <xf numFmtId="14" fontId="0" fillId="0" borderId="0" xfId="0" applyNumberFormat="1"/>
    <xf numFmtId="0" fontId="0" fillId="0" borderId="13" xfId="0" applyBorder="1" applyAlignment="1">
      <alignment vertical="center"/>
    </xf>
    <xf numFmtId="14" fontId="0" fillId="0" borderId="13" xfId="0" applyNumberFormat="1" applyBorder="1" applyAlignment="1">
      <alignment vertical="center"/>
    </xf>
    <xf numFmtId="0" fontId="0" fillId="0" borderId="28" xfId="0" applyBorder="1" applyAlignment="1">
      <alignment vertical="center"/>
    </xf>
    <xf numFmtId="0" fontId="7" fillId="4" borderId="5" xfId="1" applyFont="1" applyFill="1" applyBorder="1" applyAlignment="1" applyProtection="1">
      <alignment horizontal="center" vertical="center"/>
    </xf>
    <xf numFmtId="14" fontId="7" fillId="4" borderId="5" xfId="1" applyNumberFormat="1" applyFont="1" applyFill="1" applyBorder="1" applyAlignment="1" applyProtection="1">
      <alignment horizontal="center" vertical="center"/>
    </xf>
    <xf numFmtId="0" fontId="6" fillId="0" borderId="62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14" fontId="0" fillId="0" borderId="4" xfId="0" applyNumberFormat="1" applyBorder="1" applyAlignment="1">
      <alignment vertical="center"/>
    </xf>
    <xf numFmtId="14" fontId="0" fillId="0" borderId="4" xfId="0" applyNumberFormat="1" applyFill="1" applyBorder="1" applyAlignment="1">
      <alignment horizontal="center" vertical="center"/>
    </xf>
    <xf numFmtId="14" fontId="0" fillId="0" borderId="32" xfId="0" applyNumberForma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3" fillId="13" borderId="66" xfId="0" applyFont="1" applyFill="1" applyBorder="1" applyAlignment="1">
      <alignment horizontal="right" vertical="center"/>
    </xf>
    <xf numFmtId="0" fontId="22" fillId="13" borderId="67" xfId="0" applyFont="1" applyFill="1" applyBorder="1" applyAlignment="1">
      <alignment horizontal="left" vertical="center" indent="1"/>
    </xf>
    <xf numFmtId="0" fontId="13" fillId="13" borderId="67" xfId="0" applyFont="1" applyFill="1" applyBorder="1" applyAlignment="1">
      <alignment horizontal="center" vertical="center"/>
    </xf>
    <xf numFmtId="0" fontId="0" fillId="13" borderId="67" xfId="0" applyFill="1" applyBorder="1"/>
    <xf numFmtId="0" fontId="6" fillId="6" borderId="25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36" xfId="0" applyFont="1" applyFill="1" applyBorder="1" applyAlignment="1">
      <alignment horizontal="center" vertical="center"/>
    </xf>
    <xf numFmtId="14" fontId="24" fillId="4" borderId="1" xfId="1" applyNumberFormat="1" applyFont="1" applyFill="1" applyBorder="1" applyAlignment="1" applyProtection="1">
      <alignment horizontal="center" vertical="center"/>
    </xf>
    <xf numFmtId="14" fontId="24" fillId="4" borderId="5" xfId="1" applyNumberFormat="1" applyFont="1" applyFill="1" applyBorder="1" applyAlignment="1" applyProtection="1">
      <alignment horizontal="center" vertical="center"/>
    </xf>
    <xf numFmtId="0" fontId="13" fillId="13" borderId="70" xfId="0" applyFont="1" applyFill="1" applyBorder="1" applyAlignment="1">
      <alignment horizontal="center" vertical="center"/>
    </xf>
    <xf numFmtId="0" fontId="21" fillId="0" borderId="0" xfId="3" applyFont="1" applyFill="1" applyBorder="1" applyAlignment="1" applyProtection="1">
      <alignment horizontal="center" vertical="center"/>
      <protection locked="0"/>
    </xf>
    <xf numFmtId="0" fontId="13" fillId="13" borderId="67" xfId="0" applyFont="1" applyFill="1" applyBorder="1" applyAlignment="1">
      <alignment horizontal="center" vertical="center"/>
    </xf>
    <xf numFmtId="0" fontId="13" fillId="13" borderId="68" xfId="0" applyFont="1" applyFill="1" applyBorder="1" applyAlignment="1">
      <alignment horizontal="center" vertical="center"/>
    </xf>
    <xf numFmtId="0" fontId="4" fillId="3" borderId="18" xfId="1" applyFont="1" applyFill="1" applyBorder="1" applyAlignment="1" applyProtection="1">
      <alignment horizontal="center" vertical="center"/>
      <protection locked="0"/>
    </xf>
    <xf numFmtId="0" fontId="4" fillId="3" borderId="23" xfId="1" applyFont="1" applyFill="1" applyBorder="1" applyAlignment="1" applyProtection="1">
      <alignment horizontal="center" vertical="center"/>
      <protection locked="0"/>
    </xf>
    <xf numFmtId="0" fontId="4" fillId="0" borderId="19" xfId="1" applyFont="1" applyFill="1" applyBorder="1" applyAlignment="1" applyProtection="1">
      <alignment horizontal="center" vertical="center"/>
      <protection locked="0"/>
    </xf>
    <xf numFmtId="0" fontId="4" fillId="0" borderId="9" xfId="1" applyFont="1" applyFill="1" applyBorder="1" applyAlignment="1" applyProtection="1">
      <alignment horizontal="center" vertical="center"/>
      <protection locked="0"/>
    </xf>
    <xf numFmtId="14" fontId="4" fillId="3" borderId="20" xfId="1" applyNumberFormat="1" applyFont="1" applyFill="1" applyBorder="1" applyAlignment="1" applyProtection="1">
      <alignment horizontal="center" vertical="center"/>
      <protection locked="0"/>
    </xf>
    <xf numFmtId="14" fontId="4" fillId="3" borderId="21" xfId="1" applyNumberFormat="1" applyFont="1" applyFill="1" applyBorder="1" applyAlignment="1" applyProtection="1">
      <alignment horizontal="center" vertical="center"/>
      <protection locked="0"/>
    </xf>
    <xf numFmtId="14" fontId="4" fillId="3" borderId="11" xfId="1" applyNumberFormat="1" applyFont="1" applyFill="1" applyBorder="1" applyAlignment="1" applyProtection="1">
      <alignment horizontal="center" vertical="center"/>
      <protection locked="0"/>
    </xf>
    <xf numFmtId="14" fontId="4" fillId="3" borderId="12" xfId="1" applyNumberFormat="1" applyFont="1" applyFill="1" applyBorder="1" applyAlignment="1" applyProtection="1">
      <alignment horizontal="center" vertical="center"/>
      <protection locked="0"/>
    </xf>
    <xf numFmtId="0" fontId="22" fillId="13" borderId="67" xfId="0" applyFont="1" applyFill="1" applyBorder="1" applyAlignment="1">
      <alignment horizontal="left" vertical="center"/>
    </xf>
    <xf numFmtId="0" fontId="25" fillId="13" borderId="69" xfId="0" applyFont="1" applyFill="1" applyBorder="1" applyAlignment="1">
      <alignment horizontal="center" vertical="center" wrapText="1"/>
    </xf>
    <xf numFmtId="0" fontId="25" fillId="13" borderId="67" xfId="0" applyFont="1" applyFill="1" applyBorder="1" applyAlignment="1">
      <alignment horizontal="center" vertical="center" wrapText="1"/>
    </xf>
    <xf numFmtId="0" fontId="4" fillId="0" borderId="7" xfId="1" applyFont="1" applyFill="1" applyBorder="1" applyAlignment="1" applyProtection="1">
      <alignment horizontal="left" vertical="center"/>
      <protection locked="0"/>
    </xf>
    <xf numFmtId="0" fontId="4" fillId="0" borderId="13" xfId="1" applyFont="1" applyFill="1" applyBorder="1" applyAlignment="1" applyProtection="1">
      <alignment horizontal="left" vertical="center"/>
      <protection locked="0"/>
    </xf>
    <xf numFmtId="14" fontId="12" fillId="5" borderId="5" xfId="1" applyNumberFormat="1" applyFont="1" applyFill="1" applyBorder="1" applyAlignment="1" applyProtection="1">
      <alignment horizontal="center" vertical="center" textRotation="90"/>
    </xf>
    <xf numFmtId="14" fontId="12" fillId="5" borderId="56" xfId="1" applyNumberFormat="1" applyFont="1" applyFill="1" applyBorder="1" applyAlignment="1" applyProtection="1">
      <alignment horizontal="center" vertical="center" textRotation="90"/>
    </xf>
    <xf numFmtId="0" fontId="0" fillId="11" borderId="32" xfId="0" applyFill="1" applyBorder="1" applyAlignment="1">
      <alignment horizontal="center" vertical="center"/>
    </xf>
    <xf numFmtId="0" fontId="0" fillId="11" borderId="52" xfId="0" applyFill="1" applyBorder="1" applyAlignment="1">
      <alignment horizontal="center" vertical="center"/>
    </xf>
    <xf numFmtId="0" fontId="0" fillId="11" borderId="53" xfId="0" applyFill="1" applyBorder="1" applyAlignment="1">
      <alignment horizontal="center" vertical="center"/>
    </xf>
    <xf numFmtId="0" fontId="15" fillId="11" borderId="28" xfId="0" applyFont="1" applyFill="1" applyBorder="1" applyAlignment="1">
      <alignment horizontal="center" vertical="center"/>
    </xf>
    <xf numFmtId="0" fontId="15" fillId="11" borderId="13" xfId="0" applyFont="1" applyFill="1" applyBorder="1" applyAlignment="1">
      <alignment horizontal="center" vertical="center"/>
    </xf>
    <xf numFmtId="170" fontId="15" fillId="6" borderId="38" xfId="0" applyNumberFormat="1" applyFont="1" applyFill="1" applyBorder="1" applyAlignment="1">
      <alignment horizontal="left" vertical="center"/>
    </xf>
    <xf numFmtId="166" fontId="18" fillId="6" borderId="38" xfId="0" applyNumberFormat="1" applyFont="1" applyFill="1" applyBorder="1" applyAlignment="1">
      <alignment horizontal="left" vertical="center"/>
    </xf>
    <xf numFmtId="0" fontId="23" fillId="11" borderId="18" xfId="0" applyFont="1" applyFill="1" applyBorder="1" applyAlignment="1">
      <alignment horizontal="center" vertical="center" wrapText="1"/>
    </xf>
    <xf numFmtId="0" fontId="23" fillId="11" borderId="19" xfId="0" applyFont="1" applyFill="1" applyBorder="1" applyAlignment="1">
      <alignment horizontal="center" vertical="center" wrapText="1"/>
    </xf>
    <xf numFmtId="0" fontId="23" fillId="11" borderId="22" xfId="0" applyFont="1" applyFill="1" applyBorder="1" applyAlignment="1">
      <alignment horizontal="center" vertical="center" wrapText="1"/>
    </xf>
    <xf numFmtId="0" fontId="23" fillId="11" borderId="34" xfId="0" applyFont="1" applyFill="1" applyBorder="1" applyAlignment="1">
      <alignment horizontal="center" vertical="center" wrapText="1"/>
    </xf>
    <xf numFmtId="0" fontId="23" fillId="11" borderId="0" xfId="0" applyFont="1" applyFill="1" applyBorder="1" applyAlignment="1">
      <alignment horizontal="center" vertical="center" wrapText="1"/>
    </xf>
    <xf numFmtId="0" fontId="23" fillId="11" borderId="35" xfId="0" applyFont="1" applyFill="1" applyBorder="1" applyAlignment="1">
      <alignment horizontal="center" vertical="center" wrapText="1"/>
    </xf>
    <xf numFmtId="0" fontId="12" fillId="5" borderId="26" xfId="1" applyFont="1" applyFill="1" applyBorder="1" applyAlignment="1" applyProtection="1">
      <alignment horizontal="center" vertical="center" textRotation="90"/>
    </xf>
    <xf numFmtId="0" fontId="12" fillId="5" borderId="57" xfId="1" applyFont="1" applyFill="1" applyBorder="1" applyAlignment="1" applyProtection="1">
      <alignment horizontal="center" vertical="center" textRotation="90"/>
    </xf>
    <xf numFmtId="14" fontId="24" fillId="4" borderId="4" xfId="1" applyNumberFormat="1" applyFont="1" applyFill="1" applyBorder="1" applyAlignment="1" applyProtection="1">
      <alignment horizontal="center" vertical="center"/>
    </xf>
    <xf numFmtId="14" fontId="24" fillId="4" borderId="7" xfId="1" applyNumberFormat="1" applyFont="1" applyFill="1" applyBorder="1" applyAlignment="1" applyProtection="1">
      <alignment horizontal="center" vertical="center"/>
    </xf>
  </cellXfs>
  <cellStyles count="7">
    <cellStyle name="Lien hypertexte" xfId="6" builtinId="8"/>
    <cellStyle name="Milliers 2" xfId="2"/>
    <cellStyle name="Normal" xfId="0" builtinId="0"/>
    <cellStyle name="Normal 2" xfId="1"/>
    <cellStyle name="Normal 3" xfId="3"/>
    <cellStyle name="Normal_calendrier_auto_CalendrierMatriciel" xfId="5"/>
    <cellStyle name="Normal_CalendrierMatriciel" xfId="4"/>
  </cellStyles>
  <dxfs count="8">
    <dxf>
      <font>
        <b val="0"/>
        <i val="0"/>
        <color rgb="FFFF0000"/>
      </font>
      <fill>
        <gradientFill>
          <stop position="0">
            <color rgb="FFFFCCFF"/>
          </stop>
          <stop position="0.5">
            <color rgb="FFFF99FF"/>
          </stop>
          <stop position="1">
            <color rgb="FFFFCCFF"/>
          </stop>
        </gradientFill>
      </fill>
    </dxf>
    <dxf>
      <font>
        <color auto="1"/>
      </font>
      <fill>
        <gradientFill degree="45">
          <stop position="0">
            <color rgb="FF92D050"/>
          </stop>
          <stop position="0.5">
            <color rgb="FF33CC33"/>
          </stop>
          <stop position="1">
            <color rgb="FF92D050"/>
          </stop>
        </gradientFill>
      </fill>
    </dxf>
    <dxf>
      <font>
        <color auto="1"/>
      </font>
      <fill>
        <gradientFill degree="45">
          <stop position="0">
            <color theme="7" tint="0.59999389629810485"/>
          </stop>
          <stop position="0.5">
            <color theme="7" tint="0.40000610370189521"/>
          </stop>
          <stop position="1">
            <color theme="7" tint="0.59999389629810485"/>
          </stop>
        </gradientFill>
      </fill>
    </dxf>
    <dxf>
      <font>
        <color auto="1"/>
      </font>
      <fill>
        <gradientFill degree="45">
          <stop position="0">
            <color rgb="FFFFCC00"/>
          </stop>
          <stop position="0.5">
            <color rgb="FFFF9900"/>
          </stop>
          <stop position="1">
            <color rgb="FFFFCC00"/>
          </stop>
        </gradientFill>
      </fill>
    </dxf>
    <dxf>
      <font>
        <color auto="1"/>
      </font>
      <fill>
        <gradientFill degree="45">
          <stop position="0">
            <color theme="4" tint="0.40000610370189521"/>
          </stop>
          <stop position="0.5">
            <color theme="4"/>
          </stop>
          <stop position="1">
            <color theme="4" tint="0.40000610370189521"/>
          </stop>
        </gradientFill>
      </fill>
    </dxf>
    <dxf>
      <font>
        <color theme="1"/>
      </font>
      <fill>
        <gradientFill degree="45">
          <stop position="0">
            <color theme="5" tint="0.59999389629810485"/>
          </stop>
          <stop position="0.5">
            <color theme="5" tint="0.40000610370189521"/>
          </stop>
          <stop position="1">
            <color theme="5" tint="0.59999389629810485"/>
          </stop>
        </gradientFill>
      </fill>
    </dxf>
    <dxf>
      <font>
        <color auto="1"/>
      </font>
      <fill>
        <gradientFill>
          <stop position="0">
            <color rgb="FFFFCCFF"/>
          </stop>
          <stop position="0.5">
            <color rgb="FFFF99FF"/>
          </stop>
          <stop position="1">
            <color rgb="FFFFCCFF"/>
          </stop>
        </gradientFill>
      </fill>
    </dxf>
    <dxf>
      <font>
        <color auto="1"/>
      </font>
      <fill>
        <gradientFill degree="45">
          <stop position="0">
            <color rgb="FFFF5050"/>
          </stop>
          <stop position="0.5">
            <color rgb="FFFF0000"/>
          </stop>
          <stop position="1">
            <color rgb="FFFF5050"/>
          </stop>
        </gradientFill>
      </fill>
    </dxf>
  </dxfs>
  <tableStyles count="0" defaultTableStyle="TableStyleMedium9" defaultPivotStyle="PivotStyleLight16"/>
  <colors>
    <mruColors>
      <color rgb="FFFFFF99"/>
      <color rgb="FFFF99FF"/>
      <color rgb="FFFFCCFF"/>
      <color rgb="FFFF66FF"/>
      <color rgb="FFFF5050"/>
      <color rgb="FFFF9900"/>
      <color rgb="FFFFCC00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Spin" dx="16" fmlaLink="$A$5" max="17" min="1" page="10"/>
</file>

<file path=xl/ctrlProps/ctrlProp2.xml><?xml version="1.0" encoding="utf-8"?>
<formControlPr xmlns="http://schemas.microsoft.com/office/spreadsheetml/2009/9/main" objectType="Spin" dx="16" fmlaLink="$A$4" max="12" min="1" page="10" val="3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</xdr:row>
          <xdr:rowOff>123825</xdr:rowOff>
        </xdr:from>
        <xdr:to>
          <xdr:col>17</xdr:col>
          <xdr:colOff>200025</xdr:colOff>
          <xdr:row>3</xdr:row>
          <xdr:rowOff>485775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581025</xdr:colOff>
          <xdr:row>3</xdr:row>
          <xdr:rowOff>38100</xdr:rowOff>
        </xdr:from>
        <xdr:to>
          <xdr:col>1</xdr:col>
          <xdr:colOff>1009650</xdr:colOff>
          <xdr:row>3</xdr:row>
          <xdr:rowOff>552450</xdr:rowOff>
        </xdr:to>
        <xdr:sp macro="" textlink="">
          <xdr:nvSpPr>
            <xdr:cNvPr id="1037" name="Spinner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876300</xdr:colOff>
          <xdr:row>3</xdr:row>
          <xdr:rowOff>38100</xdr:rowOff>
        </xdr:from>
        <xdr:to>
          <xdr:col>3</xdr:col>
          <xdr:colOff>57150</xdr:colOff>
          <xdr:row>3</xdr:row>
          <xdr:rowOff>552450</xdr:rowOff>
        </xdr:to>
        <xdr:sp macro="" textlink="">
          <xdr:nvSpPr>
            <xdr:cNvPr id="1039" name="Spinner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3</xdr:row>
          <xdr:rowOff>85725</xdr:rowOff>
        </xdr:from>
        <xdr:to>
          <xdr:col>1</xdr:col>
          <xdr:colOff>1685925</xdr:colOff>
          <xdr:row>5</xdr:row>
          <xdr:rowOff>95250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http://forum.excel-pratique.com/excel/reajuster-formule-vba-svp-t45647.html" TargetMode="External"/><Relationship Id="rId1" Type="http://schemas.openxmlformats.org/officeDocument/2006/relationships/hyperlink" Target="http://forum.excel-pratique.com/excel/recuperer-infos-t45537.html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10" Type="http://schemas.openxmlformats.org/officeDocument/2006/relationships/comments" Target="../comments1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G34"/>
  <sheetViews>
    <sheetView tabSelected="1" topLeftCell="B1" zoomScale="85" zoomScaleNormal="85" workbookViewId="0">
      <selection activeCell="H36" sqref="H36"/>
    </sheetView>
  </sheetViews>
  <sheetFormatPr baseColWidth="10" defaultRowHeight="12.75" x14ac:dyDescent="0.2"/>
  <cols>
    <col min="1" max="1" width="9.5703125" hidden="1" customWidth="1"/>
    <col min="2" max="2" width="25.7109375" customWidth="1"/>
    <col min="3" max="3" width="18.7109375" customWidth="1"/>
    <col min="4" max="5" width="10.7109375" customWidth="1"/>
    <col min="6" max="6" width="5.7109375" customWidth="1"/>
    <col min="7" max="7" width="5.7109375" bestFit="1" customWidth="1"/>
    <col min="8" max="59" width="4.7109375" customWidth="1"/>
  </cols>
  <sheetData>
    <row r="1" spans="1:59" ht="42" customHeight="1" x14ac:dyDescent="0.2">
      <c r="B1" s="116" t="s">
        <v>11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6"/>
      <c r="AI1" s="116"/>
      <c r="AJ1" s="116"/>
      <c r="AK1" s="116"/>
      <c r="AL1" s="116"/>
      <c r="AM1" s="116"/>
      <c r="AN1" s="116"/>
      <c r="AO1" s="116"/>
      <c r="AP1" s="116"/>
      <c r="AQ1" s="116"/>
      <c r="AR1" s="116"/>
      <c r="AS1" s="116"/>
      <c r="AT1" s="116"/>
      <c r="AU1" s="116"/>
      <c r="AV1" s="116"/>
      <c r="AW1" s="116"/>
      <c r="AX1" s="116"/>
      <c r="AY1" s="116"/>
      <c r="AZ1" s="116"/>
      <c r="BA1" s="116"/>
      <c r="BB1" s="116"/>
      <c r="BC1" s="116"/>
      <c r="BD1" s="116"/>
      <c r="BE1" s="116"/>
      <c r="BF1" s="116"/>
      <c r="BG1" s="116"/>
    </row>
    <row r="2" spans="1:59" ht="9.9499999999999993" customHeight="1" x14ac:dyDescent="0.2">
      <c r="A2" s="5"/>
    </row>
    <row r="3" spans="1:59" ht="9.9499999999999993" customHeight="1" thickBot="1" x14ac:dyDescent="0.25">
      <c r="C3" s="20"/>
      <c r="E3" s="20"/>
    </row>
    <row r="4" spans="1:59" ht="45" customHeight="1" thickBot="1" x14ac:dyDescent="0.25">
      <c r="A4" s="20">
        <v>3</v>
      </c>
      <c r="B4" s="106" t="s">
        <v>41</v>
      </c>
      <c r="C4" s="107">
        <f>IF(ISERROR(VLOOKUP(A5,N°_année,2,FALSE)),"",VLOOKUP(A5,N°_année,2,FALSE))</f>
        <v>2014</v>
      </c>
      <c r="D4" s="108" t="s">
        <v>40</v>
      </c>
      <c r="E4" s="127" t="str">
        <f>IF(ISERROR(VLOOKUP(A4,Mois_toupie,2,FALSE)),"",VLOOKUP(A4,Mois_toupie,2,FALSE))</f>
        <v>Mars</v>
      </c>
      <c r="F4" s="127"/>
      <c r="G4" s="109"/>
      <c r="H4" s="128" t="s">
        <v>92</v>
      </c>
      <c r="I4" s="129"/>
      <c r="J4" s="129"/>
      <c r="K4" s="129"/>
      <c r="L4" s="115">
        <f>COUNTA(B9:B28)</f>
        <v>4</v>
      </c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9"/>
      <c r="BA4" s="117" t="s">
        <v>87</v>
      </c>
      <c r="BB4" s="117"/>
      <c r="BC4" s="117"/>
      <c r="BD4" s="117"/>
      <c r="BE4" s="117"/>
      <c r="BF4" s="117"/>
      <c r="BG4" s="118"/>
    </row>
    <row r="5" spans="1:59" ht="12.75" customHeight="1" x14ac:dyDescent="0.2">
      <c r="A5" s="6">
        <v>1</v>
      </c>
      <c r="B5" s="119" t="s">
        <v>7</v>
      </c>
      <c r="C5" s="121" t="s">
        <v>83</v>
      </c>
      <c r="D5" s="123" t="s">
        <v>5</v>
      </c>
      <c r="E5" s="124"/>
      <c r="F5" s="30" t="s">
        <v>9</v>
      </c>
      <c r="G5" s="31"/>
      <c r="H5" s="42">
        <f>N7</f>
        <v>41698</v>
      </c>
      <c r="I5" s="140" t="str">
        <f>IF(YEAR(N7)&lt;&gt;YEAR($O$5),N7-1,"")</f>
        <v/>
      </c>
      <c r="J5" s="140"/>
      <c r="K5" s="43"/>
      <c r="L5" s="43"/>
      <c r="M5" s="43"/>
      <c r="N5" s="43"/>
      <c r="O5" s="139">
        <f>O7</f>
        <v>41699</v>
      </c>
      <c r="P5" s="139"/>
      <c r="Q5" s="43"/>
      <c r="R5" s="43"/>
      <c r="S5" s="43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5" t="str">
        <f>IF(AQ7="","",IF(DAY(AQ7)&gt;1,"",EDATE(AQ7,0)))</f>
        <v/>
      </c>
      <c r="AR5" s="45" t="str">
        <f>IF(AR7="","",IF(DAY(AR7)&gt;1,"",EDATE(AR7,0)))</f>
        <v/>
      </c>
      <c r="AS5" s="46" t="str">
        <f>IF(AS7="","",IF(DAY(AS7)&gt;1,"",EDATE(AS7,0)))</f>
        <v/>
      </c>
      <c r="AT5" s="46">
        <f>IF(AT7="","",IF(DAY(AT7)&gt;1,"",EDATE(AT7,0)))</f>
        <v>41730</v>
      </c>
      <c r="AU5" s="47" t="str">
        <f>IF(YEAR(AT7)&lt;&gt;YEAR($O$5),AT7+1,"")</f>
        <v/>
      </c>
      <c r="AV5" s="44"/>
      <c r="AW5" s="44"/>
      <c r="AX5" s="44"/>
      <c r="AY5" s="44"/>
      <c r="AZ5" s="48"/>
      <c r="BA5" s="141" t="s">
        <v>86</v>
      </c>
      <c r="BB5" s="142"/>
      <c r="BC5" s="142"/>
      <c r="BD5" s="142"/>
      <c r="BE5" s="142"/>
      <c r="BF5" s="142"/>
      <c r="BG5" s="143"/>
    </row>
    <row r="6" spans="1:59" x14ac:dyDescent="0.2">
      <c r="B6" s="120"/>
      <c r="C6" s="122"/>
      <c r="D6" s="125"/>
      <c r="E6" s="126"/>
      <c r="F6" s="18" t="s">
        <v>10</v>
      </c>
      <c r="G6" s="32"/>
      <c r="H6" s="110" t="str">
        <f t="shared" ref="H6:M6" si="0">IF(H7="","",IF(WEEKDAY(H7,2)=1,WEEKNUM(H7),""))</f>
        <v/>
      </c>
      <c r="I6" s="111" t="str">
        <f t="shared" si="0"/>
        <v/>
      </c>
      <c r="J6" s="111">
        <f t="shared" si="0"/>
        <v>9</v>
      </c>
      <c r="K6" s="111" t="str">
        <f t="shared" si="0"/>
        <v/>
      </c>
      <c r="L6" s="111" t="str">
        <f t="shared" si="0"/>
        <v/>
      </c>
      <c r="M6" s="111" t="str">
        <f t="shared" si="0"/>
        <v/>
      </c>
      <c r="N6" s="111" t="str">
        <f t="shared" ref="N6:AZ6" si="1">IF(N7="","",IF(WEEKDAY(N7,2)=1,WEEKNUM(N7),""))</f>
        <v/>
      </c>
      <c r="O6" s="111" t="str">
        <f t="shared" si="1"/>
        <v/>
      </c>
      <c r="P6" s="111" t="str">
        <f t="shared" si="1"/>
        <v/>
      </c>
      <c r="Q6" s="111">
        <f t="shared" si="1"/>
        <v>10</v>
      </c>
      <c r="R6" s="111" t="str">
        <f t="shared" si="1"/>
        <v/>
      </c>
      <c r="S6" s="111" t="str">
        <f t="shared" si="1"/>
        <v/>
      </c>
      <c r="T6" s="111" t="str">
        <f t="shared" si="1"/>
        <v/>
      </c>
      <c r="U6" s="111" t="str">
        <f t="shared" si="1"/>
        <v/>
      </c>
      <c r="V6" s="111" t="str">
        <f t="shared" si="1"/>
        <v/>
      </c>
      <c r="W6" s="111" t="str">
        <f t="shared" si="1"/>
        <v/>
      </c>
      <c r="X6" s="111">
        <f t="shared" si="1"/>
        <v>11</v>
      </c>
      <c r="Y6" s="111" t="str">
        <f t="shared" si="1"/>
        <v/>
      </c>
      <c r="Z6" s="111" t="str">
        <f t="shared" si="1"/>
        <v/>
      </c>
      <c r="AA6" s="111" t="str">
        <f t="shared" si="1"/>
        <v/>
      </c>
      <c r="AB6" s="111" t="str">
        <f t="shared" si="1"/>
        <v/>
      </c>
      <c r="AC6" s="111" t="str">
        <f t="shared" si="1"/>
        <v/>
      </c>
      <c r="AD6" s="111" t="str">
        <f t="shared" si="1"/>
        <v/>
      </c>
      <c r="AE6" s="111">
        <f t="shared" si="1"/>
        <v>12</v>
      </c>
      <c r="AF6" s="111" t="str">
        <f t="shared" si="1"/>
        <v/>
      </c>
      <c r="AG6" s="111" t="str">
        <f t="shared" si="1"/>
        <v/>
      </c>
      <c r="AH6" s="111" t="str">
        <f t="shared" si="1"/>
        <v/>
      </c>
      <c r="AI6" s="111" t="str">
        <f t="shared" si="1"/>
        <v/>
      </c>
      <c r="AJ6" s="111" t="str">
        <f t="shared" si="1"/>
        <v/>
      </c>
      <c r="AK6" s="111" t="str">
        <f t="shared" si="1"/>
        <v/>
      </c>
      <c r="AL6" s="111">
        <f t="shared" si="1"/>
        <v>13</v>
      </c>
      <c r="AM6" s="111" t="str">
        <f t="shared" si="1"/>
        <v/>
      </c>
      <c r="AN6" s="111" t="str">
        <f t="shared" si="1"/>
        <v/>
      </c>
      <c r="AO6" s="111" t="str">
        <f t="shared" si="1"/>
        <v/>
      </c>
      <c r="AP6" s="111" t="str">
        <f t="shared" si="1"/>
        <v/>
      </c>
      <c r="AQ6" s="111" t="str">
        <f t="shared" si="1"/>
        <v/>
      </c>
      <c r="AR6" s="111" t="str">
        <f t="shared" si="1"/>
        <v/>
      </c>
      <c r="AS6" s="111">
        <f t="shared" si="1"/>
        <v>14</v>
      </c>
      <c r="AT6" s="111" t="str">
        <f t="shared" si="1"/>
        <v/>
      </c>
      <c r="AU6" s="111" t="str">
        <f t="shared" si="1"/>
        <v/>
      </c>
      <c r="AV6" s="111" t="str">
        <f t="shared" si="1"/>
        <v/>
      </c>
      <c r="AW6" s="111" t="str">
        <f t="shared" si="1"/>
        <v/>
      </c>
      <c r="AX6" s="111" t="str">
        <f t="shared" si="1"/>
        <v/>
      </c>
      <c r="AY6" s="111" t="str">
        <f t="shared" si="1"/>
        <v/>
      </c>
      <c r="AZ6" s="112">
        <f t="shared" si="1"/>
        <v>15</v>
      </c>
      <c r="BA6" s="144"/>
      <c r="BB6" s="145"/>
      <c r="BC6" s="145"/>
      <c r="BD6" s="145"/>
      <c r="BE6" s="145"/>
      <c r="BF6" s="145"/>
      <c r="BG6" s="146"/>
    </row>
    <row r="7" spans="1:59" ht="20.100000000000001" customHeight="1" x14ac:dyDescent="0.2">
      <c r="B7" s="33" t="s">
        <v>6</v>
      </c>
      <c r="C7" s="130" t="s">
        <v>84</v>
      </c>
      <c r="D7" s="131"/>
      <c r="E7" s="131"/>
      <c r="F7" s="132" t="s">
        <v>4</v>
      </c>
      <c r="G7" s="147" t="s">
        <v>57</v>
      </c>
      <c r="H7" s="49">
        <f t="shared" ref="H7:N7" si="2">IF(I7="","",IF(MONTH(I7-1)&lt;&gt;MONTH($O$7),I7-1))</f>
        <v>41692</v>
      </c>
      <c r="I7" s="4">
        <f t="shared" si="2"/>
        <v>41693</v>
      </c>
      <c r="J7" s="4">
        <f t="shared" si="2"/>
        <v>41694</v>
      </c>
      <c r="K7" s="4">
        <f t="shared" si="2"/>
        <v>41695</v>
      </c>
      <c r="L7" s="4">
        <f t="shared" si="2"/>
        <v>41696</v>
      </c>
      <c r="M7" s="4">
        <f t="shared" si="2"/>
        <v>41697</v>
      </c>
      <c r="N7" s="4">
        <f t="shared" si="2"/>
        <v>41698</v>
      </c>
      <c r="O7" s="4">
        <f>DATE($C$4,MONTH(1&amp;$E$4),1)</f>
        <v>41699</v>
      </c>
      <c r="P7" s="4">
        <f>+O7+1</f>
        <v>41700</v>
      </c>
      <c r="Q7" s="4">
        <f>+P7+1</f>
        <v>41701</v>
      </c>
      <c r="R7" s="4">
        <f t="shared" ref="R7:AZ7" si="3">+Q7+1</f>
        <v>41702</v>
      </c>
      <c r="S7" s="4">
        <f t="shared" si="3"/>
        <v>41703</v>
      </c>
      <c r="T7" s="4">
        <f t="shared" si="3"/>
        <v>41704</v>
      </c>
      <c r="U7" s="4">
        <f t="shared" si="3"/>
        <v>41705</v>
      </c>
      <c r="V7" s="4">
        <f t="shared" si="3"/>
        <v>41706</v>
      </c>
      <c r="W7" s="4">
        <f t="shared" si="3"/>
        <v>41707</v>
      </c>
      <c r="X7" s="4">
        <f t="shared" si="3"/>
        <v>41708</v>
      </c>
      <c r="Y7" s="4">
        <f t="shared" si="3"/>
        <v>41709</v>
      </c>
      <c r="Z7" s="4">
        <f t="shared" si="3"/>
        <v>41710</v>
      </c>
      <c r="AA7" s="4">
        <f t="shared" si="3"/>
        <v>41711</v>
      </c>
      <c r="AB7" s="4">
        <f t="shared" si="3"/>
        <v>41712</v>
      </c>
      <c r="AC7" s="4">
        <f t="shared" si="3"/>
        <v>41713</v>
      </c>
      <c r="AD7" s="4">
        <f t="shared" si="3"/>
        <v>41714</v>
      </c>
      <c r="AE7" s="4">
        <f t="shared" si="3"/>
        <v>41715</v>
      </c>
      <c r="AF7" s="4">
        <f t="shared" si="3"/>
        <v>41716</v>
      </c>
      <c r="AG7" s="4">
        <f t="shared" si="3"/>
        <v>41717</v>
      </c>
      <c r="AH7" s="4">
        <f t="shared" si="3"/>
        <v>41718</v>
      </c>
      <c r="AI7" s="4">
        <f t="shared" si="3"/>
        <v>41719</v>
      </c>
      <c r="AJ7" s="4">
        <f t="shared" si="3"/>
        <v>41720</v>
      </c>
      <c r="AK7" s="4">
        <f t="shared" si="3"/>
        <v>41721</v>
      </c>
      <c r="AL7" s="4">
        <f t="shared" si="3"/>
        <v>41722</v>
      </c>
      <c r="AM7" s="4">
        <f t="shared" si="3"/>
        <v>41723</v>
      </c>
      <c r="AN7" s="4">
        <f t="shared" si="3"/>
        <v>41724</v>
      </c>
      <c r="AO7" s="4">
        <f t="shared" si="3"/>
        <v>41725</v>
      </c>
      <c r="AP7" s="4">
        <f t="shared" si="3"/>
        <v>41726</v>
      </c>
      <c r="AQ7" s="4">
        <f t="shared" si="3"/>
        <v>41727</v>
      </c>
      <c r="AR7" s="4">
        <f t="shared" si="3"/>
        <v>41728</v>
      </c>
      <c r="AS7" s="4">
        <f t="shared" si="3"/>
        <v>41729</v>
      </c>
      <c r="AT7" s="4">
        <f t="shared" si="3"/>
        <v>41730</v>
      </c>
      <c r="AU7" s="4">
        <f t="shared" si="3"/>
        <v>41731</v>
      </c>
      <c r="AV7" s="4">
        <f t="shared" si="3"/>
        <v>41732</v>
      </c>
      <c r="AW7" s="4">
        <f t="shared" si="3"/>
        <v>41733</v>
      </c>
      <c r="AX7" s="4">
        <f t="shared" si="3"/>
        <v>41734</v>
      </c>
      <c r="AY7" s="4">
        <f t="shared" si="3"/>
        <v>41735</v>
      </c>
      <c r="AZ7" s="50">
        <f t="shared" si="3"/>
        <v>41736</v>
      </c>
      <c r="BA7" s="137" t="s">
        <v>21</v>
      </c>
      <c r="BB7" s="138"/>
      <c r="BC7" s="21" t="s">
        <v>22</v>
      </c>
      <c r="BD7" s="21" t="s">
        <v>23</v>
      </c>
      <c r="BE7" s="21" t="s">
        <v>24</v>
      </c>
      <c r="BF7" s="21" t="s">
        <v>26</v>
      </c>
      <c r="BG7" s="36" t="s">
        <v>25</v>
      </c>
    </row>
    <row r="8" spans="1:59" ht="18" customHeight="1" thickBot="1" x14ac:dyDescent="0.25">
      <c r="A8" s="1" t="s">
        <v>8</v>
      </c>
      <c r="B8" s="66" t="s">
        <v>0</v>
      </c>
      <c r="C8" s="67" t="s">
        <v>1</v>
      </c>
      <c r="D8" s="68" t="s">
        <v>2</v>
      </c>
      <c r="E8" s="69" t="s">
        <v>3</v>
      </c>
      <c r="F8" s="133"/>
      <c r="G8" s="148"/>
      <c r="H8" s="60">
        <f>H7</f>
        <v>41692</v>
      </c>
      <c r="I8" s="61">
        <f t="shared" ref="I8:Z8" si="4">I7</f>
        <v>41693</v>
      </c>
      <c r="J8" s="61">
        <f t="shared" si="4"/>
        <v>41694</v>
      </c>
      <c r="K8" s="61">
        <f t="shared" si="4"/>
        <v>41695</v>
      </c>
      <c r="L8" s="61">
        <f t="shared" si="4"/>
        <v>41696</v>
      </c>
      <c r="M8" s="61">
        <f t="shared" si="4"/>
        <v>41697</v>
      </c>
      <c r="N8" s="61">
        <f t="shared" si="4"/>
        <v>41698</v>
      </c>
      <c r="O8" s="61">
        <f t="shared" si="4"/>
        <v>41699</v>
      </c>
      <c r="P8" s="61">
        <f t="shared" si="4"/>
        <v>41700</v>
      </c>
      <c r="Q8" s="61">
        <f t="shared" si="4"/>
        <v>41701</v>
      </c>
      <c r="R8" s="61">
        <f t="shared" si="4"/>
        <v>41702</v>
      </c>
      <c r="S8" s="61">
        <f t="shared" si="4"/>
        <v>41703</v>
      </c>
      <c r="T8" s="61">
        <f t="shared" si="4"/>
        <v>41704</v>
      </c>
      <c r="U8" s="61">
        <f t="shared" si="4"/>
        <v>41705</v>
      </c>
      <c r="V8" s="61">
        <f t="shared" si="4"/>
        <v>41706</v>
      </c>
      <c r="W8" s="61">
        <f t="shared" si="4"/>
        <v>41707</v>
      </c>
      <c r="X8" s="61">
        <f t="shared" si="4"/>
        <v>41708</v>
      </c>
      <c r="Y8" s="61">
        <f t="shared" si="4"/>
        <v>41709</v>
      </c>
      <c r="Z8" s="61">
        <f t="shared" si="4"/>
        <v>41710</v>
      </c>
      <c r="AA8" s="61">
        <f t="shared" ref="AA8:AZ8" si="5">AA7</f>
        <v>41711</v>
      </c>
      <c r="AB8" s="61">
        <f t="shared" si="5"/>
        <v>41712</v>
      </c>
      <c r="AC8" s="61">
        <f t="shared" si="5"/>
        <v>41713</v>
      </c>
      <c r="AD8" s="61">
        <f t="shared" si="5"/>
        <v>41714</v>
      </c>
      <c r="AE8" s="61">
        <f t="shared" si="5"/>
        <v>41715</v>
      </c>
      <c r="AF8" s="61">
        <f t="shared" si="5"/>
        <v>41716</v>
      </c>
      <c r="AG8" s="61">
        <f t="shared" si="5"/>
        <v>41717</v>
      </c>
      <c r="AH8" s="61">
        <f t="shared" si="5"/>
        <v>41718</v>
      </c>
      <c r="AI8" s="61">
        <f t="shared" si="5"/>
        <v>41719</v>
      </c>
      <c r="AJ8" s="61">
        <f t="shared" si="5"/>
        <v>41720</v>
      </c>
      <c r="AK8" s="61">
        <f t="shared" si="5"/>
        <v>41721</v>
      </c>
      <c r="AL8" s="61">
        <f t="shared" si="5"/>
        <v>41722</v>
      </c>
      <c r="AM8" s="61">
        <f t="shared" si="5"/>
        <v>41723</v>
      </c>
      <c r="AN8" s="61">
        <f t="shared" si="5"/>
        <v>41724</v>
      </c>
      <c r="AO8" s="61">
        <f t="shared" si="5"/>
        <v>41725</v>
      </c>
      <c r="AP8" s="61">
        <f t="shared" si="5"/>
        <v>41726</v>
      </c>
      <c r="AQ8" s="61">
        <f t="shared" si="5"/>
        <v>41727</v>
      </c>
      <c r="AR8" s="61">
        <f t="shared" si="5"/>
        <v>41728</v>
      </c>
      <c r="AS8" s="61">
        <f t="shared" si="5"/>
        <v>41729</v>
      </c>
      <c r="AT8" s="61">
        <f t="shared" si="5"/>
        <v>41730</v>
      </c>
      <c r="AU8" s="61">
        <f t="shared" si="5"/>
        <v>41731</v>
      </c>
      <c r="AV8" s="61">
        <f t="shared" si="5"/>
        <v>41732</v>
      </c>
      <c r="AW8" s="61">
        <f t="shared" si="5"/>
        <v>41733</v>
      </c>
      <c r="AX8" s="61">
        <f t="shared" si="5"/>
        <v>41734</v>
      </c>
      <c r="AY8" s="61">
        <f t="shared" si="5"/>
        <v>41735</v>
      </c>
      <c r="AZ8" s="62">
        <f t="shared" si="5"/>
        <v>41736</v>
      </c>
      <c r="BA8" s="63" t="s">
        <v>55</v>
      </c>
      <c r="BB8" s="64" t="s">
        <v>56</v>
      </c>
      <c r="BC8" s="134" t="s">
        <v>58</v>
      </c>
      <c r="BD8" s="135"/>
      <c r="BE8" s="135"/>
      <c r="BF8" s="135"/>
      <c r="BG8" s="136"/>
    </row>
    <row r="9" spans="1:59" ht="18" customHeight="1" x14ac:dyDescent="0.2">
      <c r="A9" t="str">
        <f>+B9&amp;F9</f>
        <v>Agent 7Mal</v>
      </c>
      <c r="B9" s="13" t="s">
        <v>48</v>
      </c>
      <c r="C9" s="13" t="s">
        <v>19</v>
      </c>
      <c r="D9" s="19">
        <v>41708</v>
      </c>
      <c r="E9" s="19">
        <v>41726</v>
      </c>
      <c r="F9" s="86" t="str">
        <f>IF(ISERROR(VLOOKUP(C9,abs,2,FALSE)),"",VLOOKUP(C9,abs,2,FALSE))</f>
        <v>Mal</v>
      </c>
      <c r="G9" s="98" t="str">
        <f t="shared" ref="G9:G28" si="6">IF(ISERROR(VLOOKUP(B9,Pers_Sté,2,FALSE)),"",VLOOKUP(B9,Pers_Sté,2,FALSE))</f>
        <v>Sy.M</v>
      </c>
      <c r="H9" s="88" t="str">
        <f>IF(AND(H$7&gt;=$D9,H$7&lt;=$E9,COUNTIF(code_abs,$F9)&gt;0),$F9,"")</f>
        <v/>
      </c>
      <c r="I9" s="89" t="str">
        <f t="shared" ref="H9:R24" si="7">IF(AND(I$7&gt;=$D9,I$7&lt;=$E9,COUNTIF(code_abs,$F9)&gt;0),$F9,"")</f>
        <v/>
      </c>
      <c r="J9" s="89" t="str">
        <f t="shared" si="7"/>
        <v/>
      </c>
      <c r="K9" s="89" t="str">
        <f t="shared" si="7"/>
        <v/>
      </c>
      <c r="L9" s="89" t="str">
        <f t="shared" si="7"/>
        <v/>
      </c>
      <c r="M9" s="89" t="str">
        <f t="shared" si="7"/>
        <v/>
      </c>
      <c r="N9" s="89" t="str">
        <f t="shared" si="7"/>
        <v/>
      </c>
      <c r="O9" s="89" t="str">
        <f t="shared" si="7"/>
        <v/>
      </c>
      <c r="P9" s="89" t="str">
        <f t="shared" si="7"/>
        <v/>
      </c>
      <c r="Q9" s="89" t="str">
        <f t="shared" si="7"/>
        <v/>
      </c>
      <c r="R9" s="89" t="str">
        <f t="shared" si="7"/>
        <v/>
      </c>
      <c r="S9" s="89" t="str">
        <f t="shared" ref="R9:AA18" si="8">IF(AND(S$7&gt;=$D9,S$7&lt;=$E9,COUNTIF(code_abs,$F9)&gt;0),$F9,"")</f>
        <v/>
      </c>
      <c r="T9" s="89" t="str">
        <f t="shared" si="8"/>
        <v/>
      </c>
      <c r="U9" s="89" t="str">
        <f t="shared" si="8"/>
        <v/>
      </c>
      <c r="V9" s="89" t="str">
        <f t="shared" si="8"/>
        <v/>
      </c>
      <c r="W9" s="89" t="str">
        <f t="shared" si="8"/>
        <v/>
      </c>
      <c r="X9" s="89" t="str">
        <f t="shared" si="8"/>
        <v>Mal</v>
      </c>
      <c r="Y9" s="89" t="str">
        <f t="shared" si="8"/>
        <v>Mal</v>
      </c>
      <c r="Z9" s="89" t="str">
        <f t="shared" si="8"/>
        <v>Mal</v>
      </c>
      <c r="AA9" s="89" t="str">
        <f t="shared" si="8"/>
        <v>Mal</v>
      </c>
      <c r="AB9" s="89" t="str">
        <f t="shared" ref="AB9:AK18" si="9">IF(AND(AB$7&gt;=$D9,AB$7&lt;=$E9,COUNTIF(code_abs,$F9)&gt;0),$F9,"")</f>
        <v>Mal</v>
      </c>
      <c r="AC9" s="89" t="str">
        <f t="shared" si="9"/>
        <v>Mal</v>
      </c>
      <c r="AD9" s="89" t="str">
        <f t="shared" si="9"/>
        <v>Mal</v>
      </c>
      <c r="AE9" s="89" t="str">
        <f t="shared" si="9"/>
        <v>Mal</v>
      </c>
      <c r="AF9" s="89" t="str">
        <f t="shared" si="9"/>
        <v>Mal</v>
      </c>
      <c r="AG9" s="89" t="str">
        <f t="shared" si="9"/>
        <v>Mal</v>
      </c>
      <c r="AH9" s="89" t="str">
        <f t="shared" si="9"/>
        <v>Mal</v>
      </c>
      <c r="AI9" s="89" t="str">
        <f t="shared" si="9"/>
        <v>Mal</v>
      </c>
      <c r="AJ9" s="89" t="str">
        <f t="shared" si="9"/>
        <v>Mal</v>
      </c>
      <c r="AK9" s="89" t="str">
        <f t="shared" si="9"/>
        <v>Mal</v>
      </c>
      <c r="AL9" s="89" t="str">
        <f t="shared" ref="AL9:AZ18" si="10">IF(AND(AL$7&gt;=$D9,AL$7&lt;=$E9,COUNTIF(code_abs,$F9)&gt;0),$F9,"")</f>
        <v>Mal</v>
      </c>
      <c r="AM9" s="89" t="str">
        <f t="shared" si="10"/>
        <v>Mal</v>
      </c>
      <c r="AN9" s="89" t="str">
        <f t="shared" si="10"/>
        <v>Mal</v>
      </c>
      <c r="AO9" s="89" t="str">
        <f t="shared" si="10"/>
        <v>Mal</v>
      </c>
      <c r="AP9" s="89" t="str">
        <f t="shared" si="10"/>
        <v>Mal</v>
      </c>
      <c r="AQ9" s="89" t="str">
        <f t="shared" si="10"/>
        <v/>
      </c>
      <c r="AR9" s="89" t="str">
        <f t="shared" si="10"/>
        <v/>
      </c>
      <c r="AS9" s="89" t="str">
        <f t="shared" si="10"/>
        <v/>
      </c>
      <c r="AT9" s="89" t="str">
        <f t="shared" si="10"/>
        <v/>
      </c>
      <c r="AU9" s="89" t="str">
        <f t="shared" si="10"/>
        <v/>
      </c>
      <c r="AV9" s="89" t="str">
        <f t="shared" si="10"/>
        <v/>
      </c>
      <c r="AW9" s="89" t="str">
        <f t="shared" si="10"/>
        <v/>
      </c>
      <c r="AX9" s="89" t="str">
        <f t="shared" si="10"/>
        <v/>
      </c>
      <c r="AY9" s="89" t="str">
        <f t="shared" si="10"/>
        <v/>
      </c>
      <c r="AZ9" s="90" t="str">
        <f t="shared" si="10"/>
        <v/>
      </c>
      <c r="BA9" s="57" t="str">
        <f t="shared" ref="BA9:BA28" si="11">IF(OR($G9="Sy.M"),IF(AND($C9="Congés Payés"),NETWORKDAYS($D9,$E9,fer),""),"")</f>
        <v/>
      </c>
      <c r="BB9" s="58" t="str">
        <f t="shared" ref="BB9:BB28" ca="1" si="12">IF(OR($G9="GIP"),IF(AND($C9="Congés Payés"),SUMPRODUCT((WEEKDAY(ROW(INDIRECT($D9&amp;":"&amp;$E9)))&lt;&gt;1)*(ISNA(MATCH(ROW(INDIRECT($D9&amp;":"&amp;$E9)),fer,0)))*1),""),"")</f>
        <v/>
      </c>
      <c r="BC9" s="58" t="str">
        <f ca="1">IF(OR($C9="Jour Fractionnement"),SUMPRODUCT((WEEKDAY(ROW(INDIRECT($D9&amp;":"&amp;$E9)))&lt;&gt;0)*(ISNA(MATCH(ROW(INDIRECT($D9&amp;":"&amp;$E9)),0)))*1),"")</f>
        <v/>
      </c>
      <c r="BD9" s="58" t="str">
        <f ca="1">IF(OR($C9="Récupération"),SUMPRODUCT((WEEKDAY(ROW(INDIRECT($D9&amp;":"&amp;$E9)))&lt;&gt;0)*(ISNA(MATCH(ROW(INDIRECT($D9&amp;":"&amp;$E9)),0)))*1),"")</f>
        <v/>
      </c>
      <c r="BE9" s="58" t="str">
        <f ca="1">IF(OR($C9="Formation"),SUMPRODUCT((WEEKDAY(ROW(INDIRECT($D9&amp;":"&amp;$E9)))&lt;&gt;0)*(ISNA(MATCH(ROW(INDIRECT($D9&amp;":"&amp;$E9)),0)))*1),"")</f>
        <v/>
      </c>
      <c r="BF9" s="58" t="str">
        <f ca="1">IF(OR($C9="Déplacement"),SUMPRODUCT((WEEKDAY(ROW(INDIRECT($D9&amp;":"&amp;$E9)))&lt;&gt;0)*(ISNA(MATCH(ROW(INDIRECT($D9&amp;":"&amp;$E9)),0)))*1),"")</f>
        <v/>
      </c>
      <c r="BG9" s="59">
        <f ca="1">IF(OR($C9="Maladie"),SUMPRODUCT((WEEKDAY(ROW(INDIRECT(D9&amp;":"&amp;E9)))&lt;&gt;0)*(ISNA(MATCH(ROW(INDIRECT(D9&amp;":"&amp;E9)),0)))*1),"")</f>
        <v>19</v>
      </c>
    </row>
    <row r="10" spans="1:59" ht="18" customHeight="1" x14ac:dyDescent="0.2">
      <c r="A10" t="str">
        <f t="shared" ref="A10:A28" si="13">+B10&amp;F10</f>
        <v>Agent 1Réc</v>
      </c>
      <c r="B10" s="13" t="s">
        <v>42</v>
      </c>
      <c r="C10" s="13" t="s">
        <v>17</v>
      </c>
      <c r="D10" s="19">
        <v>41700</v>
      </c>
      <c r="E10" s="19">
        <v>41703</v>
      </c>
      <c r="F10" s="87" t="str">
        <f t="shared" ref="F10:F28" si="14">IF(ISERROR(VLOOKUP(C10,abs,2,FALSE)),"",VLOOKUP(C10,abs,2,FALSE))</f>
        <v>Réc</v>
      </c>
      <c r="G10" s="99" t="str">
        <f t="shared" si="6"/>
        <v>Sy.M</v>
      </c>
      <c r="H10" s="56" t="str">
        <f>IF(AND(H$7&gt;=$D10,H$7&lt;=$E10,COUNTIF(code_abs,$F10)&gt;0),$F10,"")</f>
        <v/>
      </c>
      <c r="I10" s="17" t="str">
        <f t="shared" si="7"/>
        <v/>
      </c>
      <c r="J10" s="17" t="str">
        <f t="shared" si="7"/>
        <v/>
      </c>
      <c r="K10" s="17" t="str">
        <f t="shared" si="7"/>
        <v/>
      </c>
      <c r="L10" s="17" t="str">
        <f t="shared" si="7"/>
        <v/>
      </c>
      <c r="M10" s="17" t="str">
        <f t="shared" si="7"/>
        <v/>
      </c>
      <c r="N10" s="17" t="str">
        <f t="shared" si="7"/>
        <v/>
      </c>
      <c r="O10" s="17" t="str">
        <f t="shared" si="7"/>
        <v/>
      </c>
      <c r="P10" s="17" t="str">
        <f t="shared" si="7"/>
        <v>Réc</v>
      </c>
      <c r="Q10" s="17" t="str">
        <f t="shared" si="7"/>
        <v>Réc</v>
      </c>
      <c r="R10" s="17" t="str">
        <f t="shared" si="8"/>
        <v>Réc</v>
      </c>
      <c r="S10" s="17" t="str">
        <f t="shared" si="8"/>
        <v>Réc</v>
      </c>
      <c r="T10" s="17" t="str">
        <f t="shared" si="8"/>
        <v/>
      </c>
      <c r="U10" s="17" t="str">
        <f t="shared" si="8"/>
        <v/>
      </c>
      <c r="V10" s="17" t="str">
        <f t="shared" si="8"/>
        <v/>
      </c>
      <c r="W10" s="17" t="str">
        <f t="shared" si="8"/>
        <v/>
      </c>
      <c r="X10" s="17" t="str">
        <f t="shared" si="8"/>
        <v/>
      </c>
      <c r="Y10" s="17" t="str">
        <f t="shared" si="8"/>
        <v/>
      </c>
      <c r="Z10" s="17" t="str">
        <f t="shared" si="8"/>
        <v/>
      </c>
      <c r="AA10" s="17" t="str">
        <f t="shared" si="8"/>
        <v/>
      </c>
      <c r="AB10" s="17" t="str">
        <f t="shared" si="9"/>
        <v/>
      </c>
      <c r="AC10" s="17" t="str">
        <f t="shared" si="9"/>
        <v/>
      </c>
      <c r="AD10" s="17" t="str">
        <f t="shared" si="9"/>
        <v/>
      </c>
      <c r="AE10" s="17" t="str">
        <f t="shared" si="9"/>
        <v/>
      </c>
      <c r="AF10" s="17" t="str">
        <f t="shared" si="9"/>
        <v/>
      </c>
      <c r="AG10" s="17" t="str">
        <f t="shared" si="9"/>
        <v/>
      </c>
      <c r="AH10" s="17" t="str">
        <f t="shared" si="9"/>
        <v/>
      </c>
      <c r="AI10" s="17" t="str">
        <f t="shared" si="9"/>
        <v/>
      </c>
      <c r="AJ10" s="17" t="str">
        <f t="shared" si="9"/>
        <v/>
      </c>
      <c r="AK10" s="17" t="str">
        <f t="shared" si="9"/>
        <v/>
      </c>
      <c r="AL10" s="17" t="str">
        <f t="shared" si="10"/>
        <v/>
      </c>
      <c r="AM10" s="17" t="str">
        <f t="shared" si="10"/>
        <v/>
      </c>
      <c r="AN10" s="17" t="str">
        <f t="shared" si="10"/>
        <v/>
      </c>
      <c r="AO10" s="17" t="str">
        <f t="shared" si="10"/>
        <v/>
      </c>
      <c r="AP10" s="17" t="str">
        <f t="shared" si="10"/>
        <v/>
      </c>
      <c r="AQ10" s="17" t="str">
        <f t="shared" si="10"/>
        <v/>
      </c>
      <c r="AR10" s="17" t="str">
        <f t="shared" si="10"/>
        <v/>
      </c>
      <c r="AS10" s="17" t="str">
        <f t="shared" si="10"/>
        <v/>
      </c>
      <c r="AT10" s="17" t="str">
        <f t="shared" si="10"/>
        <v/>
      </c>
      <c r="AU10" s="17" t="str">
        <f t="shared" si="10"/>
        <v/>
      </c>
      <c r="AV10" s="17" t="str">
        <f t="shared" si="10"/>
        <v/>
      </c>
      <c r="AW10" s="17" t="str">
        <f t="shared" si="10"/>
        <v/>
      </c>
      <c r="AX10" s="17" t="str">
        <f t="shared" si="10"/>
        <v/>
      </c>
      <c r="AY10" s="17" t="str">
        <f t="shared" si="10"/>
        <v/>
      </c>
      <c r="AZ10" s="52" t="str">
        <f t="shared" si="10"/>
        <v/>
      </c>
      <c r="BA10" s="37" t="str">
        <f t="shared" si="11"/>
        <v/>
      </c>
      <c r="BB10" s="22" t="str">
        <f t="shared" ca="1" si="12"/>
        <v/>
      </c>
      <c r="BC10" s="22" t="str">
        <f t="shared" ref="BC10:BC28" ca="1" si="15">IF(OR($C10="Jour Fractionnement"),SUMPRODUCT((WEEKDAY(ROW(INDIRECT($D10&amp;":"&amp;$E10)))&lt;&gt;0)*(ISNA(MATCH(ROW(INDIRECT($D10&amp;":"&amp;$E10)),0)))*1),"")</f>
        <v/>
      </c>
      <c r="BD10" s="22">
        <f t="shared" ref="BD10:BD28" ca="1" si="16">IF(OR($C10="Récupération"),SUMPRODUCT((WEEKDAY(ROW(INDIRECT($D10&amp;":"&amp;$E10)))&lt;&gt;0)*(ISNA(MATCH(ROW(INDIRECT($D10&amp;":"&amp;$E10)),0)))*1),"")</f>
        <v>4</v>
      </c>
      <c r="BE10" s="22" t="str">
        <f t="shared" ref="BE10:BE28" ca="1" si="17">IF(OR($C10="Formation"),SUMPRODUCT((WEEKDAY(ROW(INDIRECT($D10&amp;":"&amp;$E10)))&lt;&gt;0)*(ISNA(MATCH(ROW(INDIRECT($D10&amp;":"&amp;$E10)),0)))*1),"")</f>
        <v/>
      </c>
      <c r="BF10" s="22" t="str">
        <f t="shared" ref="BF10:BF28" ca="1" si="18">IF(OR($C10="Déplacement"),SUMPRODUCT((WEEKDAY(ROW(INDIRECT($D10&amp;":"&amp;$E10)))&lt;&gt;0)*(ISNA(MATCH(ROW(INDIRECT($D10&amp;":"&amp;$E10)),0)))*1),"")</f>
        <v/>
      </c>
      <c r="BG10" s="38" t="str">
        <f t="shared" ref="BG10:BG28" ca="1" si="19">IF(OR($C10="Maladie"),SUMPRODUCT((WEEKDAY(ROW(INDIRECT(D10&amp;":"&amp;E10)))&lt;&gt;0)*(ISNA(MATCH(ROW(INDIRECT(D10&amp;":"&amp;E10)),0)))*1),"")</f>
        <v/>
      </c>
    </row>
    <row r="11" spans="1:59" ht="18" customHeight="1" x14ac:dyDescent="0.2">
      <c r="A11" t="str">
        <f t="shared" si="13"/>
        <v>Agent 9C.P</v>
      </c>
      <c r="B11" s="13" t="s">
        <v>50</v>
      </c>
      <c r="C11" s="13" t="s">
        <v>15</v>
      </c>
      <c r="D11" s="19">
        <v>41699</v>
      </c>
      <c r="E11" s="19">
        <v>41718</v>
      </c>
      <c r="F11" s="87" t="str">
        <f t="shared" si="14"/>
        <v>C.P</v>
      </c>
      <c r="G11" s="99" t="str">
        <f t="shared" si="6"/>
        <v>Sy.M</v>
      </c>
      <c r="H11" s="51" t="str">
        <f t="shared" si="7"/>
        <v/>
      </c>
      <c r="I11" s="17" t="str">
        <f t="shared" si="7"/>
        <v/>
      </c>
      <c r="J11" s="17" t="str">
        <f t="shared" si="7"/>
        <v/>
      </c>
      <c r="K11" s="17" t="str">
        <f t="shared" si="7"/>
        <v/>
      </c>
      <c r="L11" s="17" t="str">
        <f t="shared" si="7"/>
        <v/>
      </c>
      <c r="M11" s="17" t="str">
        <f t="shared" si="7"/>
        <v/>
      </c>
      <c r="N11" s="17" t="str">
        <f t="shared" si="7"/>
        <v/>
      </c>
      <c r="O11" s="17" t="str">
        <f t="shared" si="7"/>
        <v>C.P</v>
      </c>
      <c r="P11" s="17" t="str">
        <f t="shared" si="7"/>
        <v>C.P</v>
      </c>
      <c r="Q11" s="17" t="str">
        <f t="shared" si="7"/>
        <v>C.P</v>
      </c>
      <c r="R11" s="17" t="str">
        <f t="shared" si="8"/>
        <v>C.P</v>
      </c>
      <c r="S11" s="17" t="str">
        <f t="shared" si="8"/>
        <v>C.P</v>
      </c>
      <c r="T11" s="17" t="str">
        <f t="shared" si="8"/>
        <v>C.P</v>
      </c>
      <c r="U11" s="17" t="str">
        <f t="shared" si="8"/>
        <v>C.P</v>
      </c>
      <c r="V11" s="17" t="str">
        <f t="shared" si="8"/>
        <v>C.P</v>
      </c>
      <c r="W11" s="17" t="str">
        <f t="shared" si="8"/>
        <v>C.P</v>
      </c>
      <c r="X11" s="17" t="str">
        <f t="shared" si="8"/>
        <v>C.P</v>
      </c>
      <c r="Y11" s="17" t="str">
        <f t="shared" si="8"/>
        <v>C.P</v>
      </c>
      <c r="Z11" s="17" t="str">
        <f t="shared" si="8"/>
        <v>C.P</v>
      </c>
      <c r="AA11" s="17" t="str">
        <f t="shared" si="8"/>
        <v>C.P</v>
      </c>
      <c r="AB11" s="17" t="str">
        <f t="shared" si="9"/>
        <v>C.P</v>
      </c>
      <c r="AC11" s="17" t="str">
        <f t="shared" si="9"/>
        <v>C.P</v>
      </c>
      <c r="AD11" s="17" t="str">
        <f t="shared" si="9"/>
        <v>C.P</v>
      </c>
      <c r="AE11" s="17" t="str">
        <f t="shared" si="9"/>
        <v>C.P</v>
      </c>
      <c r="AF11" s="17" t="str">
        <f t="shared" si="9"/>
        <v>C.P</v>
      </c>
      <c r="AG11" s="17" t="str">
        <f t="shared" si="9"/>
        <v>C.P</v>
      </c>
      <c r="AH11" s="17" t="str">
        <f t="shared" si="9"/>
        <v>C.P</v>
      </c>
      <c r="AI11" s="17" t="str">
        <f t="shared" si="9"/>
        <v/>
      </c>
      <c r="AJ11" s="17" t="str">
        <f t="shared" si="9"/>
        <v/>
      </c>
      <c r="AK11" s="17" t="str">
        <f t="shared" si="9"/>
        <v/>
      </c>
      <c r="AL11" s="17" t="str">
        <f t="shared" si="10"/>
        <v/>
      </c>
      <c r="AM11" s="17" t="str">
        <f t="shared" si="10"/>
        <v/>
      </c>
      <c r="AN11" s="17" t="str">
        <f t="shared" si="10"/>
        <v/>
      </c>
      <c r="AO11" s="17" t="str">
        <f t="shared" si="10"/>
        <v/>
      </c>
      <c r="AP11" s="17" t="str">
        <f t="shared" si="10"/>
        <v/>
      </c>
      <c r="AQ11" s="17" t="str">
        <f t="shared" si="10"/>
        <v/>
      </c>
      <c r="AR11" s="17" t="str">
        <f t="shared" si="10"/>
        <v/>
      </c>
      <c r="AS11" s="17" t="str">
        <f t="shared" si="10"/>
        <v/>
      </c>
      <c r="AT11" s="17" t="str">
        <f t="shared" si="10"/>
        <v/>
      </c>
      <c r="AU11" s="17" t="str">
        <f t="shared" si="10"/>
        <v/>
      </c>
      <c r="AV11" s="17" t="str">
        <f t="shared" si="10"/>
        <v/>
      </c>
      <c r="AW11" s="17" t="str">
        <f t="shared" si="10"/>
        <v/>
      </c>
      <c r="AX11" s="17" t="str">
        <f t="shared" si="10"/>
        <v/>
      </c>
      <c r="AY11" s="17" t="str">
        <f t="shared" si="10"/>
        <v/>
      </c>
      <c r="AZ11" s="52" t="str">
        <f t="shared" si="10"/>
        <v/>
      </c>
      <c r="BA11" s="37">
        <f t="shared" si="11"/>
        <v>14</v>
      </c>
      <c r="BB11" s="22" t="str">
        <f t="shared" ca="1" si="12"/>
        <v/>
      </c>
      <c r="BC11" s="22" t="str">
        <f t="shared" ca="1" si="15"/>
        <v/>
      </c>
      <c r="BD11" s="22" t="str">
        <f t="shared" ca="1" si="16"/>
        <v/>
      </c>
      <c r="BE11" s="22" t="str">
        <f t="shared" ca="1" si="17"/>
        <v/>
      </c>
      <c r="BF11" s="22" t="str">
        <f t="shared" ca="1" si="18"/>
        <v/>
      </c>
      <c r="BG11" s="38" t="str">
        <f t="shared" ca="1" si="19"/>
        <v/>
      </c>
    </row>
    <row r="12" spans="1:59" ht="18" customHeight="1" x14ac:dyDescent="0.2">
      <c r="A12" t="str">
        <f t="shared" si="13"/>
        <v>Agent 12For</v>
      </c>
      <c r="B12" s="13" t="s">
        <v>53</v>
      </c>
      <c r="C12" s="13" t="s">
        <v>18</v>
      </c>
      <c r="D12" s="19">
        <v>41729</v>
      </c>
      <c r="E12" s="19">
        <v>41734</v>
      </c>
      <c r="F12" s="87" t="str">
        <f t="shared" si="14"/>
        <v>For</v>
      </c>
      <c r="G12" s="99" t="str">
        <f t="shared" si="6"/>
        <v>GIP</v>
      </c>
      <c r="H12" s="51" t="str">
        <f t="shared" si="7"/>
        <v/>
      </c>
      <c r="I12" s="17" t="str">
        <f t="shared" si="7"/>
        <v/>
      </c>
      <c r="J12" s="17" t="str">
        <f t="shared" si="7"/>
        <v/>
      </c>
      <c r="K12" s="17" t="str">
        <f t="shared" si="7"/>
        <v/>
      </c>
      <c r="L12" s="17" t="str">
        <f t="shared" si="7"/>
        <v/>
      </c>
      <c r="M12" s="17" t="str">
        <f t="shared" si="7"/>
        <v/>
      </c>
      <c r="N12" s="17" t="str">
        <f t="shared" si="7"/>
        <v/>
      </c>
      <c r="O12" s="17" t="str">
        <f t="shared" si="7"/>
        <v/>
      </c>
      <c r="P12" s="17" t="str">
        <f t="shared" si="7"/>
        <v/>
      </c>
      <c r="Q12" s="17" t="str">
        <f t="shared" si="7"/>
        <v/>
      </c>
      <c r="R12" s="17" t="str">
        <f t="shared" si="8"/>
        <v/>
      </c>
      <c r="S12" s="17" t="str">
        <f t="shared" si="8"/>
        <v/>
      </c>
      <c r="T12" s="17" t="str">
        <f t="shared" si="8"/>
        <v/>
      </c>
      <c r="U12" s="17" t="str">
        <f t="shared" si="8"/>
        <v/>
      </c>
      <c r="V12" s="17" t="str">
        <f t="shared" si="8"/>
        <v/>
      </c>
      <c r="W12" s="17" t="str">
        <f t="shared" si="8"/>
        <v/>
      </c>
      <c r="X12" s="17" t="str">
        <f t="shared" si="8"/>
        <v/>
      </c>
      <c r="Y12" s="17" t="str">
        <f t="shared" si="8"/>
        <v/>
      </c>
      <c r="Z12" s="17" t="str">
        <f t="shared" si="8"/>
        <v/>
      </c>
      <c r="AA12" s="17" t="str">
        <f t="shared" si="8"/>
        <v/>
      </c>
      <c r="AB12" s="17" t="str">
        <f t="shared" si="9"/>
        <v/>
      </c>
      <c r="AC12" s="17" t="str">
        <f t="shared" si="9"/>
        <v/>
      </c>
      <c r="AD12" s="17" t="str">
        <f t="shared" si="9"/>
        <v/>
      </c>
      <c r="AE12" s="17" t="str">
        <f t="shared" si="9"/>
        <v/>
      </c>
      <c r="AF12" s="17" t="str">
        <f t="shared" si="9"/>
        <v/>
      </c>
      <c r="AG12" s="17" t="str">
        <f t="shared" si="9"/>
        <v/>
      </c>
      <c r="AH12" s="17" t="str">
        <f t="shared" si="9"/>
        <v/>
      </c>
      <c r="AI12" s="17" t="str">
        <f t="shared" si="9"/>
        <v/>
      </c>
      <c r="AJ12" s="17" t="str">
        <f t="shared" si="9"/>
        <v/>
      </c>
      <c r="AK12" s="17" t="str">
        <f t="shared" si="9"/>
        <v/>
      </c>
      <c r="AL12" s="17" t="str">
        <f t="shared" si="10"/>
        <v/>
      </c>
      <c r="AM12" s="17" t="str">
        <f t="shared" si="10"/>
        <v/>
      </c>
      <c r="AN12" s="17" t="str">
        <f t="shared" si="10"/>
        <v/>
      </c>
      <c r="AO12" s="17" t="str">
        <f t="shared" si="10"/>
        <v/>
      </c>
      <c r="AP12" s="17" t="str">
        <f t="shared" si="10"/>
        <v/>
      </c>
      <c r="AQ12" s="17" t="str">
        <f t="shared" si="10"/>
        <v/>
      </c>
      <c r="AR12" s="17" t="str">
        <f t="shared" si="10"/>
        <v/>
      </c>
      <c r="AS12" s="17" t="str">
        <f t="shared" si="10"/>
        <v>For</v>
      </c>
      <c r="AT12" s="17" t="str">
        <f t="shared" si="10"/>
        <v>For</v>
      </c>
      <c r="AU12" s="17" t="str">
        <f t="shared" si="10"/>
        <v>For</v>
      </c>
      <c r="AV12" s="17" t="str">
        <f t="shared" si="10"/>
        <v>For</v>
      </c>
      <c r="AW12" s="17" t="str">
        <f t="shared" si="10"/>
        <v>For</v>
      </c>
      <c r="AX12" s="17" t="str">
        <f t="shared" si="10"/>
        <v>For</v>
      </c>
      <c r="AY12" s="17" t="str">
        <f t="shared" si="10"/>
        <v/>
      </c>
      <c r="AZ12" s="52" t="str">
        <f t="shared" si="10"/>
        <v/>
      </c>
      <c r="BA12" s="37" t="str">
        <f t="shared" si="11"/>
        <v/>
      </c>
      <c r="BB12" s="22" t="str">
        <f t="shared" ca="1" si="12"/>
        <v/>
      </c>
      <c r="BC12" s="22" t="str">
        <f t="shared" ca="1" si="15"/>
        <v/>
      </c>
      <c r="BD12" s="22" t="str">
        <f t="shared" ca="1" si="16"/>
        <v/>
      </c>
      <c r="BE12" s="22">
        <f t="shared" ca="1" si="17"/>
        <v>6</v>
      </c>
      <c r="BF12" s="22" t="str">
        <f t="shared" ca="1" si="18"/>
        <v/>
      </c>
      <c r="BG12" s="38" t="str">
        <f t="shared" ca="1" si="19"/>
        <v/>
      </c>
    </row>
    <row r="13" spans="1:59" ht="18" customHeight="1" x14ac:dyDescent="0.2">
      <c r="A13" t="str">
        <f t="shared" si="13"/>
        <v/>
      </c>
      <c r="B13" s="13"/>
      <c r="C13" s="13"/>
      <c r="D13" s="19"/>
      <c r="E13" s="19"/>
      <c r="F13" s="104" t="str">
        <f t="shared" si="14"/>
        <v/>
      </c>
      <c r="G13" s="99" t="str">
        <f t="shared" si="6"/>
        <v/>
      </c>
      <c r="H13" s="51" t="str">
        <f t="shared" si="7"/>
        <v/>
      </c>
      <c r="I13" s="17" t="str">
        <f t="shared" si="7"/>
        <v/>
      </c>
      <c r="J13" s="17" t="str">
        <f t="shared" si="7"/>
        <v/>
      </c>
      <c r="K13" s="17" t="str">
        <f t="shared" si="7"/>
        <v/>
      </c>
      <c r="L13" s="17" t="str">
        <f t="shared" si="7"/>
        <v/>
      </c>
      <c r="M13" s="17" t="str">
        <f t="shared" si="7"/>
        <v/>
      </c>
      <c r="N13" s="17" t="str">
        <f t="shared" si="7"/>
        <v/>
      </c>
      <c r="O13" s="17" t="str">
        <f t="shared" si="7"/>
        <v/>
      </c>
      <c r="P13" s="17" t="str">
        <f t="shared" si="7"/>
        <v/>
      </c>
      <c r="Q13" s="17" t="str">
        <f t="shared" si="7"/>
        <v/>
      </c>
      <c r="R13" s="17" t="str">
        <f t="shared" si="8"/>
        <v/>
      </c>
      <c r="S13" s="17" t="str">
        <f t="shared" si="8"/>
        <v/>
      </c>
      <c r="T13" s="17" t="str">
        <f t="shared" si="8"/>
        <v/>
      </c>
      <c r="U13" s="17" t="str">
        <f t="shared" si="8"/>
        <v/>
      </c>
      <c r="V13" s="17" t="str">
        <f t="shared" si="8"/>
        <v/>
      </c>
      <c r="W13" s="17" t="str">
        <f t="shared" si="8"/>
        <v/>
      </c>
      <c r="X13" s="17" t="str">
        <f t="shared" si="8"/>
        <v/>
      </c>
      <c r="Y13" s="17" t="str">
        <f t="shared" si="8"/>
        <v/>
      </c>
      <c r="Z13" s="17" t="str">
        <f t="shared" si="8"/>
        <v/>
      </c>
      <c r="AA13" s="17" t="str">
        <f t="shared" si="8"/>
        <v/>
      </c>
      <c r="AB13" s="17" t="str">
        <f t="shared" si="9"/>
        <v/>
      </c>
      <c r="AC13" s="17" t="str">
        <f t="shared" si="9"/>
        <v/>
      </c>
      <c r="AD13" s="17" t="str">
        <f t="shared" si="9"/>
        <v/>
      </c>
      <c r="AE13" s="17" t="str">
        <f t="shared" si="9"/>
        <v/>
      </c>
      <c r="AF13" s="17" t="str">
        <f t="shared" si="9"/>
        <v/>
      </c>
      <c r="AG13" s="17" t="str">
        <f t="shared" si="9"/>
        <v/>
      </c>
      <c r="AH13" s="17" t="str">
        <f t="shared" si="9"/>
        <v/>
      </c>
      <c r="AI13" s="17" t="str">
        <f t="shared" si="9"/>
        <v/>
      </c>
      <c r="AJ13" s="17" t="str">
        <f t="shared" si="9"/>
        <v/>
      </c>
      <c r="AK13" s="17" t="str">
        <f t="shared" si="9"/>
        <v/>
      </c>
      <c r="AL13" s="17" t="str">
        <f t="shared" si="10"/>
        <v/>
      </c>
      <c r="AM13" s="17" t="str">
        <f t="shared" si="10"/>
        <v/>
      </c>
      <c r="AN13" s="17" t="str">
        <f t="shared" si="10"/>
        <v/>
      </c>
      <c r="AO13" s="17" t="str">
        <f t="shared" si="10"/>
        <v/>
      </c>
      <c r="AP13" s="17" t="str">
        <f t="shared" si="10"/>
        <v/>
      </c>
      <c r="AQ13" s="17" t="str">
        <f>IF(AND(AQ$7&gt;=$D13,AQ$7&lt;=$E13,COUNTIF(code_abs,$F13)&gt;0),$F13,"")</f>
        <v/>
      </c>
      <c r="AR13" s="17" t="str">
        <f t="shared" si="10"/>
        <v/>
      </c>
      <c r="AS13" s="17" t="str">
        <f t="shared" si="10"/>
        <v/>
      </c>
      <c r="AT13" s="17" t="str">
        <f t="shared" si="10"/>
        <v/>
      </c>
      <c r="AU13" s="17" t="str">
        <f t="shared" si="10"/>
        <v/>
      </c>
      <c r="AV13" s="17" t="str">
        <f t="shared" si="10"/>
        <v/>
      </c>
      <c r="AW13" s="17" t="str">
        <f t="shared" si="10"/>
        <v/>
      </c>
      <c r="AX13" s="17" t="str">
        <f t="shared" si="10"/>
        <v/>
      </c>
      <c r="AY13" s="17" t="str">
        <f t="shared" si="10"/>
        <v/>
      </c>
      <c r="AZ13" s="52" t="str">
        <f t="shared" si="10"/>
        <v/>
      </c>
      <c r="BA13" s="37" t="str">
        <f t="shared" si="11"/>
        <v/>
      </c>
      <c r="BB13" s="22" t="str">
        <f t="shared" ca="1" si="12"/>
        <v/>
      </c>
      <c r="BC13" s="22" t="str">
        <f t="shared" ca="1" si="15"/>
        <v/>
      </c>
      <c r="BD13" s="22" t="str">
        <f t="shared" ca="1" si="16"/>
        <v/>
      </c>
      <c r="BE13" s="22" t="str">
        <f t="shared" ca="1" si="17"/>
        <v/>
      </c>
      <c r="BF13" s="22" t="str">
        <f t="shared" ca="1" si="18"/>
        <v/>
      </c>
      <c r="BG13" s="38" t="str">
        <f t="shared" ca="1" si="19"/>
        <v/>
      </c>
    </row>
    <row r="14" spans="1:59" ht="18" customHeight="1" x14ac:dyDescent="0.2">
      <c r="A14" t="str">
        <f t="shared" si="13"/>
        <v/>
      </c>
      <c r="B14" s="95"/>
      <c r="C14" s="93"/>
      <c r="D14" s="94"/>
      <c r="E14" s="101"/>
      <c r="F14" s="104" t="str">
        <f t="shared" si="14"/>
        <v/>
      </c>
      <c r="G14" s="99" t="str">
        <f t="shared" si="6"/>
        <v/>
      </c>
      <c r="H14" s="51" t="str">
        <f t="shared" si="7"/>
        <v/>
      </c>
      <c r="I14" s="17" t="str">
        <f t="shared" si="7"/>
        <v/>
      </c>
      <c r="J14" s="17" t="str">
        <f t="shared" si="7"/>
        <v/>
      </c>
      <c r="K14" s="17" t="str">
        <f t="shared" si="7"/>
        <v/>
      </c>
      <c r="L14" s="17" t="str">
        <f t="shared" si="7"/>
        <v/>
      </c>
      <c r="M14" s="17" t="str">
        <f t="shared" si="7"/>
        <v/>
      </c>
      <c r="N14" s="17" t="str">
        <f t="shared" si="7"/>
        <v/>
      </c>
      <c r="O14" s="17" t="str">
        <f t="shared" si="7"/>
        <v/>
      </c>
      <c r="P14" s="17" t="str">
        <f t="shared" si="7"/>
        <v/>
      </c>
      <c r="Q14" s="17" t="str">
        <f t="shared" si="7"/>
        <v/>
      </c>
      <c r="R14" s="17" t="str">
        <f t="shared" si="8"/>
        <v/>
      </c>
      <c r="S14" s="17" t="str">
        <f t="shared" si="8"/>
        <v/>
      </c>
      <c r="T14" s="17" t="str">
        <f t="shared" si="8"/>
        <v/>
      </c>
      <c r="U14" s="17" t="str">
        <f t="shared" si="8"/>
        <v/>
      </c>
      <c r="V14" s="17" t="str">
        <f t="shared" si="8"/>
        <v/>
      </c>
      <c r="W14" s="17" t="str">
        <f t="shared" si="8"/>
        <v/>
      </c>
      <c r="X14" s="17" t="str">
        <f t="shared" si="8"/>
        <v/>
      </c>
      <c r="Y14" s="17" t="str">
        <f t="shared" si="8"/>
        <v/>
      </c>
      <c r="Z14" s="17" t="str">
        <f t="shared" si="8"/>
        <v/>
      </c>
      <c r="AA14" s="17" t="str">
        <f t="shared" si="8"/>
        <v/>
      </c>
      <c r="AB14" s="17" t="str">
        <f t="shared" si="9"/>
        <v/>
      </c>
      <c r="AC14" s="17" t="str">
        <f t="shared" si="9"/>
        <v/>
      </c>
      <c r="AD14" s="17" t="str">
        <f t="shared" si="9"/>
        <v/>
      </c>
      <c r="AE14" s="17" t="str">
        <f t="shared" si="9"/>
        <v/>
      </c>
      <c r="AF14" s="17" t="str">
        <f t="shared" si="9"/>
        <v/>
      </c>
      <c r="AG14" s="17" t="str">
        <f t="shared" si="9"/>
        <v/>
      </c>
      <c r="AH14" s="17" t="str">
        <f t="shared" si="9"/>
        <v/>
      </c>
      <c r="AI14" s="17" t="str">
        <f t="shared" si="9"/>
        <v/>
      </c>
      <c r="AJ14" s="17" t="str">
        <f t="shared" si="9"/>
        <v/>
      </c>
      <c r="AK14" s="17" t="str">
        <f t="shared" si="9"/>
        <v/>
      </c>
      <c r="AL14" s="17" t="str">
        <f t="shared" si="10"/>
        <v/>
      </c>
      <c r="AM14" s="17" t="str">
        <f t="shared" si="10"/>
        <v/>
      </c>
      <c r="AN14" s="17" t="str">
        <f t="shared" si="10"/>
        <v/>
      </c>
      <c r="AO14" s="17" t="str">
        <f t="shared" si="10"/>
        <v/>
      </c>
      <c r="AP14" s="17" t="str">
        <f t="shared" si="10"/>
        <v/>
      </c>
      <c r="AQ14" s="17" t="str">
        <f t="shared" si="10"/>
        <v/>
      </c>
      <c r="AR14" s="17" t="str">
        <f t="shared" si="10"/>
        <v/>
      </c>
      <c r="AS14" s="17" t="str">
        <f t="shared" si="10"/>
        <v/>
      </c>
      <c r="AT14" s="17" t="str">
        <f t="shared" si="10"/>
        <v/>
      </c>
      <c r="AU14" s="17" t="str">
        <f t="shared" si="10"/>
        <v/>
      </c>
      <c r="AV14" s="17" t="str">
        <f t="shared" si="10"/>
        <v/>
      </c>
      <c r="AW14" s="17" t="str">
        <f t="shared" si="10"/>
        <v/>
      </c>
      <c r="AX14" s="17" t="str">
        <f t="shared" si="10"/>
        <v/>
      </c>
      <c r="AY14" s="17" t="str">
        <f t="shared" si="10"/>
        <v/>
      </c>
      <c r="AZ14" s="52" t="str">
        <f t="shared" si="10"/>
        <v/>
      </c>
      <c r="BA14" s="37" t="str">
        <f t="shared" si="11"/>
        <v/>
      </c>
      <c r="BB14" s="22" t="str">
        <f t="shared" ca="1" si="12"/>
        <v/>
      </c>
      <c r="BC14" s="22" t="str">
        <f t="shared" ca="1" si="15"/>
        <v/>
      </c>
      <c r="BD14" s="22" t="str">
        <f t="shared" ca="1" si="16"/>
        <v/>
      </c>
      <c r="BE14" s="22" t="str">
        <f t="shared" ca="1" si="17"/>
        <v/>
      </c>
      <c r="BF14" s="22" t="str">
        <f t="shared" ca="1" si="18"/>
        <v/>
      </c>
      <c r="BG14" s="38" t="str">
        <f t="shared" ca="1" si="19"/>
        <v/>
      </c>
    </row>
    <row r="15" spans="1:59" ht="18" customHeight="1" x14ac:dyDescent="0.2">
      <c r="A15" t="str">
        <f t="shared" si="13"/>
        <v/>
      </c>
      <c r="B15" s="84"/>
      <c r="C15" s="12"/>
      <c r="D15" s="29"/>
      <c r="E15" s="102"/>
      <c r="F15" s="104" t="str">
        <f t="shared" si="14"/>
        <v/>
      </c>
      <c r="G15" s="99" t="str">
        <f t="shared" si="6"/>
        <v/>
      </c>
      <c r="H15" s="51" t="str">
        <f t="shared" si="7"/>
        <v/>
      </c>
      <c r="I15" s="17" t="str">
        <f t="shared" si="7"/>
        <v/>
      </c>
      <c r="J15" s="17" t="str">
        <f t="shared" si="7"/>
        <v/>
      </c>
      <c r="K15" s="17" t="str">
        <f t="shared" si="7"/>
        <v/>
      </c>
      <c r="L15" s="17" t="str">
        <f t="shared" si="7"/>
        <v/>
      </c>
      <c r="M15" s="17" t="str">
        <f t="shared" si="7"/>
        <v/>
      </c>
      <c r="N15" s="17" t="str">
        <f t="shared" si="7"/>
        <v/>
      </c>
      <c r="O15" s="17" t="str">
        <f t="shared" si="7"/>
        <v/>
      </c>
      <c r="P15" s="17" t="str">
        <f t="shared" si="7"/>
        <v/>
      </c>
      <c r="Q15" s="17" t="str">
        <f t="shared" si="7"/>
        <v/>
      </c>
      <c r="R15" s="17" t="str">
        <f t="shared" si="8"/>
        <v/>
      </c>
      <c r="S15" s="17" t="str">
        <f t="shared" si="8"/>
        <v/>
      </c>
      <c r="T15" s="17" t="str">
        <f t="shared" si="8"/>
        <v/>
      </c>
      <c r="U15" s="17" t="str">
        <f t="shared" si="8"/>
        <v/>
      </c>
      <c r="V15" s="17" t="str">
        <f t="shared" si="8"/>
        <v/>
      </c>
      <c r="W15" s="17" t="str">
        <f t="shared" si="8"/>
        <v/>
      </c>
      <c r="X15" s="17" t="str">
        <f t="shared" si="8"/>
        <v/>
      </c>
      <c r="Y15" s="17" t="str">
        <f t="shared" si="8"/>
        <v/>
      </c>
      <c r="Z15" s="17" t="str">
        <f t="shared" si="8"/>
        <v/>
      </c>
      <c r="AA15" s="17" t="str">
        <f t="shared" si="8"/>
        <v/>
      </c>
      <c r="AB15" s="17" t="str">
        <f t="shared" si="9"/>
        <v/>
      </c>
      <c r="AC15" s="17" t="str">
        <f t="shared" si="9"/>
        <v/>
      </c>
      <c r="AD15" s="17" t="str">
        <f t="shared" si="9"/>
        <v/>
      </c>
      <c r="AE15" s="17" t="str">
        <f t="shared" si="9"/>
        <v/>
      </c>
      <c r="AF15" s="17" t="str">
        <f t="shared" si="9"/>
        <v/>
      </c>
      <c r="AG15" s="17" t="str">
        <f t="shared" si="9"/>
        <v/>
      </c>
      <c r="AH15" s="17" t="str">
        <f t="shared" si="9"/>
        <v/>
      </c>
      <c r="AI15" s="17" t="str">
        <f t="shared" si="9"/>
        <v/>
      </c>
      <c r="AJ15" s="17" t="str">
        <f t="shared" si="9"/>
        <v/>
      </c>
      <c r="AK15" s="17" t="str">
        <f t="shared" si="9"/>
        <v/>
      </c>
      <c r="AL15" s="17" t="str">
        <f t="shared" si="10"/>
        <v/>
      </c>
      <c r="AM15" s="17" t="str">
        <f t="shared" si="10"/>
        <v/>
      </c>
      <c r="AN15" s="17" t="str">
        <f t="shared" si="10"/>
        <v/>
      </c>
      <c r="AO15" s="17" t="str">
        <f t="shared" si="10"/>
        <v/>
      </c>
      <c r="AP15" s="17" t="str">
        <f t="shared" si="10"/>
        <v/>
      </c>
      <c r="AQ15" s="17" t="str">
        <f t="shared" si="10"/>
        <v/>
      </c>
      <c r="AR15" s="17" t="str">
        <f t="shared" si="10"/>
        <v/>
      </c>
      <c r="AS15" s="17" t="str">
        <f t="shared" si="10"/>
        <v/>
      </c>
      <c r="AT15" s="17" t="str">
        <f t="shared" si="10"/>
        <v/>
      </c>
      <c r="AU15" s="17" t="str">
        <f t="shared" si="10"/>
        <v/>
      </c>
      <c r="AV15" s="17" t="str">
        <f t="shared" si="10"/>
        <v/>
      </c>
      <c r="AW15" s="17" t="str">
        <f t="shared" si="10"/>
        <v/>
      </c>
      <c r="AX15" s="17" t="str">
        <f t="shared" si="10"/>
        <v/>
      </c>
      <c r="AY15" s="17" t="str">
        <f t="shared" si="10"/>
        <v/>
      </c>
      <c r="AZ15" s="52" t="str">
        <f t="shared" si="10"/>
        <v/>
      </c>
      <c r="BA15" s="37" t="str">
        <f t="shared" si="11"/>
        <v/>
      </c>
      <c r="BB15" s="22" t="str">
        <f t="shared" ca="1" si="12"/>
        <v/>
      </c>
      <c r="BC15" s="22" t="str">
        <f t="shared" ca="1" si="15"/>
        <v/>
      </c>
      <c r="BD15" s="22" t="str">
        <f t="shared" ca="1" si="16"/>
        <v/>
      </c>
      <c r="BE15" s="22" t="str">
        <f t="shared" ca="1" si="17"/>
        <v/>
      </c>
      <c r="BF15" s="22" t="str">
        <f t="shared" ca="1" si="18"/>
        <v/>
      </c>
      <c r="BG15" s="38" t="str">
        <f t="shared" ca="1" si="19"/>
        <v/>
      </c>
    </row>
    <row r="16" spans="1:59" ht="18" customHeight="1" x14ac:dyDescent="0.2">
      <c r="A16" t="str">
        <f t="shared" si="13"/>
        <v/>
      </c>
      <c r="B16" s="84"/>
      <c r="C16" s="12"/>
      <c r="D16" s="29"/>
      <c r="E16" s="102"/>
      <c r="F16" s="104" t="str">
        <f t="shared" si="14"/>
        <v/>
      </c>
      <c r="G16" s="99" t="str">
        <f t="shared" si="6"/>
        <v/>
      </c>
      <c r="H16" s="51" t="str">
        <f t="shared" si="7"/>
        <v/>
      </c>
      <c r="I16" s="17" t="str">
        <f t="shared" si="7"/>
        <v/>
      </c>
      <c r="J16" s="17" t="str">
        <f t="shared" si="7"/>
        <v/>
      </c>
      <c r="K16" s="17" t="str">
        <f t="shared" si="7"/>
        <v/>
      </c>
      <c r="L16" s="17" t="str">
        <f t="shared" si="7"/>
        <v/>
      </c>
      <c r="M16" s="17" t="str">
        <f t="shared" si="7"/>
        <v/>
      </c>
      <c r="N16" s="17" t="str">
        <f t="shared" si="7"/>
        <v/>
      </c>
      <c r="O16" s="17" t="str">
        <f t="shared" si="7"/>
        <v/>
      </c>
      <c r="P16" s="17" t="str">
        <f t="shared" si="7"/>
        <v/>
      </c>
      <c r="Q16" s="17" t="str">
        <f t="shared" si="7"/>
        <v/>
      </c>
      <c r="R16" s="17" t="str">
        <f t="shared" si="8"/>
        <v/>
      </c>
      <c r="S16" s="17" t="str">
        <f t="shared" si="8"/>
        <v/>
      </c>
      <c r="T16" s="17" t="str">
        <f t="shared" si="8"/>
        <v/>
      </c>
      <c r="U16" s="17" t="str">
        <f t="shared" si="8"/>
        <v/>
      </c>
      <c r="V16" s="17" t="str">
        <f t="shared" si="8"/>
        <v/>
      </c>
      <c r="W16" s="17" t="str">
        <f t="shared" si="8"/>
        <v/>
      </c>
      <c r="X16" s="17" t="str">
        <f t="shared" si="8"/>
        <v/>
      </c>
      <c r="Y16" s="17" t="str">
        <f t="shared" si="8"/>
        <v/>
      </c>
      <c r="Z16" s="17" t="str">
        <f t="shared" si="8"/>
        <v/>
      </c>
      <c r="AA16" s="17" t="str">
        <f t="shared" si="8"/>
        <v/>
      </c>
      <c r="AB16" s="17" t="str">
        <f t="shared" si="9"/>
        <v/>
      </c>
      <c r="AC16" s="17" t="str">
        <f t="shared" si="9"/>
        <v/>
      </c>
      <c r="AD16" s="17" t="str">
        <f t="shared" si="9"/>
        <v/>
      </c>
      <c r="AE16" s="17" t="str">
        <f t="shared" si="9"/>
        <v/>
      </c>
      <c r="AF16" s="17" t="str">
        <f t="shared" si="9"/>
        <v/>
      </c>
      <c r="AG16" s="17" t="str">
        <f t="shared" si="9"/>
        <v/>
      </c>
      <c r="AH16" s="17" t="str">
        <f t="shared" si="9"/>
        <v/>
      </c>
      <c r="AI16" s="17" t="str">
        <f t="shared" si="9"/>
        <v/>
      </c>
      <c r="AJ16" s="17" t="str">
        <f t="shared" si="9"/>
        <v/>
      </c>
      <c r="AK16" s="17" t="str">
        <f t="shared" si="9"/>
        <v/>
      </c>
      <c r="AL16" s="17" t="str">
        <f t="shared" si="10"/>
        <v/>
      </c>
      <c r="AM16" s="17" t="str">
        <f t="shared" si="10"/>
        <v/>
      </c>
      <c r="AN16" s="17" t="str">
        <f t="shared" si="10"/>
        <v/>
      </c>
      <c r="AO16" s="17" t="str">
        <f t="shared" si="10"/>
        <v/>
      </c>
      <c r="AP16" s="17" t="str">
        <f t="shared" si="10"/>
        <v/>
      </c>
      <c r="AQ16" s="17" t="str">
        <f t="shared" si="10"/>
        <v/>
      </c>
      <c r="AR16" s="17" t="str">
        <f t="shared" si="10"/>
        <v/>
      </c>
      <c r="AS16" s="17" t="str">
        <f t="shared" si="10"/>
        <v/>
      </c>
      <c r="AT16" s="17" t="str">
        <f t="shared" si="10"/>
        <v/>
      </c>
      <c r="AU16" s="17" t="str">
        <f t="shared" si="10"/>
        <v/>
      </c>
      <c r="AV16" s="17" t="str">
        <f t="shared" si="10"/>
        <v/>
      </c>
      <c r="AW16" s="17" t="str">
        <f t="shared" si="10"/>
        <v/>
      </c>
      <c r="AX16" s="17" t="str">
        <f t="shared" si="10"/>
        <v/>
      </c>
      <c r="AY16" s="17" t="str">
        <f t="shared" si="10"/>
        <v/>
      </c>
      <c r="AZ16" s="52" t="str">
        <f t="shared" si="10"/>
        <v/>
      </c>
      <c r="BA16" s="37" t="str">
        <f t="shared" si="11"/>
        <v/>
      </c>
      <c r="BB16" s="22" t="str">
        <f t="shared" ca="1" si="12"/>
        <v/>
      </c>
      <c r="BC16" s="22" t="str">
        <f t="shared" ca="1" si="15"/>
        <v/>
      </c>
      <c r="BD16" s="22" t="str">
        <f t="shared" ca="1" si="16"/>
        <v/>
      </c>
      <c r="BE16" s="22" t="str">
        <f t="shared" ca="1" si="17"/>
        <v/>
      </c>
      <c r="BF16" s="22" t="str">
        <f t="shared" ca="1" si="18"/>
        <v/>
      </c>
      <c r="BG16" s="38" t="str">
        <f t="shared" ca="1" si="19"/>
        <v/>
      </c>
    </row>
    <row r="17" spans="1:59" ht="18" customHeight="1" x14ac:dyDescent="0.2">
      <c r="A17" t="str">
        <f t="shared" si="13"/>
        <v/>
      </c>
      <c r="B17" s="84"/>
      <c r="C17" s="12"/>
      <c r="D17" s="29"/>
      <c r="E17" s="102"/>
      <c r="F17" s="104" t="str">
        <f t="shared" si="14"/>
        <v/>
      </c>
      <c r="G17" s="99" t="str">
        <f t="shared" si="6"/>
        <v/>
      </c>
      <c r="H17" s="51" t="str">
        <f t="shared" si="7"/>
        <v/>
      </c>
      <c r="I17" s="17" t="str">
        <f t="shared" si="7"/>
        <v/>
      </c>
      <c r="J17" s="17" t="str">
        <f t="shared" si="7"/>
        <v/>
      </c>
      <c r="K17" s="17" t="str">
        <f t="shared" si="7"/>
        <v/>
      </c>
      <c r="L17" s="17" t="str">
        <f t="shared" si="7"/>
        <v/>
      </c>
      <c r="M17" s="17" t="str">
        <f t="shared" si="7"/>
        <v/>
      </c>
      <c r="N17" s="17" t="str">
        <f t="shared" si="7"/>
        <v/>
      </c>
      <c r="O17" s="17" t="str">
        <f t="shared" si="7"/>
        <v/>
      </c>
      <c r="P17" s="17" t="str">
        <f t="shared" si="7"/>
        <v/>
      </c>
      <c r="Q17" s="17" t="str">
        <f t="shared" si="7"/>
        <v/>
      </c>
      <c r="R17" s="17" t="str">
        <f t="shared" si="8"/>
        <v/>
      </c>
      <c r="S17" s="17" t="str">
        <f t="shared" si="8"/>
        <v/>
      </c>
      <c r="T17" s="17" t="str">
        <f t="shared" si="8"/>
        <v/>
      </c>
      <c r="U17" s="17" t="str">
        <f t="shared" si="8"/>
        <v/>
      </c>
      <c r="V17" s="17" t="str">
        <f t="shared" si="8"/>
        <v/>
      </c>
      <c r="W17" s="17" t="str">
        <f t="shared" si="8"/>
        <v/>
      </c>
      <c r="X17" s="17" t="str">
        <f t="shared" si="8"/>
        <v/>
      </c>
      <c r="Y17" s="17" t="str">
        <f t="shared" si="8"/>
        <v/>
      </c>
      <c r="Z17" s="17" t="str">
        <f t="shared" si="8"/>
        <v/>
      </c>
      <c r="AA17" s="17" t="str">
        <f t="shared" si="8"/>
        <v/>
      </c>
      <c r="AB17" s="17" t="str">
        <f t="shared" si="9"/>
        <v/>
      </c>
      <c r="AC17" s="17" t="str">
        <f t="shared" si="9"/>
        <v/>
      </c>
      <c r="AD17" s="17" t="str">
        <f t="shared" si="9"/>
        <v/>
      </c>
      <c r="AE17" s="17" t="str">
        <f t="shared" si="9"/>
        <v/>
      </c>
      <c r="AF17" s="17" t="str">
        <f t="shared" si="9"/>
        <v/>
      </c>
      <c r="AG17" s="17" t="str">
        <f t="shared" si="9"/>
        <v/>
      </c>
      <c r="AH17" s="17" t="str">
        <f t="shared" si="9"/>
        <v/>
      </c>
      <c r="AI17" s="17" t="str">
        <f t="shared" si="9"/>
        <v/>
      </c>
      <c r="AJ17" s="17" t="str">
        <f t="shared" si="9"/>
        <v/>
      </c>
      <c r="AK17" s="17" t="str">
        <f t="shared" si="9"/>
        <v/>
      </c>
      <c r="AL17" s="17" t="str">
        <f t="shared" si="10"/>
        <v/>
      </c>
      <c r="AM17" s="17" t="str">
        <f t="shared" si="10"/>
        <v/>
      </c>
      <c r="AN17" s="17" t="str">
        <f t="shared" si="10"/>
        <v/>
      </c>
      <c r="AO17" s="17" t="str">
        <f t="shared" si="10"/>
        <v/>
      </c>
      <c r="AP17" s="17" t="str">
        <f t="shared" si="10"/>
        <v/>
      </c>
      <c r="AQ17" s="17" t="str">
        <f t="shared" si="10"/>
        <v/>
      </c>
      <c r="AR17" s="17" t="str">
        <f t="shared" si="10"/>
        <v/>
      </c>
      <c r="AS17" s="17" t="str">
        <f t="shared" si="10"/>
        <v/>
      </c>
      <c r="AT17" s="17" t="str">
        <f t="shared" si="10"/>
        <v/>
      </c>
      <c r="AU17" s="17" t="str">
        <f t="shared" si="10"/>
        <v/>
      </c>
      <c r="AV17" s="17" t="str">
        <f t="shared" si="10"/>
        <v/>
      </c>
      <c r="AW17" s="17" t="str">
        <f t="shared" si="10"/>
        <v/>
      </c>
      <c r="AX17" s="17" t="str">
        <f t="shared" si="10"/>
        <v/>
      </c>
      <c r="AY17" s="17" t="str">
        <f t="shared" si="10"/>
        <v/>
      </c>
      <c r="AZ17" s="52" t="str">
        <f t="shared" si="10"/>
        <v/>
      </c>
      <c r="BA17" s="37" t="str">
        <f t="shared" si="11"/>
        <v/>
      </c>
      <c r="BB17" s="22" t="str">
        <f t="shared" ca="1" si="12"/>
        <v/>
      </c>
      <c r="BC17" s="22" t="str">
        <f t="shared" ca="1" si="15"/>
        <v/>
      </c>
      <c r="BD17" s="22" t="str">
        <f t="shared" ca="1" si="16"/>
        <v/>
      </c>
      <c r="BE17" s="22" t="str">
        <f t="shared" ca="1" si="17"/>
        <v/>
      </c>
      <c r="BF17" s="22" t="str">
        <f t="shared" ca="1" si="18"/>
        <v/>
      </c>
      <c r="BG17" s="38" t="str">
        <f t="shared" ca="1" si="19"/>
        <v/>
      </c>
    </row>
    <row r="18" spans="1:59" ht="18" customHeight="1" x14ac:dyDescent="0.2">
      <c r="A18" t="str">
        <f t="shared" si="13"/>
        <v/>
      </c>
      <c r="B18" s="84"/>
      <c r="C18" s="12"/>
      <c r="D18" s="29"/>
      <c r="E18" s="102"/>
      <c r="F18" s="104" t="str">
        <f t="shared" si="14"/>
        <v/>
      </c>
      <c r="G18" s="99" t="str">
        <f t="shared" si="6"/>
        <v/>
      </c>
      <c r="H18" s="51" t="str">
        <f t="shared" si="7"/>
        <v/>
      </c>
      <c r="I18" s="17" t="str">
        <f t="shared" si="7"/>
        <v/>
      </c>
      <c r="J18" s="17" t="str">
        <f t="shared" si="7"/>
        <v/>
      </c>
      <c r="K18" s="17" t="str">
        <f t="shared" si="7"/>
        <v/>
      </c>
      <c r="L18" s="17" t="str">
        <f t="shared" si="7"/>
        <v/>
      </c>
      <c r="M18" s="17" t="str">
        <f t="shared" si="7"/>
        <v/>
      </c>
      <c r="N18" s="17" t="str">
        <f t="shared" si="7"/>
        <v/>
      </c>
      <c r="O18" s="17" t="str">
        <f t="shared" si="7"/>
        <v/>
      </c>
      <c r="P18" s="17" t="str">
        <f t="shared" si="7"/>
        <v/>
      </c>
      <c r="Q18" s="17" t="str">
        <f t="shared" si="7"/>
        <v/>
      </c>
      <c r="R18" s="17" t="str">
        <f t="shared" si="8"/>
        <v/>
      </c>
      <c r="S18" s="17" t="str">
        <f t="shared" si="8"/>
        <v/>
      </c>
      <c r="T18" s="17" t="str">
        <f t="shared" si="8"/>
        <v/>
      </c>
      <c r="U18" s="17" t="str">
        <f t="shared" si="8"/>
        <v/>
      </c>
      <c r="V18" s="17" t="str">
        <f t="shared" si="8"/>
        <v/>
      </c>
      <c r="W18" s="17" t="str">
        <f t="shared" si="8"/>
        <v/>
      </c>
      <c r="X18" s="17" t="str">
        <f t="shared" si="8"/>
        <v/>
      </c>
      <c r="Y18" s="17" t="str">
        <f t="shared" si="8"/>
        <v/>
      </c>
      <c r="Z18" s="17" t="str">
        <f t="shared" si="8"/>
        <v/>
      </c>
      <c r="AA18" s="17" t="str">
        <f t="shared" si="8"/>
        <v/>
      </c>
      <c r="AB18" s="17" t="str">
        <f t="shared" si="9"/>
        <v/>
      </c>
      <c r="AC18" s="17" t="str">
        <f t="shared" si="9"/>
        <v/>
      </c>
      <c r="AD18" s="17" t="str">
        <f t="shared" si="9"/>
        <v/>
      </c>
      <c r="AE18" s="17" t="str">
        <f t="shared" si="9"/>
        <v/>
      </c>
      <c r="AF18" s="17" t="str">
        <f t="shared" si="9"/>
        <v/>
      </c>
      <c r="AG18" s="17" t="str">
        <f t="shared" si="9"/>
        <v/>
      </c>
      <c r="AH18" s="17" t="str">
        <f t="shared" si="9"/>
        <v/>
      </c>
      <c r="AI18" s="17" t="str">
        <f t="shared" si="9"/>
        <v/>
      </c>
      <c r="AJ18" s="17" t="str">
        <f t="shared" si="9"/>
        <v/>
      </c>
      <c r="AK18" s="17" t="str">
        <f t="shared" si="9"/>
        <v/>
      </c>
      <c r="AL18" s="17" t="str">
        <f t="shared" si="10"/>
        <v/>
      </c>
      <c r="AM18" s="17" t="str">
        <f t="shared" si="10"/>
        <v/>
      </c>
      <c r="AN18" s="17" t="str">
        <f t="shared" si="10"/>
        <v/>
      </c>
      <c r="AO18" s="17" t="str">
        <f t="shared" si="10"/>
        <v/>
      </c>
      <c r="AP18" s="17" t="str">
        <f t="shared" si="10"/>
        <v/>
      </c>
      <c r="AQ18" s="17" t="str">
        <f t="shared" si="10"/>
        <v/>
      </c>
      <c r="AR18" s="17" t="str">
        <f t="shared" si="10"/>
        <v/>
      </c>
      <c r="AS18" s="17" t="str">
        <f t="shared" si="10"/>
        <v/>
      </c>
      <c r="AT18" s="17" t="str">
        <f t="shared" si="10"/>
        <v/>
      </c>
      <c r="AU18" s="17" t="str">
        <f t="shared" si="10"/>
        <v/>
      </c>
      <c r="AV18" s="17" t="str">
        <f t="shared" si="10"/>
        <v/>
      </c>
      <c r="AW18" s="17" t="str">
        <f t="shared" si="10"/>
        <v/>
      </c>
      <c r="AX18" s="17" t="str">
        <f t="shared" si="10"/>
        <v/>
      </c>
      <c r="AY18" s="17" t="str">
        <f t="shared" si="10"/>
        <v/>
      </c>
      <c r="AZ18" s="52" t="str">
        <f t="shared" si="10"/>
        <v/>
      </c>
      <c r="BA18" s="37" t="str">
        <f t="shared" si="11"/>
        <v/>
      </c>
      <c r="BB18" s="22" t="str">
        <f t="shared" ca="1" si="12"/>
        <v/>
      </c>
      <c r="BC18" s="22" t="str">
        <f t="shared" ca="1" si="15"/>
        <v/>
      </c>
      <c r="BD18" s="22" t="str">
        <f t="shared" ca="1" si="16"/>
        <v/>
      </c>
      <c r="BE18" s="22" t="str">
        <f t="shared" ca="1" si="17"/>
        <v/>
      </c>
      <c r="BF18" s="22" t="str">
        <f t="shared" ca="1" si="18"/>
        <v/>
      </c>
      <c r="BG18" s="38" t="str">
        <f t="shared" ca="1" si="19"/>
        <v/>
      </c>
    </row>
    <row r="19" spans="1:59" ht="18" customHeight="1" x14ac:dyDescent="0.2">
      <c r="A19" t="str">
        <f t="shared" si="13"/>
        <v/>
      </c>
      <c r="B19" s="84"/>
      <c r="C19" s="12"/>
      <c r="D19" s="29"/>
      <c r="E19" s="102"/>
      <c r="F19" s="104" t="str">
        <f t="shared" si="14"/>
        <v/>
      </c>
      <c r="G19" s="99" t="str">
        <f t="shared" si="6"/>
        <v/>
      </c>
      <c r="H19" s="51" t="str">
        <f t="shared" ref="H19:Q28" si="20">IF(AND(H$7&gt;=$D19,H$7&lt;=$E19,COUNTIF(code_abs,$F19)&gt;0),$F19,"")</f>
        <v/>
      </c>
      <c r="I19" s="17" t="str">
        <f t="shared" si="20"/>
        <v/>
      </c>
      <c r="J19" s="17" t="str">
        <f t="shared" si="20"/>
        <v/>
      </c>
      <c r="K19" s="17" t="str">
        <f t="shared" si="7"/>
        <v/>
      </c>
      <c r="L19" s="17" t="str">
        <f t="shared" si="7"/>
        <v/>
      </c>
      <c r="M19" s="17" t="str">
        <f t="shared" si="7"/>
        <v/>
      </c>
      <c r="N19" s="17" t="str">
        <f t="shared" si="7"/>
        <v/>
      </c>
      <c r="O19" s="17" t="str">
        <f t="shared" si="7"/>
        <v/>
      </c>
      <c r="P19" s="17" t="str">
        <f t="shared" si="7"/>
        <v/>
      </c>
      <c r="Q19" s="17" t="str">
        <f t="shared" si="20"/>
        <v/>
      </c>
      <c r="R19" s="17" t="str">
        <f t="shared" ref="R19:AA28" si="21">IF(AND(R$7&gt;=$D19,R$7&lt;=$E19,COUNTIF(code_abs,$F19)&gt;0),$F19,"")</f>
        <v/>
      </c>
      <c r="S19" s="17" t="str">
        <f t="shared" si="21"/>
        <v/>
      </c>
      <c r="T19" s="17" t="str">
        <f t="shared" si="21"/>
        <v/>
      </c>
      <c r="U19" s="17" t="str">
        <f t="shared" si="21"/>
        <v/>
      </c>
      <c r="V19" s="17" t="str">
        <f t="shared" si="21"/>
        <v/>
      </c>
      <c r="W19" s="17" t="str">
        <f t="shared" si="21"/>
        <v/>
      </c>
      <c r="X19" s="17" t="str">
        <f t="shared" si="21"/>
        <v/>
      </c>
      <c r="Y19" s="17" t="str">
        <f t="shared" si="21"/>
        <v/>
      </c>
      <c r="Z19" s="17" t="str">
        <f t="shared" si="21"/>
        <v/>
      </c>
      <c r="AA19" s="17" t="str">
        <f t="shared" si="21"/>
        <v/>
      </c>
      <c r="AB19" s="17" t="str">
        <f t="shared" ref="AB19:AK28" si="22">IF(AND(AB$7&gt;=$D19,AB$7&lt;=$E19,COUNTIF(code_abs,$F19)&gt;0),$F19,"")</f>
        <v/>
      </c>
      <c r="AC19" s="17" t="str">
        <f t="shared" si="22"/>
        <v/>
      </c>
      <c r="AD19" s="17" t="str">
        <f t="shared" si="22"/>
        <v/>
      </c>
      <c r="AE19" s="17" t="str">
        <f t="shared" si="22"/>
        <v/>
      </c>
      <c r="AF19" s="17" t="str">
        <f t="shared" si="22"/>
        <v/>
      </c>
      <c r="AG19" s="17" t="str">
        <f t="shared" si="22"/>
        <v/>
      </c>
      <c r="AH19" s="17" t="str">
        <f t="shared" si="22"/>
        <v/>
      </c>
      <c r="AI19" s="17" t="str">
        <f t="shared" si="22"/>
        <v/>
      </c>
      <c r="AJ19" s="17" t="str">
        <f t="shared" si="22"/>
        <v/>
      </c>
      <c r="AK19" s="17" t="str">
        <f t="shared" si="22"/>
        <v/>
      </c>
      <c r="AL19" s="17" t="str">
        <f t="shared" ref="AL19:AZ28" si="23">IF(AND(AL$7&gt;=$D19,AL$7&lt;=$E19,COUNTIF(code_abs,$F19)&gt;0),$F19,"")</f>
        <v/>
      </c>
      <c r="AM19" s="17" t="str">
        <f t="shared" si="23"/>
        <v/>
      </c>
      <c r="AN19" s="17" t="str">
        <f t="shared" si="23"/>
        <v/>
      </c>
      <c r="AO19" s="17" t="str">
        <f t="shared" si="23"/>
        <v/>
      </c>
      <c r="AP19" s="17" t="str">
        <f t="shared" si="23"/>
        <v/>
      </c>
      <c r="AQ19" s="17" t="str">
        <f t="shared" si="23"/>
        <v/>
      </c>
      <c r="AR19" s="17" t="str">
        <f t="shared" si="23"/>
        <v/>
      </c>
      <c r="AS19" s="17" t="str">
        <f t="shared" si="23"/>
        <v/>
      </c>
      <c r="AT19" s="17" t="str">
        <f t="shared" si="23"/>
        <v/>
      </c>
      <c r="AU19" s="17" t="str">
        <f t="shared" si="23"/>
        <v/>
      </c>
      <c r="AV19" s="17" t="str">
        <f t="shared" si="23"/>
        <v/>
      </c>
      <c r="AW19" s="17" t="str">
        <f t="shared" si="23"/>
        <v/>
      </c>
      <c r="AX19" s="17" t="str">
        <f t="shared" si="23"/>
        <v/>
      </c>
      <c r="AY19" s="17" t="str">
        <f t="shared" si="23"/>
        <v/>
      </c>
      <c r="AZ19" s="52" t="str">
        <f t="shared" si="23"/>
        <v/>
      </c>
      <c r="BA19" s="37" t="str">
        <f t="shared" si="11"/>
        <v/>
      </c>
      <c r="BB19" s="22" t="str">
        <f t="shared" ca="1" si="12"/>
        <v/>
      </c>
      <c r="BC19" s="22" t="str">
        <f t="shared" ca="1" si="15"/>
        <v/>
      </c>
      <c r="BD19" s="22" t="str">
        <f t="shared" ca="1" si="16"/>
        <v/>
      </c>
      <c r="BE19" s="22" t="str">
        <f t="shared" ca="1" si="17"/>
        <v/>
      </c>
      <c r="BF19" s="22" t="str">
        <f t="shared" ca="1" si="18"/>
        <v/>
      </c>
      <c r="BG19" s="38" t="str">
        <f t="shared" ca="1" si="19"/>
        <v/>
      </c>
    </row>
    <row r="20" spans="1:59" ht="18" customHeight="1" x14ac:dyDescent="0.2">
      <c r="A20" t="str">
        <f t="shared" si="13"/>
        <v/>
      </c>
      <c r="B20" s="84"/>
      <c r="C20" s="12"/>
      <c r="D20" s="29"/>
      <c r="E20" s="102"/>
      <c r="F20" s="104" t="str">
        <f t="shared" si="14"/>
        <v/>
      </c>
      <c r="G20" s="99" t="str">
        <f t="shared" si="6"/>
        <v/>
      </c>
      <c r="H20" s="51" t="str">
        <f t="shared" si="20"/>
        <v/>
      </c>
      <c r="I20" s="17" t="str">
        <f t="shared" si="20"/>
        <v/>
      </c>
      <c r="J20" s="17" t="str">
        <f t="shared" si="20"/>
        <v/>
      </c>
      <c r="K20" s="17" t="str">
        <f t="shared" si="7"/>
        <v/>
      </c>
      <c r="L20" s="17" t="str">
        <f t="shared" si="7"/>
        <v/>
      </c>
      <c r="M20" s="17" t="str">
        <f t="shared" si="7"/>
        <v/>
      </c>
      <c r="N20" s="17" t="str">
        <f t="shared" si="7"/>
        <v/>
      </c>
      <c r="O20" s="17" t="str">
        <f t="shared" si="7"/>
        <v/>
      </c>
      <c r="P20" s="17" t="str">
        <f t="shared" si="7"/>
        <v/>
      </c>
      <c r="Q20" s="17" t="str">
        <f t="shared" si="20"/>
        <v/>
      </c>
      <c r="R20" s="17" t="str">
        <f t="shared" si="21"/>
        <v/>
      </c>
      <c r="S20" s="17" t="str">
        <f t="shared" si="21"/>
        <v/>
      </c>
      <c r="T20" s="17" t="str">
        <f t="shared" si="21"/>
        <v/>
      </c>
      <c r="U20" s="17" t="str">
        <f t="shared" si="21"/>
        <v/>
      </c>
      <c r="V20" s="17" t="str">
        <f t="shared" si="21"/>
        <v/>
      </c>
      <c r="W20" s="17" t="str">
        <f t="shared" si="21"/>
        <v/>
      </c>
      <c r="X20" s="17" t="str">
        <f t="shared" si="21"/>
        <v/>
      </c>
      <c r="Y20" s="17" t="str">
        <f t="shared" si="21"/>
        <v/>
      </c>
      <c r="Z20" s="17" t="str">
        <f t="shared" si="21"/>
        <v/>
      </c>
      <c r="AA20" s="17" t="str">
        <f t="shared" si="21"/>
        <v/>
      </c>
      <c r="AB20" s="17" t="str">
        <f t="shared" si="22"/>
        <v/>
      </c>
      <c r="AC20" s="17" t="str">
        <f t="shared" si="22"/>
        <v/>
      </c>
      <c r="AD20" s="17" t="str">
        <f t="shared" si="22"/>
        <v/>
      </c>
      <c r="AE20" s="17" t="str">
        <f t="shared" si="22"/>
        <v/>
      </c>
      <c r="AF20" s="17" t="str">
        <f t="shared" si="22"/>
        <v/>
      </c>
      <c r="AG20" s="17" t="str">
        <f t="shared" si="22"/>
        <v/>
      </c>
      <c r="AH20" s="17" t="str">
        <f t="shared" si="22"/>
        <v/>
      </c>
      <c r="AI20" s="17" t="str">
        <f t="shared" si="22"/>
        <v/>
      </c>
      <c r="AJ20" s="17" t="str">
        <f t="shared" si="22"/>
        <v/>
      </c>
      <c r="AK20" s="17" t="str">
        <f t="shared" si="22"/>
        <v/>
      </c>
      <c r="AL20" s="17" t="str">
        <f t="shared" si="23"/>
        <v/>
      </c>
      <c r="AM20" s="17" t="str">
        <f t="shared" si="23"/>
        <v/>
      </c>
      <c r="AN20" s="17" t="str">
        <f t="shared" si="23"/>
        <v/>
      </c>
      <c r="AO20" s="17" t="str">
        <f t="shared" si="23"/>
        <v/>
      </c>
      <c r="AP20" s="17" t="str">
        <f t="shared" si="23"/>
        <v/>
      </c>
      <c r="AQ20" s="17" t="str">
        <f t="shared" si="23"/>
        <v/>
      </c>
      <c r="AR20" s="17" t="str">
        <f t="shared" si="23"/>
        <v/>
      </c>
      <c r="AS20" s="17" t="str">
        <f t="shared" si="23"/>
        <v/>
      </c>
      <c r="AT20" s="17" t="str">
        <f t="shared" si="23"/>
        <v/>
      </c>
      <c r="AU20" s="17" t="str">
        <f t="shared" si="23"/>
        <v/>
      </c>
      <c r="AV20" s="17" t="str">
        <f t="shared" si="23"/>
        <v/>
      </c>
      <c r="AW20" s="17" t="str">
        <f t="shared" si="23"/>
        <v/>
      </c>
      <c r="AX20" s="17" t="str">
        <f t="shared" si="23"/>
        <v/>
      </c>
      <c r="AY20" s="17" t="str">
        <f t="shared" si="23"/>
        <v/>
      </c>
      <c r="AZ20" s="52" t="str">
        <f t="shared" si="23"/>
        <v/>
      </c>
      <c r="BA20" s="37" t="str">
        <f t="shared" si="11"/>
        <v/>
      </c>
      <c r="BB20" s="22" t="str">
        <f t="shared" ca="1" si="12"/>
        <v/>
      </c>
      <c r="BC20" s="22" t="str">
        <f t="shared" ca="1" si="15"/>
        <v/>
      </c>
      <c r="BD20" s="22" t="str">
        <f t="shared" ca="1" si="16"/>
        <v/>
      </c>
      <c r="BE20" s="22" t="str">
        <f t="shared" ca="1" si="17"/>
        <v/>
      </c>
      <c r="BF20" s="22" t="str">
        <f t="shared" ca="1" si="18"/>
        <v/>
      </c>
      <c r="BG20" s="38" t="str">
        <f t="shared" ca="1" si="19"/>
        <v/>
      </c>
    </row>
    <row r="21" spans="1:59" ht="18" customHeight="1" x14ac:dyDescent="0.2">
      <c r="A21" t="str">
        <f t="shared" si="13"/>
        <v/>
      </c>
      <c r="B21" s="84"/>
      <c r="C21" s="12"/>
      <c r="D21" s="29"/>
      <c r="E21" s="102"/>
      <c r="F21" s="104" t="str">
        <f t="shared" si="14"/>
        <v/>
      </c>
      <c r="G21" s="99" t="str">
        <f t="shared" si="6"/>
        <v/>
      </c>
      <c r="H21" s="51" t="str">
        <f t="shared" si="20"/>
        <v/>
      </c>
      <c r="I21" s="17" t="str">
        <f t="shared" si="20"/>
        <v/>
      </c>
      <c r="J21" s="17" t="str">
        <f t="shared" si="20"/>
        <v/>
      </c>
      <c r="K21" s="17" t="str">
        <f t="shared" si="7"/>
        <v/>
      </c>
      <c r="L21" s="17" t="str">
        <f t="shared" si="7"/>
        <v/>
      </c>
      <c r="M21" s="17" t="str">
        <f t="shared" si="7"/>
        <v/>
      </c>
      <c r="N21" s="17" t="str">
        <f t="shared" si="7"/>
        <v/>
      </c>
      <c r="O21" s="17" t="str">
        <f t="shared" si="7"/>
        <v/>
      </c>
      <c r="P21" s="17" t="str">
        <f t="shared" si="7"/>
        <v/>
      </c>
      <c r="Q21" s="17" t="str">
        <f t="shared" si="20"/>
        <v/>
      </c>
      <c r="R21" s="17" t="str">
        <f t="shared" si="21"/>
        <v/>
      </c>
      <c r="S21" s="17" t="str">
        <f t="shared" si="21"/>
        <v/>
      </c>
      <c r="T21" s="17" t="str">
        <f t="shared" si="21"/>
        <v/>
      </c>
      <c r="U21" s="17" t="str">
        <f t="shared" si="21"/>
        <v/>
      </c>
      <c r="V21" s="17" t="str">
        <f t="shared" si="21"/>
        <v/>
      </c>
      <c r="W21" s="17" t="str">
        <f t="shared" si="21"/>
        <v/>
      </c>
      <c r="X21" s="17" t="str">
        <f t="shared" si="21"/>
        <v/>
      </c>
      <c r="Y21" s="17" t="str">
        <f t="shared" si="21"/>
        <v/>
      </c>
      <c r="Z21" s="17" t="str">
        <f t="shared" si="21"/>
        <v/>
      </c>
      <c r="AA21" s="17" t="str">
        <f t="shared" si="21"/>
        <v/>
      </c>
      <c r="AB21" s="17" t="str">
        <f t="shared" si="22"/>
        <v/>
      </c>
      <c r="AC21" s="17" t="str">
        <f t="shared" si="22"/>
        <v/>
      </c>
      <c r="AD21" s="17" t="str">
        <f t="shared" si="22"/>
        <v/>
      </c>
      <c r="AE21" s="17" t="str">
        <f t="shared" si="22"/>
        <v/>
      </c>
      <c r="AF21" s="17" t="str">
        <f t="shared" si="22"/>
        <v/>
      </c>
      <c r="AG21" s="17" t="str">
        <f t="shared" si="22"/>
        <v/>
      </c>
      <c r="AH21" s="17" t="str">
        <f t="shared" si="22"/>
        <v/>
      </c>
      <c r="AI21" s="17" t="str">
        <f t="shared" si="22"/>
        <v/>
      </c>
      <c r="AJ21" s="17" t="str">
        <f t="shared" si="22"/>
        <v/>
      </c>
      <c r="AK21" s="17" t="str">
        <f t="shared" si="22"/>
        <v/>
      </c>
      <c r="AL21" s="17" t="str">
        <f t="shared" si="23"/>
        <v/>
      </c>
      <c r="AM21" s="17" t="str">
        <f t="shared" si="23"/>
        <v/>
      </c>
      <c r="AN21" s="17" t="str">
        <f t="shared" si="23"/>
        <v/>
      </c>
      <c r="AO21" s="17" t="str">
        <f t="shared" si="23"/>
        <v/>
      </c>
      <c r="AP21" s="17" t="str">
        <f t="shared" si="23"/>
        <v/>
      </c>
      <c r="AQ21" s="17" t="str">
        <f t="shared" si="23"/>
        <v/>
      </c>
      <c r="AR21" s="17" t="str">
        <f t="shared" si="23"/>
        <v/>
      </c>
      <c r="AS21" s="17" t="str">
        <f t="shared" si="23"/>
        <v/>
      </c>
      <c r="AT21" s="17" t="str">
        <f t="shared" si="23"/>
        <v/>
      </c>
      <c r="AU21" s="17" t="str">
        <f t="shared" si="23"/>
        <v/>
      </c>
      <c r="AV21" s="17" t="str">
        <f t="shared" si="23"/>
        <v/>
      </c>
      <c r="AW21" s="17" t="str">
        <f t="shared" si="23"/>
        <v/>
      </c>
      <c r="AX21" s="17" t="str">
        <f t="shared" si="23"/>
        <v/>
      </c>
      <c r="AY21" s="17" t="str">
        <f t="shared" si="23"/>
        <v/>
      </c>
      <c r="AZ21" s="52" t="str">
        <f t="shared" si="23"/>
        <v/>
      </c>
      <c r="BA21" s="37" t="str">
        <f t="shared" si="11"/>
        <v/>
      </c>
      <c r="BB21" s="22" t="str">
        <f t="shared" ca="1" si="12"/>
        <v/>
      </c>
      <c r="BC21" s="22" t="str">
        <f t="shared" ca="1" si="15"/>
        <v/>
      </c>
      <c r="BD21" s="22" t="str">
        <f t="shared" ca="1" si="16"/>
        <v/>
      </c>
      <c r="BE21" s="22" t="str">
        <f t="shared" ca="1" si="17"/>
        <v/>
      </c>
      <c r="BF21" s="22" t="str">
        <f t="shared" ca="1" si="18"/>
        <v/>
      </c>
      <c r="BG21" s="38" t="str">
        <f t="shared" ca="1" si="19"/>
        <v/>
      </c>
    </row>
    <row r="22" spans="1:59" ht="18" customHeight="1" x14ac:dyDescent="0.2">
      <c r="A22" t="str">
        <f t="shared" si="13"/>
        <v/>
      </c>
      <c r="B22" s="84"/>
      <c r="C22" s="12"/>
      <c r="D22" s="29"/>
      <c r="E22" s="102"/>
      <c r="F22" s="104" t="str">
        <f t="shared" si="14"/>
        <v/>
      </c>
      <c r="G22" s="99" t="str">
        <f t="shared" si="6"/>
        <v/>
      </c>
      <c r="H22" s="51" t="str">
        <f t="shared" si="20"/>
        <v/>
      </c>
      <c r="I22" s="17" t="str">
        <f t="shared" si="20"/>
        <v/>
      </c>
      <c r="J22" s="17" t="str">
        <f t="shared" si="20"/>
        <v/>
      </c>
      <c r="K22" s="17" t="str">
        <f t="shared" si="7"/>
        <v/>
      </c>
      <c r="L22" s="17" t="str">
        <f t="shared" si="7"/>
        <v/>
      </c>
      <c r="M22" s="17" t="str">
        <f t="shared" si="7"/>
        <v/>
      </c>
      <c r="N22" s="17" t="str">
        <f t="shared" si="7"/>
        <v/>
      </c>
      <c r="O22" s="17" t="str">
        <f t="shared" si="7"/>
        <v/>
      </c>
      <c r="P22" s="17" t="str">
        <f t="shared" si="7"/>
        <v/>
      </c>
      <c r="Q22" s="17" t="str">
        <f t="shared" si="20"/>
        <v/>
      </c>
      <c r="R22" s="17" t="str">
        <f t="shared" si="21"/>
        <v/>
      </c>
      <c r="S22" s="17" t="str">
        <f t="shared" si="21"/>
        <v/>
      </c>
      <c r="T22" s="17" t="str">
        <f t="shared" si="21"/>
        <v/>
      </c>
      <c r="U22" s="17" t="str">
        <f t="shared" si="21"/>
        <v/>
      </c>
      <c r="V22" s="17" t="str">
        <f t="shared" si="21"/>
        <v/>
      </c>
      <c r="W22" s="17" t="str">
        <f t="shared" si="21"/>
        <v/>
      </c>
      <c r="X22" s="17" t="str">
        <f t="shared" si="21"/>
        <v/>
      </c>
      <c r="Y22" s="17" t="str">
        <f t="shared" si="21"/>
        <v/>
      </c>
      <c r="Z22" s="17" t="str">
        <f t="shared" si="21"/>
        <v/>
      </c>
      <c r="AA22" s="17" t="str">
        <f t="shared" si="21"/>
        <v/>
      </c>
      <c r="AB22" s="17" t="str">
        <f t="shared" si="22"/>
        <v/>
      </c>
      <c r="AC22" s="17" t="str">
        <f t="shared" si="22"/>
        <v/>
      </c>
      <c r="AD22" s="17" t="str">
        <f t="shared" si="22"/>
        <v/>
      </c>
      <c r="AE22" s="17" t="str">
        <f t="shared" si="22"/>
        <v/>
      </c>
      <c r="AF22" s="17" t="str">
        <f t="shared" si="22"/>
        <v/>
      </c>
      <c r="AG22" s="17" t="str">
        <f t="shared" si="22"/>
        <v/>
      </c>
      <c r="AH22" s="17" t="str">
        <f t="shared" si="22"/>
        <v/>
      </c>
      <c r="AI22" s="17" t="str">
        <f t="shared" si="22"/>
        <v/>
      </c>
      <c r="AJ22" s="17" t="str">
        <f t="shared" si="22"/>
        <v/>
      </c>
      <c r="AK22" s="17" t="str">
        <f t="shared" si="22"/>
        <v/>
      </c>
      <c r="AL22" s="17" t="str">
        <f t="shared" si="23"/>
        <v/>
      </c>
      <c r="AM22" s="17" t="str">
        <f t="shared" si="23"/>
        <v/>
      </c>
      <c r="AN22" s="17" t="str">
        <f t="shared" si="23"/>
        <v/>
      </c>
      <c r="AO22" s="17" t="str">
        <f t="shared" si="23"/>
        <v/>
      </c>
      <c r="AP22" s="17" t="str">
        <f t="shared" si="23"/>
        <v/>
      </c>
      <c r="AQ22" s="17" t="str">
        <f t="shared" si="23"/>
        <v/>
      </c>
      <c r="AR22" s="17" t="str">
        <f t="shared" si="23"/>
        <v/>
      </c>
      <c r="AS22" s="17" t="str">
        <f t="shared" si="23"/>
        <v/>
      </c>
      <c r="AT22" s="17" t="str">
        <f t="shared" si="23"/>
        <v/>
      </c>
      <c r="AU22" s="17" t="str">
        <f t="shared" si="23"/>
        <v/>
      </c>
      <c r="AV22" s="17" t="str">
        <f t="shared" si="23"/>
        <v/>
      </c>
      <c r="AW22" s="17" t="str">
        <f t="shared" si="23"/>
        <v/>
      </c>
      <c r="AX22" s="17" t="str">
        <f t="shared" si="23"/>
        <v/>
      </c>
      <c r="AY22" s="17" t="str">
        <f t="shared" si="23"/>
        <v/>
      </c>
      <c r="AZ22" s="52" t="str">
        <f t="shared" si="23"/>
        <v/>
      </c>
      <c r="BA22" s="37" t="str">
        <f t="shared" si="11"/>
        <v/>
      </c>
      <c r="BB22" s="22" t="str">
        <f t="shared" ca="1" si="12"/>
        <v/>
      </c>
      <c r="BC22" s="22" t="str">
        <f t="shared" ca="1" si="15"/>
        <v/>
      </c>
      <c r="BD22" s="22" t="str">
        <f t="shared" ca="1" si="16"/>
        <v/>
      </c>
      <c r="BE22" s="22" t="str">
        <f t="shared" ca="1" si="17"/>
        <v/>
      </c>
      <c r="BF22" s="22" t="str">
        <f t="shared" ca="1" si="18"/>
        <v/>
      </c>
      <c r="BG22" s="38" t="str">
        <f t="shared" ca="1" si="19"/>
        <v/>
      </c>
    </row>
    <row r="23" spans="1:59" ht="18" customHeight="1" x14ac:dyDescent="0.2">
      <c r="A23" t="str">
        <f t="shared" si="13"/>
        <v/>
      </c>
      <c r="B23" s="84"/>
      <c r="C23" s="12"/>
      <c r="D23" s="29"/>
      <c r="E23" s="102"/>
      <c r="F23" s="104" t="str">
        <f t="shared" si="14"/>
        <v/>
      </c>
      <c r="G23" s="99" t="str">
        <f t="shared" si="6"/>
        <v/>
      </c>
      <c r="H23" s="51" t="str">
        <f t="shared" si="20"/>
        <v/>
      </c>
      <c r="I23" s="17" t="str">
        <f t="shared" si="20"/>
        <v/>
      </c>
      <c r="J23" s="17" t="str">
        <f t="shared" si="20"/>
        <v/>
      </c>
      <c r="K23" s="17" t="str">
        <f t="shared" si="7"/>
        <v/>
      </c>
      <c r="L23" s="17" t="str">
        <f t="shared" si="7"/>
        <v/>
      </c>
      <c r="M23" s="17" t="str">
        <f t="shared" si="7"/>
        <v/>
      </c>
      <c r="N23" s="17" t="str">
        <f t="shared" si="7"/>
        <v/>
      </c>
      <c r="O23" s="17" t="str">
        <f t="shared" si="7"/>
        <v/>
      </c>
      <c r="P23" s="17" t="str">
        <f t="shared" si="7"/>
        <v/>
      </c>
      <c r="Q23" s="17" t="str">
        <f t="shared" si="20"/>
        <v/>
      </c>
      <c r="R23" s="17" t="str">
        <f t="shared" si="21"/>
        <v/>
      </c>
      <c r="S23" s="17" t="str">
        <f t="shared" si="21"/>
        <v/>
      </c>
      <c r="T23" s="17" t="str">
        <f t="shared" si="21"/>
        <v/>
      </c>
      <c r="U23" s="17" t="str">
        <f t="shared" si="21"/>
        <v/>
      </c>
      <c r="V23" s="17" t="str">
        <f t="shared" si="21"/>
        <v/>
      </c>
      <c r="W23" s="17" t="str">
        <f t="shared" si="21"/>
        <v/>
      </c>
      <c r="X23" s="17" t="str">
        <f t="shared" si="21"/>
        <v/>
      </c>
      <c r="Y23" s="17" t="str">
        <f t="shared" si="21"/>
        <v/>
      </c>
      <c r="Z23" s="17" t="str">
        <f t="shared" si="21"/>
        <v/>
      </c>
      <c r="AA23" s="17" t="str">
        <f t="shared" si="21"/>
        <v/>
      </c>
      <c r="AB23" s="17" t="str">
        <f t="shared" si="22"/>
        <v/>
      </c>
      <c r="AC23" s="17" t="str">
        <f t="shared" si="22"/>
        <v/>
      </c>
      <c r="AD23" s="17" t="str">
        <f t="shared" si="22"/>
        <v/>
      </c>
      <c r="AE23" s="17" t="str">
        <f t="shared" si="22"/>
        <v/>
      </c>
      <c r="AF23" s="17" t="str">
        <f t="shared" si="22"/>
        <v/>
      </c>
      <c r="AG23" s="17" t="str">
        <f t="shared" si="22"/>
        <v/>
      </c>
      <c r="AH23" s="17" t="str">
        <f t="shared" si="22"/>
        <v/>
      </c>
      <c r="AI23" s="17" t="str">
        <f t="shared" si="22"/>
        <v/>
      </c>
      <c r="AJ23" s="17" t="str">
        <f t="shared" si="22"/>
        <v/>
      </c>
      <c r="AK23" s="17" t="str">
        <f t="shared" si="22"/>
        <v/>
      </c>
      <c r="AL23" s="17" t="str">
        <f t="shared" si="23"/>
        <v/>
      </c>
      <c r="AM23" s="17" t="str">
        <f t="shared" si="23"/>
        <v/>
      </c>
      <c r="AN23" s="17" t="str">
        <f t="shared" si="23"/>
        <v/>
      </c>
      <c r="AO23" s="17" t="str">
        <f t="shared" si="23"/>
        <v/>
      </c>
      <c r="AP23" s="17" t="str">
        <f t="shared" si="23"/>
        <v/>
      </c>
      <c r="AQ23" s="17" t="str">
        <f t="shared" si="23"/>
        <v/>
      </c>
      <c r="AR23" s="17" t="str">
        <f t="shared" si="23"/>
        <v/>
      </c>
      <c r="AS23" s="17" t="str">
        <f t="shared" si="23"/>
        <v/>
      </c>
      <c r="AT23" s="17" t="str">
        <f t="shared" si="23"/>
        <v/>
      </c>
      <c r="AU23" s="17" t="str">
        <f t="shared" si="23"/>
        <v/>
      </c>
      <c r="AV23" s="17" t="str">
        <f t="shared" si="23"/>
        <v/>
      </c>
      <c r="AW23" s="17" t="str">
        <f t="shared" si="23"/>
        <v/>
      </c>
      <c r="AX23" s="17" t="str">
        <f t="shared" si="23"/>
        <v/>
      </c>
      <c r="AY23" s="17" t="str">
        <f t="shared" si="23"/>
        <v/>
      </c>
      <c r="AZ23" s="52" t="str">
        <f t="shared" si="23"/>
        <v/>
      </c>
      <c r="BA23" s="37" t="str">
        <f t="shared" si="11"/>
        <v/>
      </c>
      <c r="BB23" s="22" t="str">
        <f t="shared" ca="1" si="12"/>
        <v/>
      </c>
      <c r="BC23" s="22" t="str">
        <f t="shared" ca="1" si="15"/>
        <v/>
      </c>
      <c r="BD23" s="22" t="str">
        <f t="shared" ca="1" si="16"/>
        <v/>
      </c>
      <c r="BE23" s="22" t="str">
        <f t="shared" ca="1" si="17"/>
        <v/>
      </c>
      <c r="BF23" s="22" t="str">
        <f t="shared" ca="1" si="18"/>
        <v/>
      </c>
      <c r="BG23" s="38" t="str">
        <f t="shared" ca="1" si="19"/>
        <v/>
      </c>
    </row>
    <row r="24" spans="1:59" ht="18" customHeight="1" x14ac:dyDescent="0.2">
      <c r="A24" t="str">
        <f t="shared" si="13"/>
        <v/>
      </c>
      <c r="B24" s="84"/>
      <c r="C24" s="12"/>
      <c r="D24" s="29"/>
      <c r="E24" s="102"/>
      <c r="F24" s="104" t="str">
        <f t="shared" si="14"/>
        <v/>
      </c>
      <c r="G24" s="99" t="str">
        <f t="shared" si="6"/>
        <v/>
      </c>
      <c r="H24" s="51" t="str">
        <f t="shared" si="20"/>
        <v/>
      </c>
      <c r="I24" s="17" t="str">
        <f t="shared" si="20"/>
        <v/>
      </c>
      <c r="J24" s="17" t="str">
        <f t="shared" si="20"/>
        <v/>
      </c>
      <c r="K24" s="17" t="str">
        <f t="shared" si="7"/>
        <v/>
      </c>
      <c r="L24" s="17" t="str">
        <f t="shared" si="7"/>
        <v/>
      </c>
      <c r="M24" s="17" t="str">
        <f t="shared" si="7"/>
        <v/>
      </c>
      <c r="N24" s="17" t="str">
        <f t="shared" si="7"/>
        <v/>
      </c>
      <c r="O24" s="17" t="str">
        <f t="shared" si="7"/>
        <v/>
      </c>
      <c r="P24" s="17" t="str">
        <f t="shared" si="7"/>
        <v/>
      </c>
      <c r="Q24" s="17" t="str">
        <f t="shared" si="20"/>
        <v/>
      </c>
      <c r="R24" s="17" t="str">
        <f t="shared" si="21"/>
        <v/>
      </c>
      <c r="S24" s="17" t="str">
        <f t="shared" si="21"/>
        <v/>
      </c>
      <c r="T24" s="17" t="str">
        <f t="shared" si="21"/>
        <v/>
      </c>
      <c r="U24" s="17" t="str">
        <f t="shared" si="21"/>
        <v/>
      </c>
      <c r="V24" s="17" t="str">
        <f t="shared" si="21"/>
        <v/>
      </c>
      <c r="W24" s="17" t="str">
        <f t="shared" si="21"/>
        <v/>
      </c>
      <c r="X24" s="17" t="str">
        <f t="shared" si="21"/>
        <v/>
      </c>
      <c r="Y24" s="17" t="str">
        <f t="shared" si="21"/>
        <v/>
      </c>
      <c r="Z24" s="17" t="str">
        <f t="shared" si="21"/>
        <v/>
      </c>
      <c r="AA24" s="17" t="str">
        <f t="shared" si="21"/>
        <v/>
      </c>
      <c r="AB24" s="17" t="str">
        <f t="shared" si="22"/>
        <v/>
      </c>
      <c r="AC24" s="17" t="str">
        <f t="shared" si="22"/>
        <v/>
      </c>
      <c r="AD24" s="17" t="str">
        <f t="shared" si="22"/>
        <v/>
      </c>
      <c r="AE24" s="17" t="str">
        <f t="shared" si="22"/>
        <v/>
      </c>
      <c r="AF24" s="17" t="str">
        <f t="shared" si="22"/>
        <v/>
      </c>
      <c r="AG24" s="17" t="str">
        <f t="shared" si="22"/>
        <v/>
      </c>
      <c r="AH24" s="17" t="str">
        <f t="shared" si="22"/>
        <v/>
      </c>
      <c r="AI24" s="17" t="str">
        <f t="shared" si="22"/>
        <v/>
      </c>
      <c r="AJ24" s="17" t="str">
        <f t="shared" si="22"/>
        <v/>
      </c>
      <c r="AK24" s="17" t="str">
        <f t="shared" si="22"/>
        <v/>
      </c>
      <c r="AL24" s="17" t="str">
        <f t="shared" si="23"/>
        <v/>
      </c>
      <c r="AM24" s="17" t="str">
        <f t="shared" si="23"/>
        <v/>
      </c>
      <c r="AN24" s="17" t="str">
        <f t="shared" si="23"/>
        <v/>
      </c>
      <c r="AO24" s="17" t="str">
        <f t="shared" si="23"/>
        <v/>
      </c>
      <c r="AP24" s="17" t="str">
        <f t="shared" si="23"/>
        <v/>
      </c>
      <c r="AQ24" s="17" t="str">
        <f t="shared" si="23"/>
        <v/>
      </c>
      <c r="AR24" s="17" t="str">
        <f t="shared" si="23"/>
        <v/>
      </c>
      <c r="AS24" s="17" t="str">
        <f t="shared" si="23"/>
        <v/>
      </c>
      <c r="AT24" s="17" t="str">
        <f t="shared" si="23"/>
        <v/>
      </c>
      <c r="AU24" s="17" t="str">
        <f t="shared" si="23"/>
        <v/>
      </c>
      <c r="AV24" s="17" t="str">
        <f t="shared" si="23"/>
        <v/>
      </c>
      <c r="AW24" s="17" t="str">
        <f t="shared" si="23"/>
        <v/>
      </c>
      <c r="AX24" s="17" t="str">
        <f t="shared" si="23"/>
        <v/>
      </c>
      <c r="AY24" s="17" t="str">
        <f t="shared" si="23"/>
        <v/>
      </c>
      <c r="AZ24" s="52" t="str">
        <f t="shared" si="23"/>
        <v/>
      </c>
      <c r="BA24" s="37" t="str">
        <f t="shared" si="11"/>
        <v/>
      </c>
      <c r="BB24" s="22" t="str">
        <f t="shared" ca="1" si="12"/>
        <v/>
      </c>
      <c r="BC24" s="22" t="str">
        <f t="shared" ca="1" si="15"/>
        <v/>
      </c>
      <c r="BD24" s="22" t="str">
        <f t="shared" ca="1" si="16"/>
        <v/>
      </c>
      <c r="BE24" s="22" t="str">
        <f t="shared" ca="1" si="17"/>
        <v/>
      </c>
      <c r="BF24" s="22" t="str">
        <f t="shared" ca="1" si="18"/>
        <v/>
      </c>
      <c r="BG24" s="38" t="str">
        <f t="shared" ca="1" si="19"/>
        <v/>
      </c>
    </row>
    <row r="25" spans="1:59" ht="18" customHeight="1" x14ac:dyDescent="0.2">
      <c r="A25" t="str">
        <f t="shared" si="13"/>
        <v/>
      </c>
      <c r="B25" s="84"/>
      <c r="C25" s="12"/>
      <c r="D25" s="29"/>
      <c r="E25" s="102"/>
      <c r="F25" s="104" t="str">
        <f t="shared" si="14"/>
        <v/>
      </c>
      <c r="G25" s="99" t="str">
        <f t="shared" si="6"/>
        <v/>
      </c>
      <c r="H25" s="51" t="str">
        <f t="shared" si="20"/>
        <v/>
      </c>
      <c r="I25" s="17" t="str">
        <f t="shared" si="20"/>
        <v/>
      </c>
      <c r="J25" s="17" t="str">
        <f t="shared" si="20"/>
        <v/>
      </c>
      <c r="K25" s="17" t="str">
        <f t="shared" si="20"/>
        <v/>
      </c>
      <c r="L25" s="17" t="str">
        <f t="shared" si="20"/>
        <v/>
      </c>
      <c r="M25" s="17" t="str">
        <f t="shared" si="20"/>
        <v/>
      </c>
      <c r="N25" s="17" t="str">
        <f t="shared" si="20"/>
        <v/>
      </c>
      <c r="O25" s="17" t="str">
        <f t="shared" si="20"/>
        <v/>
      </c>
      <c r="P25" s="17" t="str">
        <f t="shared" si="20"/>
        <v/>
      </c>
      <c r="Q25" s="17" t="str">
        <f t="shared" si="20"/>
        <v/>
      </c>
      <c r="R25" s="17" t="str">
        <f t="shared" si="21"/>
        <v/>
      </c>
      <c r="S25" s="17" t="str">
        <f t="shared" si="21"/>
        <v/>
      </c>
      <c r="T25" s="17" t="str">
        <f t="shared" si="21"/>
        <v/>
      </c>
      <c r="U25" s="17" t="str">
        <f t="shared" si="21"/>
        <v/>
      </c>
      <c r="V25" s="17" t="str">
        <f t="shared" si="21"/>
        <v/>
      </c>
      <c r="W25" s="17" t="str">
        <f t="shared" si="21"/>
        <v/>
      </c>
      <c r="X25" s="17" t="str">
        <f t="shared" si="21"/>
        <v/>
      </c>
      <c r="Y25" s="17" t="str">
        <f t="shared" si="21"/>
        <v/>
      </c>
      <c r="Z25" s="17" t="str">
        <f t="shared" si="21"/>
        <v/>
      </c>
      <c r="AA25" s="17" t="str">
        <f t="shared" si="21"/>
        <v/>
      </c>
      <c r="AB25" s="17" t="str">
        <f t="shared" si="22"/>
        <v/>
      </c>
      <c r="AC25" s="17" t="str">
        <f t="shared" si="22"/>
        <v/>
      </c>
      <c r="AD25" s="17" t="str">
        <f t="shared" si="22"/>
        <v/>
      </c>
      <c r="AE25" s="17" t="str">
        <f t="shared" si="22"/>
        <v/>
      </c>
      <c r="AF25" s="17" t="str">
        <f t="shared" si="22"/>
        <v/>
      </c>
      <c r="AG25" s="17" t="str">
        <f t="shared" si="22"/>
        <v/>
      </c>
      <c r="AH25" s="17" t="str">
        <f t="shared" si="22"/>
        <v/>
      </c>
      <c r="AI25" s="17" t="str">
        <f t="shared" si="22"/>
        <v/>
      </c>
      <c r="AJ25" s="17" t="str">
        <f t="shared" si="22"/>
        <v/>
      </c>
      <c r="AK25" s="17" t="str">
        <f t="shared" si="22"/>
        <v/>
      </c>
      <c r="AL25" s="17" t="str">
        <f t="shared" si="23"/>
        <v/>
      </c>
      <c r="AM25" s="17" t="str">
        <f t="shared" si="23"/>
        <v/>
      </c>
      <c r="AN25" s="17" t="str">
        <f t="shared" si="23"/>
        <v/>
      </c>
      <c r="AO25" s="17" t="str">
        <f t="shared" si="23"/>
        <v/>
      </c>
      <c r="AP25" s="17" t="str">
        <f t="shared" si="23"/>
        <v/>
      </c>
      <c r="AQ25" s="17" t="str">
        <f t="shared" si="23"/>
        <v/>
      </c>
      <c r="AR25" s="17" t="str">
        <f t="shared" si="23"/>
        <v/>
      </c>
      <c r="AS25" s="17" t="str">
        <f t="shared" si="23"/>
        <v/>
      </c>
      <c r="AT25" s="17" t="str">
        <f t="shared" si="23"/>
        <v/>
      </c>
      <c r="AU25" s="17" t="str">
        <f t="shared" si="23"/>
        <v/>
      </c>
      <c r="AV25" s="17" t="str">
        <f t="shared" si="23"/>
        <v/>
      </c>
      <c r="AW25" s="17" t="str">
        <f t="shared" si="23"/>
        <v/>
      </c>
      <c r="AX25" s="17" t="str">
        <f t="shared" si="23"/>
        <v/>
      </c>
      <c r="AY25" s="17" t="str">
        <f t="shared" si="23"/>
        <v/>
      </c>
      <c r="AZ25" s="52" t="str">
        <f t="shared" si="23"/>
        <v/>
      </c>
      <c r="BA25" s="37" t="str">
        <f t="shared" si="11"/>
        <v/>
      </c>
      <c r="BB25" s="22" t="str">
        <f t="shared" ca="1" si="12"/>
        <v/>
      </c>
      <c r="BC25" s="22" t="str">
        <f t="shared" ca="1" si="15"/>
        <v/>
      </c>
      <c r="BD25" s="22" t="str">
        <f t="shared" ca="1" si="16"/>
        <v/>
      </c>
      <c r="BE25" s="22" t="str">
        <f t="shared" ca="1" si="17"/>
        <v/>
      </c>
      <c r="BF25" s="22" t="str">
        <f t="shared" ca="1" si="18"/>
        <v/>
      </c>
      <c r="BG25" s="38" t="str">
        <f t="shared" ca="1" si="19"/>
        <v/>
      </c>
    </row>
    <row r="26" spans="1:59" ht="18" customHeight="1" x14ac:dyDescent="0.2">
      <c r="A26" t="str">
        <f t="shared" si="13"/>
        <v/>
      </c>
      <c r="B26" s="84"/>
      <c r="C26" s="12"/>
      <c r="D26" s="29"/>
      <c r="E26" s="102"/>
      <c r="F26" s="104" t="str">
        <f t="shared" si="14"/>
        <v/>
      </c>
      <c r="G26" s="99" t="str">
        <f t="shared" si="6"/>
        <v/>
      </c>
      <c r="H26" s="51" t="str">
        <f t="shared" si="20"/>
        <v/>
      </c>
      <c r="I26" s="17" t="str">
        <f t="shared" si="20"/>
        <v/>
      </c>
      <c r="J26" s="17" t="str">
        <f t="shared" si="20"/>
        <v/>
      </c>
      <c r="K26" s="17" t="str">
        <f t="shared" si="20"/>
        <v/>
      </c>
      <c r="L26" s="17" t="str">
        <f t="shared" si="20"/>
        <v/>
      </c>
      <c r="M26" s="17" t="str">
        <f t="shared" si="20"/>
        <v/>
      </c>
      <c r="N26" s="17" t="str">
        <f t="shared" si="20"/>
        <v/>
      </c>
      <c r="O26" s="17" t="str">
        <f t="shared" si="20"/>
        <v/>
      </c>
      <c r="P26" s="17" t="str">
        <f t="shared" si="20"/>
        <v/>
      </c>
      <c r="Q26" s="17" t="str">
        <f t="shared" si="20"/>
        <v/>
      </c>
      <c r="R26" s="17" t="str">
        <f t="shared" si="21"/>
        <v/>
      </c>
      <c r="S26" s="17" t="str">
        <f t="shared" si="21"/>
        <v/>
      </c>
      <c r="T26" s="17" t="str">
        <f t="shared" si="21"/>
        <v/>
      </c>
      <c r="U26" s="17" t="str">
        <f t="shared" si="21"/>
        <v/>
      </c>
      <c r="V26" s="17" t="str">
        <f t="shared" si="21"/>
        <v/>
      </c>
      <c r="W26" s="17" t="str">
        <f t="shared" si="21"/>
        <v/>
      </c>
      <c r="X26" s="17" t="str">
        <f t="shared" si="21"/>
        <v/>
      </c>
      <c r="Y26" s="17" t="str">
        <f t="shared" si="21"/>
        <v/>
      </c>
      <c r="Z26" s="17" t="str">
        <f t="shared" si="21"/>
        <v/>
      </c>
      <c r="AA26" s="17" t="str">
        <f t="shared" si="21"/>
        <v/>
      </c>
      <c r="AB26" s="17" t="str">
        <f t="shared" si="22"/>
        <v/>
      </c>
      <c r="AC26" s="17" t="str">
        <f t="shared" si="22"/>
        <v/>
      </c>
      <c r="AD26" s="17" t="str">
        <f t="shared" si="22"/>
        <v/>
      </c>
      <c r="AE26" s="17" t="str">
        <f t="shared" si="22"/>
        <v/>
      </c>
      <c r="AF26" s="17" t="str">
        <f t="shared" si="22"/>
        <v/>
      </c>
      <c r="AG26" s="17" t="str">
        <f t="shared" si="22"/>
        <v/>
      </c>
      <c r="AH26" s="17" t="str">
        <f t="shared" si="22"/>
        <v/>
      </c>
      <c r="AI26" s="17" t="str">
        <f t="shared" si="22"/>
        <v/>
      </c>
      <c r="AJ26" s="17" t="str">
        <f t="shared" si="22"/>
        <v/>
      </c>
      <c r="AK26" s="17" t="str">
        <f t="shared" si="22"/>
        <v/>
      </c>
      <c r="AL26" s="17" t="str">
        <f t="shared" si="23"/>
        <v/>
      </c>
      <c r="AM26" s="17" t="str">
        <f t="shared" si="23"/>
        <v/>
      </c>
      <c r="AN26" s="17" t="str">
        <f t="shared" si="23"/>
        <v/>
      </c>
      <c r="AO26" s="17" t="str">
        <f t="shared" si="23"/>
        <v/>
      </c>
      <c r="AP26" s="17" t="str">
        <f t="shared" si="23"/>
        <v/>
      </c>
      <c r="AQ26" s="17" t="str">
        <f t="shared" si="23"/>
        <v/>
      </c>
      <c r="AR26" s="17" t="str">
        <f t="shared" si="23"/>
        <v/>
      </c>
      <c r="AS26" s="17" t="str">
        <f t="shared" si="23"/>
        <v/>
      </c>
      <c r="AT26" s="17" t="str">
        <f t="shared" si="23"/>
        <v/>
      </c>
      <c r="AU26" s="17" t="str">
        <f t="shared" si="23"/>
        <v/>
      </c>
      <c r="AV26" s="17" t="str">
        <f t="shared" si="23"/>
        <v/>
      </c>
      <c r="AW26" s="17" t="str">
        <f t="shared" si="23"/>
        <v/>
      </c>
      <c r="AX26" s="17" t="str">
        <f t="shared" si="23"/>
        <v/>
      </c>
      <c r="AY26" s="17" t="str">
        <f t="shared" si="23"/>
        <v/>
      </c>
      <c r="AZ26" s="52" t="str">
        <f t="shared" si="23"/>
        <v/>
      </c>
      <c r="BA26" s="37" t="str">
        <f t="shared" si="11"/>
        <v/>
      </c>
      <c r="BB26" s="22" t="str">
        <f t="shared" ca="1" si="12"/>
        <v/>
      </c>
      <c r="BC26" s="22" t="str">
        <f t="shared" ca="1" si="15"/>
        <v/>
      </c>
      <c r="BD26" s="22" t="str">
        <f t="shared" ca="1" si="16"/>
        <v/>
      </c>
      <c r="BE26" s="22" t="str">
        <f t="shared" ca="1" si="17"/>
        <v/>
      </c>
      <c r="BF26" s="22" t="str">
        <f t="shared" ca="1" si="18"/>
        <v/>
      </c>
      <c r="BG26" s="38" t="str">
        <f t="shared" ca="1" si="19"/>
        <v/>
      </c>
    </row>
    <row r="27" spans="1:59" ht="18" customHeight="1" x14ac:dyDescent="0.2">
      <c r="A27" t="str">
        <f t="shared" si="13"/>
        <v/>
      </c>
      <c r="B27" s="84"/>
      <c r="C27" s="12"/>
      <c r="D27" s="29"/>
      <c r="E27" s="102"/>
      <c r="F27" s="104" t="str">
        <f t="shared" si="14"/>
        <v/>
      </c>
      <c r="G27" s="99" t="str">
        <f t="shared" si="6"/>
        <v/>
      </c>
      <c r="H27" s="51" t="str">
        <f t="shared" si="20"/>
        <v/>
      </c>
      <c r="I27" s="17" t="str">
        <f t="shared" si="20"/>
        <v/>
      </c>
      <c r="J27" s="17" t="str">
        <f t="shared" si="20"/>
        <v/>
      </c>
      <c r="K27" s="17" t="str">
        <f t="shared" si="20"/>
        <v/>
      </c>
      <c r="L27" s="17" t="str">
        <f t="shared" si="20"/>
        <v/>
      </c>
      <c r="M27" s="17" t="str">
        <f t="shared" si="20"/>
        <v/>
      </c>
      <c r="N27" s="17" t="str">
        <f t="shared" si="20"/>
        <v/>
      </c>
      <c r="O27" s="17" t="str">
        <f t="shared" si="20"/>
        <v/>
      </c>
      <c r="P27" s="17" t="str">
        <f t="shared" si="20"/>
        <v/>
      </c>
      <c r="Q27" s="17" t="str">
        <f t="shared" si="20"/>
        <v/>
      </c>
      <c r="R27" s="17" t="str">
        <f t="shared" si="21"/>
        <v/>
      </c>
      <c r="S27" s="17" t="str">
        <f t="shared" si="21"/>
        <v/>
      </c>
      <c r="T27" s="17" t="str">
        <f t="shared" si="21"/>
        <v/>
      </c>
      <c r="U27" s="17" t="str">
        <f t="shared" si="21"/>
        <v/>
      </c>
      <c r="V27" s="17" t="str">
        <f t="shared" si="21"/>
        <v/>
      </c>
      <c r="W27" s="17" t="str">
        <f t="shared" si="21"/>
        <v/>
      </c>
      <c r="X27" s="17" t="str">
        <f t="shared" si="21"/>
        <v/>
      </c>
      <c r="Y27" s="17" t="str">
        <f t="shared" si="21"/>
        <v/>
      </c>
      <c r="Z27" s="17" t="str">
        <f t="shared" si="21"/>
        <v/>
      </c>
      <c r="AA27" s="17" t="str">
        <f t="shared" si="21"/>
        <v/>
      </c>
      <c r="AB27" s="17" t="str">
        <f t="shared" si="22"/>
        <v/>
      </c>
      <c r="AC27" s="17" t="str">
        <f t="shared" si="22"/>
        <v/>
      </c>
      <c r="AD27" s="17" t="str">
        <f t="shared" si="22"/>
        <v/>
      </c>
      <c r="AE27" s="17" t="str">
        <f t="shared" si="22"/>
        <v/>
      </c>
      <c r="AF27" s="17" t="str">
        <f t="shared" si="22"/>
        <v/>
      </c>
      <c r="AG27" s="17" t="str">
        <f t="shared" si="22"/>
        <v/>
      </c>
      <c r="AH27" s="17" t="str">
        <f t="shared" si="22"/>
        <v/>
      </c>
      <c r="AI27" s="17" t="str">
        <f t="shared" si="22"/>
        <v/>
      </c>
      <c r="AJ27" s="17" t="str">
        <f t="shared" si="22"/>
        <v/>
      </c>
      <c r="AK27" s="17" t="str">
        <f t="shared" si="22"/>
        <v/>
      </c>
      <c r="AL27" s="17" t="str">
        <f t="shared" si="23"/>
        <v/>
      </c>
      <c r="AM27" s="17" t="str">
        <f t="shared" si="23"/>
        <v/>
      </c>
      <c r="AN27" s="17" t="str">
        <f t="shared" si="23"/>
        <v/>
      </c>
      <c r="AO27" s="17" t="str">
        <f t="shared" si="23"/>
        <v/>
      </c>
      <c r="AP27" s="17" t="str">
        <f t="shared" si="23"/>
        <v/>
      </c>
      <c r="AQ27" s="17" t="str">
        <f t="shared" si="23"/>
        <v/>
      </c>
      <c r="AR27" s="17" t="str">
        <f t="shared" si="23"/>
        <v/>
      </c>
      <c r="AS27" s="17" t="str">
        <f t="shared" si="23"/>
        <v/>
      </c>
      <c r="AT27" s="17" t="str">
        <f t="shared" si="23"/>
        <v/>
      </c>
      <c r="AU27" s="17" t="str">
        <f t="shared" si="23"/>
        <v/>
      </c>
      <c r="AV27" s="17" t="str">
        <f t="shared" si="23"/>
        <v/>
      </c>
      <c r="AW27" s="17" t="str">
        <f t="shared" si="23"/>
        <v/>
      </c>
      <c r="AX27" s="17" t="str">
        <f t="shared" si="23"/>
        <v/>
      </c>
      <c r="AY27" s="17" t="str">
        <f t="shared" si="23"/>
        <v/>
      </c>
      <c r="AZ27" s="52" t="str">
        <f t="shared" si="23"/>
        <v/>
      </c>
      <c r="BA27" s="37" t="str">
        <f t="shared" si="11"/>
        <v/>
      </c>
      <c r="BB27" s="22" t="str">
        <f t="shared" ca="1" si="12"/>
        <v/>
      </c>
      <c r="BC27" s="22" t="str">
        <f t="shared" ca="1" si="15"/>
        <v/>
      </c>
      <c r="BD27" s="22" t="str">
        <f t="shared" ca="1" si="16"/>
        <v/>
      </c>
      <c r="BE27" s="22" t="str">
        <f t="shared" ca="1" si="17"/>
        <v/>
      </c>
      <c r="BF27" s="22" t="str">
        <f t="shared" ca="1" si="18"/>
        <v/>
      </c>
      <c r="BG27" s="38" t="str">
        <f t="shared" ca="1" si="19"/>
        <v/>
      </c>
    </row>
    <row r="28" spans="1:59" ht="18" customHeight="1" thickBot="1" x14ac:dyDescent="0.25">
      <c r="A28" t="str">
        <f t="shared" si="13"/>
        <v/>
      </c>
      <c r="B28" s="85"/>
      <c r="C28" s="34"/>
      <c r="D28" s="35"/>
      <c r="E28" s="103"/>
      <c r="F28" s="105" t="str">
        <f t="shared" si="14"/>
        <v/>
      </c>
      <c r="G28" s="100" t="str">
        <f t="shared" si="6"/>
        <v/>
      </c>
      <c r="H28" s="53" t="str">
        <f t="shared" si="20"/>
        <v/>
      </c>
      <c r="I28" s="54" t="str">
        <f t="shared" si="20"/>
        <v/>
      </c>
      <c r="J28" s="54" t="str">
        <f t="shared" si="20"/>
        <v/>
      </c>
      <c r="K28" s="54" t="str">
        <f t="shared" si="20"/>
        <v/>
      </c>
      <c r="L28" s="54" t="str">
        <f t="shared" si="20"/>
        <v/>
      </c>
      <c r="M28" s="54" t="str">
        <f t="shared" si="20"/>
        <v/>
      </c>
      <c r="N28" s="54" t="str">
        <f t="shared" si="20"/>
        <v/>
      </c>
      <c r="O28" s="54" t="str">
        <f t="shared" si="20"/>
        <v/>
      </c>
      <c r="P28" s="54" t="str">
        <f t="shared" si="20"/>
        <v/>
      </c>
      <c r="Q28" s="54" t="str">
        <f t="shared" si="20"/>
        <v/>
      </c>
      <c r="R28" s="54" t="str">
        <f t="shared" si="21"/>
        <v/>
      </c>
      <c r="S28" s="54" t="str">
        <f t="shared" si="21"/>
        <v/>
      </c>
      <c r="T28" s="54" t="str">
        <f t="shared" si="21"/>
        <v/>
      </c>
      <c r="U28" s="54" t="str">
        <f t="shared" si="21"/>
        <v/>
      </c>
      <c r="V28" s="54" t="str">
        <f t="shared" si="21"/>
        <v/>
      </c>
      <c r="W28" s="54" t="str">
        <f t="shared" si="21"/>
        <v/>
      </c>
      <c r="X28" s="54" t="str">
        <f t="shared" si="21"/>
        <v/>
      </c>
      <c r="Y28" s="54" t="str">
        <f t="shared" si="21"/>
        <v/>
      </c>
      <c r="Z28" s="54" t="str">
        <f t="shared" si="21"/>
        <v/>
      </c>
      <c r="AA28" s="54" t="str">
        <f t="shared" si="21"/>
        <v/>
      </c>
      <c r="AB28" s="54" t="str">
        <f t="shared" si="22"/>
        <v/>
      </c>
      <c r="AC28" s="54" t="str">
        <f t="shared" si="22"/>
        <v/>
      </c>
      <c r="AD28" s="54" t="str">
        <f t="shared" si="22"/>
        <v/>
      </c>
      <c r="AE28" s="54" t="str">
        <f t="shared" si="22"/>
        <v/>
      </c>
      <c r="AF28" s="54" t="str">
        <f t="shared" si="22"/>
        <v/>
      </c>
      <c r="AG28" s="54" t="str">
        <f t="shared" si="22"/>
        <v/>
      </c>
      <c r="AH28" s="54" t="str">
        <f t="shared" si="22"/>
        <v/>
      </c>
      <c r="AI28" s="54" t="str">
        <f t="shared" si="22"/>
        <v/>
      </c>
      <c r="AJ28" s="54" t="str">
        <f t="shared" si="22"/>
        <v/>
      </c>
      <c r="AK28" s="54" t="str">
        <f t="shared" si="22"/>
        <v/>
      </c>
      <c r="AL28" s="54" t="str">
        <f t="shared" si="23"/>
        <v/>
      </c>
      <c r="AM28" s="54" t="str">
        <f t="shared" si="23"/>
        <v/>
      </c>
      <c r="AN28" s="54" t="str">
        <f t="shared" si="23"/>
        <v/>
      </c>
      <c r="AO28" s="54" t="str">
        <f t="shared" si="23"/>
        <v/>
      </c>
      <c r="AP28" s="54" t="str">
        <f t="shared" si="23"/>
        <v/>
      </c>
      <c r="AQ28" s="54" t="str">
        <f t="shared" si="23"/>
        <v/>
      </c>
      <c r="AR28" s="54" t="str">
        <f t="shared" si="23"/>
        <v/>
      </c>
      <c r="AS28" s="54" t="str">
        <f t="shared" si="23"/>
        <v/>
      </c>
      <c r="AT28" s="54" t="str">
        <f t="shared" si="23"/>
        <v/>
      </c>
      <c r="AU28" s="54" t="str">
        <f t="shared" si="23"/>
        <v/>
      </c>
      <c r="AV28" s="54" t="str">
        <f t="shared" si="23"/>
        <v/>
      </c>
      <c r="AW28" s="54" t="str">
        <f t="shared" si="23"/>
        <v/>
      </c>
      <c r="AX28" s="54" t="str">
        <f t="shared" si="23"/>
        <v/>
      </c>
      <c r="AY28" s="54" t="str">
        <f t="shared" si="23"/>
        <v/>
      </c>
      <c r="AZ28" s="55" t="str">
        <f t="shared" si="23"/>
        <v/>
      </c>
      <c r="BA28" s="39" t="str">
        <f t="shared" si="11"/>
        <v/>
      </c>
      <c r="BB28" s="40" t="str">
        <f t="shared" ca="1" si="12"/>
        <v/>
      </c>
      <c r="BC28" s="40" t="str">
        <f t="shared" ca="1" si="15"/>
        <v/>
      </c>
      <c r="BD28" s="40" t="str">
        <f t="shared" ca="1" si="16"/>
        <v/>
      </c>
      <c r="BE28" s="40" t="str">
        <f t="shared" ca="1" si="17"/>
        <v/>
      </c>
      <c r="BF28" s="40" t="str">
        <f t="shared" ca="1" si="18"/>
        <v/>
      </c>
      <c r="BG28" s="41" t="str">
        <f t="shared" ca="1" si="19"/>
        <v/>
      </c>
    </row>
    <row r="30" spans="1:59" x14ac:dyDescent="0.2">
      <c r="F30" t="s">
        <v>93</v>
      </c>
      <c r="H30">
        <f>($L4-(COUNTA(H9:H28)))*100/$L4</f>
        <v>-400</v>
      </c>
      <c r="I30">
        <f t="shared" ref="I30:Y30" si="24">($L4-(COUNTA(I9:I28)))*100/$L4</f>
        <v>-400</v>
      </c>
      <c r="J30">
        <f t="shared" si="24"/>
        <v>-400</v>
      </c>
      <c r="K30">
        <f t="shared" si="24"/>
        <v>-400</v>
      </c>
      <c r="L30">
        <f t="shared" si="24"/>
        <v>-400</v>
      </c>
      <c r="M30">
        <f t="shared" si="24"/>
        <v>-400</v>
      </c>
      <c r="N30">
        <f t="shared" si="24"/>
        <v>-400</v>
      </c>
      <c r="O30">
        <f t="shared" si="24"/>
        <v>-400</v>
      </c>
      <c r="P30">
        <f t="shared" si="24"/>
        <v>-400</v>
      </c>
      <c r="Q30">
        <f t="shared" si="24"/>
        <v>-400</v>
      </c>
      <c r="R30">
        <f t="shared" si="24"/>
        <v>-400</v>
      </c>
      <c r="S30">
        <f t="shared" si="24"/>
        <v>-400</v>
      </c>
      <c r="T30">
        <f t="shared" si="24"/>
        <v>-400</v>
      </c>
      <c r="U30">
        <f t="shared" si="24"/>
        <v>-400</v>
      </c>
      <c r="V30">
        <f t="shared" si="24"/>
        <v>-400</v>
      </c>
      <c r="W30">
        <f t="shared" si="24"/>
        <v>-400</v>
      </c>
      <c r="X30">
        <f t="shared" si="24"/>
        <v>-400</v>
      </c>
      <c r="Y30">
        <f t="shared" si="24"/>
        <v>-400</v>
      </c>
    </row>
    <row r="31" spans="1:59" x14ac:dyDescent="0.2">
      <c r="AF31" s="91" t="s">
        <v>85</v>
      </c>
    </row>
    <row r="32" spans="1:59" ht="18" x14ac:dyDescent="0.25">
      <c r="C32" s="28"/>
    </row>
    <row r="33" spans="3:32" x14ac:dyDescent="0.2">
      <c r="AF33" s="91" t="s">
        <v>90</v>
      </c>
    </row>
    <row r="34" spans="3:32" ht="18" x14ac:dyDescent="0.25">
      <c r="C34" s="28"/>
    </row>
  </sheetData>
  <mergeCells count="15">
    <mergeCell ref="C7:E7"/>
    <mergeCell ref="F7:F8"/>
    <mergeCell ref="BC8:BG8"/>
    <mergeCell ref="BA7:BB7"/>
    <mergeCell ref="O5:P5"/>
    <mergeCell ref="I5:J5"/>
    <mergeCell ref="BA5:BG6"/>
    <mergeCell ref="G7:G8"/>
    <mergeCell ref="B1:BG1"/>
    <mergeCell ref="BA4:BG4"/>
    <mergeCell ref="B5:B6"/>
    <mergeCell ref="C5:C6"/>
    <mergeCell ref="D5:E6"/>
    <mergeCell ref="E4:F4"/>
    <mergeCell ref="H4:K4"/>
  </mergeCells>
  <conditionalFormatting sqref="H9:AZ28">
    <cfRule type="cellIs" dxfId="7" priority="5" stopIfTrue="1" operator="equal">
      <formula>"Mal"</formula>
    </cfRule>
    <cfRule type="expression" dxfId="6" priority="8" stopIfTrue="1">
      <formula>COUNTIF(fer,H$7)&gt;0</formula>
    </cfRule>
    <cfRule type="cellIs" dxfId="5" priority="9" stopIfTrue="1" operator="equal">
      <formula>"Réc"</formula>
    </cfRule>
    <cfRule type="cellIs" dxfId="4" priority="10" stopIfTrue="1" operator="equal">
      <formula>"For"</formula>
    </cfRule>
    <cfRule type="cellIs" dxfId="3" priority="11" stopIfTrue="1" operator="equal">
      <formula>"Dép"</formula>
    </cfRule>
    <cfRule type="cellIs" dxfId="2" priority="12" stopIfTrue="1" operator="equal">
      <formula>"J.Fr"</formula>
    </cfRule>
    <cfRule type="cellIs" dxfId="1" priority="13" stopIfTrue="1" operator="equal">
      <formula>"C.P"</formula>
    </cfRule>
  </conditionalFormatting>
  <conditionalFormatting sqref="H7:AZ8">
    <cfRule type="expression" dxfId="0" priority="4" stopIfTrue="1">
      <formula>COUNTIF(fer,H$7)&gt;0</formula>
    </cfRule>
  </conditionalFormatting>
  <hyperlinks>
    <hyperlink ref="AF31" r:id="rId1"/>
    <hyperlink ref="AF33" r:id="rId2"/>
  </hyperlinks>
  <pageMargins left="0.11811023622047245" right="0.11811023622047245" top="0.35433070866141736" bottom="0.35433070866141736" header="0.31496062992125984" footer="0.31496062992125984"/>
  <pageSetup paperSize="9" scale="45" orientation="landscape" r:id="rId3"/>
  <drawing r:id="rId4"/>
  <legacyDrawing r:id="rId5"/>
  <controls>
    <mc:AlternateContent xmlns:mc="http://schemas.openxmlformats.org/markup-compatibility/2006">
      <mc:Choice Requires="x14">
        <control shapeId="1025" r:id="rId6" name="CommandButton1">
          <controlPr autoLine="0" r:id="rId7">
            <anchor moveWithCells="1">
              <from>
                <xdr:col>13</xdr:col>
                <xdr:colOff>200025</xdr:colOff>
                <xdr:row>3</xdr:row>
                <xdr:rowOff>123825</xdr:rowOff>
              </from>
              <to>
                <xdr:col>17</xdr:col>
                <xdr:colOff>200025</xdr:colOff>
                <xdr:row>3</xdr:row>
                <xdr:rowOff>485775</xdr:rowOff>
              </to>
            </anchor>
          </controlPr>
        </control>
      </mc:Choice>
      <mc:Fallback>
        <control shapeId="1025" r:id="rId6" name="CommandButton1"/>
      </mc:Fallback>
    </mc:AlternateContent>
    <mc:AlternateContent xmlns:mc="http://schemas.openxmlformats.org/markup-compatibility/2006">
      <mc:Choice Requires="x14">
        <control shapeId="1037" r:id="rId8" name="Spinner 13">
          <controlPr defaultSize="0" autoPict="0" macro="[0]!RechercheNoms">
            <anchor moveWithCells="1" sizeWithCells="1">
              <from>
                <xdr:col>1</xdr:col>
                <xdr:colOff>581025</xdr:colOff>
                <xdr:row>3</xdr:row>
                <xdr:rowOff>38100</xdr:rowOff>
              </from>
              <to>
                <xdr:col>1</xdr:col>
                <xdr:colOff>1009650</xdr:colOff>
                <xdr:row>3</xdr:row>
                <xdr:rowOff>552450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9" name="Spinner 15">
          <controlPr defaultSize="0" autoPict="0" macro="[0]!RechercheNoms">
            <anchor moveWithCells="1" sizeWithCells="1">
              <from>
                <xdr:col>2</xdr:col>
                <xdr:colOff>876300</xdr:colOff>
                <xdr:row>3</xdr:row>
                <xdr:rowOff>38100</xdr:rowOff>
              </from>
              <to>
                <xdr:col>3</xdr:col>
                <xdr:colOff>57150</xdr:colOff>
                <xdr:row>3</xdr:row>
                <xdr:rowOff>552450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H17"/>
  <sheetViews>
    <sheetView workbookViewId="0">
      <selection activeCell="O17" sqref="O17"/>
    </sheetView>
  </sheetViews>
  <sheetFormatPr baseColWidth="10" defaultRowHeight="12.75" x14ac:dyDescent="0.2"/>
  <cols>
    <col min="1" max="1" width="11" customWidth="1"/>
    <col min="2" max="2" width="25.7109375" customWidth="1"/>
    <col min="3" max="3" width="20.7109375" customWidth="1"/>
    <col min="4" max="5" width="10.7109375" customWidth="1"/>
    <col min="6" max="6" width="6.7109375" customWidth="1"/>
    <col min="7" max="8" width="3.7109375" customWidth="1"/>
    <col min="9" max="13" width="11.42578125" customWidth="1"/>
  </cols>
  <sheetData>
    <row r="1" spans="2:8" ht="23.25" x14ac:dyDescent="0.2">
      <c r="B1" s="5" t="s">
        <v>12</v>
      </c>
    </row>
    <row r="6" spans="2:8" x14ac:dyDescent="0.2">
      <c r="D6" s="92"/>
    </row>
    <row r="7" spans="2:8" ht="15" x14ac:dyDescent="0.2">
      <c r="G7" s="149" t="s">
        <v>89</v>
      </c>
      <c r="H7" s="150"/>
    </row>
    <row r="8" spans="2:8" ht="18" customHeight="1" x14ac:dyDescent="0.2">
      <c r="B8" s="96" t="s">
        <v>0</v>
      </c>
      <c r="C8" s="96" t="s">
        <v>1</v>
      </c>
      <c r="D8" s="97" t="s">
        <v>2</v>
      </c>
      <c r="E8" s="97" t="s">
        <v>3</v>
      </c>
      <c r="F8" s="114" t="s">
        <v>54</v>
      </c>
      <c r="G8" s="113" t="s">
        <v>88</v>
      </c>
      <c r="H8" s="113" t="s">
        <v>3</v>
      </c>
    </row>
    <row r="9" spans="2:8" x14ac:dyDescent="0.2">
      <c r="B9" s="13" t="s">
        <v>91</v>
      </c>
      <c r="C9" s="13" t="s">
        <v>19</v>
      </c>
      <c r="D9" s="19">
        <v>41634</v>
      </c>
      <c r="E9" s="19">
        <v>41636</v>
      </c>
      <c r="F9" s="13"/>
      <c r="G9" s="13"/>
      <c r="H9" s="13"/>
    </row>
    <row r="10" spans="2:8" x14ac:dyDescent="0.2">
      <c r="B10" s="13" t="s">
        <v>45</v>
      </c>
      <c r="C10" s="13" t="s">
        <v>15</v>
      </c>
      <c r="D10" s="19">
        <v>41644</v>
      </c>
      <c r="E10" s="19">
        <v>41658</v>
      </c>
      <c r="F10" s="13"/>
      <c r="G10" s="13"/>
      <c r="H10" s="13"/>
    </row>
    <row r="11" spans="2:8" x14ac:dyDescent="0.2">
      <c r="B11" s="13" t="s">
        <v>51</v>
      </c>
      <c r="C11" s="13" t="s">
        <v>18</v>
      </c>
      <c r="D11" s="19">
        <v>41675</v>
      </c>
      <c r="E11" s="19">
        <v>41678</v>
      </c>
      <c r="F11" s="13"/>
      <c r="G11" s="13"/>
      <c r="H11" s="13"/>
    </row>
    <row r="12" spans="2:8" x14ac:dyDescent="0.2">
      <c r="B12" s="13" t="s">
        <v>42</v>
      </c>
      <c r="C12" s="13" t="s">
        <v>17</v>
      </c>
      <c r="D12" s="19">
        <v>41700</v>
      </c>
      <c r="E12" s="19">
        <v>41703</v>
      </c>
      <c r="F12" s="13"/>
      <c r="G12" s="13"/>
      <c r="H12" s="13"/>
    </row>
    <row r="13" spans="2:8" x14ac:dyDescent="0.2">
      <c r="B13" s="13" t="s">
        <v>42</v>
      </c>
      <c r="C13" s="13" t="s">
        <v>16</v>
      </c>
      <c r="D13" s="19">
        <v>42073</v>
      </c>
      <c r="E13" s="19">
        <v>42078</v>
      </c>
      <c r="F13" s="13"/>
      <c r="G13" s="13"/>
      <c r="H13" s="13"/>
    </row>
    <row r="14" spans="2:8" x14ac:dyDescent="0.2">
      <c r="B14" s="13" t="s">
        <v>50</v>
      </c>
      <c r="C14" s="13" t="s">
        <v>15</v>
      </c>
      <c r="D14" s="19">
        <v>41699</v>
      </c>
      <c r="E14" s="19">
        <v>41718</v>
      </c>
      <c r="F14" s="13"/>
      <c r="G14" s="13"/>
      <c r="H14" s="13"/>
    </row>
    <row r="15" spans="2:8" x14ac:dyDescent="0.2">
      <c r="B15" s="13" t="s">
        <v>46</v>
      </c>
      <c r="C15" s="13" t="s">
        <v>18</v>
      </c>
      <c r="D15" s="19">
        <v>41795</v>
      </c>
      <c r="E15" s="19">
        <v>41800</v>
      </c>
      <c r="F15" s="13"/>
      <c r="G15" s="13"/>
      <c r="H15" s="13"/>
    </row>
    <row r="16" spans="2:8" x14ac:dyDescent="0.2">
      <c r="B16" s="13" t="s">
        <v>46</v>
      </c>
      <c r="C16" s="13" t="s">
        <v>15</v>
      </c>
      <c r="D16" s="19">
        <v>41743</v>
      </c>
      <c r="E16" s="19">
        <v>41757</v>
      </c>
      <c r="F16" s="13"/>
      <c r="G16" s="13"/>
      <c r="H16" s="13"/>
    </row>
    <row r="17" spans="2:8" x14ac:dyDescent="0.2">
      <c r="B17" s="13" t="s">
        <v>53</v>
      </c>
      <c r="C17" s="13" t="s">
        <v>18</v>
      </c>
      <c r="D17" s="19">
        <v>41729</v>
      </c>
      <c r="E17" s="19">
        <v>41734</v>
      </c>
      <c r="F17" s="13"/>
      <c r="G17" s="13"/>
      <c r="H17" s="13"/>
    </row>
  </sheetData>
  <mergeCells count="1">
    <mergeCell ref="G7:H7"/>
  </mergeCells>
  <pageMargins left="0.31496062992125984" right="0.31496062992125984" top="0.35433070866141736" bottom="0.35433070866141736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autoLine="0" autoPict="0" r:id="rId5">
            <anchor moveWithCells="1">
              <from>
                <xdr:col>1</xdr:col>
                <xdr:colOff>428625</xdr:colOff>
                <xdr:row>3</xdr:row>
                <xdr:rowOff>85725</xdr:rowOff>
              </from>
              <to>
                <xdr:col>1</xdr:col>
                <xdr:colOff>1685925</xdr:colOff>
                <xdr:row>5</xdr:row>
                <xdr:rowOff>95250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P21"/>
  <sheetViews>
    <sheetView workbookViewId="0">
      <selection activeCell="G23" sqref="G23"/>
    </sheetView>
  </sheetViews>
  <sheetFormatPr baseColWidth="10" defaultRowHeight="12.75" x14ac:dyDescent="0.2"/>
  <cols>
    <col min="2" max="2" width="14.7109375" bestFit="1" customWidth="1"/>
    <col min="4" max="4" width="11" customWidth="1"/>
    <col min="5" max="5" width="5.7109375" customWidth="1"/>
    <col min="7" max="7" width="18" style="6" bestFit="1" customWidth="1"/>
    <col min="8" max="8" width="7.28515625" bestFit="1" customWidth="1"/>
    <col min="9" max="9" width="23.7109375" bestFit="1" customWidth="1"/>
    <col min="10" max="10" width="5.7109375" customWidth="1"/>
    <col min="14" max="14" width="3" bestFit="1" customWidth="1"/>
    <col min="15" max="15" width="10" bestFit="1" customWidth="1"/>
  </cols>
  <sheetData>
    <row r="1" spans="2:16" x14ac:dyDescent="0.2">
      <c r="B1" s="15"/>
      <c r="C1" s="16" t="s">
        <v>27</v>
      </c>
      <c r="G1" s="7" t="s">
        <v>14</v>
      </c>
      <c r="H1" s="7" t="s">
        <v>14</v>
      </c>
      <c r="I1" s="7" t="s">
        <v>13</v>
      </c>
      <c r="J1" s="7" t="s">
        <v>57</v>
      </c>
    </row>
    <row r="2" spans="2:16" ht="15" x14ac:dyDescent="0.3">
      <c r="B2" s="15"/>
      <c r="C2" s="76">
        <f>DATE(PlanningCP!C4-1,12,25)</f>
        <v>41633</v>
      </c>
      <c r="D2" s="82" t="s">
        <v>71</v>
      </c>
      <c r="E2" s="71">
        <v>1</v>
      </c>
      <c r="F2" s="72">
        <v>2014</v>
      </c>
      <c r="G2" s="11" t="s">
        <v>15</v>
      </c>
      <c r="H2" s="14" t="s">
        <v>21</v>
      </c>
      <c r="I2" s="23" t="s">
        <v>42</v>
      </c>
      <c r="J2" s="24" t="s">
        <v>55</v>
      </c>
      <c r="K2" s="3">
        <v>1</v>
      </c>
      <c r="L2" s="2">
        <v>40787</v>
      </c>
      <c r="N2" s="71">
        <v>1</v>
      </c>
      <c r="O2" s="72" t="s">
        <v>59</v>
      </c>
      <c r="P2" t="str">
        <f>IF(ISERROR(VLOOKUP(A4,Mois_toupie,2,FALSE)),"",VLOOKUP(A4,Mois_toupie,2,FALSE))</f>
        <v/>
      </c>
    </row>
    <row r="3" spans="2:16" ht="15" x14ac:dyDescent="0.3">
      <c r="B3" s="10" t="s">
        <v>28</v>
      </c>
      <c r="C3" s="77">
        <f>DATE(PlanningCP!C4,1,1)</f>
        <v>41640</v>
      </c>
      <c r="D3" s="9" t="s">
        <v>72</v>
      </c>
      <c r="E3" s="73">
        <v>2</v>
      </c>
      <c r="F3" s="74">
        <v>2015</v>
      </c>
      <c r="G3" s="11" t="s">
        <v>16</v>
      </c>
      <c r="H3" s="14" t="s">
        <v>22</v>
      </c>
      <c r="I3" s="8" t="s">
        <v>43</v>
      </c>
      <c r="J3" s="25" t="s">
        <v>55</v>
      </c>
      <c r="K3" s="3">
        <v>2</v>
      </c>
      <c r="L3" s="2">
        <v>40817</v>
      </c>
      <c r="N3" s="73">
        <v>2</v>
      </c>
      <c r="O3" s="74" t="s">
        <v>60</v>
      </c>
    </row>
    <row r="4" spans="2:16" ht="15" x14ac:dyDescent="0.3">
      <c r="B4" s="10" t="s">
        <v>29</v>
      </c>
      <c r="C4" s="78">
        <f>ROUND(DATE(PlanningCP!C4,4,MOD(234-11*MOD(PlanningCP!C4,19),30))/7,0)*7-6</f>
        <v>41749</v>
      </c>
      <c r="D4" s="9" t="s">
        <v>73</v>
      </c>
      <c r="E4" s="73">
        <v>3</v>
      </c>
      <c r="F4" s="74">
        <v>2016</v>
      </c>
      <c r="G4" s="11" t="s">
        <v>17</v>
      </c>
      <c r="H4" s="14" t="s">
        <v>23</v>
      </c>
      <c r="I4" s="8" t="s">
        <v>44</v>
      </c>
      <c r="J4" s="25" t="s">
        <v>55</v>
      </c>
      <c r="K4" s="3">
        <v>3</v>
      </c>
      <c r="L4" s="2">
        <v>40848</v>
      </c>
      <c r="N4" s="73">
        <v>3</v>
      </c>
      <c r="O4" s="74" t="s">
        <v>61</v>
      </c>
    </row>
    <row r="5" spans="2:16" ht="15" x14ac:dyDescent="0.3">
      <c r="B5" s="10" t="s">
        <v>30</v>
      </c>
      <c r="C5" s="79">
        <f>C4+1</f>
        <v>41750</v>
      </c>
      <c r="D5" s="9" t="s">
        <v>74</v>
      </c>
      <c r="E5" s="73">
        <v>4</v>
      </c>
      <c r="F5" s="74">
        <v>2017</v>
      </c>
      <c r="G5" s="11" t="s">
        <v>18</v>
      </c>
      <c r="H5" s="14" t="s">
        <v>24</v>
      </c>
      <c r="I5" s="8" t="s">
        <v>45</v>
      </c>
      <c r="J5" s="25" t="s">
        <v>55</v>
      </c>
      <c r="K5" s="3">
        <v>4</v>
      </c>
      <c r="L5" s="2">
        <v>40878</v>
      </c>
      <c r="N5" s="73">
        <v>4</v>
      </c>
      <c r="O5" s="74" t="s">
        <v>62</v>
      </c>
    </row>
    <row r="6" spans="2:16" ht="15" x14ac:dyDescent="0.3">
      <c r="B6" s="10" t="s">
        <v>31</v>
      </c>
      <c r="C6" s="79">
        <f>DATE(PlanningCP!C4,5,1)</f>
        <v>41760</v>
      </c>
      <c r="D6" s="9" t="s">
        <v>75</v>
      </c>
      <c r="E6" s="73">
        <v>5</v>
      </c>
      <c r="F6" s="74">
        <v>2018</v>
      </c>
      <c r="G6" s="11" t="s">
        <v>19</v>
      </c>
      <c r="H6" s="14" t="s">
        <v>25</v>
      </c>
      <c r="I6" s="8" t="s">
        <v>46</v>
      </c>
      <c r="J6" s="25" t="s">
        <v>56</v>
      </c>
      <c r="K6" s="3">
        <v>5</v>
      </c>
      <c r="L6" s="2">
        <v>40909</v>
      </c>
      <c r="N6" s="73">
        <v>5</v>
      </c>
      <c r="O6" s="74" t="s">
        <v>63</v>
      </c>
    </row>
    <row r="7" spans="2:16" ht="15" x14ac:dyDescent="0.3">
      <c r="B7" s="10" t="s">
        <v>32</v>
      </c>
      <c r="C7" s="79">
        <f>DATE(PlanningCP!C4,5,8)</f>
        <v>41767</v>
      </c>
      <c r="D7" s="9" t="s">
        <v>76</v>
      </c>
      <c r="E7" s="73">
        <v>6</v>
      </c>
      <c r="F7" s="74">
        <v>2019</v>
      </c>
      <c r="G7" s="11" t="s">
        <v>20</v>
      </c>
      <c r="H7" s="14" t="s">
        <v>26</v>
      </c>
      <c r="I7" s="8" t="s">
        <v>47</v>
      </c>
      <c r="J7" s="25" t="s">
        <v>55</v>
      </c>
      <c r="K7" s="3">
        <v>6</v>
      </c>
      <c r="L7" s="2">
        <v>40940</v>
      </c>
      <c r="N7" s="73">
        <v>6</v>
      </c>
      <c r="O7" s="74" t="s">
        <v>64</v>
      </c>
    </row>
    <row r="8" spans="2:16" ht="15" x14ac:dyDescent="0.3">
      <c r="B8" s="10" t="s">
        <v>33</v>
      </c>
      <c r="C8" s="79">
        <f>C4+39</f>
        <v>41788</v>
      </c>
      <c r="D8" s="9" t="s">
        <v>77</v>
      </c>
      <c r="E8" s="73">
        <v>7</v>
      </c>
      <c r="F8" s="74">
        <v>2020</v>
      </c>
      <c r="G8" s="14"/>
      <c r="H8" s="9"/>
      <c r="I8" s="8" t="s">
        <v>48</v>
      </c>
      <c r="J8" s="25" t="s">
        <v>55</v>
      </c>
      <c r="K8" s="3">
        <v>7</v>
      </c>
      <c r="L8" s="2">
        <v>40969</v>
      </c>
      <c r="N8" s="73">
        <v>7</v>
      </c>
      <c r="O8" s="74" t="s">
        <v>65</v>
      </c>
    </row>
    <row r="9" spans="2:16" ht="15" x14ac:dyDescent="0.3">
      <c r="B9" s="10" t="s">
        <v>34</v>
      </c>
      <c r="C9" s="80">
        <f>C4+50</f>
        <v>41799</v>
      </c>
      <c r="D9" s="9" t="s">
        <v>78</v>
      </c>
      <c r="E9" s="73">
        <v>8</v>
      </c>
      <c r="F9" s="74">
        <v>2021</v>
      </c>
      <c r="G9" s="14"/>
      <c r="H9" s="9"/>
      <c r="I9" s="8" t="s">
        <v>49</v>
      </c>
      <c r="J9" s="25" t="s">
        <v>55</v>
      </c>
      <c r="K9" s="3">
        <v>8</v>
      </c>
      <c r="L9" s="2">
        <v>41000</v>
      </c>
      <c r="N9" s="73">
        <v>8</v>
      </c>
      <c r="O9" s="74" t="s">
        <v>66</v>
      </c>
    </row>
    <row r="10" spans="2:16" ht="15" x14ac:dyDescent="0.3">
      <c r="B10" s="10" t="s">
        <v>35</v>
      </c>
      <c r="C10" s="79">
        <f>DATE(PlanningCP!C4,7,14)</f>
        <v>41834</v>
      </c>
      <c r="D10" s="9" t="s">
        <v>79</v>
      </c>
      <c r="E10" s="73">
        <v>9</v>
      </c>
      <c r="F10" s="74">
        <v>2022</v>
      </c>
      <c r="G10" s="14"/>
      <c r="I10" s="8" t="s">
        <v>50</v>
      </c>
      <c r="J10" s="25" t="s">
        <v>55</v>
      </c>
      <c r="K10" s="3">
        <v>9</v>
      </c>
      <c r="L10" s="2">
        <v>41030</v>
      </c>
      <c r="N10" s="73">
        <v>9</v>
      </c>
      <c r="O10" s="74" t="s">
        <v>67</v>
      </c>
    </row>
    <row r="11" spans="2:16" ht="15" x14ac:dyDescent="0.3">
      <c r="B11" s="10" t="s">
        <v>36</v>
      </c>
      <c r="C11" s="79">
        <f>DATE(PlanningCP!C4,8,15)</f>
        <v>41866</v>
      </c>
      <c r="D11" s="9" t="s">
        <v>80</v>
      </c>
      <c r="E11" s="73">
        <v>10</v>
      </c>
      <c r="F11" s="74">
        <v>2023</v>
      </c>
      <c r="G11" s="14"/>
      <c r="I11" s="8" t="s">
        <v>51</v>
      </c>
      <c r="J11" s="25" t="s">
        <v>56</v>
      </c>
      <c r="K11" s="3">
        <v>10</v>
      </c>
      <c r="L11" s="2">
        <v>41061</v>
      </c>
      <c r="N11" s="73">
        <v>10</v>
      </c>
      <c r="O11" s="74" t="s">
        <v>68</v>
      </c>
    </row>
    <row r="12" spans="2:16" ht="15" x14ac:dyDescent="0.3">
      <c r="B12" s="10" t="s">
        <v>37</v>
      </c>
      <c r="C12" s="79">
        <f>DATE(PlanningCP!C4,11,1)</f>
        <v>41944</v>
      </c>
      <c r="D12" s="9" t="s">
        <v>81</v>
      </c>
      <c r="E12" s="73">
        <v>11</v>
      </c>
      <c r="F12" s="74">
        <v>2024</v>
      </c>
      <c r="G12" s="14"/>
      <c r="I12" s="8" t="s">
        <v>52</v>
      </c>
      <c r="J12" s="25" t="s">
        <v>56</v>
      </c>
      <c r="K12" s="3">
        <v>11</v>
      </c>
      <c r="L12" s="2">
        <v>41091</v>
      </c>
      <c r="N12" s="73">
        <v>11</v>
      </c>
      <c r="O12" s="74" t="s">
        <v>69</v>
      </c>
    </row>
    <row r="13" spans="2:16" ht="15" x14ac:dyDescent="0.3">
      <c r="B13" s="10" t="s">
        <v>38</v>
      </c>
      <c r="C13" s="79">
        <f>DATE(PlanningCP!C4,11,11)</f>
        <v>41954</v>
      </c>
      <c r="D13" s="83" t="s">
        <v>82</v>
      </c>
      <c r="E13" s="73">
        <v>12</v>
      </c>
      <c r="F13" s="74">
        <v>2025</v>
      </c>
      <c r="G13" s="14"/>
      <c r="I13" s="8" t="s">
        <v>53</v>
      </c>
      <c r="J13" s="25" t="s">
        <v>56</v>
      </c>
      <c r="K13" s="3">
        <v>12</v>
      </c>
      <c r="L13" s="2">
        <v>41122</v>
      </c>
      <c r="N13" s="65">
        <v>12</v>
      </c>
      <c r="O13" s="75" t="s">
        <v>70</v>
      </c>
    </row>
    <row r="14" spans="2:16" ht="15" x14ac:dyDescent="0.3">
      <c r="B14" s="10" t="s">
        <v>39</v>
      </c>
      <c r="C14" s="79">
        <f>DATE(PlanningCP!C4,12,25)</f>
        <v>41998</v>
      </c>
      <c r="D14" s="82"/>
      <c r="E14" s="73">
        <v>13</v>
      </c>
      <c r="F14" s="74">
        <v>2026</v>
      </c>
      <c r="G14" s="14"/>
      <c r="I14" s="8"/>
      <c r="J14" s="25"/>
      <c r="K14" s="3">
        <v>13</v>
      </c>
      <c r="L14" s="2">
        <v>41153</v>
      </c>
    </row>
    <row r="15" spans="2:16" ht="15" x14ac:dyDescent="0.3">
      <c r="B15" s="15"/>
      <c r="C15" s="81">
        <f>DATE(PlanningCP!C4+1,1,1)</f>
        <v>42005</v>
      </c>
      <c r="D15" s="9"/>
      <c r="E15" s="73">
        <v>14</v>
      </c>
      <c r="F15" s="74">
        <v>2027</v>
      </c>
      <c r="G15" s="70"/>
      <c r="H15" s="27"/>
      <c r="I15" s="8"/>
      <c r="J15" s="25"/>
      <c r="K15" s="3">
        <v>14</v>
      </c>
      <c r="L15" s="2">
        <v>41183</v>
      </c>
    </row>
    <row r="16" spans="2:16" ht="15" x14ac:dyDescent="0.3">
      <c r="E16" s="73">
        <v>15</v>
      </c>
      <c r="F16" s="74">
        <v>2028</v>
      </c>
      <c r="I16" s="8"/>
      <c r="J16" s="25"/>
      <c r="K16" s="3">
        <v>15</v>
      </c>
      <c r="L16" s="2">
        <v>41214</v>
      </c>
    </row>
    <row r="17" spans="5:10" x14ac:dyDescent="0.2">
      <c r="E17" s="73">
        <v>16</v>
      </c>
      <c r="F17" s="74">
        <v>2029</v>
      </c>
      <c r="I17" s="8"/>
      <c r="J17" s="25"/>
    </row>
    <row r="18" spans="5:10" x14ac:dyDescent="0.2">
      <c r="E18" s="65">
        <v>17</v>
      </c>
      <c r="F18" s="75">
        <v>2030</v>
      </c>
      <c r="I18" s="8"/>
      <c r="J18" s="25"/>
    </row>
    <row r="19" spans="5:10" x14ac:dyDescent="0.2">
      <c r="I19" s="8"/>
      <c r="J19" s="25"/>
    </row>
    <row r="20" spans="5:10" x14ac:dyDescent="0.2">
      <c r="I20" s="8"/>
      <c r="J20" s="25"/>
    </row>
    <row r="21" spans="5:10" x14ac:dyDescent="0.2">
      <c r="I21" s="26"/>
      <c r="J21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PlanningCP</vt:lpstr>
      <vt:lpstr>Data</vt:lpstr>
      <vt:lpstr>Param liste</vt:lpstr>
      <vt:lpstr>abs</vt:lpstr>
      <vt:lpstr>an</vt:lpstr>
      <vt:lpstr>année_param</vt:lpstr>
      <vt:lpstr>bd</vt:lpstr>
      <vt:lpstr>code_abs</vt:lpstr>
      <vt:lpstr>PlanningCP!Extraire</vt:lpstr>
      <vt:lpstr>fer</vt:lpstr>
      <vt:lpstr>mois</vt:lpstr>
      <vt:lpstr>mois_param</vt:lpstr>
      <vt:lpstr>Mois_toupie</vt:lpstr>
      <vt:lpstr>N°_année</vt:lpstr>
      <vt:lpstr>Pers_Sté</vt:lpstr>
      <vt:lpstr>recherche_info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Michel</cp:lastModifiedBy>
  <cp:lastPrinted>2013-12-04T09:02:38Z</cp:lastPrinted>
  <dcterms:created xsi:type="dcterms:W3CDTF">2013-11-29T21:33:43Z</dcterms:created>
  <dcterms:modified xsi:type="dcterms:W3CDTF">2013-12-05T21:10:32Z</dcterms:modified>
</cp:coreProperties>
</file>