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19410" windowHeight="11010"/>
  </bookViews>
  <sheets>
    <sheet name="H.Passage CP" sheetId="1" r:id="rId1"/>
  </sheets>
  <definedNames>
    <definedName name="_xlnm._FilterDatabase" localSheetId="0" hidden="1">'H.Passage CP'!$AE$23:$AF$208</definedName>
  </definedNames>
  <calcPr calcId="145621"/>
</workbook>
</file>

<file path=xl/calcChain.xml><?xml version="1.0" encoding="utf-8"?>
<calcChain xmlns="http://schemas.openxmlformats.org/spreadsheetml/2006/main">
  <c r="P14" i="1" l="1"/>
  <c r="P15" i="1" s="1"/>
  <c r="P16" i="1" s="1"/>
  <c r="P17" i="1" s="1"/>
  <c r="P18" i="1" s="1"/>
  <c r="P19" i="1" s="1"/>
  <c r="P20" i="1" s="1"/>
  <c r="P21" i="1" s="1"/>
  <c r="P26" i="1" s="1"/>
  <c r="P27" i="1" s="1"/>
  <c r="P28" i="1" s="1"/>
  <c r="P29" i="1" s="1"/>
  <c r="P30" i="1" s="1"/>
  <c r="P31" i="1" s="1"/>
  <c r="P32" i="1" s="1"/>
  <c r="P33" i="1" s="1"/>
  <c r="P38" i="1" s="1"/>
  <c r="P39" i="1" s="1"/>
  <c r="P40" i="1" s="1"/>
  <c r="P41" i="1" s="1"/>
  <c r="P42" i="1" s="1"/>
  <c r="P43" i="1" s="1"/>
  <c r="P44" i="1" s="1"/>
  <c r="P49" i="1" s="1"/>
  <c r="P50" i="1" s="1"/>
  <c r="P51" i="1" s="1"/>
  <c r="P52" i="1" s="1"/>
  <c r="P53" i="1" s="1"/>
  <c r="P54" i="1" s="1"/>
  <c r="J14" i="1"/>
  <c r="J15" i="1" s="1"/>
  <c r="J16" i="1" s="1"/>
  <c r="J17" i="1" s="1"/>
  <c r="J18" i="1" s="1"/>
  <c r="J19" i="1" s="1"/>
  <c r="J20" i="1" s="1"/>
  <c r="J21" i="1" s="1"/>
  <c r="J26" i="1" s="1"/>
  <c r="J27" i="1" s="1"/>
  <c r="J28" i="1" s="1"/>
  <c r="J29" i="1" s="1"/>
  <c r="J30" i="1" s="1"/>
  <c r="J31" i="1" s="1"/>
  <c r="J32" i="1" s="1"/>
  <c r="J33" i="1" s="1"/>
  <c r="J38" i="1" s="1"/>
  <c r="J39" i="1" s="1"/>
  <c r="J40" i="1" s="1"/>
  <c r="J41" i="1" s="1"/>
  <c r="J42" i="1" s="1"/>
  <c r="J43" i="1" s="1"/>
  <c r="J44" i="1" s="1"/>
  <c r="J49" i="1" s="1"/>
  <c r="J50" i="1" s="1"/>
  <c r="J51" i="1" s="1"/>
  <c r="J52" i="1" s="1"/>
  <c r="J53" i="1" s="1"/>
  <c r="J54" i="1" s="1"/>
  <c r="L26" i="1"/>
  <c r="L19" i="1"/>
  <c r="N14" i="1"/>
  <c r="L14" i="1"/>
  <c r="K14" i="1"/>
  <c r="L28" i="1" l="1"/>
  <c r="L17" i="1" l="1"/>
  <c r="L16" i="1"/>
  <c r="L15" i="1"/>
  <c r="N17" i="1"/>
  <c r="N16" i="1"/>
  <c r="N15" i="1"/>
  <c r="N26" i="1"/>
  <c r="O14" i="1"/>
  <c r="K15" i="1"/>
  <c r="K16" i="1" s="1"/>
  <c r="K17" i="1" s="1"/>
  <c r="K18" i="1" s="1"/>
  <c r="K19" i="1" s="1"/>
  <c r="K20" i="1" s="1"/>
  <c r="K21" i="1" s="1"/>
  <c r="K26" i="1" s="1"/>
  <c r="N18" i="1"/>
  <c r="N19" i="1"/>
  <c r="N20" i="1"/>
  <c r="N21" i="1"/>
  <c r="O15" i="1" l="1"/>
  <c r="O16" i="1" s="1"/>
  <c r="O17" i="1" l="1"/>
  <c r="O18" i="1" s="1"/>
  <c r="O19" i="1" l="1"/>
  <c r="O20" i="1" l="1"/>
  <c r="O21" i="1" l="1"/>
  <c r="O26" i="1" l="1"/>
  <c r="L18" i="1" l="1"/>
  <c r="L20" i="1" l="1"/>
  <c r="L21" i="1"/>
  <c r="N41" i="1" l="1"/>
  <c r="N38" i="1"/>
  <c r="N30" i="1"/>
  <c r="N27" i="1"/>
  <c r="N50" i="1"/>
  <c r="N51" i="1"/>
  <c r="N52" i="1"/>
  <c r="N53" i="1"/>
  <c r="N54" i="1"/>
  <c r="N49" i="1"/>
  <c r="N39" i="1"/>
  <c r="N40" i="1"/>
  <c r="N42" i="1"/>
  <c r="N43" i="1"/>
  <c r="N44" i="1"/>
  <c r="N28" i="1"/>
  <c r="N29" i="1"/>
  <c r="N31" i="1"/>
  <c r="N32" i="1"/>
  <c r="N33" i="1"/>
  <c r="N8" i="1"/>
  <c r="A5" i="1" l="1"/>
  <c r="L31" i="1" l="1"/>
  <c r="L29" i="1"/>
  <c r="L30" i="1"/>
  <c r="N9" i="1"/>
  <c r="F55" i="1"/>
  <c r="L55" i="1" s="1"/>
  <c r="F45" i="1"/>
  <c r="F34" i="1"/>
  <c r="F22" i="1"/>
  <c r="L32" i="1" l="1"/>
  <c r="L52" i="1"/>
  <c r="L39" i="1"/>
  <c r="L43" i="1"/>
  <c r="L33" i="1"/>
  <c r="L53" i="1"/>
  <c r="L40" i="1"/>
  <c r="L44" i="1"/>
  <c r="L50" i="1"/>
  <c r="L54" i="1"/>
  <c r="L41" i="1"/>
  <c r="L38" i="1"/>
  <c r="L51" i="1"/>
  <c r="L49" i="1"/>
  <c r="L42" i="1"/>
  <c r="L27" i="1"/>
  <c r="E34" i="1"/>
  <c r="E45" i="1"/>
  <c r="E55" i="1"/>
  <c r="K27" i="1" l="1"/>
  <c r="N22" i="1"/>
  <c r="N55" i="1"/>
  <c r="N45" i="1"/>
  <c r="N34" i="1"/>
  <c r="L45" i="1"/>
  <c r="L34" i="1"/>
  <c r="L22" i="1"/>
  <c r="L56" i="1" l="1"/>
  <c r="N56" i="1"/>
  <c r="O27" i="1" l="1"/>
  <c r="O28" i="1" l="1"/>
  <c r="O29" i="1" l="1"/>
  <c r="K28" i="1"/>
  <c r="O30" i="1" l="1"/>
  <c r="K29" i="1"/>
  <c r="O31" i="1" l="1"/>
  <c r="K30" i="1"/>
  <c r="O32" i="1" l="1"/>
  <c r="K31" i="1"/>
  <c r="O33" i="1" l="1"/>
  <c r="K32" i="1"/>
  <c r="O38" i="1" l="1"/>
  <c r="K33" i="1"/>
  <c r="O39" i="1" l="1"/>
  <c r="K38" i="1"/>
  <c r="O40" i="1" l="1"/>
  <c r="K39" i="1"/>
  <c r="O41" i="1" l="1"/>
  <c r="K40" i="1"/>
  <c r="O42" i="1" l="1"/>
  <c r="K41" i="1"/>
  <c r="O43" i="1" l="1"/>
  <c r="K42" i="1"/>
  <c r="O44" i="1" l="1"/>
  <c r="K43" i="1"/>
  <c r="O49" i="1" l="1"/>
  <c r="K44" i="1"/>
  <c r="K49" i="1" l="1"/>
  <c r="O50" i="1"/>
  <c r="O51" i="1" l="1"/>
  <c r="K50" i="1"/>
  <c r="O52" i="1" l="1"/>
  <c r="K51" i="1"/>
  <c r="O53" i="1" l="1"/>
  <c r="K52" i="1"/>
  <c r="O54" i="1" l="1"/>
  <c r="K53" i="1"/>
  <c r="K54" i="1" l="1"/>
</calcChain>
</file>

<file path=xl/sharedStrings.xml><?xml version="1.0" encoding="utf-8"?>
<sst xmlns="http://schemas.openxmlformats.org/spreadsheetml/2006/main" count="542" uniqueCount="107">
  <si>
    <t>+</t>
  </si>
  <si>
    <t>-</t>
  </si>
  <si>
    <t>T1</t>
  </si>
  <si>
    <t>T2</t>
  </si>
  <si>
    <t>T3</t>
  </si>
  <si>
    <t>T4</t>
  </si>
  <si>
    <t xml:space="preserve">Départ </t>
  </si>
  <si>
    <t>PK</t>
  </si>
  <si>
    <t>Arrivée</t>
  </si>
  <si>
    <t>distance</t>
  </si>
  <si>
    <t>start</t>
  </si>
  <si>
    <t>Lundi 18/07</t>
  </si>
  <si>
    <t>CP1</t>
  </si>
  <si>
    <t>Mardi 19/07</t>
  </si>
  <si>
    <t>CP2</t>
  </si>
  <si>
    <t>Mercredi 20/07</t>
  </si>
  <si>
    <t>CP3</t>
  </si>
  <si>
    <t>CP4</t>
  </si>
  <si>
    <t>Jeudi 21/07</t>
  </si>
  <si>
    <t>CP5</t>
  </si>
  <si>
    <t>CP7</t>
  </si>
  <si>
    <t>Vendredi 22/07</t>
  </si>
  <si>
    <t>CP9</t>
  </si>
  <si>
    <t>Samedi 23/07</t>
  </si>
  <si>
    <t>CP10</t>
  </si>
  <si>
    <t>Dimanche 24/07</t>
  </si>
  <si>
    <t>CP11</t>
  </si>
  <si>
    <t>Lundi 25/07</t>
  </si>
  <si>
    <t>CP12</t>
  </si>
  <si>
    <t>CP13</t>
  </si>
  <si>
    <t>Mardi 26/07</t>
  </si>
  <si>
    <t>CP15</t>
  </si>
  <si>
    <t>Mercredi 27/07</t>
  </si>
  <si>
    <t>Jeudi 28/07</t>
  </si>
  <si>
    <t>CP17</t>
  </si>
  <si>
    <t>Vendredi 29/07</t>
  </si>
  <si>
    <t>CP18</t>
  </si>
  <si>
    <t>CP19</t>
  </si>
  <si>
    <t>Samedi 30/07</t>
  </si>
  <si>
    <t>CP20</t>
  </si>
  <si>
    <t>Dimanche 31/07</t>
  </si>
  <si>
    <t>Lundi 01/08</t>
  </si>
  <si>
    <t>CP22</t>
  </si>
  <si>
    <t>Mardi 02/08</t>
  </si>
  <si>
    <t>CP24</t>
  </si>
  <si>
    <t>CP25</t>
  </si>
  <si>
    <t>Jour Arrivee</t>
  </si>
  <si>
    <t>Heure</t>
  </si>
  <si>
    <t>temps</t>
  </si>
  <si>
    <t>Temps</t>
  </si>
  <si>
    <t>10 jours</t>
  </si>
  <si>
    <t>11 jours</t>
  </si>
  <si>
    <t>samedi 30/07</t>
  </si>
  <si>
    <t>=</t>
  </si>
  <si>
    <t>8 KM/H</t>
  </si>
  <si>
    <t>5 KM/H</t>
  </si>
  <si>
    <t>3,74KM/H</t>
  </si>
  <si>
    <t>3,4 KM/H</t>
  </si>
  <si>
    <t>CP6</t>
  </si>
  <si>
    <t>CP8/Base vie 1</t>
  </si>
  <si>
    <t>CP14</t>
  </si>
  <si>
    <t>CP16/Base vie 2</t>
  </si>
  <si>
    <t xml:space="preserve">CP21 </t>
  </si>
  <si>
    <t>CP23/Base vie 3</t>
  </si>
  <si>
    <t xml:space="preserve">CP26 </t>
  </si>
  <si>
    <t>CP27</t>
  </si>
  <si>
    <t>CP28</t>
  </si>
  <si>
    <t>CP29/Base vie 4/Finish</t>
  </si>
  <si>
    <t xml:space="preserve">Jour et heure de départ </t>
  </si>
  <si>
    <t>A1</t>
  </si>
  <si>
    <t>A2</t>
  </si>
  <si>
    <t>A3</t>
  </si>
  <si>
    <t>A4</t>
  </si>
  <si>
    <t>A5</t>
  </si>
  <si>
    <t>A6</t>
  </si>
  <si>
    <t>A7</t>
  </si>
  <si>
    <t>A8</t>
  </si>
  <si>
    <t>A9</t>
  </si>
  <si>
    <t>A10</t>
  </si>
  <si>
    <t>A11</t>
  </si>
  <si>
    <t>A12</t>
  </si>
  <si>
    <t>A13</t>
  </si>
  <si>
    <t>A14</t>
  </si>
  <si>
    <t>A15</t>
  </si>
  <si>
    <t>A16</t>
  </si>
  <si>
    <t>A17</t>
  </si>
  <si>
    <t>Temps = KM/heure</t>
  </si>
  <si>
    <t>Colonne + = les plus rapides</t>
  </si>
  <si>
    <t>Colonne - = Les moins rapides</t>
  </si>
  <si>
    <t>A18</t>
  </si>
  <si>
    <t>A19</t>
  </si>
  <si>
    <t>A20</t>
  </si>
  <si>
    <t>A21</t>
  </si>
  <si>
    <t>A22</t>
  </si>
  <si>
    <t>A23</t>
  </si>
  <si>
    <t>A24</t>
  </si>
  <si>
    <t>A25</t>
  </si>
  <si>
    <t>A26</t>
  </si>
  <si>
    <t>A27</t>
  </si>
  <si>
    <t>A28</t>
  </si>
  <si>
    <t>A29</t>
  </si>
  <si>
    <t>A30</t>
  </si>
  <si>
    <t>A31</t>
  </si>
  <si>
    <t>COLONNE +</t>
  </si>
  <si>
    <t xml:space="preserve">COLONNE - </t>
  </si>
  <si>
    <t>2,45 KM/H</t>
  </si>
  <si>
    <t>http://forum.excel-pratique.com/excel/calcul-de-jours-en-fonction-des-temps-et-heures-de-passage-t67585.html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</si>
</sst>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F400]h:mm:ss\ AM/PM"/>
    <numFmt numFmtId="165" formatCode="[h]:mm:ss;@"/>
    <numFmt numFmtId="166" formatCode="0.000"/>
    <numFmt numFmtId="167" formatCode="[$-F800]dddd\,\ mmmm\ dd\,\ yyyy"/>
    <numFmt numFmtId="168" formatCode="0.00000"/>
    <numFmt numFmtId="169" formatCode="h:mm;@"/>
    <numFmt numFmtId="174" formatCode="dddd\ dd/mm"/>
  </numFmts>
  <fonts count="15" x14ac:knownFonts="1">
    <font>
      <sz val="10"/>
      <name val="Arial"/>
      <family val="2"/>
    </font>
    <font>
      <b/>
      <sz val="12"/>
      <name val="Times New Roman"/>
      <family val="1"/>
    </font>
    <font>
      <sz val="12"/>
      <name val="Times New Roman"/>
      <family val="1"/>
    </font>
    <font>
      <b/>
      <sz val="14"/>
      <name val="Times New Roman"/>
      <family val="1"/>
    </font>
    <font>
      <u/>
      <sz val="14"/>
      <name val="Times New Roman"/>
      <family val="1"/>
    </font>
    <font>
      <b/>
      <sz val="11"/>
      <name val="Times New Roman"/>
      <family val="1"/>
    </font>
    <font>
      <b/>
      <sz val="12"/>
      <color theme="0"/>
      <name val="Times New Roman"/>
      <family val="1"/>
    </font>
    <font>
      <sz val="7.5"/>
      <color theme="0"/>
      <name val="Arial"/>
      <family val="2"/>
    </font>
    <font>
      <b/>
      <sz val="16"/>
      <color rgb="FFFF0000"/>
      <name val="Times New Roman"/>
      <family val="1"/>
    </font>
    <font>
      <b/>
      <sz val="20"/>
      <color rgb="FFFF0000"/>
      <name val="Times New Roman"/>
      <family val="1"/>
    </font>
    <font>
      <sz val="16"/>
      <name val="Times New Roman"/>
      <family val="1"/>
    </font>
    <font>
      <sz val="18"/>
      <name val="Times New Roman"/>
      <family val="1"/>
    </font>
    <font>
      <sz val="20"/>
      <name val="Times New Roman"/>
      <family val="1"/>
    </font>
    <font>
      <b/>
      <sz val="22"/>
      <name val="Times New Roman"/>
      <family val="1"/>
    </font>
    <font>
      <u/>
      <sz val="10"/>
      <color theme="10"/>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249977111117893"/>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6" tint="0.39997558519241921"/>
        <bgColor indexed="64"/>
      </patternFill>
    </fill>
    <fill>
      <patternFill patternType="solid">
        <fgColor theme="0" tint="-4.9989318521683403E-2"/>
        <bgColor indexed="64"/>
      </patternFill>
    </fill>
    <fill>
      <patternFill patternType="solid">
        <fgColor theme="6" tint="0.59999389629810485"/>
        <bgColor indexed="64"/>
      </patternFill>
    </fill>
    <fill>
      <patternFill patternType="solid">
        <fgColor theme="3" tint="0.59999389629810485"/>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2">
    <xf numFmtId="0" fontId="0" fillId="0" borderId="0"/>
    <xf numFmtId="0" fontId="14" fillId="0" borderId="0" applyNumberFormat="0" applyFill="0" applyBorder="0" applyAlignment="0" applyProtection="0"/>
  </cellStyleXfs>
  <cellXfs count="86">
    <xf numFmtId="0" fontId="0" fillId="0" borderId="0" xfId="0"/>
    <xf numFmtId="0" fontId="1" fillId="0" borderId="0" xfId="0" applyFont="1" applyAlignment="1">
      <alignment horizontal="center"/>
    </xf>
    <xf numFmtId="0" fontId="2" fillId="0" borderId="0" xfId="0" applyFont="1" applyAlignment="1">
      <alignment horizontal="center"/>
    </xf>
    <xf numFmtId="0" fontId="2" fillId="0" borderId="0" xfId="0" applyFont="1"/>
    <xf numFmtId="0" fontId="1" fillId="0" borderId="1" xfId="0" applyFont="1" applyBorder="1" applyAlignment="1">
      <alignment horizontal="center"/>
    </xf>
    <xf numFmtId="0" fontId="1" fillId="0" borderId="0" xfId="0" applyFont="1" applyBorder="1" applyAlignment="1">
      <alignment horizontal="center"/>
    </xf>
    <xf numFmtId="0" fontId="2" fillId="0" borderId="2" xfId="0" applyFont="1" applyBorder="1" applyAlignment="1">
      <alignment horizontal="center"/>
    </xf>
    <xf numFmtId="0" fontId="2" fillId="0" borderId="1" xfId="0" applyFont="1" applyBorder="1" applyAlignment="1">
      <alignment horizontal="center"/>
    </xf>
    <xf numFmtId="164" fontId="2" fillId="2" borderId="0" xfId="0" applyNumberFormat="1" applyFont="1" applyFill="1"/>
    <xf numFmtId="0" fontId="2" fillId="2" borderId="0" xfId="0" applyFont="1" applyFill="1"/>
    <xf numFmtId="0" fontId="1" fillId="0" borderId="1" xfId="0" applyFont="1" applyBorder="1"/>
    <xf numFmtId="0" fontId="1" fillId="2" borderId="0" xfId="0" applyFont="1" applyFill="1" applyBorder="1" applyAlignment="1">
      <alignment horizontal="center"/>
    </xf>
    <xf numFmtId="0" fontId="1" fillId="2" borderId="0" xfId="0" applyFont="1" applyFill="1"/>
    <xf numFmtId="165" fontId="1" fillId="2" borderId="0" xfId="0" applyNumberFormat="1" applyFont="1" applyFill="1"/>
    <xf numFmtId="0" fontId="1" fillId="0" borderId="0" xfId="0" applyFont="1"/>
    <xf numFmtId="0" fontId="2" fillId="0" borderId="1" xfId="0" applyFont="1" applyBorder="1"/>
    <xf numFmtId="0" fontId="1" fillId="0" borderId="2" xfId="0" applyFont="1" applyBorder="1" applyAlignment="1">
      <alignment horizontal="center"/>
    </xf>
    <xf numFmtId="0" fontId="4" fillId="0" borderId="0" xfId="0" applyFont="1" applyBorder="1" applyAlignment="1">
      <alignment horizontal="center"/>
    </xf>
    <xf numFmtId="0" fontId="2" fillId="0" borderId="0" xfId="0" applyFont="1" applyBorder="1" applyAlignment="1">
      <alignment horizontal="center"/>
    </xf>
    <xf numFmtId="0" fontId="5" fillId="0" borderId="1" xfId="0" applyFont="1" applyBorder="1" applyAlignment="1">
      <alignment horizontal="center"/>
    </xf>
    <xf numFmtId="0" fontId="5" fillId="0" borderId="0" xfId="0" applyFont="1" applyAlignment="1">
      <alignment horizontal="center"/>
    </xf>
    <xf numFmtId="0" fontId="5" fillId="0" borderId="3" xfId="0" applyFont="1" applyBorder="1" applyAlignment="1">
      <alignment horizontal="center"/>
    </xf>
    <xf numFmtId="164" fontId="2" fillId="3" borderId="0" xfId="0" applyNumberFormat="1" applyFont="1" applyFill="1"/>
    <xf numFmtId="0" fontId="1" fillId="3" borderId="0" xfId="0" applyFont="1" applyFill="1"/>
    <xf numFmtId="0" fontId="2" fillId="3" borderId="0" xfId="0" applyFont="1" applyFill="1"/>
    <xf numFmtId="166" fontId="1" fillId="0" borderId="0" xfId="0" applyNumberFormat="1" applyFont="1" applyAlignment="1">
      <alignment horizontal="center"/>
    </xf>
    <xf numFmtId="0" fontId="2" fillId="3" borderId="1" xfId="0" applyFont="1" applyFill="1" applyBorder="1" applyAlignment="1">
      <alignment horizontal="center"/>
    </xf>
    <xf numFmtId="0" fontId="1" fillId="3" borderId="0" xfId="0" applyFont="1" applyFill="1" applyBorder="1" applyAlignment="1">
      <alignment horizontal="center"/>
    </xf>
    <xf numFmtId="0" fontId="1" fillId="3" borderId="0" xfId="0" applyFont="1" applyFill="1" applyAlignment="1">
      <alignment horizontal="center"/>
    </xf>
    <xf numFmtId="20" fontId="2" fillId="2" borderId="0" xfId="0" applyNumberFormat="1" applyFont="1" applyFill="1" applyAlignment="1">
      <alignment horizontal="center"/>
    </xf>
    <xf numFmtId="16" fontId="6" fillId="0" borderId="0" xfId="0" applyNumberFormat="1" applyFont="1" applyAlignment="1">
      <alignment horizontal="center"/>
    </xf>
    <xf numFmtId="167" fontId="7" fillId="0" borderId="0" xfId="0" applyNumberFormat="1" applyFont="1"/>
    <xf numFmtId="20" fontId="2" fillId="0" borderId="0" xfId="0" applyNumberFormat="1" applyFont="1"/>
    <xf numFmtId="0" fontId="2" fillId="0" borderId="0" xfId="0" applyFont="1" applyFill="1"/>
    <xf numFmtId="0" fontId="1" fillId="0" borderId="0" xfId="0" applyFont="1" applyFill="1" applyAlignment="1">
      <alignment horizontal="center"/>
    </xf>
    <xf numFmtId="20" fontId="2" fillId="0" borderId="0" xfId="0" applyNumberFormat="1" applyFont="1" applyFill="1"/>
    <xf numFmtId="0" fontId="1" fillId="0" borderId="0" xfId="0" applyFont="1" applyFill="1"/>
    <xf numFmtId="0" fontId="8" fillId="0" borderId="0" xfId="0" applyFont="1" applyAlignment="1">
      <alignment horizontal="center"/>
    </xf>
    <xf numFmtId="20" fontId="2" fillId="4" borderId="0" xfId="0" applyNumberFormat="1" applyFont="1" applyFill="1"/>
    <xf numFmtId="0" fontId="2" fillId="4" borderId="0" xfId="0" applyFont="1" applyFill="1"/>
    <xf numFmtId="20" fontId="2" fillId="5" borderId="0" xfId="0" applyNumberFormat="1" applyFont="1" applyFill="1"/>
    <xf numFmtId="0" fontId="2" fillId="5" borderId="0" xfId="0" applyFont="1" applyFill="1"/>
    <xf numFmtId="0" fontId="2" fillId="6" borderId="0" xfId="0" applyFont="1" applyFill="1"/>
    <xf numFmtId="20" fontId="2" fillId="7" borderId="0" xfId="0" applyNumberFormat="1" applyFont="1" applyFill="1"/>
    <xf numFmtId="0" fontId="2" fillId="7" borderId="0" xfId="0" applyFont="1" applyFill="1"/>
    <xf numFmtId="166" fontId="8" fillId="0" borderId="0" xfId="0" applyNumberFormat="1" applyFont="1" applyAlignment="1">
      <alignment horizontal="center"/>
    </xf>
    <xf numFmtId="168" fontId="1" fillId="0" borderId="0" xfId="0" applyNumberFormat="1" applyFont="1" applyAlignment="1">
      <alignment horizontal="center"/>
    </xf>
    <xf numFmtId="20" fontId="2" fillId="8" borderId="0" xfId="0" applyNumberFormat="1" applyFont="1" applyFill="1" applyAlignment="1">
      <alignment horizontal="center"/>
    </xf>
    <xf numFmtId="164" fontId="2" fillId="8" borderId="0" xfId="0" applyNumberFormat="1" applyFont="1" applyFill="1"/>
    <xf numFmtId="20" fontId="2" fillId="7" borderId="0" xfId="0" applyNumberFormat="1" applyFont="1" applyFill="1" applyAlignment="1">
      <alignment horizontal="center"/>
    </xf>
    <xf numFmtId="164" fontId="2" fillId="7" borderId="0" xfId="0" applyNumberFormat="1" applyFont="1" applyFill="1"/>
    <xf numFmtId="0" fontId="2" fillId="9" borderId="0" xfId="0" applyFont="1" applyFill="1" applyAlignment="1">
      <alignment horizontal="center"/>
    </xf>
    <xf numFmtId="20" fontId="9" fillId="9" borderId="0" xfId="0" applyNumberFormat="1" applyFont="1" applyFill="1" applyAlignment="1">
      <alignment horizontal="center"/>
    </xf>
    <xf numFmtId="0" fontId="2" fillId="9" borderId="0" xfId="0" applyFont="1" applyFill="1"/>
    <xf numFmtId="0" fontId="3" fillId="9" borderId="0" xfId="0" applyFont="1" applyFill="1" applyAlignment="1">
      <alignment horizontal="center"/>
    </xf>
    <xf numFmtId="0" fontId="1" fillId="9" borderId="0" xfId="0" applyFont="1" applyFill="1" applyAlignment="1">
      <alignment horizontal="center"/>
    </xf>
    <xf numFmtId="20" fontId="2" fillId="11" borderId="0" xfId="0" applyNumberFormat="1" applyFont="1" applyFill="1" applyAlignment="1">
      <alignment horizontal="center"/>
    </xf>
    <xf numFmtId="164" fontId="2" fillId="11" borderId="0" xfId="0" applyNumberFormat="1" applyFont="1" applyFill="1"/>
    <xf numFmtId="0" fontId="2" fillId="11" borderId="0" xfId="0" applyFont="1" applyFill="1"/>
    <xf numFmtId="0" fontId="2" fillId="10" borderId="0" xfId="0" applyFont="1" applyFill="1"/>
    <xf numFmtId="169" fontId="2" fillId="0" borderId="0" xfId="0" applyNumberFormat="1" applyFont="1"/>
    <xf numFmtId="169" fontId="2" fillId="12" borderId="0" xfId="0" applyNumberFormat="1" applyFont="1" applyFill="1"/>
    <xf numFmtId="0" fontId="2" fillId="12" borderId="0" xfId="0" applyFont="1" applyFill="1"/>
    <xf numFmtId="0" fontId="10" fillId="6" borderId="0" xfId="0" applyFont="1" applyFill="1"/>
    <xf numFmtId="0" fontId="2" fillId="6" borderId="0" xfId="0" applyFont="1" applyFill="1" applyAlignment="1">
      <alignment horizontal="center"/>
    </xf>
    <xf numFmtId="0" fontId="11" fillId="6" borderId="0" xfId="0" applyFont="1" applyFill="1"/>
    <xf numFmtId="0" fontId="13" fillId="9" borderId="0" xfId="0" applyFont="1" applyFill="1"/>
    <xf numFmtId="0" fontId="4" fillId="0" borderId="4" xfId="0" applyFont="1" applyBorder="1" applyAlignment="1">
      <alignment horizontal="center"/>
    </xf>
    <xf numFmtId="0" fontId="1" fillId="0" borderId="5" xfId="0" applyFont="1" applyBorder="1" applyAlignment="1">
      <alignment horizontal="center"/>
    </xf>
    <xf numFmtId="0" fontId="2" fillId="0" borderId="5" xfId="0" applyFont="1" applyBorder="1" applyAlignment="1">
      <alignment horizontal="center"/>
    </xf>
    <xf numFmtId="0" fontId="13" fillId="9" borderId="6" xfId="0" applyFont="1" applyFill="1" applyBorder="1" applyAlignment="1">
      <alignment horizontal="center"/>
    </xf>
    <xf numFmtId="0" fontId="1" fillId="9" borderId="7" xfId="0" applyFont="1" applyFill="1" applyBorder="1" applyAlignment="1">
      <alignment horizontal="center"/>
    </xf>
    <xf numFmtId="168" fontId="1" fillId="9" borderId="7" xfId="0" applyNumberFormat="1" applyFont="1" applyFill="1" applyBorder="1" applyAlignment="1">
      <alignment horizontal="center"/>
    </xf>
    <xf numFmtId="168" fontId="1" fillId="9" borderId="8" xfId="0" applyNumberFormat="1" applyFont="1" applyFill="1" applyBorder="1" applyAlignment="1">
      <alignment horizontal="center"/>
    </xf>
    <xf numFmtId="0" fontId="1" fillId="9" borderId="7" xfId="0" applyFont="1" applyFill="1" applyBorder="1"/>
    <xf numFmtId="0" fontId="2" fillId="9" borderId="7" xfId="0" applyFont="1" applyFill="1" applyBorder="1"/>
    <xf numFmtId="0" fontId="2" fillId="9" borderId="8" xfId="0" applyFont="1" applyFill="1" applyBorder="1"/>
    <xf numFmtId="0" fontId="12" fillId="0" borderId="0" xfId="0" applyFont="1" applyAlignment="1">
      <alignment horizontal="center" vertical="center"/>
    </xf>
    <xf numFmtId="0" fontId="11" fillId="0" borderId="0" xfId="0" applyFont="1" applyAlignment="1">
      <alignment horizontal="center"/>
    </xf>
    <xf numFmtId="0" fontId="14" fillId="0" borderId="0" xfId="1"/>
    <xf numFmtId="20" fontId="1" fillId="0" borderId="0" xfId="0" applyNumberFormat="1" applyFont="1" applyFill="1"/>
    <xf numFmtId="174" fontId="2" fillId="7" borderId="0" xfId="0" applyNumberFormat="1" applyFont="1" applyFill="1" applyBorder="1" applyAlignment="1">
      <alignment horizontal="center"/>
    </xf>
    <xf numFmtId="174" fontId="2" fillId="11" borderId="0" xfId="0" applyNumberFormat="1" applyFont="1" applyFill="1" applyBorder="1" applyAlignment="1">
      <alignment horizontal="center"/>
    </xf>
    <xf numFmtId="174" fontId="1" fillId="9" borderId="0" xfId="0" applyNumberFormat="1" applyFont="1" applyFill="1" applyAlignment="1">
      <alignment horizontal="center"/>
    </xf>
    <xf numFmtId="174" fontId="2" fillId="2" borderId="0" xfId="0" applyNumberFormat="1" applyFont="1" applyFill="1" applyBorder="1" applyAlignment="1">
      <alignment horizontal="center"/>
    </xf>
    <xf numFmtId="174" fontId="2" fillId="8" borderId="0" xfId="0" applyNumberFormat="1" applyFont="1" applyFill="1" applyBorder="1" applyAlignment="1">
      <alignment horizontal="center"/>
    </xf>
  </cellXfs>
  <cellStyles count="2">
    <cellStyle name="Lien hypertexte" xfId="1" builtinId="8"/>
    <cellStyle name="Normal" xfId="0" builtinId="0"/>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105828</xdr:colOff>
      <xdr:row>1</xdr:row>
      <xdr:rowOff>137584</xdr:rowOff>
    </xdr:from>
    <xdr:to>
      <xdr:col>9</xdr:col>
      <xdr:colOff>57652</xdr:colOff>
      <xdr:row>3</xdr:row>
      <xdr:rowOff>93049</xdr:rowOff>
    </xdr:to>
    <xdr:sp macro="" textlink="">
      <xdr:nvSpPr>
        <xdr:cNvPr id="2" name="Flèche droite 1"/>
        <xdr:cNvSpPr/>
      </xdr:nvSpPr>
      <xdr:spPr>
        <a:xfrm>
          <a:off x="5545661" y="338667"/>
          <a:ext cx="1973241" cy="484632"/>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14</xdr:col>
      <xdr:colOff>285749</xdr:colOff>
      <xdr:row>6</xdr:row>
      <xdr:rowOff>21164</xdr:rowOff>
    </xdr:from>
    <xdr:to>
      <xdr:col>16</xdr:col>
      <xdr:colOff>804332</xdr:colOff>
      <xdr:row>8</xdr:row>
      <xdr:rowOff>148167</xdr:rowOff>
    </xdr:to>
    <xdr:sp macro="" textlink="">
      <xdr:nvSpPr>
        <xdr:cNvPr id="4" name="Flèche droite 3"/>
        <xdr:cNvSpPr/>
      </xdr:nvSpPr>
      <xdr:spPr>
        <a:xfrm rot="10800000">
          <a:off x="11451166" y="1619247"/>
          <a:ext cx="2360083" cy="62442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21167</xdr:colOff>
      <xdr:row>13</xdr:row>
      <xdr:rowOff>105834</xdr:rowOff>
    </xdr:from>
    <xdr:to>
      <xdr:col>9</xdr:col>
      <xdr:colOff>0</xdr:colOff>
      <xdr:row>13</xdr:row>
      <xdr:rowOff>105834</xdr:rowOff>
    </xdr:to>
    <xdr:cxnSp macro="">
      <xdr:nvCxnSpPr>
        <xdr:cNvPr id="7" name="Connecteur droit avec flèche 6"/>
        <xdr:cNvCxnSpPr/>
      </xdr:nvCxnSpPr>
      <xdr:spPr>
        <a:xfrm>
          <a:off x="6180667" y="3164417"/>
          <a:ext cx="1280583" cy="0"/>
        </a:xfrm>
        <a:prstGeom prst="straightConnector1">
          <a:avLst/>
        </a:prstGeom>
        <a:ln>
          <a:tailEnd type="arrow"/>
        </a:ln>
      </xdr:spPr>
      <xdr:style>
        <a:lnRef idx="2">
          <a:schemeClr val="accent3"/>
        </a:lnRef>
        <a:fillRef idx="0">
          <a:schemeClr val="accent3"/>
        </a:fillRef>
        <a:effectRef idx="1">
          <a:schemeClr val="accent3"/>
        </a:effectRef>
        <a:fontRef idx="minor">
          <a:schemeClr val="tx1"/>
        </a:fontRef>
      </xdr:style>
    </xdr:cxnSp>
    <xdr:clientData/>
  </xdr:twoCellAnchor>
  <xdr:twoCellAnchor>
    <xdr:from>
      <xdr:col>6</xdr:col>
      <xdr:colOff>21166</xdr:colOff>
      <xdr:row>14</xdr:row>
      <xdr:rowOff>95247</xdr:rowOff>
    </xdr:from>
    <xdr:to>
      <xdr:col>8</xdr:col>
      <xdr:colOff>148166</xdr:colOff>
      <xdr:row>14</xdr:row>
      <xdr:rowOff>95247</xdr:rowOff>
    </xdr:to>
    <xdr:cxnSp macro="">
      <xdr:nvCxnSpPr>
        <xdr:cNvPr id="12" name="Connecteur droit avec flèche 11"/>
        <xdr:cNvCxnSpPr/>
      </xdr:nvCxnSpPr>
      <xdr:spPr>
        <a:xfrm>
          <a:off x="6180666" y="3354914"/>
          <a:ext cx="1280583" cy="0"/>
        </a:xfrm>
        <a:prstGeom prst="straightConnector1">
          <a:avLst/>
        </a:prstGeom>
        <a:ln>
          <a:tailEnd type="arrow"/>
        </a:ln>
      </xdr:spPr>
      <xdr:style>
        <a:lnRef idx="2">
          <a:schemeClr val="accent3"/>
        </a:lnRef>
        <a:fillRef idx="0">
          <a:schemeClr val="accent3"/>
        </a:fillRef>
        <a:effectRef idx="1">
          <a:schemeClr val="accent3"/>
        </a:effectRef>
        <a:fontRef idx="minor">
          <a:schemeClr val="tx1"/>
        </a:fontRef>
      </xdr:style>
    </xdr:cxnSp>
    <xdr:clientData/>
  </xdr:twoCellAnchor>
  <xdr:twoCellAnchor>
    <xdr:from>
      <xdr:col>6</xdr:col>
      <xdr:colOff>31749</xdr:colOff>
      <xdr:row>15</xdr:row>
      <xdr:rowOff>105830</xdr:rowOff>
    </xdr:from>
    <xdr:to>
      <xdr:col>9</xdr:col>
      <xdr:colOff>10582</xdr:colOff>
      <xdr:row>15</xdr:row>
      <xdr:rowOff>105830</xdr:rowOff>
    </xdr:to>
    <xdr:cxnSp macro="">
      <xdr:nvCxnSpPr>
        <xdr:cNvPr id="13" name="Connecteur droit avec flèche 12"/>
        <xdr:cNvCxnSpPr/>
      </xdr:nvCxnSpPr>
      <xdr:spPr>
        <a:xfrm>
          <a:off x="6191249" y="3566580"/>
          <a:ext cx="1280583" cy="0"/>
        </a:xfrm>
        <a:prstGeom prst="straightConnector1">
          <a:avLst/>
        </a:prstGeom>
        <a:ln>
          <a:tailEnd type="arrow"/>
        </a:ln>
      </xdr:spPr>
      <xdr:style>
        <a:lnRef idx="2">
          <a:schemeClr val="accent3"/>
        </a:lnRef>
        <a:fillRef idx="0">
          <a:schemeClr val="accent3"/>
        </a:fillRef>
        <a:effectRef idx="1">
          <a:schemeClr val="accent3"/>
        </a:effectRef>
        <a:fontRef idx="minor">
          <a:schemeClr val="tx1"/>
        </a:fontRef>
      </xdr:style>
    </xdr:cxnSp>
    <xdr:clientData/>
  </xdr:twoCellAnchor>
  <xdr:twoCellAnchor>
    <xdr:from>
      <xdr:col>6</xdr:col>
      <xdr:colOff>31749</xdr:colOff>
      <xdr:row>16</xdr:row>
      <xdr:rowOff>105830</xdr:rowOff>
    </xdr:from>
    <xdr:to>
      <xdr:col>9</xdr:col>
      <xdr:colOff>10582</xdr:colOff>
      <xdr:row>16</xdr:row>
      <xdr:rowOff>105830</xdr:rowOff>
    </xdr:to>
    <xdr:cxnSp macro="">
      <xdr:nvCxnSpPr>
        <xdr:cNvPr id="14" name="Connecteur droit avec flèche 13"/>
        <xdr:cNvCxnSpPr/>
      </xdr:nvCxnSpPr>
      <xdr:spPr>
        <a:xfrm>
          <a:off x="6191249" y="3767663"/>
          <a:ext cx="1280583" cy="0"/>
        </a:xfrm>
        <a:prstGeom prst="straightConnector1">
          <a:avLst/>
        </a:prstGeom>
        <a:ln>
          <a:tailEnd type="arrow"/>
        </a:ln>
      </xdr:spPr>
      <xdr:style>
        <a:lnRef idx="2">
          <a:schemeClr val="accent3"/>
        </a:lnRef>
        <a:fillRef idx="0">
          <a:schemeClr val="accent3"/>
        </a:fillRef>
        <a:effectRef idx="1">
          <a:schemeClr val="accent3"/>
        </a:effectRef>
        <a:fontRef idx="minor">
          <a:schemeClr val="tx1"/>
        </a:fontRef>
      </xdr:style>
    </xdr:cxnSp>
    <xdr:clientData/>
  </xdr:twoCellAnchor>
  <xdr:twoCellAnchor>
    <xdr:from>
      <xdr:col>6</xdr:col>
      <xdr:colOff>31749</xdr:colOff>
      <xdr:row>17</xdr:row>
      <xdr:rowOff>95247</xdr:rowOff>
    </xdr:from>
    <xdr:to>
      <xdr:col>9</xdr:col>
      <xdr:colOff>10582</xdr:colOff>
      <xdr:row>17</xdr:row>
      <xdr:rowOff>95247</xdr:rowOff>
    </xdr:to>
    <xdr:cxnSp macro="">
      <xdr:nvCxnSpPr>
        <xdr:cNvPr id="15" name="Connecteur droit avec flèche 14"/>
        <xdr:cNvCxnSpPr/>
      </xdr:nvCxnSpPr>
      <xdr:spPr>
        <a:xfrm>
          <a:off x="6191249" y="3958164"/>
          <a:ext cx="1280583" cy="0"/>
        </a:xfrm>
        <a:prstGeom prst="straightConnector1">
          <a:avLst/>
        </a:prstGeom>
        <a:ln>
          <a:tailEnd type="arrow"/>
        </a:ln>
      </xdr:spPr>
      <xdr:style>
        <a:lnRef idx="2">
          <a:schemeClr val="accent3"/>
        </a:lnRef>
        <a:fillRef idx="0">
          <a:schemeClr val="accent3"/>
        </a:fillRef>
        <a:effectRef idx="1">
          <a:schemeClr val="accent3"/>
        </a:effectRef>
        <a:fontRef idx="minor">
          <a:schemeClr val="tx1"/>
        </a:fontRef>
      </xdr:style>
    </xdr:cxnSp>
    <xdr:clientData/>
  </xdr:twoCellAnchor>
  <xdr:twoCellAnchor>
    <xdr:from>
      <xdr:col>6</xdr:col>
      <xdr:colOff>21166</xdr:colOff>
      <xdr:row>18</xdr:row>
      <xdr:rowOff>95247</xdr:rowOff>
    </xdr:from>
    <xdr:to>
      <xdr:col>8</xdr:col>
      <xdr:colOff>148166</xdr:colOff>
      <xdr:row>18</xdr:row>
      <xdr:rowOff>95247</xdr:rowOff>
    </xdr:to>
    <xdr:cxnSp macro="">
      <xdr:nvCxnSpPr>
        <xdr:cNvPr id="16" name="Connecteur droit avec flèche 15"/>
        <xdr:cNvCxnSpPr/>
      </xdr:nvCxnSpPr>
      <xdr:spPr>
        <a:xfrm>
          <a:off x="6180666" y="4159247"/>
          <a:ext cx="1280583" cy="0"/>
        </a:xfrm>
        <a:prstGeom prst="straightConnector1">
          <a:avLst/>
        </a:prstGeom>
        <a:ln>
          <a:tailEnd type="arrow"/>
        </a:ln>
      </xdr:spPr>
      <xdr:style>
        <a:lnRef idx="2">
          <a:schemeClr val="accent3"/>
        </a:lnRef>
        <a:fillRef idx="0">
          <a:schemeClr val="accent3"/>
        </a:fillRef>
        <a:effectRef idx="1">
          <a:schemeClr val="accent3"/>
        </a:effectRef>
        <a:fontRef idx="minor">
          <a:schemeClr val="tx1"/>
        </a:fontRef>
      </xdr:style>
    </xdr:cxnSp>
    <xdr:clientData/>
  </xdr:twoCellAnchor>
  <xdr:twoCellAnchor>
    <xdr:from>
      <xdr:col>6</xdr:col>
      <xdr:colOff>31749</xdr:colOff>
      <xdr:row>19</xdr:row>
      <xdr:rowOff>95247</xdr:rowOff>
    </xdr:from>
    <xdr:to>
      <xdr:col>9</xdr:col>
      <xdr:colOff>10582</xdr:colOff>
      <xdr:row>19</xdr:row>
      <xdr:rowOff>95247</xdr:rowOff>
    </xdr:to>
    <xdr:cxnSp macro="">
      <xdr:nvCxnSpPr>
        <xdr:cNvPr id="17" name="Connecteur droit avec flèche 16"/>
        <xdr:cNvCxnSpPr/>
      </xdr:nvCxnSpPr>
      <xdr:spPr>
        <a:xfrm>
          <a:off x="6191249" y="4360330"/>
          <a:ext cx="1280583" cy="0"/>
        </a:xfrm>
        <a:prstGeom prst="straightConnector1">
          <a:avLst/>
        </a:prstGeom>
        <a:ln>
          <a:tailEnd type="arrow"/>
        </a:ln>
      </xdr:spPr>
      <xdr:style>
        <a:lnRef idx="2">
          <a:schemeClr val="accent3"/>
        </a:lnRef>
        <a:fillRef idx="0">
          <a:schemeClr val="accent3"/>
        </a:fillRef>
        <a:effectRef idx="1">
          <a:schemeClr val="accent3"/>
        </a:effectRef>
        <a:fontRef idx="minor">
          <a:schemeClr val="tx1"/>
        </a:fontRef>
      </xdr:style>
    </xdr:cxnSp>
    <xdr:clientData/>
  </xdr:twoCellAnchor>
  <xdr:twoCellAnchor>
    <xdr:from>
      <xdr:col>6</xdr:col>
      <xdr:colOff>31749</xdr:colOff>
      <xdr:row>20</xdr:row>
      <xdr:rowOff>84664</xdr:rowOff>
    </xdr:from>
    <xdr:to>
      <xdr:col>9</xdr:col>
      <xdr:colOff>10582</xdr:colOff>
      <xdr:row>20</xdr:row>
      <xdr:rowOff>84664</xdr:rowOff>
    </xdr:to>
    <xdr:cxnSp macro="">
      <xdr:nvCxnSpPr>
        <xdr:cNvPr id="18" name="Connecteur droit avec flèche 17"/>
        <xdr:cNvCxnSpPr/>
      </xdr:nvCxnSpPr>
      <xdr:spPr>
        <a:xfrm>
          <a:off x="6191249" y="4550831"/>
          <a:ext cx="1280583" cy="0"/>
        </a:xfrm>
        <a:prstGeom prst="straightConnector1">
          <a:avLst/>
        </a:prstGeom>
        <a:ln>
          <a:tailEnd type="arrow"/>
        </a:ln>
      </xdr:spPr>
      <xdr:style>
        <a:lnRef idx="2">
          <a:schemeClr val="accent3"/>
        </a:lnRef>
        <a:fillRef idx="0">
          <a:schemeClr val="accent3"/>
        </a:fillRef>
        <a:effectRef idx="1">
          <a:schemeClr val="accent3"/>
        </a:effectRef>
        <a:fontRef idx="minor">
          <a:schemeClr val="tx1"/>
        </a:fontRef>
      </xdr:style>
    </xdr:cxnSp>
    <xdr:clientData/>
  </xdr:twoCellAnchor>
  <xdr:twoCellAnchor>
    <xdr:from>
      <xdr:col>6</xdr:col>
      <xdr:colOff>21166</xdr:colOff>
      <xdr:row>25</xdr:row>
      <xdr:rowOff>105830</xdr:rowOff>
    </xdr:from>
    <xdr:to>
      <xdr:col>8</xdr:col>
      <xdr:colOff>148166</xdr:colOff>
      <xdr:row>25</xdr:row>
      <xdr:rowOff>105830</xdr:rowOff>
    </xdr:to>
    <xdr:cxnSp macro="">
      <xdr:nvCxnSpPr>
        <xdr:cNvPr id="19" name="Connecteur droit avec flèche 18"/>
        <xdr:cNvCxnSpPr/>
      </xdr:nvCxnSpPr>
      <xdr:spPr>
        <a:xfrm>
          <a:off x="6180666" y="5577413"/>
          <a:ext cx="1280583" cy="0"/>
        </a:xfrm>
        <a:prstGeom prst="straightConnector1">
          <a:avLst/>
        </a:prstGeom>
        <a:ln>
          <a:tailEnd type="arrow"/>
        </a:ln>
      </xdr:spPr>
      <xdr:style>
        <a:lnRef idx="2">
          <a:schemeClr val="accent3"/>
        </a:lnRef>
        <a:fillRef idx="0">
          <a:schemeClr val="accent3"/>
        </a:fillRef>
        <a:effectRef idx="1">
          <a:schemeClr val="accent3"/>
        </a:effectRef>
        <a:fontRef idx="minor">
          <a:schemeClr val="tx1"/>
        </a:fontRef>
      </xdr:style>
    </xdr:cxnSp>
    <xdr:clientData/>
  </xdr:twoCellAnchor>
  <xdr:twoCellAnchor>
    <xdr:from>
      <xdr:col>6</xdr:col>
      <xdr:colOff>21166</xdr:colOff>
      <xdr:row>26</xdr:row>
      <xdr:rowOff>95247</xdr:rowOff>
    </xdr:from>
    <xdr:to>
      <xdr:col>8</xdr:col>
      <xdr:colOff>148166</xdr:colOff>
      <xdr:row>26</xdr:row>
      <xdr:rowOff>95247</xdr:rowOff>
    </xdr:to>
    <xdr:cxnSp macro="">
      <xdr:nvCxnSpPr>
        <xdr:cNvPr id="20" name="Connecteur droit avec flèche 19"/>
        <xdr:cNvCxnSpPr/>
      </xdr:nvCxnSpPr>
      <xdr:spPr>
        <a:xfrm>
          <a:off x="6180666" y="5767914"/>
          <a:ext cx="1280583" cy="0"/>
        </a:xfrm>
        <a:prstGeom prst="straightConnector1">
          <a:avLst/>
        </a:prstGeom>
        <a:ln>
          <a:tailEnd type="arrow"/>
        </a:ln>
      </xdr:spPr>
      <xdr:style>
        <a:lnRef idx="2">
          <a:schemeClr val="accent3"/>
        </a:lnRef>
        <a:fillRef idx="0">
          <a:schemeClr val="accent3"/>
        </a:fillRef>
        <a:effectRef idx="1">
          <a:schemeClr val="accent3"/>
        </a:effectRef>
        <a:fontRef idx="minor">
          <a:schemeClr val="tx1"/>
        </a:fontRef>
      </xdr:style>
    </xdr:cxnSp>
    <xdr:clientData/>
  </xdr:twoCellAnchor>
  <xdr:twoCellAnchor>
    <xdr:from>
      <xdr:col>6</xdr:col>
      <xdr:colOff>21166</xdr:colOff>
      <xdr:row>27</xdr:row>
      <xdr:rowOff>105830</xdr:rowOff>
    </xdr:from>
    <xdr:to>
      <xdr:col>8</xdr:col>
      <xdr:colOff>148166</xdr:colOff>
      <xdr:row>27</xdr:row>
      <xdr:rowOff>105830</xdr:rowOff>
    </xdr:to>
    <xdr:cxnSp macro="">
      <xdr:nvCxnSpPr>
        <xdr:cNvPr id="21" name="Connecteur droit avec flèche 20"/>
        <xdr:cNvCxnSpPr/>
      </xdr:nvCxnSpPr>
      <xdr:spPr>
        <a:xfrm>
          <a:off x="6180666" y="5979580"/>
          <a:ext cx="1280583" cy="0"/>
        </a:xfrm>
        <a:prstGeom prst="straightConnector1">
          <a:avLst/>
        </a:prstGeom>
        <a:ln>
          <a:tailEnd type="arrow"/>
        </a:ln>
      </xdr:spPr>
      <xdr:style>
        <a:lnRef idx="2">
          <a:schemeClr val="accent3"/>
        </a:lnRef>
        <a:fillRef idx="0">
          <a:schemeClr val="accent3"/>
        </a:fillRef>
        <a:effectRef idx="1">
          <a:schemeClr val="accent3"/>
        </a:effectRef>
        <a:fontRef idx="minor">
          <a:schemeClr val="tx1"/>
        </a:fontRef>
      </xdr:style>
    </xdr:cxnSp>
    <xdr:clientData/>
  </xdr:twoCellAnchor>
  <xdr:twoCellAnchor>
    <xdr:from>
      <xdr:col>17</xdr:col>
      <xdr:colOff>364814</xdr:colOff>
      <xdr:row>22</xdr:row>
      <xdr:rowOff>163106</xdr:rowOff>
    </xdr:from>
    <xdr:to>
      <xdr:col>31</xdr:col>
      <xdr:colOff>930711</xdr:colOff>
      <xdr:row>41</xdr:row>
      <xdr:rowOff>163106</xdr:rowOff>
    </xdr:to>
    <xdr:sp macro="" textlink="">
      <xdr:nvSpPr>
        <xdr:cNvPr id="3" name="ZoneTexte 2"/>
        <xdr:cNvSpPr txBox="1"/>
      </xdr:nvSpPr>
      <xdr:spPr>
        <a:xfrm>
          <a:off x="14999696" y="5093694"/>
          <a:ext cx="10247780" cy="383241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Je fais une nouvelle fois appelle à vos compétences et votre imagination :</a:t>
          </a:r>
          <a:br>
            <a:rPr lang="fr-FR"/>
          </a:br>
          <a:r>
            <a:rPr lang="fr-FR"/>
            <a:t/>
          </a:r>
          <a:br>
            <a:rPr lang="fr-FR"/>
          </a:br>
          <a:r>
            <a:rPr lang="fr-FR"/>
            <a:t>dans le cadre d'une course à pieds, Je suis entrain d'essayer de faire un petit outil qui me permettra de savoir quel jour et à qu'elle heure les participants passeront sur les différents CP.</a:t>
          </a:r>
          <a:br>
            <a:rPr lang="fr-FR"/>
          </a:br>
          <a:r>
            <a:rPr lang="fr-FR"/>
            <a:t>Cette petite balade doit durer entre 10 et 12 jours étant entendu que c'est du non stop et de fait un coureur peut courir jour et nuit. </a:t>
          </a:r>
          <a:br>
            <a:rPr lang="fr-FR"/>
          </a:br>
          <a:r>
            <a:rPr lang="fr-FR"/>
            <a:t>Le petit outil que j'ai fait répond plus ou moins à mes ententes, seulement le départ prévu le lundi 18/07 a été différé au mardi 18/07. quelqu'un a t'il dans sa boite magique, une formule qui me permette de modifier ce jour sans pour cela me retaper toute la base (colonnes de S à AO) ? ou autrement dit, automatiser le calcul des jours et heures de passage sur un CP en entrant simplement le jour et heure de départ</a:t>
          </a:r>
          <a:br>
            <a:rPr lang="fr-FR"/>
          </a:br>
          <a:r>
            <a:rPr lang="fr-FR"/>
            <a:t/>
          </a:r>
          <a:br>
            <a:rPr lang="fr-FR"/>
          </a:br>
          <a:r>
            <a:rPr lang="fr-FR"/>
            <a:t>Pour simplifier les choses : Nous aurons de type de coureurs : des rapides et des moins rapides. Les moins rapides conserveront à peu de chose près, la même cadence tout au long du parcours. Les plus rapides, iront plus au moins vites en fonction des endroits de fait les temps différent et le KM/ Heure peut être différent? Comment puis je intégrer ces notions ? dois je continuer à les modifier manuellement ou existe t-il une formule magique? </a:t>
          </a:r>
          <a:br>
            <a:rPr lang="fr-FR"/>
          </a:br>
          <a:r>
            <a:rPr lang="fr-FR"/>
            <a:t/>
          </a:r>
          <a:br>
            <a:rPr lang="fr-FR"/>
          </a:br>
          <a:r>
            <a:rPr lang="fr-FR"/>
            <a:t>Merci de trouver en pièce jointe le fichier en question</a:t>
          </a:r>
          <a:br>
            <a:rPr lang="fr-FR"/>
          </a:br>
          <a:r>
            <a:rPr lang="fr-FR"/>
            <a:t/>
          </a:r>
          <a:br>
            <a:rPr lang="fr-FR"/>
          </a:br>
          <a:r>
            <a:rPr lang="fr-FR"/>
            <a:t>Par avance merci pour vos réponses</a:t>
          </a:r>
          <a:br>
            <a:rPr lang="fr-FR"/>
          </a:br>
          <a:r>
            <a:rPr lang="fr-FR"/>
            <a:t/>
          </a:r>
          <a:br>
            <a:rPr lang="fr-FR"/>
          </a:br>
          <a:r>
            <a:rPr lang="fr-FR"/>
            <a:t>Patrice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calcul-de-jours-en-fonction-des-temps-et-heures-de-passage-t67585.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262"/>
  <sheetViews>
    <sheetView tabSelected="1" zoomScale="90" zoomScaleNormal="90" workbookViewId="0">
      <selection activeCell="Y11" sqref="Y11"/>
    </sheetView>
  </sheetViews>
  <sheetFormatPr baseColWidth="10" defaultColWidth="11.42578125" defaultRowHeight="15.75" x14ac:dyDescent="0.25"/>
  <cols>
    <col min="1" max="1" width="20" style="1" customWidth="1"/>
    <col min="2" max="2" width="22.7109375" style="2" customWidth="1"/>
    <col min="3" max="3" width="7.85546875" style="3" customWidth="1"/>
    <col min="4" max="4" width="23.7109375" style="3" customWidth="1"/>
    <col min="5" max="5" width="7.28515625" style="2" customWidth="1"/>
    <col min="6" max="6" width="10.85546875" style="2" bestFit="1" customWidth="1"/>
    <col min="7" max="7" width="8.5703125" style="2" customWidth="1"/>
    <col min="8" max="8" width="8.7109375" style="2" customWidth="1"/>
    <col min="9" max="9" width="2.28515625" style="2" customWidth="1"/>
    <col min="10" max="10" width="23.85546875" style="2" bestFit="1" customWidth="1"/>
    <col min="11" max="11" width="11.42578125" style="3"/>
    <col min="12" max="12" width="12.140625" style="3" bestFit="1" customWidth="1"/>
    <col min="13" max="13" width="3.42578125" style="3" customWidth="1"/>
    <col min="14" max="15" width="11.42578125" style="3"/>
    <col min="16" max="16" width="19" style="3" bestFit="1" customWidth="1"/>
    <col min="17" max="18" width="14.7109375" style="3" customWidth="1"/>
    <col min="19" max="19" width="11.42578125" style="3" customWidth="1"/>
    <col min="20" max="20" width="14.85546875" style="3" customWidth="1"/>
    <col min="21" max="21" width="3.140625" style="3" customWidth="1"/>
    <col min="22" max="22" width="11.42578125" style="3" customWidth="1"/>
    <col min="23" max="23" width="14.85546875" style="3" customWidth="1"/>
    <col min="24" max="24" width="3" style="3" customWidth="1"/>
    <col min="25" max="25" width="11.42578125" style="3" customWidth="1"/>
    <col min="26" max="26" width="15.42578125" style="3" customWidth="1"/>
    <col min="27" max="27" width="3.7109375" style="3" customWidth="1"/>
    <col min="28" max="28" width="11.42578125" style="3" customWidth="1"/>
    <col min="29" max="29" width="14.85546875" style="3" customWidth="1"/>
    <col min="30" max="30" width="3.5703125" style="3" customWidth="1"/>
    <col min="31" max="31" width="11.42578125" style="3" customWidth="1"/>
    <col min="32" max="32" width="14.85546875" style="3" customWidth="1"/>
    <col min="33" max="33" width="3.28515625" style="3" customWidth="1"/>
    <col min="34" max="34" width="11.42578125" style="3" customWidth="1"/>
    <col min="35" max="35" width="15.42578125" style="3" customWidth="1"/>
    <col min="36" max="36" width="3.7109375" style="3" customWidth="1"/>
    <col min="37" max="37" width="11.42578125" style="3" customWidth="1"/>
    <col min="38" max="38" width="16" style="3" customWidth="1"/>
    <col min="39" max="40" width="11.42578125" style="3" customWidth="1"/>
    <col min="41" max="41" width="15.7109375" style="3" customWidth="1"/>
    <col min="42" max="42" width="11.42578125" style="3" customWidth="1"/>
    <col min="43" max="16384" width="11.42578125" style="3"/>
  </cols>
  <sheetData>
    <row r="1" spans="1:43" x14ac:dyDescent="0.25">
      <c r="Q1" s="79" t="s">
        <v>106</v>
      </c>
    </row>
    <row r="3" spans="1:43" ht="25.5" x14ac:dyDescent="0.35">
      <c r="A3" s="30">
        <v>42568</v>
      </c>
      <c r="D3" s="63" t="s">
        <v>68</v>
      </c>
      <c r="E3" s="64"/>
      <c r="J3" s="83">
        <v>42203</v>
      </c>
      <c r="K3" s="52">
        <v>0.20833333333333334</v>
      </c>
      <c r="L3" s="53"/>
      <c r="M3" s="53"/>
      <c r="N3" s="53"/>
      <c r="O3" s="53"/>
      <c r="P3" s="53"/>
    </row>
    <row r="4" spans="1:43" ht="25.5" x14ac:dyDescent="0.35">
      <c r="A4" s="30"/>
      <c r="J4" s="51"/>
      <c r="K4" s="52"/>
      <c r="L4" s="53"/>
      <c r="M4" s="53"/>
      <c r="N4" s="53"/>
      <c r="O4" s="53"/>
      <c r="P4" s="53"/>
    </row>
    <row r="5" spans="1:43" ht="27" x14ac:dyDescent="0.35">
      <c r="A5" s="31">
        <f>IF(WEEKDAY(A3,3)&lt;4,A3+1,A3+(7-WEEKDAY(A3,3)))</f>
        <v>42569</v>
      </c>
      <c r="B5" s="77" t="s">
        <v>103</v>
      </c>
      <c r="C5" s="77"/>
      <c r="D5" s="44"/>
      <c r="E5" s="2" t="s">
        <v>53</v>
      </c>
      <c r="F5" s="2" t="s">
        <v>54</v>
      </c>
      <c r="J5" s="51"/>
      <c r="K5" s="53"/>
      <c r="L5" s="70" t="s">
        <v>0</v>
      </c>
      <c r="M5" s="66"/>
      <c r="N5" s="70" t="s">
        <v>1</v>
      </c>
      <c r="O5" s="54"/>
      <c r="P5" s="54"/>
    </row>
    <row r="6" spans="1:43" x14ac:dyDescent="0.25">
      <c r="B6" s="77"/>
      <c r="C6" s="77"/>
      <c r="D6" s="58"/>
      <c r="E6" s="2" t="s">
        <v>53</v>
      </c>
      <c r="F6" s="2" t="s">
        <v>55</v>
      </c>
      <c r="J6" s="51"/>
      <c r="K6" s="53"/>
      <c r="L6" s="71">
        <v>240</v>
      </c>
      <c r="M6" s="55"/>
      <c r="N6" s="71">
        <v>400</v>
      </c>
      <c r="O6" s="55"/>
      <c r="P6" s="55"/>
    </row>
    <row r="7" spans="1:43" ht="23.25" x14ac:dyDescent="0.35">
      <c r="B7" s="77"/>
      <c r="C7" s="77"/>
      <c r="D7" s="9"/>
      <c r="E7" s="2" t="s">
        <v>53</v>
      </c>
      <c r="F7" s="2" t="s">
        <v>56</v>
      </c>
      <c r="J7" s="51"/>
      <c r="K7" s="53" t="s">
        <v>50</v>
      </c>
      <c r="L7" s="71">
        <v>3.7416666666666667</v>
      </c>
      <c r="M7" s="55"/>
      <c r="N7" s="71">
        <v>2.2450000000000001</v>
      </c>
      <c r="O7" s="55"/>
      <c r="P7" s="55"/>
      <c r="R7" s="65" t="s">
        <v>86</v>
      </c>
      <c r="S7" s="42"/>
      <c r="T7" s="42"/>
    </row>
    <row r="8" spans="1:43" x14ac:dyDescent="0.25">
      <c r="B8" s="77"/>
      <c r="C8" s="77"/>
      <c r="D8" s="59"/>
      <c r="E8" s="2" t="s">
        <v>53</v>
      </c>
      <c r="F8" s="2" t="s">
        <v>57</v>
      </c>
      <c r="J8" s="51"/>
      <c r="K8" s="53" t="s">
        <v>51</v>
      </c>
      <c r="L8" s="74">
        <v>3.4015151515151514</v>
      </c>
      <c r="M8" s="55"/>
      <c r="N8" s="72">
        <f>195.3/85</f>
        <v>2.2976470588235296</v>
      </c>
      <c r="O8" s="55"/>
      <c r="P8" s="55"/>
    </row>
    <row r="9" spans="1:43" ht="15" customHeight="1" x14ac:dyDescent="0.3">
      <c r="J9" s="51"/>
      <c r="K9" s="53"/>
      <c r="L9" s="75">
        <v>5</v>
      </c>
      <c r="M9" s="55"/>
      <c r="N9" s="72">
        <f>184.1/75</f>
        <v>2.4546666666666668</v>
      </c>
      <c r="O9" s="55"/>
      <c r="P9" s="55"/>
      <c r="R9" s="63" t="s">
        <v>87</v>
      </c>
      <c r="S9" s="63"/>
      <c r="T9" s="63"/>
      <c r="V9" s="33"/>
      <c r="W9" s="33"/>
      <c r="X9" s="33"/>
      <c r="Y9" s="33"/>
      <c r="Z9" s="33"/>
      <c r="AA9" s="33"/>
      <c r="AB9" s="33"/>
      <c r="AC9" s="33"/>
      <c r="AE9" s="33"/>
    </row>
    <row r="10" spans="1:43" ht="19.5" customHeight="1" x14ac:dyDescent="0.35">
      <c r="B10" s="78" t="s">
        <v>104</v>
      </c>
      <c r="C10" s="78"/>
      <c r="D10" s="78"/>
      <c r="E10" s="2" t="s">
        <v>53</v>
      </c>
      <c r="F10" s="2" t="s">
        <v>105</v>
      </c>
      <c r="J10" s="51"/>
      <c r="K10" s="53"/>
      <c r="L10" s="75">
        <v>8</v>
      </c>
      <c r="M10" s="55"/>
      <c r="N10" s="72"/>
      <c r="O10" s="55"/>
      <c r="P10" s="55"/>
      <c r="R10" s="63" t="s">
        <v>88</v>
      </c>
      <c r="S10" s="63"/>
      <c r="T10" s="63"/>
      <c r="V10" s="33"/>
      <c r="W10" s="33"/>
      <c r="X10" s="33"/>
      <c r="Y10" s="33"/>
      <c r="Z10" s="33"/>
      <c r="AA10" s="33"/>
      <c r="AB10" s="33"/>
      <c r="AC10" s="33"/>
      <c r="AE10" s="33"/>
    </row>
    <row r="11" spans="1:43" ht="15" customHeight="1" x14ac:dyDescent="0.25">
      <c r="J11" s="51"/>
      <c r="K11" s="53"/>
      <c r="L11" s="76"/>
      <c r="M11" s="55"/>
      <c r="N11" s="73"/>
      <c r="O11" s="55"/>
      <c r="P11" s="55"/>
      <c r="V11" s="33"/>
      <c r="W11" s="33"/>
      <c r="X11" s="33"/>
      <c r="Y11" s="33"/>
      <c r="Z11" s="33"/>
      <c r="AA11" s="33"/>
      <c r="AB11" s="33"/>
      <c r="AC11" s="33"/>
      <c r="AE11" s="33"/>
    </row>
    <row r="12" spans="1:43" ht="15" customHeight="1" x14ac:dyDescent="0.3">
      <c r="L12" s="37">
        <v>3.7416666666666667</v>
      </c>
      <c r="M12" s="1"/>
      <c r="N12" s="45">
        <v>2.4546666666666668</v>
      </c>
      <c r="O12" s="1"/>
      <c r="P12" s="1"/>
      <c r="V12" s="33"/>
      <c r="W12" s="33"/>
      <c r="X12" s="33"/>
      <c r="Y12" s="33"/>
      <c r="Z12" s="33"/>
      <c r="AA12" s="33"/>
      <c r="AB12" s="33"/>
      <c r="AC12" s="33"/>
    </row>
    <row r="13" spans="1:43" s="1" customFormat="1" x14ac:dyDescent="0.25">
      <c r="A13" s="19" t="s">
        <v>2</v>
      </c>
      <c r="B13" s="4" t="s">
        <v>6</v>
      </c>
      <c r="C13" s="4" t="s">
        <v>7</v>
      </c>
      <c r="D13" s="4" t="s">
        <v>8</v>
      </c>
      <c r="E13" s="4" t="s">
        <v>7</v>
      </c>
      <c r="F13" s="4" t="s">
        <v>9</v>
      </c>
      <c r="G13" s="68"/>
      <c r="H13" s="5"/>
      <c r="I13" s="5"/>
      <c r="J13" s="27" t="s">
        <v>46</v>
      </c>
      <c r="K13" s="28" t="s">
        <v>47</v>
      </c>
      <c r="L13" s="28" t="s">
        <v>48</v>
      </c>
      <c r="M13" s="28"/>
      <c r="N13" s="28" t="s">
        <v>49</v>
      </c>
      <c r="O13" s="28" t="s">
        <v>47</v>
      </c>
      <c r="P13" s="28" t="s">
        <v>46</v>
      </c>
      <c r="V13" s="34"/>
      <c r="W13" s="34"/>
      <c r="X13" s="34"/>
      <c r="Y13" s="34"/>
      <c r="Z13" s="34"/>
      <c r="AA13" s="34"/>
      <c r="AB13" s="34"/>
      <c r="AC13" s="34"/>
    </row>
    <row r="14" spans="1:43" x14ac:dyDescent="0.25">
      <c r="A14" s="19" t="s">
        <v>10</v>
      </c>
      <c r="B14" s="6" t="s">
        <v>69</v>
      </c>
      <c r="C14" s="7">
        <v>0</v>
      </c>
      <c r="D14" s="7" t="s">
        <v>70</v>
      </c>
      <c r="E14" s="7">
        <v>31.6</v>
      </c>
      <c r="F14" s="7">
        <v>31.6</v>
      </c>
      <c r="G14" s="69"/>
      <c r="H14" s="18"/>
      <c r="I14" s="18"/>
      <c r="J14" s="81">
        <f>J3+K3+L14</f>
        <v>42203.372916666667</v>
      </c>
      <c r="K14" s="49">
        <f>$K$3+L14</f>
        <v>0.37291666666666667</v>
      </c>
      <c r="L14" s="50">
        <f>(F14/$L$10)/24</f>
        <v>0.16458333333333333</v>
      </c>
      <c r="M14" s="22"/>
      <c r="N14" s="8">
        <f>(F14/$N$12)/24</f>
        <v>0.53639326453014669</v>
      </c>
      <c r="O14" s="29">
        <f>$K$3+N14</f>
        <v>0.74472659786348006</v>
      </c>
      <c r="P14" s="84">
        <f>J3+K3+N14</f>
        <v>42203.744726597863</v>
      </c>
      <c r="AQ14" s="32"/>
    </row>
    <row r="15" spans="1:43" x14ac:dyDescent="0.25">
      <c r="A15" s="19" t="s">
        <v>12</v>
      </c>
      <c r="B15" s="6" t="s">
        <v>70</v>
      </c>
      <c r="C15" s="7">
        <v>31.6</v>
      </c>
      <c r="D15" s="7" t="s">
        <v>71</v>
      </c>
      <c r="E15" s="7">
        <v>45</v>
      </c>
      <c r="F15" s="7">
        <v>13.4</v>
      </c>
      <c r="G15" s="69"/>
      <c r="H15" s="18"/>
      <c r="I15" s="18"/>
      <c r="J15" s="81">
        <f>J14+L15</f>
        <v>42203.442708333336</v>
      </c>
      <c r="K15" s="49">
        <f>$K$14+L15</f>
        <v>0.44270833333333337</v>
      </c>
      <c r="L15" s="50">
        <f>(F15/$L$10)/24</f>
        <v>6.9791666666666669E-2</v>
      </c>
      <c r="M15" s="22"/>
      <c r="N15" s="8">
        <f>(F15/$N$12)/24</f>
        <v>0.22745790331341662</v>
      </c>
      <c r="O15" s="29">
        <f>$O$14+N15</f>
        <v>0.9721845011768967</v>
      </c>
      <c r="P15" s="84">
        <f>P14+N15</f>
        <v>42203.972184501174</v>
      </c>
      <c r="AQ15" s="32"/>
    </row>
    <row r="16" spans="1:43" x14ac:dyDescent="0.25">
      <c r="A16" s="19" t="s">
        <v>14</v>
      </c>
      <c r="B16" s="6" t="s">
        <v>71</v>
      </c>
      <c r="C16" s="7">
        <v>45</v>
      </c>
      <c r="D16" s="7" t="s">
        <v>72</v>
      </c>
      <c r="E16" s="7">
        <v>73.8</v>
      </c>
      <c r="F16" s="7">
        <v>28.8</v>
      </c>
      <c r="G16" s="69"/>
      <c r="H16" s="18"/>
      <c r="I16" s="18"/>
      <c r="J16" s="81">
        <f t="shared" ref="J16:J21" si="0">J15+L16</f>
        <v>42203.592708333337</v>
      </c>
      <c r="K16" s="49">
        <f>$K$15+L16</f>
        <v>0.59270833333333339</v>
      </c>
      <c r="L16" s="50">
        <f>(F16/$L$10)/24</f>
        <v>0.15</v>
      </c>
      <c r="M16" s="22"/>
      <c r="N16" s="8">
        <f>(F16/$N$12)/24</f>
        <v>0.48886474741988045</v>
      </c>
      <c r="O16" s="29">
        <f>$O$15+N16</f>
        <v>1.4610492485967772</v>
      </c>
      <c r="P16" s="84">
        <f t="shared" ref="P16:P21" si="1">P15+N16</f>
        <v>42204.461049248595</v>
      </c>
      <c r="AQ16" s="32"/>
    </row>
    <row r="17" spans="1:43" x14ac:dyDescent="0.25">
      <c r="A17" s="19" t="s">
        <v>16</v>
      </c>
      <c r="B17" s="6" t="s">
        <v>72</v>
      </c>
      <c r="C17" s="7">
        <v>73.8</v>
      </c>
      <c r="D17" s="7" t="s">
        <v>73</v>
      </c>
      <c r="E17" s="7">
        <v>85</v>
      </c>
      <c r="F17" s="7">
        <v>11.2</v>
      </c>
      <c r="G17" s="69"/>
      <c r="H17" s="18"/>
      <c r="I17" s="18"/>
      <c r="J17" s="81">
        <f t="shared" si="0"/>
        <v>42203.651041666672</v>
      </c>
      <c r="K17" s="49">
        <f>$K$16+L17</f>
        <v>0.65104166666666674</v>
      </c>
      <c r="L17" s="50">
        <f>(F17/$L$10)/24</f>
        <v>5.8333333333333327E-2</v>
      </c>
      <c r="M17" s="22"/>
      <c r="N17" s="8">
        <f>(F17/$N$12)/24</f>
        <v>0.19011406844106463</v>
      </c>
      <c r="O17" s="29">
        <f>$O$16+N17</f>
        <v>1.6511633170378419</v>
      </c>
      <c r="P17" s="84">
        <f t="shared" si="1"/>
        <v>42204.651163317038</v>
      </c>
      <c r="AQ17" s="32"/>
    </row>
    <row r="18" spans="1:43" x14ac:dyDescent="0.25">
      <c r="A18" s="19" t="s">
        <v>17</v>
      </c>
      <c r="B18" s="6" t="s">
        <v>73</v>
      </c>
      <c r="C18" s="7">
        <v>85</v>
      </c>
      <c r="D18" s="7" t="s">
        <v>74</v>
      </c>
      <c r="E18" s="7">
        <v>124.5</v>
      </c>
      <c r="F18" s="7">
        <v>39.5</v>
      </c>
      <c r="G18" s="69"/>
      <c r="H18" s="18"/>
      <c r="I18" s="18"/>
      <c r="J18" s="81">
        <f t="shared" si="0"/>
        <v>42203.856770833336</v>
      </c>
      <c r="K18" s="49">
        <f>$K$17+L18</f>
        <v>0.85677083333333337</v>
      </c>
      <c r="L18" s="50">
        <f>(F18/$L$10)/24</f>
        <v>0.20572916666666666</v>
      </c>
      <c r="M18" s="22"/>
      <c r="N18" s="8">
        <f t="shared" ref="N18:N21" si="2">(F18/$N$12)/24</f>
        <v>0.67049158066268333</v>
      </c>
      <c r="O18" s="29">
        <f>$O$17+N18</f>
        <v>2.3216548977005251</v>
      </c>
      <c r="P18" s="84">
        <f t="shared" si="1"/>
        <v>42205.3216548977</v>
      </c>
      <c r="AQ18" s="32"/>
    </row>
    <row r="19" spans="1:43" x14ac:dyDescent="0.25">
      <c r="A19" s="19" t="s">
        <v>19</v>
      </c>
      <c r="B19" s="6" t="s">
        <v>74</v>
      </c>
      <c r="C19" s="7">
        <v>124.5</v>
      </c>
      <c r="D19" s="7" t="s">
        <v>75</v>
      </c>
      <c r="E19" s="7">
        <v>156.19999999999999</v>
      </c>
      <c r="F19" s="7">
        <v>31.7</v>
      </c>
      <c r="G19" s="69"/>
      <c r="H19" s="18"/>
      <c r="I19" s="18"/>
      <c r="J19" s="82">
        <f t="shared" si="0"/>
        <v>42204.120937500003</v>
      </c>
      <c r="K19" s="56">
        <f>$K$18+L19</f>
        <v>1.1209375000000001</v>
      </c>
      <c r="L19" s="57">
        <f>(F19/$L$9)/24</f>
        <v>0.26416666666666666</v>
      </c>
      <c r="M19" s="22"/>
      <c r="N19" s="8">
        <f t="shared" si="2"/>
        <v>0.53809071156979893</v>
      </c>
      <c r="O19" s="29">
        <f>$O$18+N19</f>
        <v>2.8597456092703242</v>
      </c>
      <c r="P19" s="84">
        <f t="shared" si="1"/>
        <v>42205.859745609268</v>
      </c>
      <c r="AQ19" s="32"/>
    </row>
    <row r="20" spans="1:43" x14ac:dyDescent="0.25">
      <c r="A20" s="19" t="s">
        <v>58</v>
      </c>
      <c r="B20" s="6" t="s">
        <v>75</v>
      </c>
      <c r="C20" s="7">
        <v>156.19999999999999</v>
      </c>
      <c r="D20" s="7" t="s">
        <v>76</v>
      </c>
      <c r="E20" s="7">
        <v>171.2</v>
      </c>
      <c r="F20" s="7">
        <v>15</v>
      </c>
      <c r="G20" s="69"/>
      <c r="H20" s="18"/>
      <c r="I20" s="18"/>
      <c r="J20" s="82">
        <f t="shared" si="0"/>
        <v>42204.245937500003</v>
      </c>
      <c r="K20" s="56">
        <f>$K$19+L20</f>
        <v>1.2459375000000001</v>
      </c>
      <c r="L20" s="57">
        <f t="shared" ref="L20:L21" si="3">(F20/$L$9)/24</f>
        <v>0.125</v>
      </c>
      <c r="M20" s="22"/>
      <c r="N20" s="8">
        <f t="shared" si="2"/>
        <v>0.25461705594785439</v>
      </c>
      <c r="O20" s="29">
        <f>$O$19+N20</f>
        <v>3.1143626652181786</v>
      </c>
      <c r="P20" s="84">
        <f t="shared" si="1"/>
        <v>42206.114362665219</v>
      </c>
      <c r="AQ20" s="32"/>
    </row>
    <row r="21" spans="1:43" x14ac:dyDescent="0.25">
      <c r="A21" s="19" t="s">
        <v>20</v>
      </c>
      <c r="B21" s="6" t="s">
        <v>76</v>
      </c>
      <c r="C21" s="7">
        <v>171.2</v>
      </c>
      <c r="D21" s="7" t="s">
        <v>77</v>
      </c>
      <c r="E21" s="7">
        <v>195.3</v>
      </c>
      <c r="F21" s="7">
        <v>24.1</v>
      </c>
      <c r="G21" s="69"/>
      <c r="H21" s="18"/>
      <c r="I21" s="18"/>
      <c r="J21" s="82">
        <f t="shared" si="0"/>
        <v>42204.44677083334</v>
      </c>
      <c r="K21" s="56">
        <f>$K$20+L21</f>
        <v>1.4467708333333336</v>
      </c>
      <c r="L21" s="57">
        <f t="shared" si="3"/>
        <v>0.20083333333333334</v>
      </c>
      <c r="M21" s="22"/>
      <c r="N21" s="8">
        <f t="shared" si="2"/>
        <v>0.40908473655621941</v>
      </c>
      <c r="O21" s="29">
        <f>$O$20+N21</f>
        <v>3.5234474017743982</v>
      </c>
      <c r="P21" s="84">
        <f t="shared" si="1"/>
        <v>42206.523447401778</v>
      </c>
      <c r="AQ21" s="32"/>
    </row>
    <row r="22" spans="1:43" s="14" customFormat="1" x14ac:dyDescent="0.25">
      <c r="A22" s="19" t="s">
        <v>59</v>
      </c>
      <c r="B22" s="4" t="s">
        <v>77</v>
      </c>
      <c r="C22" s="10"/>
      <c r="D22" s="10"/>
      <c r="E22" s="4"/>
      <c r="F22" s="4">
        <f>SUM(F14:F21)</f>
        <v>195.29999999999998</v>
      </c>
      <c r="G22" s="68"/>
      <c r="H22" s="5"/>
      <c r="I22" s="5"/>
      <c r="J22" s="11"/>
      <c r="K22" s="12"/>
      <c r="L22" s="13">
        <f>SUM(L14:L21)</f>
        <v>1.2384375000000001</v>
      </c>
      <c r="M22" s="23"/>
      <c r="N22" s="13">
        <f>SUM(N14:N21)</f>
        <v>3.3151140684410647</v>
      </c>
      <c r="O22" s="13"/>
      <c r="P22" s="12"/>
    </row>
    <row r="23" spans="1:43" x14ac:dyDescent="0.25">
      <c r="A23" s="20"/>
      <c r="G23" s="18"/>
      <c r="H23" s="18"/>
      <c r="R23" s="1"/>
      <c r="S23" s="35"/>
      <c r="T23" s="33"/>
      <c r="U23" s="33"/>
      <c r="V23" s="35"/>
      <c r="W23" s="33"/>
      <c r="X23" s="33"/>
      <c r="Y23" s="35"/>
      <c r="Z23" s="33"/>
      <c r="AA23" s="33"/>
      <c r="AB23" s="35"/>
      <c r="AC23" s="33"/>
      <c r="AD23" s="33"/>
      <c r="AE23" s="35"/>
      <c r="AF23" s="33"/>
      <c r="AG23" s="33"/>
      <c r="AH23" s="35"/>
      <c r="AI23" s="33"/>
      <c r="AJ23" s="33"/>
      <c r="AK23" s="35"/>
      <c r="AL23" s="33"/>
      <c r="AM23" s="33"/>
      <c r="AN23" s="35"/>
      <c r="AO23" s="33"/>
    </row>
    <row r="24" spans="1:43" x14ac:dyDescent="0.25">
      <c r="A24" s="20"/>
      <c r="G24" s="18"/>
      <c r="H24" s="18"/>
      <c r="R24" s="25"/>
      <c r="S24" s="35"/>
      <c r="T24" s="33"/>
      <c r="U24" s="33"/>
      <c r="V24" s="35"/>
      <c r="W24" s="33"/>
      <c r="X24" s="33"/>
      <c r="Y24" s="35"/>
      <c r="Z24" s="33"/>
      <c r="AA24" s="33"/>
      <c r="AB24" s="35"/>
      <c r="AC24" s="33"/>
      <c r="AD24" s="33"/>
      <c r="AE24" s="35"/>
      <c r="AF24" s="33"/>
      <c r="AG24" s="33"/>
      <c r="AH24" s="35"/>
      <c r="AI24" s="33"/>
      <c r="AJ24" s="33"/>
      <c r="AK24" s="35"/>
      <c r="AL24" s="33"/>
      <c r="AM24" s="33"/>
      <c r="AN24" s="35"/>
      <c r="AO24" s="33"/>
    </row>
    <row r="25" spans="1:43" x14ac:dyDescent="0.25">
      <c r="A25" s="19" t="s">
        <v>3</v>
      </c>
      <c r="B25" s="4" t="s">
        <v>6</v>
      </c>
      <c r="C25" s="4" t="s">
        <v>7</v>
      </c>
      <c r="D25" s="4" t="s">
        <v>8</v>
      </c>
      <c r="E25" s="4" t="s">
        <v>7</v>
      </c>
      <c r="F25" s="4" t="s">
        <v>9</v>
      </c>
      <c r="G25" s="68"/>
      <c r="H25" s="5"/>
      <c r="I25" s="5"/>
      <c r="J25" s="27" t="s">
        <v>46</v>
      </c>
      <c r="K25" s="28" t="s">
        <v>47</v>
      </c>
      <c r="L25" s="28" t="s">
        <v>48</v>
      </c>
      <c r="M25" s="28"/>
      <c r="N25" s="28" t="s">
        <v>49</v>
      </c>
      <c r="O25" s="28" t="s">
        <v>47</v>
      </c>
      <c r="P25" s="28" t="s">
        <v>46</v>
      </c>
      <c r="R25" s="46"/>
      <c r="S25" s="35"/>
      <c r="T25" s="33"/>
      <c r="U25" s="33"/>
      <c r="V25" s="35"/>
      <c r="W25" s="33"/>
      <c r="X25" s="33"/>
      <c r="Y25" s="35"/>
      <c r="Z25" s="33"/>
      <c r="AA25" s="33"/>
      <c r="AB25" s="35"/>
      <c r="AC25" s="33"/>
      <c r="AD25" s="33"/>
      <c r="AE25" s="35"/>
      <c r="AF25" s="33"/>
      <c r="AG25" s="33"/>
      <c r="AH25" s="35"/>
      <c r="AI25" s="33"/>
      <c r="AJ25" s="33"/>
      <c r="AK25" s="35"/>
      <c r="AL25" s="33"/>
      <c r="AM25" s="33"/>
      <c r="AN25" s="35"/>
      <c r="AO25" s="33"/>
    </row>
    <row r="26" spans="1:43" x14ac:dyDescent="0.25">
      <c r="A26" s="21" t="s">
        <v>10</v>
      </c>
      <c r="B26" s="7" t="s">
        <v>77</v>
      </c>
      <c r="C26" s="7">
        <v>195.3</v>
      </c>
      <c r="D26" s="7" t="s">
        <v>78</v>
      </c>
      <c r="E26" s="7">
        <v>220.8</v>
      </c>
      <c r="F26" s="7">
        <v>25.5</v>
      </c>
      <c r="G26" s="69"/>
      <c r="H26" s="18"/>
      <c r="I26" s="18"/>
      <c r="J26" s="84">
        <f>J21+L26</f>
        <v>42204.730735198595</v>
      </c>
      <c r="K26" s="29">
        <f>$K$21+L26</f>
        <v>1.7307351985894583</v>
      </c>
      <c r="L26" s="8">
        <f>(F26/$L$7)/24</f>
        <v>0.28396436525612473</v>
      </c>
      <c r="M26" s="24"/>
      <c r="N26" s="8">
        <f>(F26/$N$12)/24</f>
        <v>0.4328489951113525</v>
      </c>
      <c r="O26" s="29">
        <f>O21+N26</f>
        <v>3.9562963968857505</v>
      </c>
      <c r="P26" s="84">
        <f>P21+N26</f>
        <v>42206.956296396893</v>
      </c>
      <c r="S26" s="35"/>
      <c r="T26" s="33"/>
      <c r="U26" s="33"/>
      <c r="V26" s="35"/>
      <c r="W26" s="33"/>
      <c r="X26" s="33"/>
      <c r="Y26" s="35"/>
      <c r="Z26" s="33"/>
      <c r="AA26" s="33"/>
      <c r="AB26" s="35"/>
      <c r="AC26" s="33"/>
      <c r="AD26" s="33"/>
      <c r="AE26" s="35"/>
      <c r="AF26" s="33"/>
      <c r="AG26" s="33"/>
      <c r="AH26" s="35"/>
      <c r="AI26" s="33"/>
      <c r="AJ26" s="33"/>
      <c r="AK26" s="35"/>
      <c r="AL26" s="33"/>
      <c r="AM26" s="33"/>
      <c r="AN26" s="35"/>
      <c r="AO26" s="33"/>
    </row>
    <row r="27" spans="1:43" x14ac:dyDescent="0.25">
      <c r="A27" s="21" t="s">
        <v>22</v>
      </c>
      <c r="B27" s="7" t="s">
        <v>78</v>
      </c>
      <c r="C27" s="7">
        <v>220.8</v>
      </c>
      <c r="D27" s="7" t="s">
        <v>79</v>
      </c>
      <c r="E27" s="7">
        <v>241.2</v>
      </c>
      <c r="F27" s="7">
        <v>20.399999999999999</v>
      </c>
      <c r="G27" s="69"/>
      <c r="H27" s="18"/>
      <c r="I27" s="18"/>
      <c r="J27" s="84">
        <f>J26+L27</f>
        <v>42204.957906690797</v>
      </c>
      <c r="K27" s="29">
        <f>K26+L27</f>
        <v>1.9579066907943581</v>
      </c>
      <c r="L27" s="8">
        <f t="shared" ref="L27:L33" si="4">(F27/$L$7)/24</f>
        <v>0.22717149220489977</v>
      </c>
      <c r="M27" s="24"/>
      <c r="N27" s="8">
        <f>(F27/$N$12)/24</f>
        <v>0.34627919608908203</v>
      </c>
      <c r="O27" s="29">
        <f>O26+N27</f>
        <v>4.3025755929748328</v>
      </c>
      <c r="P27" s="84">
        <f>P26+N27</f>
        <v>42207.302575592985</v>
      </c>
      <c r="S27" s="35"/>
      <c r="T27" s="33"/>
      <c r="U27" s="33"/>
      <c r="V27" s="35"/>
      <c r="W27" s="33"/>
      <c r="X27" s="33"/>
      <c r="Y27" s="35"/>
      <c r="Z27" s="33"/>
      <c r="AA27" s="33"/>
      <c r="AB27" s="35"/>
      <c r="AC27" s="33"/>
      <c r="AD27" s="33"/>
      <c r="AE27" s="35"/>
      <c r="AF27" s="33"/>
      <c r="AG27" s="33"/>
      <c r="AH27" s="35"/>
      <c r="AI27" s="33"/>
      <c r="AJ27" s="33"/>
      <c r="AK27" s="35"/>
      <c r="AL27" s="33"/>
      <c r="AM27" s="33"/>
      <c r="AN27" s="35"/>
      <c r="AO27" s="33"/>
    </row>
    <row r="28" spans="1:43" x14ac:dyDescent="0.25">
      <c r="A28" s="21" t="s">
        <v>24</v>
      </c>
      <c r="B28" s="7" t="s">
        <v>79</v>
      </c>
      <c r="C28" s="7">
        <v>241.2</v>
      </c>
      <c r="D28" s="7" t="s">
        <v>80</v>
      </c>
      <c r="E28" s="26">
        <v>277.60000000000002</v>
      </c>
      <c r="F28" s="7">
        <v>36.4</v>
      </c>
      <c r="G28" s="69"/>
      <c r="H28" s="18"/>
      <c r="I28" s="18"/>
      <c r="J28" s="85">
        <f t="shared" ref="J28:J33" si="5">J27+L28</f>
        <v>42205.403786423536</v>
      </c>
      <c r="K28" s="47">
        <f t="shared" ref="K28:K33" si="6">K27+L28</f>
        <v>2.4037864235337789</v>
      </c>
      <c r="L28" s="48">
        <f>(F28/$L$8)/24</f>
        <v>0.44587973273942089</v>
      </c>
      <c r="M28" s="24"/>
      <c r="N28" s="8">
        <f t="shared" ref="N28:N33" si="7">(F28/$N$12)/24</f>
        <v>0.61787072243345997</v>
      </c>
      <c r="O28" s="29">
        <f>N28+O27</f>
        <v>4.9204463154082925</v>
      </c>
      <c r="P28" s="84">
        <f t="shared" ref="P28:P33" si="8">P27+N28</f>
        <v>42207.920446315416</v>
      </c>
      <c r="S28" s="35"/>
      <c r="T28" s="33"/>
      <c r="U28" s="33"/>
      <c r="V28" s="35"/>
      <c r="W28" s="33"/>
      <c r="X28" s="33"/>
      <c r="Y28" s="35"/>
      <c r="Z28" s="33"/>
      <c r="AA28" s="33"/>
      <c r="AB28" s="35"/>
      <c r="AC28" s="33"/>
      <c r="AD28" s="33"/>
      <c r="AE28" s="35"/>
      <c r="AF28" s="33"/>
      <c r="AG28" s="33"/>
      <c r="AH28" s="35"/>
      <c r="AI28" s="33"/>
      <c r="AJ28" s="33"/>
      <c r="AK28" s="35"/>
      <c r="AL28" s="33"/>
      <c r="AM28" s="33"/>
      <c r="AN28" s="35"/>
      <c r="AO28" s="33"/>
    </row>
    <row r="29" spans="1:43" x14ac:dyDescent="0.25">
      <c r="A29" s="21" t="s">
        <v>26</v>
      </c>
      <c r="B29" s="7" t="s">
        <v>80</v>
      </c>
      <c r="C29" s="7">
        <v>277.60000000000002</v>
      </c>
      <c r="D29" s="7" t="s">
        <v>81</v>
      </c>
      <c r="E29" s="26">
        <v>317</v>
      </c>
      <c r="F29" s="7">
        <v>39.4</v>
      </c>
      <c r="G29" s="69"/>
      <c r="H29" s="18"/>
      <c r="I29" s="18"/>
      <c r="J29" s="85">
        <f t="shared" si="5"/>
        <v>42205.886414485896</v>
      </c>
      <c r="K29" s="47">
        <f t="shared" si="6"/>
        <v>2.8864144858945808</v>
      </c>
      <c r="L29" s="48">
        <f t="shared" ref="L29:L31" si="9">(F29/$L$8)/24</f>
        <v>0.48262806236080175</v>
      </c>
      <c r="M29" s="24"/>
      <c r="N29" s="8">
        <f t="shared" si="7"/>
        <v>0.66879413362303097</v>
      </c>
      <c r="O29" s="29">
        <f>O28+N29</f>
        <v>5.5892404490313234</v>
      </c>
      <c r="P29" s="84">
        <f t="shared" si="8"/>
        <v>42208.589240449037</v>
      </c>
      <c r="Q29" s="14"/>
      <c r="R29" s="14"/>
      <c r="S29" s="80"/>
      <c r="T29" s="36"/>
      <c r="U29" s="36"/>
      <c r="V29" s="35"/>
      <c r="W29" s="36"/>
      <c r="X29" s="36"/>
      <c r="Y29" s="35"/>
      <c r="Z29" s="36"/>
      <c r="AA29" s="36"/>
      <c r="AB29" s="35"/>
      <c r="AC29" s="36"/>
      <c r="AD29" s="36"/>
      <c r="AE29" s="80"/>
      <c r="AF29" s="36"/>
      <c r="AG29" s="36"/>
      <c r="AH29" s="35"/>
      <c r="AI29" s="36"/>
      <c r="AJ29" s="36"/>
      <c r="AK29" s="35"/>
      <c r="AL29" s="36"/>
      <c r="AM29" s="36"/>
      <c r="AN29" s="35"/>
      <c r="AO29" s="36"/>
    </row>
    <row r="30" spans="1:43" x14ac:dyDescent="0.25">
      <c r="A30" s="21" t="s">
        <v>28</v>
      </c>
      <c r="B30" s="7" t="s">
        <v>81</v>
      </c>
      <c r="C30" s="7">
        <v>317</v>
      </c>
      <c r="D30" s="7" t="s">
        <v>82</v>
      </c>
      <c r="E30" s="26">
        <v>350.9</v>
      </c>
      <c r="F30" s="7">
        <v>33.9</v>
      </c>
      <c r="G30" s="69"/>
      <c r="H30" s="18"/>
      <c r="I30" s="18"/>
      <c r="J30" s="85">
        <f t="shared" si="5"/>
        <v>42206.301670610621</v>
      </c>
      <c r="K30" s="47">
        <f t="shared" si="6"/>
        <v>3.3016706106161844</v>
      </c>
      <c r="L30" s="48">
        <f t="shared" si="9"/>
        <v>0.41525612472160356</v>
      </c>
      <c r="M30" s="24"/>
      <c r="N30" s="8">
        <f>(F30/$N$12)/24</f>
        <v>0.57543454644215097</v>
      </c>
      <c r="O30" s="29">
        <f>N30+O29</f>
        <v>6.1646749954734741</v>
      </c>
      <c r="P30" s="84">
        <f t="shared" si="8"/>
        <v>42209.164674995482</v>
      </c>
      <c r="S30" s="80"/>
      <c r="T30" s="33"/>
      <c r="U30" s="33"/>
      <c r="V30" s="35"/>
      <c r="W30" s="33"/>
      <c r="X30" s="33"/>
      <c r="Y30" s="35"/>
      <c r="Z30" s="33"/>
      <c r="AA30" s="33"/>
      <c r="AB30" s="35"/>
      <c r="AC30" s="33"/>
      <c r="AD30" s="33"/>
      <c r="AE30" s="80"/>
      <c r="AF30" s="33"/>
      <c r="AG30" s="33"/>
      <c r="AH30" s="35"/>
      <c r="AI30" s="33"/>
      <c r="AJ30" s="33"/>
      <c r="AK30" s="35"/>
      <c r="AL30" s="33"/>
      <c r="AM30" s="33"/>
      <c r="AN30" s="35"/>
      <c r="AO30" s="33"/>
    </row>
    <row r="31" spans="1:43" x14ac:dyDescent="0.25">
      <c r="A31" s="21" t="s">
        <v>29</v>
      </c>
      <c r="B31" s="7" t="s">
        <v>82</v>
      </c>
      <c r="C31" s="7">
        <v>350.9</v>
      </c>
      <c r="D31" s="7" t="s">
        <v>83</v>
      </c>
      <c r="E31" s="26">
        <v>398.6</v>
      </c>
      <c r="F31" s="7">
        <v>47.7</v>
      </c>
      <c r="G31" s="69"/>
      <c r="H31" s="18"/>
      <c r="I31" s="18"/>
      <c r="J31" s="85">
        <f t="shared" si="5"/>
        <v>42206.885969051604</v>
      </c>
      <c r="K31" s="47">
        <f t="shared" si="6"/>
        <v>3.88596905159614</v>
      </c>
      <c r="L31" s="48">
        <f t="shared" si="9"/>
        <v>0.58429844097995554</v>
      </c>
      <c r="M31" s="24"/>
      <c r="N31" s="8">
        <f t="shared" si="7"/>
        <v>0.80968223791417715</v>
      </c>
      <c r="O31" s="29">
        <f>N31+O30</f>
        <v>6.9743572333876509</v>
      </c>
      <c r="P31" s="84">
        <f t="shared" si="8"/>
        <v>42209.974357233397</v>
      </c>
      <c r="S31" s="80"/>
      <c r="T31" s="33"/>
      <c r="U31" s="33"/>
      <c r="V31" s="35"/>
      <c r="W31" s="33"/>
      <c r="X31" s="33"/>
      <c r="Y31" s="35"/>
      <c r="Z31" s="33"/>
      <c r="AA31" s="33"/>
      <c r="AB31" s="35"/>
      <c r="AC31" s="33"/>
      <c r="AD31" s="33"/>
      <c r="AE31" s="80"/>
      <c r="AF31" s="33"/>
      <c r="AG31" s="33"/>
      <c r="AH31" s="35"/>
      <c r="AI31" s="33"/>
      <c r="AJ31" s="33"/>
      <c r="AK31" s="35"/>
      <c r="AL31" s="33"/>
      <c r="AM31" s="33"/>
      <c r="AN31" s="35"/>
      <c r="AO31" s="33"/>
    </row>
    <row r="32" spans="1:43" x14ac:dyDescent="0.25">
      <c r="A32" s="21" t="s">
        <v>60</v>
      </c>
      <c r="B32" s="7" t="s">
        <v>83</v>
      </c>
      <c r="C32" s="7">
        <v>398.6</v>
      </c>
      <c r="D32" s="7" t="s">
        <v>84</v>
      </c>
      <c r="E32" s="7">
        <v>423.5</v>
      </c>
      <c r="F32" s="7">
        <v>24.9</v>
      </c>
      <c r="G32" s="69"/>
      <c r="H32" s="18"/>
      <c r="I32" s="18"/>
      <c r="J32" s="84">
        <f t="shared" si="5"/>
        <v>42207.163251902384</v>
      </c>
      <c r="K32" s="29">
        <f t="shared" si="6"/>
        <v>4.1632519023756505</v>
      </c>
      <c r="L32" s="8">
        <f>(F32/$L$7)/24</f>
        <v>0.27728285077951004</v>
      </c>
      <c r="M32" s="24"/>
      <c r="N32" s="8">
        <f t="shared" si="7"/>
        <v>0.42266431287343825</v>
      </c>
      <c r="O32" s="29">
        <f>N32+O31</f>
        <v>7.3970215462610893</v>
      </c>
      <c r="P32" s="84">
        <f t="shared" si="8"/>
        <v>42210.397021546269</v>
      </c>
      <c r="S32" s="80"/>
      <c r="T32" s="33"/>
      <c r="U32" s="33"/>
      <c r="V32" s="35"/>
      <c r="W32" s="33"/>
      <c r="X32" s="33"/>
      <c r="Y32" s="35"/>
      <c r="Z32" s="33"/>
      <c r="AA32" s="33"/>
      <c r="AB32" s="35"/>
      <c r="AC32" s="33"/>
      <c r="AD32" s="33"/>
      <c r="AE32" s="80"/>
      <c r="AF32" s="33"/>
      <c r="AG32" s="33"/>
      <c r="AH32" s="35"/>
      <c r="AI32" s="33"/>
      <c r="AJ32" s="33"/>
      <c r="AK32" s="35"/>
      <c r="AL32" s="33"/>
      <c r="AM32" s="33"/>
      <c r="AN32" s="35"/>
      <c r="AO32" s="33"/>
    </row>
    <row r="33" spans="1:41" x14ac:dyDescent="0.25">
      <c r="A33" s="21" t="s">
        <v>31</v>
      </c>
      <c r="B33" s="7" t="s">
        <v>84</v>
      </c>
      <c r="C33" s="7">
        <v>423.5</v>
      </c>
      <c r="D33" s="7" t="s">
        <v>85</v>
      </c>
      <c r="E33" s="7">
        <v>450.1</v>
      </c>
      <c r="F33" s="7">
        <v>26.6</v>
      </c>
      <c r="G33" s="69"/>
      <c r="H33" s="18"/>
      <c r="I33" s="18"/>
      <c r="J33" s="84">
        <f t="shared" si="5"/>
        <v>42207.459465710846</v>
      </c>
      <c r="K33" s="29">
        <f t="shared" si="6"/>
        <v>4.4594657108389022</v>
      </c>
      <c r="L33" s="8">
        <f t="shared" si="4"/>
        <v>0.29621380846325168</v>
      </c>
      <c r="M33" s="24"/>
      <c r="N33" s="8">
        <f t="shared" si="7"/>
        <v>0.45152091254752852</v>
      </c>
      <c r="O33" s="29">
        <f>N33+O32</f>
        <v>7.8485424588086179</v>
      </c>
      <c r="P33" s="84">
        <f t="shared" si="8"/>
        <v>42210.848542458814</v>
      </c>
      <c r="S33" s="80"/>
      <c r="T33" s="33"/>
      <c r="U33" s="33"/>
      <c r="V33" s="35"/>
      <c r="W33" s="33"/>
      <c r="X33" s="33"/>
      <c r="Y33" s="35"/>
      <c r="Z33" s="33"/>
      <c r="AA33" s="33"/>
      <c r="AB33" s="35"/>
      <c r="AC33" s="33"/>
      <c r="AD33" s="33"/>
      <c r="AE33" s="80"/>
      <c r="AF33" s="33"/>
      <c r="AG33" s="33"/>
      <c r="AH33" s="35"/>
      <c r="AI33" s="33"/>
      <c r="AJ33" s="33"/>
      <c r="AK33" s="35"/>
      <c r="AL33" s="33"/>
      <c r="AM33" s="33"/>
      <c r="AN33" s="35"/>
      <c r="AO33" s="33"/>
    </row>
    <row r="34" spans="1:41" s="14" customFormat="1" x14ac:dyDescent="0.25">
      <c r="A34" s="19" t="s">
        <v>61</v>
      </c>
      <c r="B34" s="4" t="s">
        <v>85</v>
      </c>
      <c r="C34" s="10"/>
      <c r="D34" s="10"/>
      <c r="E34" s="4">
        <f>F22+F34</f>
        <v>450.1</v>
      </c>
      <c r="F34" s="4">
        <f>SUM(F26:F33)</f>
        <v>254.8</v>
      </c>
      <c r="G34" s="68"/>
      <c r="H34" s="5"/>
      <c r="I34" s="5"/>
      <c r="J34" s="11"/>
      <c r="K34" s="12"/>
      <c r="L34" s="13">
        <f>SUM(L26:L33)</f>
        <v>3.012694877505568</v>
      </c>
      <c r="M34" s="23"/>
      <c r="N34" s="13">
        <f>SUM(N26:N33)</f>
        <v>4.325095057034221</v>
      </c>
      <c r="O34" s="12"/>
      <c r="P34" s="12"/>
      <c r="Q34" s="3"/>
      <c r="R34" s="3"/>
      <c r="S34" s="80"/>
      <c r="T34" s="33"/>
      <c r="U34" s="33"/>
      <c r="V34" s="35"/>
      <c r="W34" s="33"/>
      <c r="X34" s="33"/>
      <c r="Y34" s="35"/>
      <c r="Z34" s="33"/>
      <c r="AA34" s="33"/>
      <c r="AB34" s="35"/>
      <c r="AC34" s="33"/>
      <c r="AD34" s="33"/>
      <c r="AE34" s="80"/>
      <c r="AF34" s="33"/>
      <c r="AG34" s="33"/>
      <c r="AH34" s="35"/>
      <c r="AI34" s="33"/>
      <c r="AJ34" s="33"/>
      <c r="AK34" s="35"/>
      <c r="AL34" s="33"/>
      <c r="AM34" s="33"/>
      <c r="AN34" s="35"/>
      <c r="AO34" s="33"/>
    </row>
    <row r="35" spans="1:41" x14ac:dyDescent="0.25">
      <c r="A35" s="20"/>
      <c r="G35" s="18"/>
      <c r="H35" s="18"/>
      <c r="S35" s="35"/>
      <c r="T35" s="33"/>
      <c r="U35" s="33"/>
      <c r="V35" s="35"/>
      <c r="W35" s="33"/>
      <c r="X35" s="33"/>
      <c r="Y35" s="35"/>
      <c r="Z35" s="33"/>
      <c r="AA35" s="33"/>
      <c r="AB35" s="35"/>
      <c r="AC35" s="33"/>
      <c r="AD35" s="33"/>
      <c r="AE35" s="35"/>
      <c r="AF35" s="33"/>
      <c r="AG35" s="33"/>
      <c r="AH35" s="35"/>
      <c r="AI35" s="33"/>
      <c r="AJ35" s="33"/>
      <c r="AK35" s="35"/>
      <c r="AL35" s="33"/>
      <c r="AM35" s="33"/>
      <c r="AN35" s="35"/>
      <c r="AO35" s="33"/>
    </row>
    <row r="36" spans="1:41" x14ac:dyDescent="0.25">
      <c r="A36" s="20"/>
      <c r="G36" s="18"/>
      <c r="H36" s="18"/>
      <c r="S36" s="35"/>
      <c r="T36" s="33"/>
      <c r="U36" s="33"/>
      <c r="V36" s="35"/>
      <c r="W36" s="33"/>
      <c r="X36" s="33"/>
      <c r="Y36" s="35"/>
      <c r="Z36" s="33"/>
      <c r="AA36" s="33"/>
      <c r="AB36" s="35"/>
      <c r="AC36" s="33"/>
      <c r="AD36" s="33"/>
      <c r="AE36" s="35"/>
      <c r="AF36" s="33"/>
      <c r="AG36" s="33"/>
      <c r="AH36" s="35"/>
      <c r="AI36" s="33"/>
      <c r="AJ36" s="33"/>
      <c r="AK36" s="35"/>
      <c r="AL36" s="33"/>
      <c r="AM36" s="33"/>
      <c r="AN36" s="35"/>
      <c r="AO36" s="33"/>
    </row>
    <row r="37" spans="1:41" x14ac:dyDescent="0.25">
      <c r="A37" s="19" t="s">
        <v>4</v>
      </c>
      <c r="B37" s="4" t="s">
        <v>6</v>
      </c>
      <c r="C37" s="4" t="s">
        <v>7</v>
      </c>
      <c r="D37" s="4" t="s">
        <v>8</v>
      </c>
      <c r="E37" s="4" t="s">
        <v>7</v>
      </c>
      <c r="F37" s="4" t="s">
        <v>9</v>
      </c>
      <c r="G37" s="68"/>
      <c r="H37" s="5"/>
      <c r="I37" s="5"/>
      <c r="J37" s="27" t="s">
        <v>46</v>
      </c>
      <c r="K37" s="28" t="s">
        <v>47</v>
      </c>
      <c r="L37" s="28" t="s">
        <v>48</v>
      </c>
      <c r="M37" s="28"/>
      <c r="N37" s="28" t="s">
        <v>49</v>
      </c>
      <c r="O37" s="28" t="s">
        <v>47</v>
      </c>
      <c r="P37" s="28" t="s">
        <v>46</v>
      </c>
      <c r="S37" s="35"/>
      <c r="T37" s="33"/>
      <c r="U37" s="33"/>
      <c r="V37" s="35"/>
      <c r="W37" s="33"/>
      <c r="X37" s="33"/>
      <c r="Y37" s="35"/>
      <c r="Z37" s="33"/>
      <c r="AA37" s="33"/>
      <c r="AB37" s="35"/>
      <c r="AC37" s="33"/>
      <c r="AD37" s="33"/>
      <c r="AE37" s="35"/>
      <c r="AF37" s="33"/>
      <c r="AG37" s="33"/>
      <c r="AH37" s="35"/>
      <c r="AI37" s="33"/>
      <c r="AJ37" s="33"/>
      <c r="AK37" s="35"/>
      <c r="AL37" s="33"/>
      <c r="AM37" s="33"/>
      <c r="AN37" s="35"/>
      <c r="AO37" s="33"/>
    </row>
    <row r="38" spans="1:41" x14ac:dyDescent="0.25">
      <c r="A38" s="19" t="s">
        <v>10</v>
      </c>
      <c r="B38" s="7" t="s">
        <v>85</v>
      </c>
      <c r="C38" s="7">
        <v>450.1</v>
      </c>
      <c r="D38" s="7" t="s">
        <v>89</v>
      </c>
      <c r="E38" s="7">
        <v>485.3</v>
      </c>
      <c r="F38" s="7">
        <v>35.200000000000003</v>
      </c>
      <c r="G38" s="69"/>
      <c r="H38" s="18"/>
      <c r="I38" s="18"/>
      <c r="J38" s="84">
        <f>J33+L38</f>
        <v>42207.851447893474</v>
      </c>
      <c r="K38" s="29">
        <f>K33+L38</f>
        <v>4.8514478934669647</v>
      </c>
      <c r="L38" s="8">
        <f>(F38/$L$7)/24</f>
        <v>0.39198218262806234</v>
      </c>
      <c r="M38" s="24"/>
      <c r="N38" s="8">
        <f>(F38/$N$12)/24</f>
        <v>0.59750135795763171</v>
      </c>
      <c r="O38" s="29">
        <f>O33+N38</f>
        <v>8.4460438167662488</v>
      </c>
      <c r="P38" s="84">
        <f>P33+N38</f>
        <v>42211.446043816773</v>
      </c>
      <c r="S38" s="35"/>
      <c r="T38" s="33"/>
      <c r="U38" s="33"/>
      <c r="V38" s="35"/>
      <c r="W38" s="33"/>
      <c r="X38" s="33"/>
      <c r="Y38" s="35"/>
      <c r="Z38" s="33"/>
      <c r="AA38" s="33"/>
      <c r="AB38" s="35"/>
      <c r="AC38" s="33"/>
      <c r="AD38" s="33"/>
      <c r="AE38" s="35"/>
      <c r="AF38" s="33"/>
      <c r="AG38" s="33"/>
      <c r="AH38" s="35"/>
      <c r="AI38" s="33"/>
      <c r="AJ38" s="33"/>
      <c r="AK38" s="35"/>
      <c r="AL38" s="33"/>
      <c r="AM38" s="33"/>
      <c r="AN38" s="35"/>
      <c r="AO38" s="33"/>
    </row>
    <row r="39" spans="1:41" x14ac:dyDescent="0.25">
      <c r="A39" s="19" t="s">
        <v>34</v>
      </c>
      <c r="B39" s="7" t="s">
        <v>89</v>
      </c>
      <c r="C39" s="7">
        <v>485.3</v>
      </c>
      <c r="D39" s="7" t="s">
        <v>90</v>
      </c>
      <c r="E39" s="7">
        <v>531.29999999999995</v>
      </c>
      <c r="F39" s="7">
        <v>46</v>
      </c>
      <c r="G39" s="69"/>
      <c r="H39" s="18"/>
      <c r="I39" s="18"/>
      <c r="J39" s="84">
        <f>J38+L39</f>
        <v>42208.363697336681</v>
      </c>
      <c r="K39" s="29">
        <f t="shared" ref="K39:K44" si="10">K38+L39</f>
        <v>5.3636973366740914</v>
      </c>
      <c r="L39" s="8">
        <f t="shared" ref="L39:L44" si="11">(F39/$L$7)/24</f>
        <v>0.51224944320712695</v>
      </c>
      <c r="M39" s="24"/>
      <c r="N39" s="8">
        <f t="shared" ref="N39:N44" si="12">(F39/$N$12)/24</f>
        <v>0.78082563824008677</v>
      </c>
      <c r="O39" s="29">
        <f t="shared" ref="O39:O44" si="13">O38+N39</f>
        <v>9.2268694550063355</v>
      </c>
      <c r="P39" s="84">
        <f>P38+N39</f>
        <v>42212.226869455015</v>
      </c>
      <c r="S39" s="35"/>
      <c r="T39" s="33"/>
      <c r="U39" s="33"/>
      <c r="V39" s="35"/>
      <c r="W39" s="33"/>
      <c r="X39" s="33"/>
      <c r="Y39" s="35"/>
      <c r="Z39" s="33"/>
      <c r="AA39" s="33"/>
      <c r="AB39" s="35"/>
      <c r="AC39" s="33"/>
      <c r="AD39" s="33"/>
      <c r="AE39" s="35"/>
      <c r="AF39" s="33"/>
      <c r="AG39" s="33"/>
      <c r="AH39" s="35"/>
      <c r="AI39" s="33"/>
      <c r="AJ39" s="33"/>
      <c r="AK39" s="35"/>
      <c r="AL39" s="33"/>
      <c r="AM39" s="33"/>
      <c r="AN39" s="35"/>
      <c r="AO39" s="33"/>
    </row>
    <row r="40" spans="1:41" x14ac:dyDescent="0.25">
      <c r="A40" s="19" t="s">
        <v>36</v>
      </c>
      <c r="B40" s="7" t="s">
        <v>90</v>
      </c>
      <c r="C40" s="7">
        <v>531.29999999999995</v>
      </c>
      <c r="D40" s="7" t="s">
        <v>91</v>
      </c>
      <c r="E40" s="7">
        <v>569.20000000000005</v>
      </c>
      <c r="F40" s="7">
        <v>37.9</v>
      </c>
      <c r="G40" s="69"/>
      <c r="H40" s="18"/>
      <c r="I40" s="18"/>
      <c r="J40" s="84">
        <f t="shared" ref="J40:J44" si="14">J39+L40</f>
        <v>42208.785746334455</v>
      </c>
      <c r="K40" s="29">
        <f t="shared" si="10"/>
        <v>5.7857463344469195</v>
      </c>
      <c r="L40" s="8">
        <f t="shared" si="11"/>
        <v>0.4220489977728285</v>
      </c>
      <c r="M40" s="24"/>
      <c r="N40" s="8">
        <f t="shared" si="12"/>
        <v>0.64333242802824542</v>
      </c>
      <c r="O40" s="29">
        <f t="shared" si="13"/>
        <v>9.8702018830345803</v>
      </c>
      <c r="P40" s="84">
        <f t="shared" ref="P40:P44" si="15">P39+N40</f>
        <v>42212.870201883045</v>
      </c>
      <c r="S40" s="35"/>
      <c r="T40" s="33"/>
      <c r="U40" s="33"/>
      <c r="V40" s="35"/>
      <c r="W40" s="33"/>
      <c r="X40" s="33"/>
      <c r="Y40" s="35"/>
      <c r="Z40" s="33"/>
      <c r="AA40" s="33"/>
      <c r="AB40" s="35"/>
      <c r="AC40" s="33"/>
      <c r="AD40" s="33"/>
      <c r="AE40" s="35"/>
      <c r="AF40" s="33"/>
      <c r="AG40" s="33"/>
      <c r="AH40" s="35"/>
      <c r="AI40" s="33"/>
      <c r="AJ40" s="33"/>
      <c r="AK40" s="35"/>
      <c r="AL40" s="33"/>
      <c r="AM40" s="33"/>
      <c r="AN40" s="35"/>
      <c r="AO40" s="33"/>
    </row>
    <row r="41" spans="1:41" x14ac:dyDescent="0.25">
      <c r="A41" s="19" t="s">
        <v>37</v>
      </c>
      <c r="B41" s="7" t="s">
        <v>91</v>
      </c>
      <c r="C41" s="7">
        <v>569.20000000000005</v>
      </c>
      <c r="D41" s="7" t="s">
        <v>92</v>
      </c>
      <c r="E41" s="7">
        <v>603.1</v>
      </c>
      <c r="F41" s="7">
        <v>33.9</v>
      </c>
      <c r="G41" s="69"/>
      <c r="H41" s="18"/>
      <c r="I41" s="18"/>
      <c r="J41" s="84">
        <f t="shared" si="14"/>
        <v>42209.163251902384</v>
      </c>
      <c r="K41" s="29">
        <f t="shared" si="10"/>
        <v>6.1632519023756505</v>
      </c>
      <c r="L41" s="8">
        <f t="shared" si="11"/>
        <v>0.37750556792873047</v>
      </c>
      <c r="M41" s="24"/>
      <c r="N41" s="8">
        <f>(F41/$N$12)/24</f>
        <v>0.57543454644215097</v>
      </c>
      <c r="O41" s="29">
        <f t="shared" si="13"/>
        <v>10.445636429476732</v>
      </c>
      <c r="P41" s="84">
        <f t="shared" si="15"/>
        <v>42213.445636429489</v>
      </c>
      <c r="Q41" s="14"/>
      <c r="R41" s="14"/>
      <c r="S41" s="80"/>
      <c r="T41" s="36"/>
      <c r="U41" s="36"/>
      <c r="V41" s="35"/>
      <c r="W41" s="36"/>
      <c r="X41" s="36"/>
      <c r="Y41" s="35"/>
      <c r="Z41" s="36"/>
      <c r="AA41" s="36"/>
      <c r="AB41" s="35"/>
      <c r="AC41" s="36"/>
      <c r="AD41" s="36"/>
      <c r="AE41" s="80"/>
      <c r="AF41" s="36"/>
      <c r="AG41" s="36"/>
      <c r="AH41" s="35"/>
      <c r="AI41" s="36"/>
      <c r="AJ41" s="36"/>
      <c r="AK41" s="35"/>
      <c r="AL41" s="36"/>
      <c r="AM41" s="36"/>
      <c r="AN41" s="80"/>
      <c r="AO41" s="36"/>
    </row>
    <row r="42" spans="1:41" x14ac:dyDescent="0.25">
      <c r="A42" s="19" t="s">
        <v>39</v>
      </c>
      <c r="B42" s="7" t="s">
        <v>92</v>
      </c>
      <c r="C42" s="7">
        <v>603.1</v>
      </c>
      <c r="D42" s="7" t="s">
        <v>93</v>
      </c>
      <c r="E42" s="7">
        <v>639.20000000000005</v>
      </c>
      <c r="F42" s="7">
        <v>36.1</v>
      </c>
      <c r="G42" s="69"/>
      <c r="H42" s="18"/>
      <c r="I42" s="18"/>
      <c r="J42" s="84">
        <f t="shared" si="14"/>
        <v>42209.565256356727</v>
      </c>
      <c r="K42" s="29">
        <f t="shared" si="10"/>
        <v>6.5652563567186348</v>
      </c>
      <c r="L42" s="8">
        <f t="shared" si="11"/>
        <v>0.40200445434298443</v>
      </c>
      <c r="M42" s="24"/>
      <c r="N42" s="8">
        <f t="shared" si="12"/>
        <v>0.61277838131450302</v>
      </c>
      <c r="O42" s="29">
        <f t="shared" si="13"/>
        <v>11.058414810791234</v>
      </c>
      <c r="P42" s="84">
        <f t="shared" si="15"/>
        <v>42214.058414810803</v>
      </c>
      <c r="S42" s="80"/>
      <c r="T42" s="33"/>
      <c r="U42" s="33"/>
      <c r="V42" s="35"/>
      <c r="W42" s="33"/>
      <c r="X42" s="33"/>
      <c r="Y42" s="35"/>
      <c r="Z42" s="33"/>
      <c r="AA42" s="33"/>
      <c r="AB42" s="35"/>
      <c r="AC42" s="33"/>
      <c r="AD42" s="33"/>
      <c r="AE42" s="80"/>
      <c r="AF42" s="33"/>
      <c r="AG42" s="33"/>
      <c r="AH42" s="35"/>
      <c r="AI42" s="33"/>
      <c r="AJ42" s="33"/>
      <c r="AK42" s="35"/>
      <c r="AL42" s="33"/>
      <c r="AM42" s="33"/>
      <c r="AN42" s="80"/>
      <c r="AO42" s="33"/>
    </row>
    <row r="43" spans="1:41" x14ac:dyDescent="0.25">
      <c r="A43" s="19" t="s">
        <v>62</v>
      </c>
      <c r="B43" s="7" t="s">
        <v>93</v>
      </c>
      <c r="C43" s="7">
        <v>639.20000000000005</v>
      </c>
      <c r="D43" s="7" t="s">
        <v>94</v>
      </c>
      <c r="E43" s="7">
        <v>681.5</v>
      </c>
      <c r="F43" s="7">
        <v>42.3</v>
      </c>
      <c r="G43" s="69"/>
      <c r="H43" s="18"/>
      <c r="I43" s="18"/>
      <c r="J43" s="84">
        <f t="shared" si="14"/>
        <v>42210.03630312733</v>
      </c>
      <c r="K43" s="29">
        <f t="shared" si="10"/>
        <v>7.0363031273199708</v>
      </c>
      <c r="L43" s="8">
        <f t="shared" si="11"/>
        <v>0.47104677060133632</v>
      </c>
      <c r="M43" s="24"/>
      <c r="N43" s="8">
        <f t="shared" si="12"/>
        <v>0.71802009777294939</v>
      </c>
      <c r="O43" s="29">
        <f t="shared" si="13"/>
        <v>11.776434908564184</v>
      </c>
      <c r="P43" s="84">
        <f t="shared" si="15"/>
        <v>42214.776434908577</v>
      </c>
      <c r="S43" s="80"/>
      <c r="T43" s="33"/>
      <c r="U43" s="33"/>
      <c r="V43" s="35"/>
      <c r="W43" s="33"/>
      <c r="X43" s="33"/>
      <c r="Y43" s="35"/>
      <c r="Z43" s="33"/>
      <c r="AA43" s="33"/>
      <c r="AB43" s="35"/>
      <c r="AC43" s="33"/>
      <c r="AD43" s="33"/>
      <c r="AE43" s="80"/>
      <c r="AF43" s="33"/>
      <c r="AG43" s="33"/>
      <c r="AH43" s="35"/>
      <c r="AI43" s="33"/>
      <c r="AJ43" s="33"/>
      <c r="AK43" s="35"/>
      <c r="AL43" s="33"/>
      <c r="AM43" s="33"/>
      <c r="AN43" s="80"/>
      <c r="AO43" s="33"/>
    </row>
    <row r="44" spans="1:41" x14ac:dyDescent="0.25">
      <c r="A44" s="19" t="s">
        <v>42</v>
      </c>
      <c r="B44" s="7" t="s">
        <v>94</v>
      </c>
      <c r="C44" s="7">
        <v>681.5</v>
      </c>
      <c r="D44" s="7" t="s">
        <v>95</v>
      </c>
      <c r="E44" s="7">
        <v>711.5</v>
      </c>
      <c r="F44" s="7">
        <v>30</v>
      </c>
      <c r="G44" s="69"/>
      <c r="H44" s="18"/>
      <c r="I44" s="18"/>
      <c r="J44" s="84">
        <f t="shared" si="14"/>
        <v>42210.370378851163</v>
      </c>
      <c r="K44" s="29">
        <f t="shared" si="10"/>
        <v>7.370378851150706</v>
      </c>
      <c r="L44" s="8">
        <f t="shared" si="11"/>
        <v>0.33407572383073497</v>
      </c>
      <c r="M44" s="24"/>
      <c r="N44" s="8">
        <f t="shared" si="12"/>
        <v>0.50923411189570877</v>
      </c>
      <c r="O44" s="29">
        <f t="shared" si="13"/>
        <v>12.285669020459892</v>
      </c>
      <c r="P44" s="84">
        <f t="shared" si="15"/>
        <v>42215.285669020472</v>
      </c>
      <c r="S44" s="80"/>
      <c r="T44" s="33"/>
      <c r="U44" s="33"/>
      <c r="V44" s="35"/>
      <c r="W44" s="33"/>
      <c r="X44" s="33"/>
      <c r="Y44" s="35"/>
      <c r="Z44" s="33"/>
      <c r="AA44" s="33"/>
      <c r="AB44" s="35"/>
      <c r="AC44" s="33"/>
      <c r="AD44" s="33"/>
      <c r="AE44" s="80"/>
      <c r="AF44" s="33"/>
      <c r="AG44" s="33"/>
      <c r="AH44" s="35"/>
      <c r="AI44" s="33"/>
      <c r="AJ44" s="33"/>
      <c r="AK44" s="35"/>
      <c r="AL44" s="33"/>
      <c r="AM44" s="33"/>
      <c r="AN44" s="80"/>
      <c r="AO44" s="33"/>
    </row>
    <row r="45" spans="1:41" x14ac:dyDescent="0.25">
      <c r="A45" s="19" t="s">
        <v>63</v>
      </c>
      <c r="B45" s="7" t="s">
        <v>96</v>
      </c>
      <c r="C45" s="7">
        <v>711.5</v>
      </c>
      <c r="D45" s="15"/>
      <c r="E45" s="4">
        <f>F22+F34+F45</f>
        <v>711.5</v>
      </c>
      <c r="F45" s="4">
        <f>SUM(F38:F44)</f>
        <v>261.39999999999998</v>
      </c>
      <c r="G45" s="68"/>
      <c r="H45" s="5"/>
      <c r="I45" s="5"/>
      <c r="J45" s="11"/>
      <c r="K45" s="9"/>
      <c r="L45" s="13">
        <f>SUM(L38:L44)</f>
        <v>2.9109131403118038</v>
      </c>
      <c r="M45" s="24"/>
      <c r="N45" s="13">
        <f>SUM(N37:N44)</f>
        <v>4.4371265616512758</v>
      </c>
      <c r="O45" s="9"/>
      <c r="P45" s="9"/>
      <c r="S45" s="80"/>
      <c r="T45" s="33"/>
      <c r="U45" s="33"/>
      <c r="V45" s="35"/>
      <c r="W45" s="33"/>
      <c r="X45" s="33"/>
      <c r="Y45" s="35"/>
      <c r="Z45" s="33"/>
      <c r="AA45" s="33"/>
      <c r="AB45" s="35"/>
      <c r="AC45" s="33"/>
      <c r="AD45" s="33"/>
      <c r="AE45" s="80"/>
      <c r="AF45" s="33"/>
      <c r="AG45" s="33"/>
      <c r="AH45" s="35"/>
      <c r="AI45" s="33"/>
      <c r="AJ45" s="33"/>
      <c r="AK45" s="35"/>
      <c r="AL45" s="33"/>
      <c r="AM45" s="33"/>
      <c r="AN45" s="80"/>
      <c r="AO45" s="33"/>
    </row>
    <row r="46" spans="1:41" x14ac:dyDescent="0.25">
      <c r="A46" s="20"/>
      <c r="G46" s="18"/>
      <c r="H46" s="18"/>
      <c r="S46" s="80"/>
      <c r="T46" s="33"/>
      <c r="U46" s="33"/>
      <c r="V46" s="35"/>
      <c r="W46" s="33"/>
      <c r="X46" s="33"/>
      <c r="Y46" s="35"/>
      <c r="Z46" s="33"/>
      <c r="AA46" s="33"/>
      <c r="AB46" s="35"/>
      <c r="AC46" s="33"/>
      <c r="AD46" s="33"/>
      <c r="AE46" s="80"/>
      <c r="AF46" s="33"/>
      <c r="AG46" s="33"/>
      <c r="AH46" s="35"/>
      <c r="AI46" s="33"/>
      <c r="AJ46" s="33"/>
      <c r="AK46" s="35"/>
      <c r="AL46" s="33"/>
      <c r="AM46" s="33"/>
      <c r="AN46" s="80"/>
      <c r="AO46" s="33"/>
    </row>
    <row r="47" spans="1:41" x14ac:dyDescent="0.25">
      <c r="A47" s="20"/>
      <c r="G47" s="18"/>
      <c r="H47" s="18"/>
      <c r="S47" s="35"/>
      <c r="T47" s="33"/>
      <c r="U47" s="33"/>
      <c r="V47" s="35"/>
      <c r="W47" s="33"/>
      <c r="X47" s="33"/>
      <c r="Y47" s="35"/>
      <c r="Z47" s="33"/>
      <c r="AA47" s="33"/>
      <c r="AB47" s="35"/>
      <c r="AC47" s="33"/>
      <c r="AD47" s="33"/>
      <c r="AE47" s="35"/>
      <c r="AF47" s="33"/>
      <c r="AG47" s="33"/>
      <c r="AH47" s="35"/>
      <c r="AI47" s="33"/>
      <c r="AJ47" s="33"/>
      <c r="AK47" s="35"/>
      <c r="AL47" s="33"/>
      <c r="AM47" s="33"/>
      <c r="AN47" s="35"/>
      <c r="AO47" s="33"/>
    </row>
    <row r="48" spans="1:41" x14ac:dyDescent="0.25">
      <c r="A48" s="19" t="s">
        <v>5</v>
      </c>
      <c r="B48" s="16" t="s">
        <v>6</v>
      </c>
      <c r="C48" s="4" t="s">
        <v>7</v>
      </c>
      <c r="D48" s="4" t="s">
        <v>8</v>
      </c>
      <c r="E48" s="4" t="s">
        <v>7</v>
      </c>
      <c r="F48" s="4" t="s">
        <v>9</v>
      </c>
      <c r="G48" s="68"/>
      <c r="H48" s="5"/>
      <c r="I48" s="5"/>
      <c r="J48" s="27" t="s">
        <v>46</v>
      </c>
      <c r="K48" s="28" t="s">
        <v>47</v>
      </c>
      <c r="L48" s="28" t="s">
        <v>48</v>
      </c>
      <c r="M48" s="28"/>
      <c r="N48" s="28" t="s">
        <v>49</v>
      </c>
      <c r="O48" s="28" t="s">
        <v>47</v>
      </c>
      <c r="P48" s="28" t="s">
        <v>46</v>
      </c>
      <c r="S48" s="35"/>
      <c r="T48" s="33"/>
      <c r="U48" s="33"/>
      <c r="V48" s="35"/>
      <c r="W48" s="33"/>
      <c r="X48" s="33"/>
      <c r="Y48" s="35"/>
      <c r="Z48" s="33"/>
      <c r="AA48" s="33"/>
      <c r="AB48" s="35"/>
      <c r="AC48" s="33"/>
      <c r="AD48" s="33"/>
      <c r="AE48" s="35"/>
      <c r="AF48" s="33"/>
      <c r="AG48" s="33"/>
      <c r="AH48" s="35"/>
      <c r="AI48" s="33"/>
      <c r="AJ48" s="33"/>
      <c r="AK48" s="35"/>
      <c r="AL48" s="33"/>
      <c r="AM48" s="33"/>
      <c r="AN48" s="35"/>
      <c r="AO48" s="33"/>
    </row>
    <row r="49" spans="1:41" x14ac:dyDescent="0.25">
      <c r="A49" s="19" t="s">
        <v>10</v>
      </c>
      <c r="B49" s="7" t="s">
        <v>96</v>
      </c>
      <c r="C49" s="7">
        <v>711.5</v>
      </c>
      <c r="D49" s="7" t="s">
        <v>97</v>
      </c>
      <c r="E49" s="7">
        <v>761.6</v>
      </c>
      <c r="F49" s="7">
        <v>50.1</v>
      </c>
      <c r="G49" s="69"/>
      <c r="H49" s="18"/>
      <c r="I49" s="18"/>
      <c r="J49" s="84">
        <f>J44+L49</f>
        <v>42210.928285309958</v>
      </c>
      <c r="K49" s="29">
        <f>K44+L49</f>
        <v>7.9282853099480333</v>
      </c>
      <c r="L49" s="8">
        <f>(F49/$L$7)/24</f>
        <v>0.55790645879732736</v>
      </c>
      <c r="M49" s="24"/>
      <c r="N49" s="8">
        <f>(F49/$N$12)/24</f>
        <v>0.85042096686583379</v>
      </c>
      <c r="O49" s="29">
        <f>O44+N49</f>
        <v>13.136089987325725</v>
      </c>
      <c r="P49" s="84">
        <f>P44+N49</f>
        <v>42216.13608998734</v>
      </c>
      <c r="S49" s="35"/>
      <c r="T49" s="33"/>
      <c r="U49" s="33"/>
      <c r="V49" s="35"/>
      <c r="W49" s="33"/>
      <c r="X49" s="33"/>
      <c r="Y49" s="35"/>
      <c r="Z49" s="33"/>
      <c r="AA49" s="33"/>
      <c r="AB49" s="35"/>
      <c r="AC49" s="33"/>
      <c r="AD49" s="33"/>
      <c r="AE49" s="35"/>
      <c r="AF49" s="33"/>
      <c r="AG49" s="33"/>
      <c r="AH49" s="35"/>
      <c r="AI49" s="33"/>
      <c r="AJ49" s="33"/>
      <c r="AK49" s="35"/>
      <c r="AL49" s="33"/>
      <c r="AM49" s="33"/>
      <c r="AN49" s="35"/>
      <c r="AO49" s="33"/>
    </row>
    <row r="50" spans="1:41" x14ac:dyDescent="0.25">
      <c r="A50" s="19" t="s">
        <v>44</v>
      </c>
      <c r="B50" s="7" t="s">
        <v>97</v>
      </c>
      <c r="C50" s="7">
        <v>761.6</v>
      </c>
      <c r="D50" s="7" t="s">
        <v>98</v>
      </c>
      <c r="E50" s="7">
        <v>796.5</v>
      </c>
      <c r="F50" s="7">
        <v>34.9</v>
      </c>
      <c r="G50" s="69"/>
      <c r="H50" s="18"/>
      <c r="I50" s="18"/>
      <c r="J50" s="84">
        <f>J49+L50</f>
        <v>42211.316926735344</v>
      </c>
      <c r="K50" s="29">
        <f>K49+L50</f>
        <v>8.3169267353377876</v>
      </c>
      <c r="L50" s="8">
        <f t="shared" ref="L50:L54" si="16">(F50/$L$7)/24</f>
        <v>0.38864142538975499</v>
      </c>
      <c r="M50" s="24"/>
      <c r="N50" s="8">
        <f t="shared" ref="N50:N54" si="17">(F50/$N$12)/24</f>
        <v>0.59240901683867453</v>
      </c>
      <c r="O50" s="29">
        <f>O49+N50</f>
        <v>13.7284990041644</v>
      </c>
      <c r="P50" s="84">
        <f>P49+N50</f>
        <v>42216.728499004181</v>
      </c>
      <c r="S50" s="35"/>
      <c r="T50" s="33"/>
      <c r="U50" s="33"/>
      <c r="V50" s="35"/>
      <c r="W50" s="33"/>
      <c r="X50" s="33"/>
      <c r="Y50" s="35"/>
      <c r="Z50" s="33"/>
      <c r="AA50" s="33"/>
      <c r="AB50" s="35"/>
      <c r="AC50" s="33"/>
      <c r="AD50" s="33"/>
      <c r="AE50" s="35"/>
      <c r="AF50" s="33"/>
      <c r="AG50" s="33"/>
      <c r="AH50" s="35"/>
      <c r="AI50" s="33"/>
      <c r="AJ50" s="33"/>
      <c r="AK50" s="35"/>
      <c r="AL50" s="33"/>
      <c r="AM50" s="33"/>
      <c r="AN50" s="35"/>
      <c r="AO50" s="33"/>
    </row>
    <row r="51" spans="1:41" x14ac:dyDescent="0.25">
      <c r="A51" s="19" t="s">
        <v>45</v>
      </c>
      <c r="B51" s="7" t="s">
        <v>98</v>
      </c>
      <c r="C51" s="7">
        <v>796.5</v>
      </c>
      <c r="D51" s="7" t="s">
        <v>99</v>
      </c>
      <c r="E51" s="7">
        <v>831.2</v>
      </c>
      <c r="F51" s="7">
        <v>34.700000000000003</v>
      </c>
      <c r="G51" s="69"/>
      <c r="H51" s="18"/>
      <c r="I51" s="18"/>
      <c r="J51" s="84">
        <f t="shared" ref="J51:J54" si="18">J50+L51</f>
        <v>42211.703340989239</v>
      </c>
      <c r="K51" s="29">
        <f>K50+L51</f>
        <v>8.7033409892353379</v>
      </c>
      <c r="L51" s="8">
        <f t="shared" si="16"/>
        <v>0.38641425389755013</v>
      </c>
      <c r="M51" s="24"/>
      <c r="N51" s="8">
        <f t="shared" si="17"/>
        <v>0.58901412275936993</v>
      </c>
      <c r="O51" s="29">
        <f>O50+N51</f>
        <v>14.317513126923769</v>
      </c>
      <c r="P51" s="84">
        <f t="shared" ref="P51:P54" si="19">P50+N51</f>
        <v>42217.317513126938</v>
      </c>
      <c r="S51" s="35"/>
      <c r="T51" s="33"/>
      <c r="U51" s="33"/>
      <c r="V51" s="35"/>
      <c r="W51" s="33"/>
      <c r="X51" s="33"/>
      <c r="Y51" s="35"/>
      <c r="Z51" s="33"/>
      <c r="AA51" s="33"/>
      <c r="AB51" s="35"/>
      <c r="AC51" s="33"/>
      <c r="AD51" s="33"/>
      <c r="AE51" s="35"/>
      <c r="AF51" s="33"/>
      <c r="AG51" s="33"/>
      <c r="AH51" s="35"/>
      <c r="AI51" s="33"/>
      <c r="AJ51" s="33"/>
      <c r="AK51" s="35"/>
      <c r="AL51" s="33"/>
      <c r="AM51" s="33"/>
      <c r="AN51" s="35"/>
      <c r="AO51" s="33"/>
    </row>
    <row r="52" spans="1:41" x14ac:dyDescent="0.25">
      <c r="A52" s="19" t="s">
        <v>64</v>
      </c>
      <c r="B52" s="7" t="s">
        <v>99</v>
      </c>
      <c r="C52" s="7">
        <v>831.2</v>
      </c>
      <c r="D52" s="7" t="s">
        <v>100</v>
      </c>
      <c r="E52" s="7">
        <v>865</v>
      </c>
      <c r="F52" s="7">
        <v>33.799999999999997</v>
      </c>
      <c r="G52" s="69"/>
      <c r="H52" s="18"/>
      <c r="I52" s="18"/>
      <c r="J52" s="84">
        <f t="shared" si="18"/>
        <v>42212.079732971419</v>
      </c>
      <c r="K52" s="29">
        <f>K51+L52</f>
        <v>9.0797329714179664</v>
      </c>
      <c r="L52" s="8">
        <f t="shared" si="16"/>
        <v>0.37639198218262804</v>
      </c>
      <c r="M52" s="24"/>
      <c r="N52" s="8">
        <f t="shared" si="17"/>
        <v>0.57373709940249851</v>
      </c>
      <c r="O52" s="29">
        <f>O51+N52</f>
        <v>14.891250226326267</v>
      </c>
      <c r="P52" s="84">
        <f t="shared" si="19"/>
        <v>42217.891250226341</v>
      </c>
      <c r="S52" s="35"/>
      <c r="T52" s="33"/>
      <c r="U52" s="33"/>
      <c r="V52" s="35"/>
      <c r="W52" s="33"/>
      <c r="X52" s="33"/>
      <c r="Y52" s="35"/>
      <c r="Z52" s="33"/>
      <c r="AA52" s="33"/>
      <c r="AB52" s="35"/>
      <c r="AC52" s="33"/>
      <c r="AD52" s="33"/>
      <c r="AE52" s="35"/>
      <c r="AF52" s="33"/>
      <c r="AG52" s="33"/>
      <c r="AH52" s="35"/>
      <c r="AI52" s="33"/>
      <c r="AJ52" s="33"/>
      <c r="AK52" s="35"/>
      <c r="AL52" s="33"/>
      <c r="AM52" s="33"/>
      <c r="AN52" s="35"/>
      <c r="AO52" s="33"/>
    </row>
    <row r="53" spans="1:41" x14ac:dyDescent="0.25">
      <c r="A53" s="19" t="s">
        <v>65</v>
      </c>
      <c r="B53" s="7" t="s">
        <v>100</v>
      </c>
      <c r="C53" s="7">
        <v>865</v>
      </c>
      <c r="D53" s="7" t="s">
        <v>101</v>
      </c>
      <c r="E53" s="7">
        <v>887.4</v>
      </c>
      <c r="F53" s="7">
        <v>22.4</v>
      </c>
      <c r="G53" s="69"/>
      <c r="H53" s="18"/>
      <c r="I53" s="18"/>
      <c r="J53" s="84">
        <f t="shared" si="18"/>
        <v>42212.329176178544</v>
      </c>
      <c r="K53" s="29">
        <f>K52+L53</f>
        <v>9.3291761785449143</v>
      </c>
      <c r="L53" s="8">
        <f t="shared" si="16"/>
        <v>0.24944320712694876</v>
      </c>
      <c r="M53" s="24"/>
      <c r="N53" s="8">
        <f t="shared" si="17"/>
        <v>0.38022813688212925</v>
      </c>
      <c r="O53" s="29">
        <f>O52+N53</f>
        <v>15.271478363208397</v>
      </c>
      <c r="P53" s="84">
        <f t="shared" si="19"/>
        <v>42218.271478363225</v>
      </c>
      <c r="S53" s="35"/>
      <c r="T53" s="33"/>
      <c r="U53" s="33"/>
      <c r="V53" s="35"/>
      <c r="W53" s="33"/>
      <c r="X53" s="33"/>
      <c r="Y53" s="35"/>
      <c r="Z53" s="33"/>
      <c r="AA53" s="33"/>
      <c r="AB53" s="35"/>
      <c r="AC53" s="33"/>
      <c r="AD53" s="33"/>
      <c r="AE53" s="35"/>
      <c r="AF53" s="33"/>
      <c r="AG53" s="33"/>
      <c r="AH53" s="35"/>
      <c r="AI53" s="33"/>
      <c r="AJ53" s="33"/>
      <c r="AK53" s="35"/>
      <c r="AL53" s="33"/>
      <c r="AM53" s="33"/>
      <c r="AN53" s="35"/>
      <c r="AO53" s="33"/>
    </row>
    <row r="54" spans="1:41" x14ac:dyDescent="0.25">
      <c r="A54" s="19" t="s">
        <v>66</v>
      </c>
      <c r="B54" s="7" t="s">
        <v>101</v>
      </c>
      <c r="C54" s="7">
        <v>887.4</v>
      </c>
      <c r="D54" s="7" t="s">
        <v>102</v>
      </c>
      <c r="E54" s="7">
        <v>895.6</v>
      </c>
      <c r="F54" s="7">
        <v>8.1999999999999993</v>
      </c>
      <c r="G54" s="69"/>
      <c r="H54" s="18"/>
      <c r="I54" s="18"/>
      <c r="J54" s="84">
        <f t="shared" si="18"/>
        <v>42212.420490209726</v>
      </c>
      <c r="K54" s="29">
        <f>K53+L54</f>
        <v>9.4204902097253154</v>
      </c>
      <c r="L54" s="8">
        <f t="shared" si="16"/>
        <v>9.1314031180400879E-2</v>
      </c>
      <c r="M54" s="24"/>
      <c r="N54" s="8">
        <f t="shared" si="17"/>
        <v>0.13919065725149374</v>
      </c>
      <c r="O54" s="29">
        <f>O53+N54</f>
        <v>15.41066902045989</v>
      </c>
      <c r="P54" s="84">
        <f t="shared" si="19"/>
        <v>42218.410669020479</v>
      </c>
      <c r="S54" s="35"/>
      <c r="T54" s="33"/>
      <c r="U54" s="33"/>
      <c r="V54" s="35"/>
      <c r="W54" s="33"/>
      <c r="X54" s="33"/>
      <c r="Y54" s="35"/>
      <c r="Z54" s="33"/>
      <c r="AA54" s="33"/>
      <c r="AB54" s="35"/>
      <c r="AC54" s="33"/>
      <c r="AD54" s="33"/>
      <c r="AE54" s="35"/>
      <c r="AF54" s="33"/>
      <c r="AG54" s="33"/>
      <c r="AH54" s="35"/>
      <c r="AI54" s="33"/>
      <c r="AJ54" s="33"/>
      <c r="AK54" s="35"/>
      <c r="AL54" s="33"/>
      <c r="AM54" s="33"/>
      <c r="AN54" s="35"/>
      <c r="AO54" s="33"/>
    </row>
    <row r="55" spans="1:41" x14ac:dyDescent="0.25">
      <c r="A55" s="19" t="s">
        <v>67</v>
      </c>
      <c r="B55" s="7" t="s">
        <v>102</v>
      </c>
      <c r="C55" s="7">
        <v>895.6</v>
      </c>
      <c r="D55" s="15"/>
      <c r="E55" s="4">
        <f>F22+F34+F45+F55</f>
        <v>895.6</v>
      </c>
      <c r="F55" s="4">
        <f>SUM(F49:F54)</f>
        <v>184.1</v>
      </c>
      <c r="G55" s="68"/>
      <c r="H55" s="5"/>
      <c r="I55" s="5"/>
      <c r="J55" s="11"/>
      <c r="K55" s="9"/>
      <c r="L55" s="8">
        <f t="shared" ref="L55" si="20">(F55/$L$12)/24</f>
        <v>2.0501113585746102</v>
      </c>
      <c r="M55" s="24"/>
      <c r="N55" s="13">
        <f>SUM(N47:N54)</f>
        <v>3.125</v>
      </c>
      <c r="O55" s="9"/>
      <c r="P55" s="9"/>
      <c r="S55" s="35"/>
      <c r="T55" s="33"/>
      <c r="U55" s="33"/>
      <c r="V55" s="35"/>
      <c r="W55" s="33"/>
      <c r="X55" s="33"/>
      <c r="Y55" s="35"/>
      <c r="Z55" s="33"/>
      <c r="AA55" s="33"/>
      <c r="AB55" s="35"/>
      <c r="AC55" s="33"/>
      <c r="AD55" s="33"/>
      <c r="AE55" s="35"/>
      <c r="AF55" s="33"/>
      <c r="AG55" s="33"/>
      <c r="AH55" s="35"/>
      <c r="AI55" s="33"/>
      <c r="AJ55" s="33"/>
      <c r="AK55" s="35"/>
      <c r="AL55" s="33"/>
      <c r="AM55" s="33"/>
      <c r="AN55" s="35"/>
      <c r="AO55" s="33"/>
    </row>
    <row r="56" spans="1:41" ht="25.5" customHeight="1" x14ac:dyDescent="0.3">
      <c r="F56" s="67"/>
      <c r="G56" s="17"/>
      <c r="H56" s="17"/>
      <c r="I56" s="17"/>
      <c r="J56" s="17"/>
      <c r="L56" s="13">
        <f>+L55+L45+L34+L22</f>
        <v>9.2121568763919814</v>
      </c>
      <c r="M56" s="12"/>
      <c r="N56" s="13">
        <f>+N55+N45+N34+N22</f>
        <v>15.202335687126563</v>
      </c>
      <c r="S56" s="35"/>
      <c r="T56" s="33"/>
      <c r="U56" s="33"/>
      <c r="V56" s="35"/>
      <c r="W56" s="33"/>
      <c r="X56" s="33"/>
      <c r="Y56" s="35"/>
      <c r="Z56" s="33"/>
      <c r="AA56" s="33"/>
      <c r="AB56" s="35"/>
      <c r="AC56" s="33"/>
      <c r="AD56" s="33"/>
      <c r="AE56" s="35"/>
      <c r="AF56" s="33"/>
      <c r="AG56" s="33"/>
      <c r="AH56" s="35"/>
      <c r="AI56" s="33"/>
      <c r="AJ56" s="33"/>
      <c r="AK56" s="35"/>
      <c r="AL56" s="33"/>
      <c r="AM56" s="33"/>
      <c r="AN56" s="35"/>
      <c r="AO56" s="33"/>
    </row>
    <row r="57" spans="1:41" x14ac:dyDescent="0.25">
      <c r="F57" s="18"/>
      <c r="G57" s="18"/>
      <c r="H57" s="18"/>
      <c r="S57" s="35"/>
      <c r="T57" s="33"/>
      <c r="U57" s="33"/>
      <c r="V57" s="35"/>
      <c r="W57" s="33"/>
      <c r="X57" s="33"/>
      <c r="Y57" s="35"/>
      <c r="Z57" s="33"/>
      <c r="AA57" s="33"/>
      <c r="AB57" s="35"/>
      <c r="AC57" s="33"/>
      <c r="AD57" s="33"/>
      <c r="AE57" s="35"/>
      <c r="AF57" s="33"/>
      <c r="AG57" s="33"/>
      <c r="AH57" s="35"/>
      <c r="AI57" s="33"/>
      <c r="AJ57" s="33"/>
      <c r="AK57" s="35"/>
      <c r="AL57" s="33"/>
      <c r="AM57" s="33"/>
      <c r="AN57" s="35"/>
      <c r="AO57" s="33"/>
    </row>
    <row r="58" spans="1:41" x14ac:dyDescent="0.25">
      <c r="S58" s="35"/>
      <c r="T58" s="33"/>
      <c r="U58" s="33"/>
      <c r="V58" s="35"/>
      <c r="W58" s="33"/>
      <c r="X58" s="33"/>
      <c r="Y58" s="35"/>
      <c r="Z58" s="33"/>
      <c r="AA58" s="33"/>
      <c r="AB58" s="35"/>
      <c r="AC58" s="33"/>
      <c r="AD58" s="33"/>
      <c r="AE58" s="35"/>
      <c r="AF58" s="33"/>
      <c r="AG58" s="33"/>
      <c r="AH58" s="35"/>
      <c r="AI58" s="33"/>
      <c r="AJ58" s="33"/>
      <c r="AK58" s="35"/>
      <c r="AL58" s="33"/>
      <c r="AM58" s="33"/>
      <c r="AN58" s="35"/>
      <c r="AO58" s="33"/>
    </row>
    <row r="59" spans="1:41" x14ac:dyDescent="0.25">
      <c r="S59" s="35"/>
      <c r="T59" s="33"/>
      <c r="U59" s="33"/>
      <c r="V59" s="35"/>
      <c r="W59" s="33"/>
      <c r="X59" s="33"/>
      <c r="Y59" s="35"/>
      <c r="Z59" s="33"/>
      <c r="AA59" s="33"/>
      <c r="AB59" s="35"/>
      <c r="AC59" s="33"/>
      <c r="AD59" s="33"/>
      <c r="AE59" s="35"/>
      <c r="AF59" s="33"/>
      <c r="AG59" s="33"/>
      <c r="AH59" s="35"/>
      <c r="AI59" s="33"/>
      <c r="AJ59" s="33"/>
      <c r="AK59" s="35"/>
      <c r="AL59" s="33"/>
      <c r="AM59" s="33"/>
      <c r="AN59" s="35"/>
      <c r="AO59" s="33"/>
    </row>
    <row r="60" spans="1:41" x14ac:dyDescent="0.25">
      <c r="S60" s="35"/>
      <c r="T60" s="33"/>
      <c r="U60" s="33"/>
      <c r="V60" s="35"/>
      <c r="W60" s="33"/>
      <c r="X60" s="33"/>
      <c r="Y60" s="35"/>
      <c r="Z60" s="33"/>
      <c r="AA60" s="33"/>
      <c r="AB60" s="35"/>
      <c r="AC60" s="33"/>
      <c r="AD60" s="33"/>
      <c r="AE60" s="35"/>
      <c r="AF60" s="33"/>
      <c r="AG60" s="33"/>
      <c r="AH60" s="35"/>
      <c r="AI60" s="33"/>
      <c r="AJ60" s="33"/>
      <c r="AK60" s="35"/>
      <c r="AL60" s="33"/>
      <c r="AM60" s="33"/>
      <c r="AN60" s="35"/>
      <c r="AO60" s="33"/>
    </row>
    <row r="61" spans="1:41" x14ac:dyDescent="0.25">
      <c r="S61" s="35"/>
      <c r="T61" s="33"/>
      <c r="U61" s="33"/>
      <c r="V61" s="35"/>
      <c r="W61" s="33"/>
      <c r="X61" s="33"/>
      <c r="Y61" s="35"/>
      <c r="Z61" s="33"/>
      <c r="AA61" s="33"/>
      <c r="AB61" s="35"/>
      <c r="AC61" s="33"/>
      <c r="AD61" s="33"/>
      <c r="AE61" s="35"/>
      <c r="AF61" s="33"/>
      <c r="AG61" s="33"/>
      <c r="AH61" s="35"/>
      <c r="AI61" s="33"/>
      <c r="AJ61" s="33"/>
      <c r="AK61" s="35"/>
      <c r="AL61" s="33"/>
      <c r="AM61" s="33"/>
      <c r="AN61" s="35"/>
      <c r="AO61" s="33"/>
    </row>
    <row r="62" spans="1:41" x14ac:dyDescent="0.25">
      <c r="S62" s="35"/>
      <c r="T62" s="33"/>
      <c r="U62" s="33"/>
      <c r="V62" s="35"/>
      <c r="W62" s="33"/>
      <c r="X62" s="33"/>
      <c r="Y62" s="35"/>
      <c r="Z62" s="33"/>
      <c r="AA62" s="33"/>
      <c r="AB62" s="35"/>
      <c r="AC62" s="33"/>
      <c r="AD62" s="33"/>
      <c r="AE62" s="35"/>
      <c r="AF62" s="33"/>
      <c r="AG62" s="33"/>
      <c r="AH62" s="35"/>
      <c r="AI62" s="33"/>
      <c r="AJ62" s="33"/>
      <c r="AK62" s="35"/>
      <c r="AL62" s="33"/>
      <c r="AM62" s="33"/>
      <c r="AN62" s="35"/>
      <c r="AO62" s="33"/>
    </row>
    <row r="63" spans="1:41" x14ac:dyDescent="0.25">
      <c r="S63" s="35"/>
      <c r="T63" s="33"/>
      <c r="U63" s="33"/>
      <c r="V63" s="35"/>
      <c r="W63" s="33"/>
      <c r="X63" s="33"/>
      <c r="Y63" s="35"/>
      <c r="Z63" s="33"/>
      <c r="AA63" s="33"/>
      <c r="AB63" s="35"/>
      <c r="AC63" s="33"/>
      <c r="AD63" s="33"/>
      <c r="AE63" s="35"/>
      <c r="AF63" s="33"/>
      <c r="AG63" s="33"/>
      <c r="AH63" s="35"/>
      <c r="AI63" s="33"/>
      <c r="AJ63" s="33"/>
      <c r="AK63" s="35"/>
      <c r="AL63" s="33"/>
      <c r="AM63" s="33"/>
      <c r="AN63" s="35"/>
      <c r="AO63" s="33"/>
    </row>
    <row r="64" spans="1:41" x14ac:dyDescent="0.25">
      <c r="S64" s="35"/>
      <c r="T64" s="33"/>
      <c r="U64" s="33"/>
      <c r="V64" s="35"/>
      <c r="W64" s="33"/>
      <c r="X64" s="33"/>
      <c r="Y64" s="35"/>
      <c r="Z64" s="33"/>
      <c r="AA64" s="33"/>
      <c r="AB64" s="35"/>
      <c r="AC64" s="33"/>
      <c r="AD64" s="33"/>
      <c r="AE64" s="35"/>
      <c r="AF64" s="33"/>
      <c r="AG64" s="33"/>
      <c r="AH64" s="35"/>
      <c r="AI64" s="33"/>
      <c r="AJ64" s="33"/>
      <c r="AK64" s="35"/>
      <c r="AL64" s="33"/>
      <c r="AM64" s="33"/>
      <c r="AN64" s="35"/>
      <c r="AO64" s="33"/>
    </row>
    <row r="65" spans="19:41" x14ac:dyDescent="0.25">
      <c r="S65" s="35"/>
      <c r="T65" s="33"/>
      <c r="U65" s="33"/>
      <c r="V65" s="35"/>
      <c r="W65" s="33"/>
      <c r="X65" s="33"/>
      <c r="Y65" s="35"/>
      <c r="Z65" s="33"/>
      <c r="AA65" s="33"/>
      <c r="AB65" s="35"/>
      <c r="AC65" s="33"/>
      <c r="AD65" s="33"/>
      <c r="AE65" s="35"/>
      <c r="AF65" s="33"/>
      <c r="AG65" s="33"/>
      <c r="AH65" s="35"/>
      <c r="AI65" s="33"/>
      <c r="AJ65" s="33"/>
      <c r="AK65" s="35"/>
      <c r="AL65" s="33"/>
      <c r="AM65" s="33"/>
      <c r="AN65" s="35"/>
      <c r="AO65" s="33"/>
    </row>
    <row r="66" spans="19:41" x14ac:dyDescent="0.25">
      <c r="S66" s="35"/>
      <c r="T66" s="33"/>
      <c r="U66" s="33"/>
      <c r="V66" s="35"/>
      <c r="W66" s="33"/>
      <c r="X66" s="33"/>
      <c r="Y66" s="35"/>
      <c r="Z66" s="33"/>
      <c r="AA66" s="33"/>
      <c r="AB66" s="35"/>
      <c r="AC66" s="33"/>
      <c r="AD66" s="33"/>
      <c r="AE66" s="35"/>
      <c r="AF66" s="33"/>
      <c r="AG66" s="33"/>
      <c r="AH66" s="35"/>
      <c r="AI66" s="33"/>
      <c r="AJ66" s="33"/>
      <c r="AK66" s="35"/>
      <c r="AL66" s="33"/>
      <c r="AM66" s="33"/>
      <c r="AN66" s="35"/>
      <c r="AO66" s="33"/>
    </row>
    <row r="67" spans="19:41" x14ac:dyDescent="0.25">
      <c r="S67" s="35"/>
      <c r="T67" s="33"/>
      <c r="U67" s="33"/>
      <c r="V67" s="35"/>
      <c r="W67" s="33"/>
      <c r="X67" s="33"/>
      <c r="Y67" s="35"/>
      <c r="Z67" s="33"/>
      <c r="AA67" s="33"/>
      <c r="AB67" s="35"/>
      <c r="AC67" s="33"/>
      <c r="AD67" s="33"/>
      <c r="AE67" s="35"/>
      <c r="AF67" s="33"/>
      <c r="AG67" s="33"/>
      <c r="AH67" s="35"/>
      <c r="AI67" s="33"/>
      <c r="AJ67" s="33"/>
      <c r="AK67" s="35"/>
      <c r="AL67" s="33"/>
      <c r="AM67" s="33"/>
      <c r="AN67" s="35"/>
      <c r="AO67" s="33"/>
    </row>
    <row r="68" spans="19:41" x14ac:dyDescent="0.25">
      <c r="S68" s="35"/>
      <c r="T68" s="33"/>
      <c r="U68" s="33"/>
      <c r="V68" s="35"/>
      <c r="W68" s="33"/>
      <c r="X68" s="33"/>
      <c r="Y68" s="35"/>
      <c r="Z68" s="33"/>
      <c r="AA68" s="33"/>
      <c r="AB68" s="35"/>
      <c r="AC68" s="33"/>
      <c r="AD68" s="33"/>
      <c r="AE68" s="35"/>
      <c r="AF68" s="33"/>
      <c r="AG68" s="33"/>
      <c r="AH68" s="35"/>
      <c r="AI68" s="33"/>
      <c r="AJ68" s="33"/>
      <c r="AK68" s="35"/>
      <c r="AL68" s="33"/>
      <c r="AM68" s="33"/>
      <c r="AN68" s="35"/>
      <c r="AO68" s="33"/>
    </row>
    <row r="69" spans="19:41" x14ac:dyDescent="0.25">
      <c r="S69" s="35"/>
      <c r="T69" s="33"/>
      <c r="U69" s="33"/>
      <c r="V69" s="35"/>
      <c r="W69" s="33"/>
      <c r="X69" s="33"/>
      <c r="Y69" s="35"/>
      <c r="Z69" s="33"/>
      <c r="AA69" s="33"/>
      <c r="AB69" s="35"/>
      <c r="AC69" s="33"/>
      <c r="AD69" s="33"/>
      <c r="AE69" s="35"/>
      <c r="AF69" s="33"/>
      <c r="AG69" s="33"/>
      <c r="AH69" s="35"/>
      <c r="AI69" s="33"/>
      <c r="AJ69" s="33"/>
      <c r="AK69" s="35"/>
      <c r="AL69" s="33"/>
      <c r="AM69" s="33"/>
      <c r="AN69" s="35"/>
      <c r="AO69" s="33"/>
    </row>
    <row r="70" spans="19:41" x14ac:dyDescent="0.25">
      <c r="S70" s="35"/>
      <c r="T70" s="33"/>
      <c r="U70" s="33"/>
      <c r="V70" s="35"/>
      <c r="W70" s="33"/>
      <c r="X70" s="33"/>
      <c r="Y70" s="35"/>
      <c r="Z70" s="33"/>
      <c r="AA70" s="33"/>
      <c r="AB70" s="35"/>
      <c r="AC70" s="33"/>
      <c r="AD70" s="33"/>
      <c r="AE70" s="35"/>
      <c r="AF70" s="33"/>
      <c r="AG70" s="33"/>
      <c r="AH70" s="35"/>
      <c r="AI70" s="33"/>
      <c r="AJ70" s="33"/>
      <c r="AK70" s="35"/>
      <c r="AL70" s="33"/>
      <c r="AM70" s="33"/>
      <c r="AN70" s="35"/>
      <c r="AO70" s="33"/>
    </row>
    <row r="71" spans="19:41" x14ac:dyDescent="0.25">
      <c r="S71" s="35"/>
      <c r="T71" s="33"/>
      <c r="U71" s="33"/>
      <c r="V71" s="35"/>
      <c r="W71" s="33"/>
      <c r="X71" s="33"/>
      <c r="Y71" s="35"/>
      <c r="Z71" s="33"/>
      <c r="AA71" s="33"/>
      <c r="AB71" s="35"/>
      <c r="AC71" s="33"/>
      <c r="AD71" s="33"/>
      <c r="AE71" s="35"/>
      <c r="AF71" s="33"/>
      <c r="AG71" s="33"/>
      <c r="AH71" s="35"/>
      <c r="AI71" s="33"/>
      <c r="AJ71" s="33"/>
      <c r="AK71" s="35"/>
      <c r="AL71" s="33"/>
      <c r="AM71" s="33"/>
      <c r="AN71" s="35"/>
      <c r="AO71" s="33"/>
    </row>
    <row r="72" spans="19:41" x14ac:dyDescent="0.25">
      <c r="S72" s="35"/>
      <c r="T72" s="33"/>
      <c r="U72" s="33"/>
      <c r="V72" s="35"/>
      <c r="W72" s="33"/>
      <c r="X72" s="33"/>
      <c r="Y72" s="35"/>
      <c r="Z72" s="33"/>
      <c r="AA72" s="33"/>
      <c r="AB72" s="35"/>
      <c r="AC72" s="33"/>
      <c r="AD72" s="33"/>
      <c r="AE72" s="35"/>
      <c r="AF72" s="33"/>
      <c r="AG72" s="33"/>
      <c r="AH72" s="35"/>
      <c r="AI72" s="33"/>
      <c r="AJ72" s="33"/>
      <c r="AK72" s="35"/>
      <c r="AL72" s="33"/>
      <c r="AM72" s="33"/>
      <c r="AN72" s="35"/>
      <c r="AO72" s="33"/>
    </row>
    <row r="73" spans="19:41" x14ac:dyDescent="0.25">
      <c r="S73" s="35"/>
      <c r="T73" s="33"/>
      <c r="U73" s="33"/>
      <c r="V73" s="35"/>
      <c r="W73" s="33"/>
      <c r="X73" s="33"/>
      <c r="Y73" s="35"/>
      <c r="Z73" s="33"/>
      <c r="AA73" s="33"/>
      <c r="AB73" s="35"/>
      <c r="AC73" s="33"/>
      <c r="AD73" s="33"/>
      <c r="AE73" s="35"/>
      <c r="AF73" s="33"/>
      <c r="AG73" s="33"/>
      <c r="AH73" s="35"/>
      <c r="AI73" s="33"/>
      <c r="AJ73" s="33"/>
      <c r="AK73" s="35"/>
      <c r="AL73" s="33"/>
      <c r="AM73" s="33"/>
      <c r="AN73" s="35"/>
      <c r="AO73" s="33"/>
    </row>
    <row r="74" spans="19:41" x14ac:dyDescent="0.25">
      <c r="S74" s="35"/>
      <c r="T74" s="33"/>
      <c r="U74" s="33"/>
      <c r="V74" s="35"/>
      <c r="W74" s="33"/>
      <c r="X74" s="33"/>
      <c r="Y74" s="35"/>
      <c r="Z74" s="33"/>
      <c r="AA74" s="33"/>
      <c r="AB74" s="35"/>
      <c r="AC74" s="33"/>
      <c r="AD74" s="33"/>
      <c r="AE74" s="35"/>
      <c r="AF74" s="33"/>
      <c r="AG74" s="33"/>
      <c r="AH74" s="35"/>
      <c r="AI74" s="33"/>
      <c r="AJ74" s="33"/>
      <c r="AK74" s="35"/>
      <c r="AL74" s="33"/>
      <c r="AM74" s="33"/>
      <c r="AN74" s="35"/>
      <c r="AO74" s="33"/>
    </row>
    <row r="75" spans="19:41" x14ac:dyDescent="0.25">
      <c r="S75" s="35"/>
      <c r="T75" s="33"/>
      <c r="U75" s="33"/>
      <c r="V75" s="35"/>
      <c r="W75" s="33"/>
      <c r="X75" s="33"/>
      <c r="Y75" s="35"/>
      <c r="Z75" s="33"/>
      <c r="AA75" s="33"/>
      <c r="AB75" s="35"/>
      <c r="AC75" s="33"/>
      <c r="AD75" s="33"/>
      <c r="AE75" s="35"/>
      <c r="AF75" s="33"/>
      <c r="AG75" s="33"/>
      <c r="AH75" s="35"/>
      <c r="AI75" s="33"/>
      <c r="AJ75" s="33"/>
      <c r="AK75" s="35"/>
      <c r="AL75" s="33"/>
      <c r="AM75" s="33"/>
      <c r="AN75" s="35"/>
      <c r="AO75" s="33"/>
    </row>
    <row r="76" spans="19:41" x14ac:dyDescent="0.25">
      <c r="S76" s="35"/>
      <c r="T76" s="33"/>
      <c r="U76" s="33"/>
      <c r="V76" s="35"/>
      <c r="W76" s="33"/>
      <c r="X76" s="33"/>
      <c r="Y76" s="35"/>
      <c r="Z76" s="33"/>
      <c r="AA76" s="33"/>
      <c r="AB76" s="35"/>
      <c r="AC76" s="33"/>
      <c r="AD76" s="33"/>
      <c r="AE76" s="35"/>
      <c r="AF76" s="33"/>
      <c r="AG76" s="33"/>
      <c r="AH76" s="35"/>
      <c r="AI76" s="33"/>
      <c r="AJ76" s="33"/>
      <c r="AK76" s="35"/>
      <c r="AL76" s="33"/>
      <c r="AM76" s="33"/>
      <c r="AN76" s="35"/>
      <c r="AO76" s="33"/>
    </row>
    <row r="77" spans="19:41" x14ac:dyDescent="0.25">
      <c r="S77" s="35"/>
      <c r="T77" s="33"/>
      <c r="U77" s="33"/>
      <c r="V77" s="35"/>
      <c r="W77" s="33"/>
      <c r="X77" s="33"/>
      <c r="Y77" s="35"/>
      <c r="Z77" s="33"/>
      <c r="AA77" s="33"/>
      <c r="AB77" s="35"/>
      <c r="AC77" s="33"/>
      <c r="AD77" s="33"/>
      <c r="AE77" s="35"/>
      <c r="AF77" s="33"/>
      <c r="AG77" s="33"/>
      <c r="AH77" s="35"/>
      <c r="AI77" s="33"/>
      <c r="AJ77" s="33"/>
      <c r="AK77" s="35"/>
      <c r="AL77" s="33"/>
      <c r="AM77" s="33"/>
      <c r="AN77" s="35"/>
      <c r="AO77" s="33"/>
    </row>
    <row r="78" spans="19:41" x14ac:dyDescent="0.25">
      <c r="S78" s="35"/>
      <c r="T78" s="33"/>
      <c r="U78" s="33"/>
      <c r="V78" s="35"/>
      <c r="W78" s="33"/>
      <c r="X78" s="33"/>
      <c r="Y78" s="35"/>
      <c r="Z78" s="33"/>
      <c r="AA78" s="33"/>
      <c r="AB78" s="35"/>
      <c r="AC78" s="33"/>
      <c r="AD78" s="33"/>
      <c r="AE78" s="35"/>
      <c r="AF78" s="33"/>
      <c r="AG78" s="33"/>
      <c r="AH78" s="35"/>
      <c r="AI78" s="33"/>
      <c r="AJ78" s="33"/>
      <c r="AK78" s="35"/>
      <c r="AL78" s="33"/>
      <c r="AM78" s="33"/>
      <c r="AN78" s="35"/>
      <c r="AO78" s="33"/>
    </row>
    <row r="79" spans="19:41" x14ac:dyDescent="0.25">
      <c r="S79" s="35"/>
      <c r="T79" s="33"/>
      <c r="U79" s="33"/>
      <c r="V79" s="35"/>
      <c r="W79" s="33"/>
      <c r="X79" s="33"/>
      <c r="Y79" s="35"/>
      <c r="Z79" s="33"/>
      <c r="AA79" s="33"/>
      <c r="AB79" s="35"/>
      <c r="AC79" s="33"/>
      <c r="AD79" s="33"/>
      <c r="AE79" s="35"/>
      <c r="AF79" s="33"/>
      <c r="AG79" s="33"/>
      <c r="AH79" s="35"/>
      <c r="AI79" s="33"/>
      <c r="AJ79" s="33"/>
      <c r="AK79" s="35"/>
      <c r="AL79" s="33"/>
      <c r="AM79" s="33"/>
      <c r="AN79" s="35"/>
      <c r="AO79" s="33"/>
    </row>
    <row r="80" spans="19:41" x14ac:dyDescent="0.25">
      <c r="S80" s="35"/>
      <c r="T80" s="33"/>
      <c r="U80" s="33"/>
      <c r="V80" s="35"/>
      <c r="W80" s="33"/>
      <c r="X80" s="33"/>
      <c r="Y80" s="35"/>
      <c r="Z80" s="33"/>
      <c r="AA80" s="33"/>
      <c r="AB80" s="35"/>
      <c r="AC80" s="33"/>
      <c r="AD80" s="33"/>
      <c r="AE80" s="35"/>
      <c r="AF80" s="33"/>
      <c r="AG80" s="33"/>
      <c r="AH80" s="35"/>
      <c r="AI80" s="33"/>
      <c r="AJ80" s="33"/>
      <c r="AK80" s="35"/>
      <c r="AL80" s="33"/>
      <c r="AM80" s="33"/>
      <c r="AN80" s="35"/>
      <c r="AO80" s="33"/>
    </row>
    <row r="81" spans="19:41" x14ac:dyDescent="0.25">
      <c r="S81" s="35"/>
      <c r="T81" s="33"/>
      <c r="U81" s="33"/>
      <c r="V81" s="35"/>
      <c r="W81" s="33"/>
      <c r="X81" s="33"/>
      <c r="Y81" s="35"/>
      <c r="Z81" s="33"/>
      <c r="AA81" s="33"/>
      <c r="AB81" s="35"/>
      <c r="AC81" s="33"/>
      <c r="AD81" s="33"/>
      <c r="AE81" s="35"/>
      <c r="AF81" s="33"/>
      <c r="AG81" s="33"/>
      <c r="AH81" s="35"/>
      <c r="AI81" s="33"/>
      <c r="AJ81" s="33"/>
      <c r="AK81" s="35"/>
      <c r="AL81" s="33"/>
      <c r="AM81" s="33"/>
      <c r="AN81" s="35"/>
      <c r="AO81" s="33"/>
    </row>
    <row r="82" spans="19:41" x14ac:dyDescent="0.25">
      <c r="S82" s="35"/>
      <c r="T82" s="33"/>
      <c r="U82" s="33"/>
      <c r="V82" s="35"/>
      <c r="W82" s="33"/>
      <c r="X82" s="33"/>
      <c r="Y82" s="35"/>
      <c r="Z82" s="33"/>
      <c r="AA82" s="33"/>
      <c r="AB82" s="35"/>
      <c r="AC82" s="33"/>
      <c r="AD82" s="33"/>
      <c r="AE82" s="35"/>
      <c r="AF82" s="33"/>
      <c r="AG82" s="33"/>
      <c r="AH82" s="35"/>
      <c r="AI82" s="33"/>
      <c r="AJ82" s="33"/>
      <c r="AK82" s="35"/>
      <c r="AL82" s="33"/>
      <c r="AM82" s="33"/>
      <c r="AN82" s="35"/>
      <c r="AO82" s="33"/>
    </row>
    <row r="83" spans="19:41" x14ac:dyDescent="0.25">
      <c r="S83" s="35"/>
      <c r="T83" s="33"/>
      <c r="U83" s="33"/>
      <c r="V83" s="35"/>
      <c r="W83" s="33"/>
      <c r="X83" s="33"/>
      <c r="Y83" s="35"/>
      <c r="Z83" s="33"/>
      <c r="AA83" s="33"/>
      <c r="AB83" s="35"/>
      <c r="AC83" s="33"/>
      <c r="AD83" s="33"/>
      <c r="AE83" s="35"/>
      <c r="AF83" s="33"/>
      <c r="AG83" s="33"/>
      <c r="AH83" s="35"/>
      <c r="AI83" s="33"/>
      <c r="AJ83" s="33"/>
      <c r="AK83" s="35"/>
      <c r="AL83" s="33"/>
      <c r="AM83" s="33"/>
      <c r="AN83" s="35"/>
      <c r="AO83" s="33"/>
    </row>
    <row r="84" spans="19:41" x14ac:dyDescent="0.25">
      <c r="S84" s="35"/>
      <c r="T84" s="33"/>
      <c r="U84" s="33"/>
      <c r="V84" s="35"/>
      <c r="W84" s="33"/>
      <c r="X84" s="33"/>
      <c r="Y84" s="35"/>
      <c r="Z84" s="33"/>
      <c r="AA84" s="33"/>
      <c r="AB84" s="35"/>
      <c r="AC84" s="33"/>
      <c r="AD84" s="33"/>
      <c r="AE84" s="35"/>
      <c r="AF84" s="33"/>
      <c r="AG84" s="33"/>
      <c r="AH84" s="35"/>
      <c r="AI84" s="33"/>
      <c r="AJ84" s="33"/>
      <c r="AK84" s="35"/>
      <c r="AL84" s="33"/>
      <c r="AM84" s="33"/>
      <c r="AN84" s="35"/>
      <c r="AO84" s="33"/>
    </row>
    <row r="85" spans="19:41" x14ac:dyDescent="0.25">
      <c r="S85" s="35"/>
      <c r="T85" s="33"/>
      <c r="U85" s="33"/>
      <c r="V85" s="35"/>
      <c r="W85" s="33"/>
      <c r="X85" s="33"/>
      <c r="Y85" s="35"/>
      <c r="Z85" s="33"/>
      <c r="AA85" s="33"/>
      <c r="AB85" s="35"/>
      <c r="AC85" s="33"/>
      <c r="AD85" s="33"/>
      <c r="AE85" s="35"/>
      <c r="AF85" s="33"/>
      <c r="AG85" s="33"/>
      <c r="AH85" s="35"/>
      <c r="AI85" s="33"/>
      <c r="AJ85" s="33"/>
      <c r="AK85" s="35"/>
      <c r="AL85" s="33"/>
      <c r="AM85" s="33"/>
      <c r="AN85" s="35"/>
      <c r="AO85" s="33"/>
    </row>
    <row r="86" spans="19:41" x14ac:dyDescent="0.25">
      <c r="S86" s="35"/>
      <c r="T86" s="33"/>
      <c r="U86" s="33"/>
      <c r="V86" s="35"/>
      <c r="W86" s="33"/>
      <c r="X86" s="33"/>
      <c r="Y86" s="35"/>
      <c r="Z86" s="33"/>
      <c r="AA86" s="33"/>
      <c r="AB86" s="35"/>
      <c r="AC86" s="33"/>
      <c r="AD86" s="33"/>
      <c r="AE86" s="35"/>
      <c r="AF86" s="33"/>
      <c r="AG86" s="33"/>
      <c r="AH86" s="35"/>
      <c r="AI86" s="33"/>
      <c r="AJ86" s="33"/>
      <c r="AK86" s="35"/>
      <c r="AL86" s="33"/>
      <c r="AM86" s="33"/>
      <c r="AN86" s="35"/>
      <c r="AO86" s="33"/>
    </row>
    <row r="87" spans="19:41" x14ac:dyDescent="0.25">
      <c r="S87" s="35"/>
      <c r="T87" s="33"/>
      <c r="U87" s="33"/>
      <c r="V87" s="35"/>
      <c r="W87" s="33"/>
      <c r="X87" s="33"/>
      <c r="Y87" s="35"/>
      <c r="Z87" s="33"/>
      <c r="AA87" s="33"/>
      <c r="AB87" s="35"/>
      <c r="AC87" s="33"/>
      <c r="AD87" s="33"/>
      <c r="AE87" s="35"/>
      <c r="AF87" s="33"/>
      <c r="AG87" s="33"/>
      <c r="AH87" s="35"/>
      <c r="AI87" s="33"/>
      <c r="AJ87" s="33"/>
      <c r="AK87" s="35"/>
      <c r="AL87" s="33"/>
      <c r="AM87" s="33"/>
      <c r="AN87" s="35"/>
      <c r="AO87" s="33"/>
    </row>
    <row r="88" spans="19:41" x14ac:dyDescent="0.25">
      <c r="S88" s="35"/>
      <c r="T88" s="33"/>
      <c r="U88" s="33"/>
      <c r="V88" s="35"/>
      <c r="W88" s="33"/>
      <c r="X88" s="33"/>
      <c r="Y88" s="35"/>
      <c r="Z88" s="33"/>
      <c r="AA88" s="33"/>
      <c r="AB88" s="35"/>
      <c r="AC88" s="33"/>
      <c r="AD88" s="33"/>
      <c r="AE88" s="35"/>
      <c r="AF88" s="33"/>
      <c r="AG88" s="33"/>
      <c r="AH88" s="35"/>
      <c r="AI88" s="33"/>
      <c r="AJ88" s="33"/>
      <c r="AK88" s="35"/>
      <c r="AL88" s="33"/>
      <c r="AM88" s="33"/>
      <c r="AN88" s="35"/>
      <c r="AO88" s="33"/>
    </row>
    <row r="89" spans="19:41" x14ac:dyDescent="0.25">
      <c r="S89" s="35"/>
      <c r="T89" s="33"/>
      <c r="U89" s="33"/>
      <c r="V89" s="35"/>
      <c r="W89" s="33"/>
      <c r="X89" s="33"/>
      <c r="Y89" s="35"/>
      <c r="Z89" s="33"/>
      <c r="AA89" s="33"/>
      <c r="AB89" s="35"/>
      <c r="AC89" s="33"/>
      <c r="AD89" s="33"/>
      <c r="AE89" s="35"/>
      <c r="AF89" s="33"/>
      <c r="AG89" s="33"/>
      <c r="AH89" s="35"/>
      <c r="AI89" s="33"/>
      <c r="AJ89" s="33"/>
      <c r="AK89" s="35"/>
      <c r="AL89" s="33"/>
      <c r="AM89" s="33"/>
      <c r="AN89" s="35"/>
      <c r="AO89" s="33"/>
    </row>
    <row r="90" spans="19:41" x14ac:dyDescent="0.25">
      <c r="S90" s="35"/>
      <c r="T90" s="33"/>
      <c r="U90" s="33"/>
      <c r="V90" s="35"/>
      <c r="W90" s="33"/>
      <c r="X90" s="33"/>
      <c r="Y90" s="35"/>
      <c r="Z90" s="33"/>
      <c r="AA90" s="33"/>
      <c r="AB90" s="35"/>
      <c r="AC90" s="33"/>
      <c r="AD90" s="33"/>
      <c r="AE90" s="35"/>
      <c r="AF90" s="33"/>
      <c r="AG90" s="33"/>
      <c r="AH90" s="35"/>
      <c r="AI90" s="33"/>
      <c r="AJ90" s="33"/>
      <c r="AK90" s="35"/>
      <c r="AL90" s="33"/>
      <c r="AM90" s="33"/>
      <c r="AN90" s="35"/>
      <c r="AO90" s="33"/>
    </row>
    <row r="91" spans="19:41" x14ac:dyDescent="0.25">
      <c r="S91" s="35"/>
      <c r="T91" s="33"/>
      <c r="U91" s="33"/>
      <c r="V91" s="35"/>
      <c r="W91" s="33"/>
      <c r="X91" s="33"/>
      <c r="Y91" s="35"/>
      <c r="Z91" s="33"/>
      <c r="AA91" s="33"/>
      <c r="AB91" s="35"/>
      <c r="AC91" s="33"/>
      <c r="AD91" s="33"/>
      <c r="AE91" s="35"/>
      <c r="AF91" s="33"/>
      <c r="AG91" s="33"/>
      <c r="AH91" s="35"/>
      <c r="AI91" s="33"/>
      <c r="AJ91" s="33"/>
      <c r="AK91" s="35"/>
      <c r="AL91" s="33"/>
      <c r="AM91" s="33"/>
      <c r="AN91" s="35"/>
      <c r="AO91" s="33"/>
    </row>
    <row r="92" spans="19:41" x14ac:dyDescent="0.25">
      <c r="S92" s="35"/>
      <c r="T92" s="33"/>
      <c r="U92" s="33"/>
      <c r="V92" s="35"/>
      <c r="W92" s="33"/>
      <c r="X92" s="33"/>
      <c r="Y92" s="35"/>
      <c r="Z92" s="33"/>
      <c r="AA92" s="33"/>
      <c r="AB92" s="35"/>
      <c r="AC92" s="33"/>
      <c r="AD92" s="33"/>
      <c r="AE92" s="35"/>
      <c r="AF92" s="33"/>
      <c r="AG92" s="33"/>
      <c r="AH92" s="35"/>
      <c r="AI92" s="33"/>
      <c r="AJ92" s="33"/>
      <c r="AK92" s="35"/>
      <c r="AL92" s="33"/>
      <c r="AM92" s="33"/>
      <c r="AN92" s="35"/>
      <c r="AO92" s="33"/>
    </row>
    <row r="93" spans="19:41" x14ac:dyDescent="0.25">
      <c r="S93" s="35"/>
      <c r="T93" s="33"/>
      <c r="U93" s="33"/>
      <c r="V93" s="35"/>
      <c r="W93" s="33"/>
      <c r="X93" s="33"/>
      <c r="Y93" s="35"/>
      <c r="Z93" s="33"/>
      <c r="AA93" s="33"/>
      <c r="AB93" s="35"/>
      <c r="AC93" s="33"/>
      <c r="AD93" s="33"/>
      <c r="AE93" s="35"/>
      <c r="AF93" s="33"/>
      <c r="AG93" s="33"/>
      <c r="AH93" s="35"/>
      <c r="AI93" s="33"/>
      <c r="AJ93" s="33"/>
      <c r="AK93" s="35"/>
      <c r="AL93" s="33"/>
      <c r="AM93" s="33"/>
      <c r="AN93" s="35"/>
      <c r="AO93" s="33"/>
    </row>
    <row r="94" spans="19:41" x14ac:dyDescent="0.25">
      <c r="S94" s="35"/>
      <c r="T94" s="33"/>
      <c r="U94" s="33"/>
      <c r="V94" s="35"/>
      <c r="W94" s="33"/>
      <c r="X94" s="33"/>
      <c r="Y94" s="35"/>
      <c r="Z94" s="33"/>
      <c r="AA94" s="33"/>
      <c r="AB94" s="35"/>
      <c r="AC94" s="33"/>
      <c r="AD94" s="33"/>
      <c r="AE94" s="35"/>
      <c r="AF94" s="33"/>
      <c r="AG94" s="33"/>
      <c r="AH94" s="35"/>
      <c r="AI94" s="33"/>
      <c r="AJ94" s="33"/>
      <c r="AK94" s="35"/>
      <c r="AL94" s="33"/>
      <c r="AM94" s="33"/>
      <c r="AN94" s="35"/>
      <c r="AO94" s="33"/>
    </row>
    <row r="95" spans="19:41" x14ac:dyDescent="0.25">
      <c r="S95" s="35"/>
      <c r="T95" s="33"/>
      <c r="U95" s="33"/>
      <c r="V95" s="35"/>
      <c r="W95" s="33"/>
      <c r="X95" s="33"/>
      <c r="Y95" s="35"/>
      <c r="Z95" s="33"/>
      <c r="AA95" s="33"/>
      <c r="AB95" s="35"/>
      <c r="AC95" s="33"/>
      <c r="AD95" s="33"/>
      <c r="AE95" s="35"/>
      <c r="AF95" s="33"/>
      <c r="AG95" s="33"/>
      <c r="AH95" s="35"/>
      <c r="AI95" s="33"/>
      <c r="AJ95" s="33"/>
      <c r="AK95" s="35"/>
      <c r="AL95" s="33"/>
      <c r="AM95" s="33"/>
      <c r="AN95" s="35"/>
      <c r="AO95" s="33"/>
    </row>
    <row r="96" spans="19:41" x14ac:dyDescent="0.25">
      <c r="S96" s="35"/>
      <c r="T96" s="33"/>
      <c r="U96" s="33"/>
      <c r="V96" s="35"/>
      <c r="W96" s="33"/>
      <c r="X96" s="33"/>
      <c r="Y96" s="35"/>
      <c r="Z96" s="33"/>
      <c r="AA96" s="33"/>
      <c r="AB96" s="35"/>
      <c r="AC96" s="33"/>
      <c r="AD96" s="33"/>
      <c r="AE96" s="35"/>
      <c r="AF96" s="33"/>
      <c r="AG96" s="33"/>
      <c r="AH96" s="35"/>
      <c r="AI96" s="33"/>
      <c r="AJ96" s="33"/>
      <c r="AK96" s="35"/>
      <c r="AL96" s="33"/>
      <c r="AM96" s="33"/>
      <c r="AN96" s="35"/>
      <c r="AO96" s="33"/>
    </row>
    <row r="97" spans="19:41" x14ac:dyDescent="0.25">
      <c r="S97" s="35"/>
      <c r="T97" s="33"/>
      <c r="U97" s="33"/>
      <c r="V97" s="35"/>
      <c r="W97" s="33"/>
      <c r="X97" s="33"/>
      <c r="Y97" s="35"/>
      <c r="Z97" s="33"/>
      <c r="AA97" s="33"/>
      <c r="AB97" s="35"/>
      <c r="AC97" s="33"/>
      <c r="AD97" s="33"/>
      <c r="AE97" s="35"/>
      <c r="AF97" s="33"/>
      <c r="AG97" s="33"/>
      <c r="AH97" s="35"/>
      <c r="AI97" s="33"/>
      <c r="AJ97" s="33"/>
      <c r="AK97" s="35"/>
      <c r="AL97" s="33"/>
      <c r="AM97" s="33"/>
      <c r="AN97" s="35"/>
      <c r="AO97" s="33"/>
    </row>
    <row r="98" spans="19:41" x14ac:dyDescent="0.25">
      <c r="S98" s="35"/>
      <c r="T98" s="33"/>
      <c r="U98" s="33"/>
      <c r="V98" s="35"/>
      <c r="W98" s="33"/>
      <c r="X98" s="33"/>
      <c r="Y98" s="35"/>
      <c r="Z98" s="33"/>
      <c r="AA98" s="33"/>
      <c r="AB98" s="35"/>
      <c r="AC98" s="33"/>
      <c r="AD98" s="33"/>
      <c r="AE98" s="35"/>
      <c r="AF98" s="33"/>
      <c r="AG98" s="33"/>
      <c r="AH98" s="35"/>
      <c r="AI98" s="33"/>
      <c r="AJ98" s="33"/>
      <c r="AK98" s="35"/>
      <c r="AL98" s="33"/>
      <c r="AM98" s="33"/>
      <c r="AN98" s="35"/>
      <c r="AO98" s="33"/>
    </row>
    <row r="99" spans="19:41" x14ac:dyDescent="0.25">
      <c r="S99" s="35"/>
      <c r="T99" s="33"/>
      <c r="U99" s="33"/>
      <c r="V99" s="35"/>
      <c r="W99" s="33"/>
      <c r="X99" s="33"/>
      <c r="Y99" s="35"/>
      <c r="Z99" s="33"/>
      <c r="AA99" s="33"/>
      <c r="AB99" s="35"/>
      <c r="AC99" s="33"/>
      <c r="AD99" s="33"/>
      <c r="AE99" s="35"/>
      <c r="AF99" s="33"/>
      <c r="AG99" s="33"/>
      <c r="AH99" s="35"/>
      <c r="AI99" s="33"/>
      <c r="AJ99" s="33"/>
      <c r="AK99" s="35"/>
      <c r="AL99" s="33"/>
      <c r="AM99" s="33"/>
      <c r="AN99" s="35"/>
      <c r="AO99" s="33"/>
    </row>
    <row r="100" spans="19:41" x14ac:dyDescent="0.25">
      <c r="S100" s="35"/>
      <c r="T100" s="33"/>
      <c r="U100" s="33"/>
      <c r="V100" s="35"/>
      <c r="W100" s="33"/>
      <c r="X100" s="33"/>
      <c r="Y100" s="35"/>
      <c r="Z100" s="33"/>
      <c r="AA100" s="33"/>
      <c r="AB100" s="35"/>
      <c r="AC100" s="33"/>
      <c r="AD100" s="33"/>
      <c r="AE100" s="35"/>
      <c r="AF100" s="33"/>
      <c r="AG100" s="33"/>
      <c r="AH100" s="35"/>
      <c r="AI100" s="33"/>
      <c r="AJ100" s="33"/>
      <c r="AK100" s="35"/>
      <c r="AL100" s="33"/>
      <c r="AM100" s="33"/>
      <c r="AN100" s="35"/>
      <c r="AO100" s="33"/>
    </row>
    <row r="101" spans="19:41" x14ac:dyDescent="0.25">
      <c r="S101" s="35"/>
      <c r="T101" s="33"/>
      <c r="U101" s="33"/>
      <c r="V101" s="35"/>
      <c r="W101" s="33"/>
      <c r="X101" s="33"/>
      <c r="Y101" s="35"/>
      <c r="Z101" s="33"/>
      <c r="AA101" s="33"/>
      <c r="AB101" s="35"/>
      <c r="AC101" s="33"/>
      <c r="AD101" s="33"/>
      <c r="AE101" s="35"/>
      <c r="AF101" s="33"/>
      <c r="AG101" s="33"/>
      <c r="AH101" s="35"/>
      <c r="AI101" s="33"/>
      <c r="AJ101" s="33"/>
      <c r="AK101" s="35"/>
      <c r="AL101" s="33"/>
      <c r="AM101" s="33"/>
      <c r="AN101" s="35"/>
      <c r="AO101" s="33"/>
    </row>
    <row r="102" spans="19:41" x14ac:dyDescent="0.25">
      <c r="S102" s="35"/>
      <c r="T102" s="33"/>
      <c r="U102" s="33"/>
      <c r="V102" s="35"/>
      <c r="W102" s="33"/>
      <c r="X102" s="33"/>
      <c r="Y102" s="35"/>
      <c r="Z102" s="33"/>
      <c r="AA102" s="33"/>
      <c r="AB102" s="35"/>
      <c r="AC102" s="33"/>
      <c r="AD102" s="33"/>
      <c r="AE102" s="35"/>
      <c r="AF102" s="33"/>
      <c r="AG102" s="33"/>
      <c r="AH102" s="35"/>
      <c r="AI102" s="33"/>
      <c r="AJ102" s="33"/>
      <c r="AK102" s="35"/>
      <c r="AL102" s="33"/>
      <c r="AM102" s="33"/>
      <c r="AN102" s="35"/>
      <c r="AO102" s="33"/>
    </row>
    <row r="103" spans="19:41" x14ac:dyDescent="0.25">
      <c r="S103" s="35"/>
      <c r="T103" s="33"/>
      <c r="U103" s="33"/>
      <c r="V103" s="35"/>
      <c r="W103" s="33"/>
      <c r="X103" s="33"/>
      <c r="Y103" s="35"/>
      <c r="Z103" s="33"/>
      <c r="AA103" s="33"/>
      <c r="AB103" s="35"/>
      <c r="AC103" s="33"/>
      <c r="AD103" s="33"/>
      <c r="AE103" s="35"/>
      <c r="AF103" s="33"/>
      <c r="AG103" s="33"/>
      <c r="AH103" s="35"/>
      <c r="AI103" s="33"/>
      <c r="AJ103" s="33"/>
      <c r="AK103" s="35"/>
      <c r="AL103" s="33"/>
      <c r="AM103" s="33"/>
      <c r="AN103" s="35"/>
      <c r="AO103" s="33"/>
    </row>
    <row r="104" spans="19:41" x14ac:dyDescent="0.25">
      <c r="S104" s="35"/>
      <c r="T104" s="33"/>
      <c r="U104" s="33"/>
      <c r="V104" s="35"/>
      <c r="W104" s="33"/>
      <c r="X104" s="33"/>
      <c r="Y104" s="35"/>
      <c r="Z104" s="33"/>
      <c r="AA104" s="33"/>
      <c r="AB104" s="35"/>
      <c r="AC104" s="33"/>
      <c r="AD104" s="33"/>
      <c r="AE104" s="35"/>
      <c r="AF104" s="33"/>
      <c r="AG104" s="33"/>
      <c r="AH104" s="35"/>
      <c r="AI104" s="33"/>
      <c r="AJ104" s="33"/>
      <c r="AK104" s="35"/>
      <c r="AL104" s="33"/>
      <c r="AM104" s="33"/>
      <c r="AN104" s="35"/>
      <c r="AO104" s="33"/>
    </row>
    <row r="105" spans="19:41" x14ac:dyDescent="0.25">
      <c r="S105" s="35"/>
      <c r="T105" s="33"/>
      <c r="U105" s="33"/>
      <c r="V105" s="35"/>
      <c r="W105" s="33"/>
      <c r="X105" s="33"/>
      <c r="Y105" s="35"/>
      <c r="Z105" s="33"/>
      <c r="AA105" s="33"/>
      <c r="AB105" s="35"/>
      <c r="AC105" s="33"/>
      <c r="AD105" s="33"/>
      <c r="AE105" s="35"/>
      <c r="AF105" s="33"/>
      <c r="AG105" s="33"/>
      <c r="AH105" s="35"/>
      <c r="AI105" s="33"/>
      <c r="AJ105" s="33"/>
      <c r="AK105" s="35"/>
      <c r="AL105" s="33"/>
      <c r="AM105" s="33"/>
      <c r="AN105" s="35"/>
      <c r="AO105" s="33"/>
    </row>
    <row r="106" spans="19:41" x14ac:dyDescent="0.25">
      <c r="S106" s="35"/>
      <c r="T106" s="33"/>
      <c r="U106" s="33"/>
      <c r="V106" s="35"/>
      <c r="W106" s="33"/>
      <c r="X106" s="33"/>
      <c r="Y106" s="35"/>
      <c r="Z106" s="33"/>
      <c r="AA106" s="33"/>
      <c r="AB106" s="35"/>
      <c r="AC106" s="33"/>
      <c r="AD106" s="33"/>
      <c r="AE106" s="35"/>
      <c r="AF106" s="33"/>
      <c r="AG106" s="33"/>
      <c r="AH106" s="35"/>
      <c r="AI106" s="33"/>
      <c r="AJ106" s="33"/>
      <c r="AK106" s="35"/>
      <c r="AL106" s="33"/>
      <c r="AM106" s="33"/>
      <c r="AN106" s="35"/>
      <c r="AO106" s="33"/>
    </row>
    <row r="107" spans="19:41" x14ac:dyDescent="0.25">
      <c r="S107" s="35"/>
      <c r="T107" s="33"/>
      <c r="U107" s="33"/>
      <c r="V107" s="35"/>
      <c r="W107" s="33"/>
      <c r="X107" s="33"/>
      <c r="Y107" s="35"/>
      <c r="Z107" s="33"/>
      <c r="AA107" s="33"/>
      <c r="AB107" s="35"/>
      <c r="AC107" s="33"/>
      <c r="AD107" s="33"/>
      <c r="AE107" s="35"/>
      <c r="AF107" s="33"/>
      <c r="AG107" s="33"/>
      <c r="AH107" s="35"/>
      <c r="AI107" s="33"/>
      <c r="AJ107" s="33"/>
      <c r="AK107" s="35"/>
      <c r="AL107" s="33"/>
      <c r="AM107" s="33"/>
      <c r="AN107" s="35"/>
      <c r="AO107" s="33"/>
    </row>
    <row r="108" spans="19:41" x14ac:dyDescent="0.25">
      <c r="S108" s="35"/>
      <c r="T108" s="33"/>
      <c r="U108" s="33"/>
      <c r="V108" s="35"/>
      <c r="W108" s="33"/>
      <c r="X108" s="33"/>
      <c r="Y108" s="35"/>
      <c r="Z108" s="33"/>
      <c r="AA108" s="33"/>
      <c r="AB108" s="35"/>
      <c r="AC108" s="33"/>
      <c r="AD108" s="33"/>
      <c r="AE108" s="35"/>
      <c r="AF108" s="33"/>
      <c r="AG108" s="33"/>
      <c r="AH108" s="35"/>
      <c r="AI108" s="33"/>
      <c r="AJ108" s="33"/>
      <c r="AK108" s="35"/>
      <c r="AL108" s="33"/>
      <c r="AM108" s="33"/>
      <c r="AN108" s="35"/>
      <c r="AO108" s="33"/>
    </row>
    <row r="109" spans="19:41" x14ac:dyDescent="0.25">
      <c r="S109" s="35"/>
      <c r="T109" s="33"/>
      <c r="U109" s="33"/>
      <c r="V109" s="35"/>
      <c r="W109" s="33"/>
      <c r="X109" s="33"/>
      <c r="Y109" s="35"/>
      <c r="Z109" s="33"/>
      <c r="AA109" s="33"/>
      <c r="AB109" s="35"/>
      <c r="AC109" s="33"/>
      <c r="AD109" s="33"/>
      <c r="AE109" s="35"/>
      <c r="AF109" s="33"/>
      <c r="AG109" s="33"/>
      <c r="AH109" s="35"/>
      <c r="AI109" s="33"/>
      <c r="AJ109" s="33"/>
      <c r="AK109" s="35"/>
      <c r="AL109" s="33"/>
      <c r="AM109" s="33"/>
      <c r="AN109" s="35"/>
      <c r="AO109" s="33"/>
    </row>
    <row r="110" spans="19:41" x14ac:dyDescent="0.25">
      <c r="S110" s="35"/>
      <c r="T110" s="33"/>
      <c r="U110" s="33"/>
      <c r="V110" s="35"/>
      <c r="W110" s="33"/>
      <c r="X110" s="33"/>
      <c r="Y110" s="35"/>
      <c r="Z110" s="33"/>
      <c r="AA110" s="33"/>
      <c r="AB110" s="35"/>
      <c r="AC110" s="33"/>
      <c r="AD110" s="33"/>
      <c r="AE110" s="35"/>
      <c r="AF110" s="33"/>
      <c r="AG110" s="33"/>
      <c r="AH110" s="35"/>
      <c r="AI110" s="33"/>
      <c r="AJ110" s="33"/>
      <c r="AK110" s="35"/>
      <c r="AL110" s="33"/>
      <c r="AM110" s="33"/>
      <c r="AN110" s="35"/>
      <c r="AO110" s="33"/>
    </row>
    <row r="111" spans="19:41" x14ac:dyDescent="0.25">
      <c r="S111" s="35"/>
      <c r="T111" s="33"/>
      <c r="U111" s="33"/>
      <c r="V111" s="35"/>
      <c r="W111" s="33"/>
      <c r="X111" s="33"/>
      <c r="Y111" s="35"/>
      <c r="Z111" s="33"/>
      <c r="AA111" s="33"/>
      <c r="AB111" s="35"/>
      <c r="AC111" s="33"/>
      <c r="AD111" s="33"/>
      <c r="AE111" s="35"/>
      <c r="AF111" s="33"/>
      <c r="AG111" s="33"/>
      <c r="AH111" s="35"/>
      <c r="AI111" s="33"/>
      <c r="AJ111" s="33"/>
      <c r="AK111" s="35"/>
      <c r="AL111" s="33"/>
      <c r="AM111" s="33"/>
      <c r="AN111" s="35"/>
      <c r="AO111" s="33"/>
    </row>
    <row r="112" spans="19:41" x14ac:dyDescent="0.25">
      <c r="S112" s="35"/>
      <c r="T112" s="33"/>
      <c r="U112" s="33"/>
      <c r="V112" s="35"/>
      <c r="W112" s="33"/>
      <c r="X112" s="33"/>
      <c r="Y112" s="35"/>
      <c r="Z112" s="33"/>
      <c r="AA112" s="33"/>
      <c r="AB112" s="35"/>
      <c r="AC112" s="33"/>
      <c r="AD112" s="33"/>
      <c r="AE112" s="35"/>
      <c r="AF112" s="33"/>
      <c r="AG112" s="33"/>
      <c r="AH112" s="35"/>
      <c r="AI112" s="33"/>
      <c r="AJ112" s="33"/>
      <c r="AK112" s="35"/>
      <c r="AL112" s="33"/>
      <c r="AM112" s="33"/>
      <c r="AN112" s="35"/>
      <c r="AO112" s="33"/>
    </row>
    <row r="113" spans="19:41" x14ac:dyDescent="0.25">
      <c r="S113" s="35"/>
      <c r="T113" s="33"/>
      <c r="U113" s="33"/>
      <c r="V113" s="35"/>
      <c r="W113" s="33"/>
      <c r="X113" s="33"/>
      <c r="Y113" s="35"/>
      <c r="Z113" s="33"/>
      <c r="AA113" s="33"/>
      <c r="AB113" s="35"/>
      <c r="AC113" s="33"/>
      <c r="AD113" s="33"/>
      <c r="AE113" s="35"/>
      <c r="AF113" s="33"/>
      <c r="AG113" s="33"/>
      <c r="AH113" s="35"/>
      <c r="AI113" s="33"/>
      <c r="AJ113" s="33"/>
      <c r="AK113" s="35"/>
      <c r="AL113" s="33"/>
      <c r="AM113" s="33"/>
      <c r="AN113" s="35"/>
      <c r="AO113" s="33"/>
    </row>
    <row r="114" spans="19:41" x14ac:dyDescent="0.25">
      <c r="S114" s="35"/>
      <c r="T114" s="33"/>
      <c r="U114" s="33"/>
      <c r="V114" s="35"/>
      <c r="W114" s="33"/>
      <c r="X114" s="33"/>
      <c r="Y114" s="35"/>
      <c r="Z114" s="33"/>
      <c r="AA114" s="33"/>
      <c r="AB114" s="35"/>
      <c r="AC114" s="33"/>
      <c r="AD114" s="33"/>
      <c r="AE114" s="35"/>
      <c r="AF114" s="33"/>
      <c r="AG114" s="33"/>
      <c r="AH114" s="35"/>
      <c r="AI114" s="33"/>
      <c r="AJ114" s="33"/>
      <c r="AK114" s="35"/>
      <c r="AL114" s="33"/>
      <c r="AM114" s="33"/>
      <c r="AN114" s="35"/>
      <c r="AO114" s="33"/>
    </row>
    <row r="115" spans="19:41" x14ac:dyDescent="0.25">
      <c r="S115" s="35"/>
      <c r="T115" s="33"/>
      <c r="U115" s="33"/>
      <c r="V115" s="35"/>
      <c r="W115" s="33"/>
      <c r="X115" s="33"/>
      <c r="Y115" s="35"/>
      <c r="Z115" s="33"/>
      <c r="AA115" s="33"/>
      <c r="AB115" s="35"/>
      <c r="AC115" s="33"/>
      <c r="AD115" s="33"/>
      <c r="AE115" s="35"/>
      <c r="AF115" s="33"/>
      <c r="AG115" s="33"/>
      <c r="AH115" s="35"/>
      <c r="AI115" s="33"/>
      <c r="AJ115" s="33"/>
      <c r="AK115" s="35"/>
      <c r="AL115" s="33"/>
      <c r="AM115" s="33"/>
      <c r="AN115" s="35"/>
      <c r="AO115" s="33"/>
    </row>
    <row r="116" spans="19:41" x14ac:dyDescent="0.25">
      <c r="S116" s="35"/>
      <c r="T116" s="33"/>
      <c r="U116" s="33"/>
      <c r="V116" s="35"/>
      <c r="W116" s="33"/>
      <c r="X116" s="33"/>
      <c r="Y116" s="35"/>
      <c r="Z116" s="33"/>
      <c r="AA116" s="33"/>
      <c r="AB116" s="35"/>
      <c r="AC116" s="33"/>
      <c r="AD116" s="33"/>
      <c r="AE116" s="35"/>
      <c r="AF116" s="33"/>
      <c r="AG116" s="33"/>
      <c r="AH116" s="35"/>
      <c r="AI116" s="33"/>
      <c r="AJ116" s="33"/>
      <c r="AK116" s="35"/>
      <c r="AL116" s="33"/>
      <c r="AM116" s="33"/>
      <c r="AN116" s="35"/>
      <c r="AO116" s="33"/>
    </row>
    <row r="117" spans="19:41" x14ac:dyDescent="0.25">
      <c r="S117" s="35"/>
      <c r="T117" s="33"/>
      <c r="U117" s="33"/>
      <c r="V117" s="35"/>
      <c r="W117" s="33"/>
      <c r="X117" s="33"/>
      <c r="Y117" s="35"/>
      <c r="Z117" s="33"/>
      <c r="AA117" s="33"/>
      <c r="AB117" s="35"/>
      <c r="AC117" s="33"/>
      <c r="AD117" s="33"/>
      <c r="AE117" s="35"/>
      <c r="AF117" s="33"/>
      <c r="AG117" s="33"/>
      <c r="AH117" s="35"/>
      <c r="AI117" s="33"/>
      <c r="AJ117" s="33"/>
      <c r="AK117" s="35"/>
      <c r="AL117" s="33"/>
      <c r="AM117" s="33"/>
      <c r="AN117" s="35"/>
      <c r="AO117" s="33"/>
    </row>
    <row r="118" spans="19:41" x14ac:dyDescent="0.25">
      <c r="S118" s="35"/>
      <c r="T118" s="33"/>
      <c r="U118" s="33"/>
      <c r="V118" s="35"/>
      <c r="W118" s="33"/>
      <c r="X118" s="33"/>
      <c r="Y118" s="35"/>
      <c r="Z118" s="33"/>
      <c r="AA118" s="33"/>
      <c r="AB118" s="35"/>
      <c r="AC118" s="33"/>
      <c r="AD118" s="33"/>
      <c r="AE118" s="35"/>
      <c r="AF118" s="33"/>
      <c r="AG118" s="33"/>
      <c r="AH118" s="35"/>
      <c r="AI118" s="33"/>
      <c r="AJ118" s="33"/>
      <c r="AK118" s="35"/>
      <c r="AL118" s="33"/>
      <c r="AM118" s="33"/>
      <c r="AN118" s="35"/>
      <c r="AO118" s="33"/>
    </row>
    <row r="119" spans="19:41" x14ac:dyDescent="0.25">
      <c r="S119" s="35"/>
      <c r="T119" s="33"/>
      <c r="U119" s="33"/>
      <c r="V119" s="35"/>
      <c r="W119" s="33"/>
      <c r="X119" s="33"/>
      <c r="Y119" s="35"/>
      <c r="Z119" s="33"/>
      <c r="AA119" s="33"/>
      <c r="AB119" s="35"/>
      <c r="AC119" s="33"/>
      <c r="AD119" s="33"/>
      <c r="AE119" s="35"/>
      <c r="AF119" s="33"/>
      <c r="AG119" s="33"/>
      <c r="AH119" s="35"/>
      <c r="AI119" s="33"/>
      <c r="AJ119" s="33"/>
      <c r="AK119" s="35"/>
      <c r="AL119" s="33"/>
      <c r="AM119" s="33"/>
      <c r="AN119" s="35"/>
      <c r="AO119" s="33"/>
    </row>
    <row r="120" spans="19:41" x14ac:dyDescent="0.25">
      <c r="S120" s="35"/>
      <c r="T120" s="33"/>
      <c r="U120" s="33"/>
      <c r="V120" s="35"/>
      <c r="W120" s="33"/>
      <c r="X120" s="33"/>
      <c r="Y120" s="35"/>
      <c r="Z120" s="33"/>
      <c r="AA120" s="33"/>
      <c r="AB120" s="35"/>
      <c r="AC120" s="33"/>
      <c r="AD120" s="33"/>
      <c r="AE120" s="35"/>
      <c r="AF120" s="33"/>
      <c r="AG120" s="33"/>
      <c r="AH120" s="35"/>
      <c r="AI120" s="33"/>
      <c r="AJ120" s="33"/>
      <c r="AK120" s="35"/>
      <c r="AL120" s="33"/>
      <c r="AM120" s="33"/>
      <c r="AN120" s="35"/>
      <c r="AO120" s="33"/>
    </row>
    <row r="121" spans="19:41" x14ac:dyDescent="0.25">
      <c r="S121" s="35"/>
      <c r="T121" s="33"/>
      <c r="U121" s="33"/>
      <c r="V121" s="35"/>
      <c r="W121" s="33"/>
      <c r="X121" s="33"/>
      <c r="Y121" s="35"/>
      <c r="Z121" s="33"/>
      <c r="AA121" s="33"/>
      <c r="AB121" s="35"/>
      <c r="AC121" s="33"/>
      <c r="AD121" s="33"/>
      <c r="AE121" s="35"/>
      <c r="AF121" s="33"/>
      <c r="AG121" s="33"/>
      <c r="AH121" s="35"/>
      <c r="AI121" s="33"/>
      <c r="AJ121" s="33"/>
      <c r="AK121" s="35"/>
      <c r="AL121" s="33"/>
      <c r="AM121" s="33"/>
      <c r="AN121" s="35"/>
      <c r="AO121" s="33"/>
    </row>
    <row r="122" spans="19:41" x14ac:dyDescent="0.25">
      <c r="S122" s="35"/>
      <c r="T122" s="33"/>
      <c r="U122" s="33"/>
      <c r="V122" s="35"/>
      <c r="W122" s="33"/>
      <c r="X122" s="33"/>
      <c r="Y122" s="35"/>
      <c r="Z122" s="33"/>
      <c r="AA122" s="33"/>
      <c r="AB122" s="35"/>
      <c r="AC122" s="33"/>
      <c r="AD122" s="33"/>
      <c r="AE122" s="35"/>
      <c r="AF122" s="33"/>
      <c r="AG122" s="33"/>
      <c r="AH122" s="35"/>
      <c r="AI122" s="33"/>
      <c r="AJ122" s="33"/>
      <c r="AK122" s="35"/>
      <c r="AL122" s="33"/>
      <c r="AM122" s="33"/>
      <c r="AN122" s="35"/>
      <c r="AO122" s="33"/>
    </row>
    <row r="123" spans="19:41" x14ac:dyDescent="0.25">
      <c r="S123" s="35"/>
      <c r="T123" s="33"/>
      <c r="U123" s="33"/>
      <c r="V123" s="35"/>
      <c r="W123" s="33"/>
      <c r="X123" s="33"/>
      <c r="Y123" s="35"/>
      <c r="Z123" s="33"/>
      <c r="AA123" s="33"/>
      <c r="AB123" s="35"/>
      <c r="AC123" s="33"/>
      <c r="AD123" s="33"/>
      <c r="AE123" s="35"/>
      <c r="AF123" s="33"/>
      <c r="AG123" s="33"/>
      <c r="AH123" s="35"/>
      <c r="AI123" s="33"/>
      <c r="AJ123" s="33"/>
      <c r="AK123" s="35"/>
      <c r="AL123" s="33"/>
      <c r="AM123" s="33"/>
      <c r="AN123" s="35"/>
      <c r="AO123" s="33"/>
    </row>
    <row r="124" spans="19:41" x14ac:dyDescent="0.25">
      <c r="S124" s="35"/>
      <c r="T124" s="33"/>
      <c r="U124" s="33"/>
      <c r="V124" s="35"/>
      <c r="W124" s="33"/>
      <c r="X124" s="33"/>
      <c r="Y124" s="35"/>
      <c r="Z124" s="33"/>
      <c r="AA124" s="33"/>
      <c r="AB124" s="35"/>
      <c r="AC124" s="33"/>
      <c r="AD124" s="33"/>
      <c r="AE124" s="35"/>
      <c r="AF124" s="33"/>
      <c r="AG124" s="33"/>
      <c r="AH124" s="35"/>
      <c r="AI124" s="33"/>
      <c r="AJ124" s="33"/>
      <c r="AK124" s="35"/>
      <c r="AL124" s="33"/>
      <c r="AM124" s="33"/>
      <c r="AN124" s="35"/>
      <c r="AO124" s="33"/>
    </row>
    <row r="125" spans="19:41" x14ac:dyDescent="0.25">
      <c r="S125" s="35"/>
      <c r="T125" s="33"/>
      <c r="U125" s="33"/>
      <c r="V125" s="35"/>
      <c r="W125" s="33"/>
      <c r="X125" s="33"/>
      <c r="Y125" s="35"/>
      <c r="Z125" s="33"/>
      <c r="AA125" s="33"/>
      <c r="AB125" s="35"/>
      <c r="AC125" s="33"/>
      <c r="AD125" s="33"/>
      <c r="AE125" s="35"/>
      <c r="AF125" s="33"/>
      <c r="AG125" s="33"/>
      <c r="AH125" s="35"/>
      <c r="AI125" s="33"/>
      <c r="AJ125" s="33"/>
      <c r="AK125" s="35"/>
      <c r="AL125" s="33"/>
      <c r="AM125" s="33"/>
      <c r="AN125" s="35"/>
      <c r="AO125" s="33"/>
    </row>
    <row r="126" spans="19:41" x14ac:dyDescent="0.25">
      <c r="S126" s="35"/>
      <c r="T126" s="33"/>
      <c r="U126" s="33"/>
      <c r="V126" s="35"/>
      <c r="W126" s="33"/>
      <c r="X126" s="33"/>
      <c r="Y126" s="35"/>
      <c r="Z126" s="33"/>
      <c r="AA126" s="33"/>
      <c r="AB126" s="35"/>
      <c r="AC126" s="33"/>
      <c r="AD126" s="33"/>
      <c r="AE126" s="35"/>
      <c r="AF126" s="33"/>
      <c r="AG126" s="33"/>
      <c r="AH126" s="35"/>
      <c r="AI126" s="33"/>
      <c r="AJ126" s="33"/>
      <c r="AK126" s="35"/>
      <c r="AL126" s="33"/>
      <c r="AM126" s="33"/>
      <c r="AN126" s="35"/>
      <c r="AO126" s="33"/>
    </row>
    <row r="127" spans="19:41" x14ac:dyDescent="0.25">
      <c r="S127" s="35"/>
      <c r="T127" s="33"/>
      <c r="U127" s="33"/>
      <c r="V127" s="35"/>
      <c r="W127" s="33"/>
      <c r="X127" s="33"/>
      <c r="Y127" s="35"/>
      <c r="Z127" s="33"/>
      <c r="AA127" s="33"/>
      <c r="AB127" s="35"/>
      <c r="AC127" s="33"/>
      <c r="AD127" s="33"/>
      <c r="AE127" s="35"/>
      <c r="AF127" s="33"/>
      <c r="AG127" s="33"/>
      <c r="AH127" s="35"/>
      <c r="AI127" s="33"/>
      <c r="AJ127" s="33"/>
      <c r="AK127" s="35"/>
      <c r="AL127" s="33"/>
      <c r="AM127" s="33"/>
      <c r="AN127" s="35"/>
      <c r="AO127" s="33"/>
    </row>
    <row r="128" spans="19:41" x14ac:dyDescent="0.25">
      <c r="S128" s="35"/>
      <c r="T128" s="33"/>
      <c r="U128" s="33"/>
      <c r="V128" s="35"/>
      <c r="W128" s="33"/>
      <c r="X128" s="33"/>
      <c r="Y128" s="35"/>
      <c r="Z128" s="33"/>
      <c r="AA128" s="33"/>
      <c r="AB128" s="35"/>
      <c r="AC128" s="33"/>
      <c r="AD128" s="33"/>
      <c r="AE128" s="35"/>
      <c r="AF128" s="33"/>
      <c r="AG128" s="33"/>
      <c r="AH128" s="35"/>
      <c r="AI128" s="33"/>
      <c r="AJ128" s="33"/>
      <c r="AK128" s="35"/>
      <c r="AL128" s="33"/>
      <c r="AM128" s="33"/>
      <c r="AN128" s="35"/>
      <c r="AO128" s="33"/>
    </row>
    <row r="129" spans="19:41" x14ac:dyDescent="0.25">
      <c r="S129" s="35"/>
      <c r="T129" s="33"/>
      <c r="U129" s="33"/>
      <c r="V129" s="35"/>
      <c r="W129" s="33"/>
      <c r="X129" s="33"/>
      <c r="Y129" s="35"/>
      <c r="Z129" s="33"/>
      <c r="AA129" s="33"/>
      <c r="AB129" s="35"/>
      <c r="AC129" s="33"/>
      <c r="AD129" s="33"/>
      <c r="AE129" s="35"/>
      <c r="AF129" s="33"/>
      <c r="AG129" s="33"/>
      <c r="AH129" s="35"/>
      <c r="AI129" s="33"/>
      <c r="AJ129" s="33"/>
      <c r="AK129" s="35"/>
      <c r="AL129" s="33"/>
      <c r="AM129" s="33"/>
      <c r="AN129" s="35"/>
      <c r="AO129" s="33"/>
    </row>
    <row r="130" spans="19:41" x14ac:dyDescent="0.25">
      <c r="S130" s="35"/>
      <c r="T130" s="33"/>
      <c r="U130" s="33"/>
      <c r="V130" s="35"/>
      <c r="W130" s="33"/>
      <c r="X130" s="33"/>
      <c r="Y130" s="35"/>
      <c r="Z130" s="33"/>
      <c r="AA130" s="33"/>
      <c r="AB130" s="35"/>
      <c r="AC130" s="33"/>
      <c r="AD130" s="33"/>
      <c r="AE130" s="35"/>
      <c r="AF130" s="33"/>
      <c r="AG130" s="33"/>
      <c r="AH130" s="35"/>
      <c r="AI130" s="33"/>
      <c r="AJ130" s="33"/>
      <c r="AK130" s="35"/>
      <c r="AL130" s="33"/>
      <c r="AM130" s="33"/>
      <c r="AN130" s="35"/>
      <c r="AO130" s="33"/>
    </row>
    <row r="131" spans="19:41" x14ac:dyDescent="0.25">
      <c r="S131" s="35"/>
      <c r="T131" s="33"/>
      <c r="U131" s="33"/>
      <c r="V131" s="35"/>
      <c r="W131" s="33"/>
      <c r="X131" s="33"/>
      <c r="Y131" s="35"/>
      <c r="Z131" s="33"/>
      <c r="AA131" s="33"/>
      <c r="AB131" s="35"/>
      <c r="AC131" s="33"/>
      <c r="AD131" s="33"/>
      <c r="AE131" s="35"/>
      <c r="AF131" s="33"/>
      <c r="AG131" s="33"/>
      <c r="AH131" s="35"/>
      <c r="AI131" s="33"/>
      <c r="AJ131" s="33"/>
      <c r="AK131" s="35"/>
      <c r="AL131" s="33"/>
      <c r="AM131" s="33"/>
      <c r="AN131" s="35"/>
      <c r="AO131" s="33"/>
    </row>
    <row r="132" spans="19:41" x14ac:dyDescent="0.25">
      <c r="S132" s="35"/>
      <c r="T132" s="33"/>
      <c r="U132" s="33"/>
      <c r="V132" s="35"/>
      <c r="W132" s="33"/>
      <c r="X132" s="33"/>
      <c r="Y132" s="35"/>
      <c r="Z132" s="33"/>
      <c r="AA132" s="33"/>
      <c r="AB132" s="35"/>
      <c r="AC132" s="33"/>
      <c r="AD132" s="33"/>
      <c r="AE132" s="35"/>
      <c r="AF132" s="33"/>
      <c r="AG132" s="33"/>
      <c r="AH132" s="35"/>
      <c r="AI132" s="33"/>
      <c r="AJ132" s="33"/>
      <c r="AK132" s="35"/>
      <c r="AL132" s="33"/>
      <c r="AM132" s="33"/>
      <c r="AN132" s="35"/>
      <c r="AO132" s="33"/>
    </row>
    <row r="133" spans="19:41" x14ac:dyDescent="0.25">
      <c r="S133" s="35"/>
      <c r="T133" s="33"/>
      <c r="U133" s="33"/>
      <c r="V133" s="35"/>
      <c r="W133" s="33"/>
      <c r="X133" s="33"/>
      <c r="Y133" s="35"/>
      <c r="Z133" s="33"/>
      <c r="AA133" s="33"/>
      <c r="AB133" s="35"/>
      <c r="AC133" s="33"/>
      <c r="AD133" s="33"/>
      <c r="AE133" s="35"/>
      <c r="AF133" s="33"/>
      <c r="AG133" s="33"/>
      <c r="AH133" s="35"/>
      <c r="AI133" s="33"/>
      <c r="AJ133" s="33"/>
      <c r="AK133" s="35"/>
      <c r="AL133" s="33"/>
      <c r="AM133" s="33"/>
      <c r="AN133" s="35"/>
      <c r="AO133" s="33"/>
    </row>
    <row r="134" spans="19:41" x14ac:dyDescent="0.25">
      <c r="S134" s="35"/>
      <c r="T134" s="33"/>
      <c r="U134" s="33"/>
      <c r="V134" s="35"/>
      <c r="W134" s="33"/>
      <c r="X134" s="33"/>
      <c r="Y134" s="35"/>
      <c r="Z134" s="33"/>
      <c r="AA134" s="33"/>
      <c r="AB134" s="35"/>
      <c r="AC134" s="33"/>
      <c r="AD134" s="33"/>
      <c r="AE134" s="35"/>
      <c r="AF134" s="33"/>
      <c r="AG134" s="33"/>
      <c r="AH134" s="35"/>
      <c r="AI134" s="33"/>
      <c r="AJ134" s="33"/>
      <c r="AK134" s="35"/>
      <c r="AL134" s="33"/>
      <c r="AM134" s="33"/>
      <c r="AN134" s="35"/>
      <c r="AO134" s="33"/>
    </row>
    <row r="135" spans="19:41" x14ac:dyDescent="0.25">
      <c r="S135" s="35"/>
      <c r="T135" s="33"/>
      <c r="U135" s="33"/>
      <c r="V135" s="35"/>
      <c r="W135" s="33"/>
      <c r="X135" s="33"/>
      <c r="Y135" s="35"/>
      <c r="Z135" s="33"/>
      <c r="AA135" s="33"/>
      <c r="AB135" s="35"/>
      <c r="AC135" s="33"/>
      <c r="AD135" s="33"/>
      <c r="AE135" s="35"/>
      <c r="AF135" s="33"/>
      <c r="AG135" s="33"/>
      <c r="AH135" s="35"/>
      <c r="AI135" s="33"/>
      <c r="AJ135" s="33"/>
      <c r="AK135" s="35"/>
      <c r="AL135" s="33"/>
      <c r="AM135" s="33"/>
      <c r="AN135" s="35"/>
      <c r="AO135" s="33"/>
    </row>
    <row r="136" spans="19:41" x14ac:dyDescent="0.25">
      <c r="S136" s="35"/>
      <c r="T136" s="33"/>
      <c r="U136" s="33"/>
      <c r="V136" s="35"/>
      <c r="W136" s="33"/>
      <c r="X136" s="33"/>
      <c r="Y136" s="35"/>
      <c r="Z136" s="33"/>
      <c r="AA136" s="33"/>
      <c r="AB136" s="35"/>
      <c r="AC136" s="33"/>
      <c r="AD136" s="33"/>
      <c r="AE136" s="35"/>
      <c r="AF136" s="33"/>
      <c r="AG136" s="33"/>
      <c r="AH136" s="35"/>
      <c r="AI136" s="33"/>
      <c r="AJ136" s="33"/>
      <c r="AK136" s="35"/>
      <c r="AL136" s="33"/>
      <c r="AM136" s="33"/>
      <c r="AN136" s="35"/>
      <c r="AO136" s="33"/>
    </row>
    <row r="137" spans="19:41" x14ac:dyDescent="0.25">
      <c r="S137" s="35"/>
      <c r="T137" s="33"/>
      <c r="U137" s="33"/>
      <c r="V137" s="35"/>
      <c r="W137" s="33"/>
      <c r="X137" s="33"/>
      <c r="Y137" s="35"/>
      <c r="Z137" s="33"/>
      <c r="AA137" s="33"/>
      <c r="AB137" s="35"/>
      <c r="AC137" s="33"/>
      <c r="AD137" s="33"/>
      <c r="AE137" s="35"/>
      <c r="AF137" s="33"/>
      <c r="AG137" s="33"/>
      <c r="AH137" s="35"/>
      <c r="AI137" s="33"/>
      <c r="AJ137" s="33"/>
      <c r="AK137" s="35"/>
      <c r="AL137" s="33"/>
      <c r="AM137" s="33"/>
      <c r="AN137" s="35"/>
      <c r="AO137" s="33"/>
    </row>
    <row r="138" spans="19:41" x14ac:dyDescent="0.25">
      <c r="S138" s="35"/>
      <c r="T138" s="33"/>
      <c r="U138" s="33"/>
      <c r="V138" s="35"/>
      <c r="W138" s="33"/>
      <c r="X138" s="33"/>
      <c r="Y138" s="35"/>
      <c r="Z138" s="33"/>
      <c r="AA138" s="33"/>
      <c r="AB138" s="35"/>
      <c r="AC138" s="33"/>
      <c r="AD138" s="33"/>
      <c r="AE138" s="35"/>
      <c r="AF138" s="33"/>
      <c r="AG138" s="33"/>
      <c r="AH138" s="35"/>
      <c r="AI138" s="33"/>
      <c r="AJ138" s="33"/>
      <c r="AK138" s="35"/>
      <c r="AL138" s="33"/>
      <c r="AM138" s="33"/>
      <c r="AN138" s="35"/>
      <c r="AO138" s="33"/>
    </row>
    <row r="139" spans="19:41" x14ac:dyDescent="0.25">
      <c r="S139" s="35"/>
      <c r="T139" s="33"/>
      <c r="U139" s="33"/>
      <c r="V139" s="35"/>
      <c r="W139" s="33"/>
      <c r="X139" s="33"/>
      <c r="Y139" s="35"/>
      <c r="Z139" s="33"/>
      <c r="AA139" s="33"/>
      <c r="AB139" s="35"/>
      <c r="AC139" s="33"/>
      <c r="AD139" s="33"/>
      <c r="AE139" s="35"/>
      <c r="AF139" s="33"/>
      <c r="AG139" s="33"/>
      <c r="AH139" s="35"/>
      <c r="AI139" s="33"/>
      <c r="AJ139" s="33"/>
      <c r="AK139" s="35"/>
      <c r="AL139" s="33"/>
      <c r="AM139" s="33"/>
      <c r="AN139" s="35"/>
      <c r="AO139" s="33"/>
    </row>
    <row r="140" spans="19:41" x14ac:dyDescent="0.25">
      <c r="S140" s="35"/>
      <c r="T140" s="33"/>
      <c r="U140" s="33"/>
      <c r="V140" s="35"/>
      <c r="W140" s="33"/>
      <c r="X140" s="33"/>
      <c r="Y140" s="35"/>
      <c r="Z140" s="33"/>
      <c r="AA140" s="33"/>
      <c r="AB140" s="35"/>
      <c r="AC140" s="33"/>
      <c r="AD140" s="33"/>
      <c r="AE140" s="35"/>
      <c r="AF140" s="33"/>
      <c r="AG140" s="33"/>
      <c r="AH140" s="35"/>
      <c r="AI140" s="33"/>
      <c r="AJ140" s="33"/>
      <c r="AK140" s="35"/>
      <c r="AL140" s="33"/>
      <c r="AM140" s="33"/>
      <c r="AN140" s="35"/>
      <c r="AO140" s="33"/>
    </row>
    <row r="141" spans="19:41" x14ac:dyDescent="0.25">
      <c r="S141" s="35"/>
      <c r="T141" s="33"/>
      <c r="U141" s="33"/>
      <c r="V141" s="35"/>
      <c r="W141" s="33"/>
      <c r="X141" s="33"/>
      <c r="Y141" s="35"/>
      <c r="Z141" s="33"/>
      <c r="AA141" s="33"/>
      <c r="AB141" s="35"/>
      <c r="AC141" s="33"/>
      <c r="AD141" s="33"/>
      <c r="AE141" s="35"/>
      <c r="AF141" s="33"/>
      <c r="AG141" s="33"/>
      <c r="AH141" s="35"/>
      <c r="AI141" s="33"/>
      <c r="AJ141" s="33"/>
      <c r="AK141" s="35"/>
      <c r="AL141" s="33"/>
      <c r="AM141" s="33"/>
      <c r="AN141" s="35"/>
      <c r="AO141" s="33"/>
    </row>
    <row r="142" spans="19:41" x14ac:dyDescent="0.25">
      <c r="S142" s="35"/>
      <c r="T142" s="33"/>
      <c r="U142" s="33"/>
      <c r="V142" s="35"/>
      <c r="W142" s="33"/>
      <c r="X142" s="33"/>
      <c r="Y142" s="35"/>
      <c r="Z142" s="33"/>
      <c r="AA142" s="33"/>
      <c r="AB142" s="35"/>
      <c r="AC142" s="33"/>
      <c r="AD142" s="33"/>
      <c r="AE142" s="35"/>
      <c r="AF142" s="33"/>
      <c r="AG142" s="33"/>
      <c r="AH142" s="35"/>
      <c r="AI142" s="33"/>
      <c r="AJ142" s="33"/>
      <c r="AK142" s="35"/>
      <c r="AL142" s="33"/>
      <c r="AM142" s="33"/>
      <c r="AN142" s="35"/>
      <c r="AO142" s="33"/>
    </row>
    <row r="143" spans="19:41" x14ac:dyDescent="0.25">
      <c r="S143" s="35"/>
      <c r="T143" s="33"/>
      <c r="U143" s="33"/>
      <c r="V143" s="35"/>
      <c r="W143" s="33"/>
      <c r="X143" s="33"/>
      <c r="Y143" s="35"/>
      <c r="Z143" s="33"/>
      <c r="AA143" s="33"/>
      <c r="AB143" s="35"/>
      <c r="AC143" s="33"/>
      <c r="AD143" s="33"/>
      <c r="AE143" s="35"/>
      <c r="AF143" s="33"/>
      <c r="AG143" s="33"/>
      <c r="AH143" s="35"/>
      <c r="AI143" s="33"/>
      <c r="AJ143" s="33"/>
      <c r="AK143" s="35"/>
      <c r="AL143" s="33"/>
      <c r="AM143" s="33"/>
      <c r="AN143" s="35"/>
      <c r="AO143" s="33"/>
    </row>
    <row r="144" spans="19:41" x14ac:dyDescent="0.25">
      <c r="S144" s="35"/>
      <c r="T144" s="33"/>
      <c r="U144" s="33"/>
      <c r="V144" s="35"/>
      <c r="W144" s="33"/>
      <c r="X144" s="33"/>
      <c r="Y144" s="35"/>
      <c r="Z144" s="33"/>
      <c r="AA144" s="33"/>
      <c r="AB144" s="35"/>
      <c r="AC144" s="33"/>
      <c r="AD144" s="33"/>
      <c r="AE144" s="35"/>
      <c r="AF144" s="33"/>
      <c r="AG144" s="33"/>
      <c r="AH144" s="35"/>
      <c r="AI144" s="33"/>
      <c r="AJ144" s="33"/>
      <c r="AK144" s="35"/>
      <c r="AL144" s="33"/>
      <c r="AM144" s="33"/>
      <c r="AN144" s="35"/>
      <c r="AO144" s="33"/>
    </row>
    <row r="145" spans="19:41" x14ac:dyDescent="0.25">
      <c r="S145" s="35"/>
      <c r="T145" s="33"/>
      <c r="U145" s="33"/>
      <c r="V145" s="35"/>
      <c r="W145" s="33"/>
      <c r="X145" s="33"/>
      <c r="Y145" s="35"/>
      <c r="Z145" s="33"/>
      <c r="AA145" s="33"/>
      <c r="AB145" s="35"/>
      <c r="AC145" s="33"/>
      <c r="AD145" s="33"/>
      <c r="AE145" s="35"/>
      <c r="AF145" s="33"/>
      <c r="AG145" s="33"/>
      <c r="AH145" s="35"/>
      <c r="AI145" s="33"/>
      <c r="AJ145" s="33"/>
      <c r="AK145" s="35"/>
      <c r="AL145" s="33"/>
      <c r="AM145" s="33"/>
      <c r="AN145" s="35"/>
      <c r="AO145" s="33"/>
    </row>
    <row r="146" spans="19:41" x14ac:dyDescent="0.25">
      <c r="S146" s="35"/>
      <c r="T146" s="33"/>
      <c r="U146" s="33"/>
      <c r="V146" s="35"/>
      <c r="W146" s="33"/>
      <c r="X146" s="33"/>
      <c r="Y146" s="35"/>
      <c r="Z146" s="33"/>
      <c r="AA146" s="33"/>
      <c r="AB146" s="35"/>
      <c r="AC146" s="33"/>
      <c r="AD146" s="33"/>
      <c r="AE146" s="35"/>
      <c r="AF146" s="33"/>
      <c r="AG146" s="33"/>
      <c r="AH146" s="35"/>
      <c r="AI146" s="33"/>
      <c r="AJ146" s="33"/>
      <c r="AK146" s="35"/>
      <c r="AL146" s="33"/>
      <c r="AM146" s="33"/>
      <c r="AN146" s="35"/>
      <c r="AO146" s="33"/>
    </row>
    <row r="147" spans="19:41" x14ac:dyDescent="0.25">
      <c r="S147" s="35"/>
      <c r="T147" s="33"/>
      <c r="U147" s="33"/>
      <c r="V147" s="35"/>
      <c r="W147" s="33"/>
      <c r="X147" s="33"/>
      <c r="Y147" s="35"/>
      <c r="Z147" s="33"/>
      <c r="AA147" s="33"/>
      <c r="AB147" s="35"/>
      <c r="AC147" s="33"/>
      <c r="AD147" s="33"/>
      <c r="AE147" s="35"/>
      <c r="AF147" s="33"/>
      <c r="AG147" s="33"/>
      <c r="AH147" s="35"/>
      <c r="AI147" s="33"/>
      <c r="AJ147" s="33"/>
      <c r="AK147" s="35"/>
      <c r="AL147" s="33"/>
      <c r="AM147" s="33"/>
      <c r="AN147" s="35"/>
      <c r="AO147" s="33"/>
    </row>
    <row r="148" spans="19:41" x14ac:dyDescent="0.25">
      <c r="S148" s="35"/>
      <c r="T148" s="33"/>
      <c r="U148" s="33"/>
      <c r="V148" s="35"/>
      <c r="W148" s="33"/>
      <c r="X148" s="33"/>
      <c r="Y148" s="35"/>
      <c r="Z148" s="33"/>
      <c r="AA148" s="33"/>
      <c r="AB148" s="35"/>
      <c r="AC148" s="33"/>
      <c r="AD148" s="33"/>
      <c r="AE148" s="35"/>
      <c r="AF148" s="33"/>
      <c r="AG148" s="33"/>
      <c r="AH148" s="35"/>
      <c r="AI148" s="33"/>
      <c r="AJ148" s="33"/>
      <c r="AK148" s="35"/>
      <c r="AL148" s="33"/>
      <c r="AM148" s="33"/>
      <c r="AN148" s="35"/>
      <c r="AO148" s="33"/>
    </row>
    <row r="149" spans="19:41" x14ac:dyDescent="0.25">
      <c r="S149" s="35"/>
      <c r="T149" s="33"/>
      <c r="U149" s="33"/>
      <c r="V149" s="35"/>
      <c r="W149" s="33"/>
      <c r="X149" s="33"/>
      <c r="Y149" s="35"/>
      <c r="Z149" s="33"/>
      <c r="AA149" s="33"/>
      <c r="AB149" s="35"/>
      <c r="AC149" s="33"/>
      <c r="AD149" s="33"/>
      <c r="AE149" s="35"/>
      <c r="AF149" s="33"/>
      <c r="AG149" s="33"/>
      <c r="AH149" s="35"/>
      <c r="AI149" s="33"/>
      <c r="AJ149" s="33"/>
      <c r="AK149" s="35"/>
      <c r="AL149" s="33"/>
      <c r="AM149" s="33"/>
      <c r="AN149" s="35"/>
      <c r="AO149" s="33"/>
    </row>
    <row r="150" spans="19:41" x14ac:dyDescent="0.25">
      <c r="S150" s="35"/>
      <c r="T150" s="33"/>
      <c r="U150" s="33"/>
      <c r="V150" s="35"/>
      <c r="W150" s="33"/>
      <c r="X150" s="33"/>
      <c r="Y150" s="35"/>
      <c r="Z150" s="33"/>
      <c r="AA150" s="33"/>
      <c r="AB150" s="35"/>
      <c r="AC150" s="33"/>
      <c r="AD150" s="33"/>
      <c r="AE150" s="35"/>
      <c r="AF150" s="33"/>
      <c r="AG150" s="33"/>
      <c r="AH150" s="35"/>
      <c r="AI150" s="33"/>
      <c r="AJ150" s="33"/>
      <c r="AK150" s="35"/>
      <c r="AL150" s="33"/>
      <c r="AM150" s="33"/>
      <c r="AN150" s="35"/>
      <c r="AO150" s="33"/>
    </row>
    <row r="151" spans="19:41" x14ac:dyDescent="0.25">
      <c r="S151" s="35"/>
      <c r="T151" s="33"/>
      <c r="U151" s="33"/>
      <c r="V151" s="35"/>
      <c r="W151" s="33"/>
      <c r="X151" s="33"/>
      <c r="Y151" s="35"/>
      <c r="Z151" s="33"/>
      <c r="AA151" s="33"/>
      <c r="AB151" s="35"/>
      <c r="AC151" s="33"/>
      <c r="AD151" s="33"/>
      <c r="AE151" s="35"/>
      <c r="AF151" s="33"/>
      <c r="AG151" s="33"/>
      <c r="AH151" s="35"/>
      <c r="AI151" s="33"/>
      <c r="AJ151" s="33"/>
      <c r="AK151" s="35"/>
      <c r="AL151" s="33"/>
      <c r="AM151" s="33"/>
      <c r="AN151" s="35"/>
      <c r="AO151" s="33"/>
    </row>
    <row r="152" spans="19:41" x14ac:dyDescent="0.25">
      <c r="S152" s="35"/>
      <c r="T152" s="33"/>
      <c r="U152" s="33"/>
      <c r="V152" s="35"/>
      <c r="W152" s="33"/>
      <c r="X152" s="33"/>
      <c r="Y152" s="35"/>
      <c r="Z152" s="33"/>
      <c r="AA152" s="33"/>
      <c r="AB152" s="35"/>
      <c r="AC152" s="33"/>
      <c r="AD152" s="33"/>
      <c r="AE152" s="35"/>
      <c r="AF152" s="33"/>
      <c r="AG152" s="33"/>
      <c r="AH152" s="35"/>
      <c r="AI152" s="33"/>
      <c r="AJ152" s="33"/>
      <c r="AK152" s="35"/>
      <c r="AL152" s="33"/>
      <c r="AM152" s="33"/>
      <c r="AN152" s="35"/>
      <c r="AO152" s="33"/>
    </row>
    <row r="153" spans="19:41" x14ac:dyDescent="0.25">
      <c r="S153" s="35"/>
      <c r="T153" s="33"/>
      <c r="U153" s="33"/>
      <c r="V153" s="35"/>
      <c r="W153" s="33"/>
      <c r="X153" s="33"/>
      <c r="Y153" s="35"/>
      <c r="Z153" s="33"/>
      <c r="AA153" s="33"/>
      <c r="AB153" s="35"/>
      <c r="AC153" s="33"/>
      <c r="AD153" s="33"/>
      <c r="AE153" s="35"/>
      <c r="AF153" s="33"/>
      <c r="AG153" s="33"/>
      <c r="AH153" s="35"/>
      <c r="AI153" s="33"/>
      <c r="AJ153" s="33"/>
      <c r="AK153" s="35"/>
      <c r="AL153" s="33"/>
      <c r="AM153" s="33"/>
      <c r="AN153" s="35"/>
      <c r="AO153" s="33"/>
    </row>
    <row r="154" spans="19:41" x14ac:dyDescent="0.25">
      <c r="S154" s="35"/>
      <c r="T154" s="33"/>
      <c r="U154" s="33"/>
      <c r="V154" s="35"/>
      <c r="W154" s="33"/>
      <c r="X154" s="33"/>
      <c r="Y154" s="35"/>
      <c r="Z154" s="33"/>
      <c r="AA154" s="33"/>
      <c r="AB154" s="35"/>
      <c r="AC154" s="33"/>
      <c r="AD154" s="33"/>
      <c r="AE154" s="35"/>
      <c r="AF154" s="33"/>
      <c r="AG154" s="33"/>
      <c r="AH154" s="35"/>
      <c r="AI154" s="33"/>
      <c r="AJ154" s="33"/>
      <c r="AK154" s="35"/>
      <c r="AL154" s="33"/>
      <c r="AM154" s="33"/>
      <c r="AN154" s="35"/>
      <c r="AO154" s="33"/>
    </row>
    <row r="155" spans="19:41" x14ac:dyDescent="0.25">
      <c r="S155" s="35"/>
      <c r="T155" s="33"/>
      <c r="U155" s="33"/>
      <c r="V155" s="35"/>
      <c r="W155" s="33"/>
      <c r="X155" s="33"/>
      <c r="Y155" s="35"/>
      <c r="Z155" s="33"/>
      <c r="AA155" s="33"/>
      <c r="AB155" s="35"/>
      <c r="AC155" s="33"/>
      <c r="AD155" s="33"/>
      <c r="AE155" s="35"/>
      <c r="AF155" s="33"/>
      <c r="AG155" s="33"/>
      <c r="AH155" s="35"/>
      <c r="AI155" s="33"/>
      <c r="AJ155" s="33"/>
      <c r="AK155" s="35"/>
      <c r="AL155" s="33"/>
      <c r="AM155" s="33"/>
      <c r="AN155" s="35"/>
      <c r="AO155" s="33"/>
    </row>
    <row r="156" spans="19:41" x14ac:dyDescent="0.25">
      <c r="S156" s="35"/>
      <c r="T156" s="33"/>
      <c r="U156" s="33"/>
      <c r="V156" s="35"/>
      <c r="W156" s="33"/>
      <c r="X156" s="33"/>
      <c r="Y156" s="35"/>
      <c r="Z156" s="33"/>
      <c r="AA156" s="33"/>
      <c r="AB156" s="35"/>
      <c r="AC156" s="33"/>
      <c r="AD156" s="33"/>
      <c r="AE156" s="35"/>
      <c r="AF156" s="33"/>
      <c r="AG156" s="33"/>
      <c r="AH156" s="35"/>
      <c r="AI156" s="33"/>
      <c r="AJ156" s="33"/>
      <c r="AK156" s="35"/>
      <c r="AL156" s="33"/>
      <c r="AM156" s="33"/>
      <c r="AN156" s="35"/>
      <c r="AO156" s="33"/>
    </row>
    <row r="157" spans="19:41" x14ac:dyDescent="0.25">
      <c r="S157" s="35"/>
      <c r="T157" s="33"/>
      <c r="U157" s="33"/>
      <c r="V157" s="35"/>
      <c r="W157" s="33"/>
      <c r="X157" s="33"/>
      <c r="Y157" s="35"/>
      <c r="Z157" s="33"/>
      <c r="AA157" s="33"/>
      <c r="AB157" s="35"/>
      <c r="AC157" s="33"/>
      <c r="AD157" s="33"/>
      <c r="AE157" s="35"/>
      <c r="AF157" s="33"/>
      <c r="AG157" s="33"/>
      <c r="AH157" s="35"/>
      <c r="AI157" s="33"/>
      <c r="AJ157" s="33"/>
      <c r="AK157" s="35"/>
      <c r="AL157" s="33"/>
      <c r="AM157" s="33"/>
      <c r="AN157" s="35"/>
      <c r="AO157" s="33"/>
    </row>
    <row r="158" spans="19:41" x14ac:dyDescent="0.25">
      <c r="S158" s="35"/>
      <c r="T158" s="33"/>
      <c r="U158" s="33"/>
      <c r="V158" s="35"/>
      <c r="W158" s="33"/>
      <c r="X158" s="33"/>
      <c r="Y158" s="35"/>
      <c r="Z158" s="33"/>
      <c r="AA158" s="33"/>
      <c r="AB158" s="35"/>
      <c r="AC158" s="33"/>
      <c r="AD158" s="33"/>
      <c r="AE158" s="35"/>
      <c r="AF158" s="33"/>
      <c r="AG158" s="33"/>
      <c r="AH158" s="35"/>
      <c r="AI158" s="33"/>
      <c r="AJ158" s="33"/>
      <c r="AK158" s="35"/>
      <c r="AL158" s="33"/>
      <c r="AM158" s="33"/>
      <c r="AN158" s="35"/>
      <c r="AO158" s="33"/>
    </row>
    <row r="159" spans="19:41" x14ac:dyDescent="0.25">
      <c r="S159" s="35"/>
      <c r="T159" s="33"/>
      <c r="U159" s="33"/>
      <c r="V159" s="35"/>
      <c r="W159" s="33"/>
      <c r="X159" s="33"/>
      <c r="Y159" s="35"/>
      <c r="Z159" s="33"/>
      <c r="AA159" s="33"/>
      <c r="AB159" s="35"/>
      <c r="AC159" s="33"/>
      <c r="AD159" s="33"/>
      <c r="AE159" s="35"/>
      <c r="AF159" s="33"/>
      <c r="AG159" s="33"/>
      <c r="AH159" s="35"/>
      <c r="AI159" s="33"/>
      <c r="AJ159" s="33"/>
      <c r="AK159" s="35"/>
      <c r="AL159" s="33"/>
      <c r="AM159" s="33"/>
      <c r="AN159" s="35"/>
      <c r="AO159" s="33"/>
    </row>
    <row r="160" spans="19:41" x14ac:dyDescent="0.25">
      <c r="S160" s="35"/>
      <c r="T160" s="33"/>
      <c r="U160" s="33"/>
      <c r="V160" s="35"/>
      <c r="W160" s="33"/>
      <c r="X160" s="33"/>
      <c r="Y160" s="35"/>
      <c r="Z160" s="33"/>
      <c r="AA160" s="33"/>
      <c r="AB160" s="35"/>
      <c r="AC160" s="33"/>
      <c r="AD160" s="33"/>
      <c r="AE160" s="35"/>
      <c r="AF160" s="33"/>
      <c r="AG160" s="33"/>
      <c r="AH160" s="35"/>
      <c r="AI160" s="33"/>
      <c r="AJ160" s="33"/>
      <c r="AK160" s="35"/>
      <c r="AL160" s="33"/>
      <c r="AM160" s="33"/>
      <c r="AN160" s="35"/>
      <c r="AO160" s="33"/>
    </row>
    <row r="161" spans="22:41" x14ac:dyDescent="0.25">
      <c r="V161" s="35">
        <v>3.216314031180401</v>
      </c>
      <c r="W161" s="33" t="s">
        <v>18</v>
      </c>
      <c r="X161" s="33"/>
      <c r="Y161" s="35">
        <v>8.5563288789903478</v>
      </c>
      <c r="Z161" s="33" t="s">
        <v>30</v>
      </c>
      <c r="AA161" s="33"/>
      <c r="AB161" s="35">
        <v>7.7530069135115065</v>
      </c>
      <c r="AC161" s="33" t="s">
        <v>27</v>
      </c>
      <c r="AE161" s="38">
        <v>1.4947265978634801</v>
      </c>
      <c r="AF161" s="39" t="s">
        <v>11</v>
      </c>
      <c r="AH161" s="38">
        <v>5.1591355180064866</v>
      </c>
      <c r="AI161" s="39" t="s">
        <v>23</v>
      </c>
      <c r="AK161" s="43">
        <v>12.56699095408773</v>
      </c>
      <c r="AL161" s="44" t="s">
        <v>38</v>
      </c>
      <c r="AN161" s="38">
        <v>13.886089987325724</v>
      </c>
      <c r="AO161" s="39" t="s">
        <v>52</v>
      </c>
    </row>
    <row r="162" spans="22:41" x14ac:dyDescent="0.25">
      <c r="V162" s="35">
        <v>3.6550668151447665</v>
      </c>
      <c r="W162" s="33" t="s">
        <v>18</v>
      </c>
      <c r="X162" s="33"/>
      <c r="Y162" s="35">
        <v>8.9238121752041568</v>
      </c>
      <c r="Z162" s="33" t="s">
        <v>30</v>
      </c>
      <c r="AA162" s="33"/>
      <c r="AB162" s="35">
        <v>8.1416483389012608</v>
      </c>
      <c r="AC162" s="33" t="s">
        <v>30</v>
      </c>
      <c r="AE162" s="38">
        <v>2.211049248596777</v>
      </c>
      <c r="AF162" s="39" t="s">
        <v>13</v>
      </c>
      <c r="AH162" s="38">
        <v>5.8736345792797415</v>
      </c>
      <c r="AI162" s="39" t="s">
        <v>23</v>
      </c>
      <c r="AK162" s="43">
        <v>13.111025772316097</v>
      </c>
      <c r="AL162" s="44" t="s">
        <v>40</v>
      </c>
      <c r="AN162" s="38">
        <v>14.478499004164398</v>
      </c>
      <c r="AO162" s="39" t="s">
        <v>40</v>
      </c>
    </row>
    <row r="163" spans="22:41" x14ac:dyDescent="0.25">
      <c r="V163" s="35">
        <v>4.0325723830734965</v>
      </c>
      <c r="W163" s="33" t="s">
        <v>21</v>
      </c>
      <c r="X163" s="33"/>
      <c r="Y163" s="35">
        <v>4.2525000000000004</v>
      </c>
      <c r="Z163" s="33" t="s">
        <v>23</v>
      </c>
      <c r="AA163" s="33"/>
      <c r="AB163" s="35">
        <v>8.5280625927988112</v>
      </c>
      <c r="AC163" s="33" t="s">
        <v>30</v>
      </c>
      <c r="AE163" s="38">
        <v>3.0716548977005251</v>
      </c>
      <c r="AF163" s="39" t="s">
        <v>15</v>
      </c>
      <c r="AH163" s="38">
        <v>6.4883939238777959</v>
      </c>
      <c r="AI163" s="39" t="s">
        <v>25</v>
      </c>
      <c r="AK163" s="38">
        <v>9.071043816766247</v>
      </c>
      <c r="AL163" s="39" t="s">
        <v>30</v>
      </c>
      <c r="AN163" s="38">
        <v>15.067513126923767</v>
      </c>
      <c r="AO163" s="39" t="s">
        <v>41</v>
      </c>
    </row>
    <row r="164" spans="22:41" x14ac:dyDescent="0.25">
      <c r="V164" s="35">
        <v>4.5637527839643655</v>
      </c>
      <c r="W164" s="33" t="s">
        <v>21</v>
      </c>
      <c r="X164" s="33"/>
      <c r="Y164" s="35">
        <v>4.6358333333333341</v>
      </c>
      <c r="Z164" s="33" t="s">
        <v>23</v>
      </c>
      <c r="AA164" s="33"/>
      <c r="AB164" s="35">
        <v>8.9044545749814397</v>
      </c>
      <c r="AC164" s="33" t="s">
        <v>30</v>
      </c>
      <c r="AE164" s="38">
        <v>3.6097456092703242</v>
      </c>
      <c r="AF164" s="39" t="s">
        <v>15</v>
      </c>
      <c r="AH164" s="38">
        <v>7.3534092848608985</v>
      </c>
      <c r="AI164" s="39" t="s">
        <v>27</v>
      </c>
      <c r="AK164" s="38">
        <v>9.8518694550063337</v>
      </c>
      <c r="AL164" s="39" t="s">
        <v>30</v>
      </c>
      <c r="AN164" s="38">
        <v>15.641250226326266</v>
      </c>
      <c r="AO164" s="39" t="s">
        <v>41</v>
      </c>
    </row>
    <row r="165" spans="22:41" x14ac:dyDescent="0.25">
      <c r="V165" s="35">
        <v>4.8410356347438759</v>
      </c>
      <c r="W165" s="33" t="s">
        <v>21</v>
      </c>
      <c r="X165" s="33"/>
      <c r="Y165" s="35">
        <v>4.9516666666666671</v>
      </c>
      <c r="Z165" s="33" t="s">
        <v>23</v>
      </c>
      <c r="AA165" s="33"/>
      <c r="AB165" s="35">
        <v>9.1538977821083876</v>
      </c>
      <c r="AC165" s="33" t="s">
        <v>32</v>
      </c>
      <c r="AE165" s="38">
        <v>3.8643626652181786</v>
      </c>
      <c r="AF165" s="39" t="s">
        <v>15</v>
      </c>
      <c r="AH165" s="38">
        <v>7.8049581839904425</v>
      </c>
      <c r="AI165" s="39" t="s">
        <v>27</v>
      </c>
      <c r="AK165" s="38">
        <v>10.495201883034579</v>
      </c>
      <c r="AL165" s="39" t="s">
        <v>32</v>
      </c>
      <c r="AN165" s="38">
        <v>16.021478363208395</v>
      </c>
      <c r="AO165" s="39" t="s">
        <v>43</v>
      </c>
    </row>
    <row r="166" spans="22:41" x14ac:dyDescent="0.25">
      <c r="V166" s="35">
        <v>5.1372494432071276</v>
      </c>
      <c r="W166" s="33" t="s">
        <v>23</v>
      </c>
      <c r="X166" s="33"/>
      <c r="Y166" s="35">
        <v>5.2341666666666669</v>
      </c>
      <c r="Z166" s="33" t="s">
        <v>25</v>
      </c>
      <c r="AA166" s="33"/>
      <c r="AB166" s="35">
        <v>9.2452118132887886</v>
      </c>
      <c r="AC166" s="33" t="s">
        <v>32</v>
      </c>
      <c r="AE166" s="38">
        <v>4.2734474017743977</v>
      </c>
      <c r="AF166" s="39" t="s">
        <v>18</v>
      </c>
      <c r="AH166" s="38">
        <v>8.287335722819595</v>
      </c>
      <c r="AI166" s="39" t="s">
        <v>30</v>
      </c>
      <c r="AK166" s="38">
        <v>11.07063642947673</v>
      </c>
      <c r="AL166" s="39" t="s">
        <v>33</v>
      </c>
      <c r="AN166" s="38">
        <v>16.160669020459888</v>
      </c>
      <c r="AO166" s="39" t="s">
        <v>43</v>
      </c>
    </row>
    <row r="167" spans="22:41" x14ac:dyDescent="0.25">
      <c r="V167" s="35">
        <v>2.6254639940608762</v>
      </c>
      <c r="W167" s="33" t="s">
        <v>15</v>
      </c>
      <c r="X167" s="33"/>
      <c r="Y167" s="35">
        <v>5.5350000000000001</v>
      </c>
      <c r="Z167" s="33" t="s">
        <v>25</v>
      </c>
      <c r="AA167" s="33"/>
      <c r="AB167" s="35">
        <v>7.9282853099480333</v>
      </c>
      <c r="AC167" s="33" t="s">
        <v>27</v>
      </c>
      <c r="AE167" s="40">
        <v>0.53639326453014669</v>
      </c>
      <c r="AF167" s="41" t="s">
        <v>11</v>
      </c>
      <c r="AH167" s="43">
        <v>4.170762928827445</v>
      </c>
      <c r="AI167" s="44" t="s">
        <v>21</v>
      </c>
      <c r="AK167" s="38">
        <v>11.683414810791232</v>
      </c>
      <c r="AL167" s="39" t="s">
        <v>33</v>
      </c>
      <c r="AN167" s="43">
        <v>12.927756653992391</v>
      </c>
      <c r="AO167" s="44" t="s">
        <v>38</v>
      </c>
    </row>
    <row r="168" spans="22:41" x14ac:dyDescent="0.25">
      <c r="V168" s="35">
        <v>2.8526354862657759</v>
      </c>
      <c r="W168" s="33" t="s">
        <v>15</v>
      </c>
      <c r="X168" s="33"/>
      <c r="Y168" s="35">
        <v>5.8875000000000002</v>
      </c>
      <c r="Z168" s="33" t="s">
        <v>25</v>
      </c>
      <c r="AA168" s="33"/>
      <c r="AB168" s="35">
        <v>8.3169267353377876</v>
      </c>
      <c r="AC168" s="33" t="s">
        <v>30</v>
      </c>
      <c r="AE168" s="40">
        <v>1.2527159152634437</v>
      </c>
      <c r="AF168" s="41" t="s">
        <v>13</v>
      </c>
      <c r="AH168" s="43">
        <v>4.5407066052227343</v>
      </c>
      <c r="AI168" s="44" t="s">
        <v>21</v>
      </c>
      <c r="AK168" s="38">
        <v>12.401434908564182</v>
      </c>
      <c r="AL168" s="39" t="s">
        <v>35</v>
      </c>
      <c r="AN168" s="43">
        <v>13.520165670831066</v>
      </c>
      <c r="AO168" s="44" t="s">
        <v>40</v>
      </c>
    </row>
    <row r="169" spans="22:41" x14ac:dyDescent="0.25">
      <c r="V169" s="35">
        <v>3.2579806978470676</v>
      </c>
      <c r="W169" s="33" t="s">
        <v>18</v>
      </c>
      <c r="X169" s="33"/>
      <c r="Y169" s="35">
        <v>6.1375000000000002</v>
      </c>
      <c r="Z169" s="33" t="s">
        <v>27</v>
      </c>
      <c r="AA169" s="33"/>
      <c r="AB169" s="35">
        <v>8.7033409892353379</v>
      </c>
      <c r="AC169" s="33" t="s">
        <v>30</v>
      </c>
      <c r="AE169" s="40">
        <v>2.1133215643671917</v>
      </c>
      <c r="AF169" s="41" t="s">
        <v>15</v>
      </c>
      <c r="AH169" s="43">
        <v>5.2008021846731527</v>
      </c>
      <c r="AI169" s="44" t="s">
        <v>23</v>
      </c>
      <c r="AK169" s="38">
        <v>12.91066902045989</v>
      </c>
      <c r="AL169" s="39" t="s">
        <v>35</v>
      </c>
      <c r="AN169" s="43">
        <v>14.109179793590435</v>
      </c>
      <c r="AO169" s="44" t="s">
        <v>41</v>
      </c>
    </row>
    <row r="170" spans="22:41" x14ac:dyDescent="0.25">
      <c r="V170" s="35">
        <v>3.6967334818114326</v>
      </c>
      <c r="W170" s="33" t="s">
        <v>18</v>
      </c>
      <c r="X170" s="33"/>
      <c r="Y170" s="35">
        <v>2.7359375000000004</v>
      </c>
      <c r="Z170" s="33" t="s">
        <v>15</v>
      </c>
      <c r="AA170" s="33"/>
      <c r="AB170" s="35">
        <v>9.0797329714179664</v>
      </c>
      <c r="AC170" s="33" t="s">
        <v>32</v>
      </c>
      <c r="AE170" s="40">
        <v>2.6514122759369907</v>
      </c>
      <c r="AF170" s="41" t="s">
        <v>15</v>
      </c>
      <c r="AH170" s="43">
        <v>5.9153012459464076</v>
      </c>
      <c r="AI170" s="44" t="s">
        <v>23</v>
      </c>
      <c r="AK170" s="43">
        <v>9.1127104834329131</v>
      </c>
      <c r="AL170" s="44" t="s">
        <v>30</v>
      </c>
      <c r="AN170" s="43">
        <v>14.682916892992933</v>
      </c>
      <c r="AO170" s="44" t="s">
        <v>41</v>
      </c>
    </row>
    <row r="171" spans="22:41" x14ac:dyDescent="0.25">
      <c r="V171" s="35">
        <v>4.0742390497401626</v>
      </c>
      <c r="W171" s="33" t="s">
        <v>21</v>
      </c>
      <c r="X171" s="33"/>
      <c r="Y171" s="35">
        <v>2.9755208333333338</v>
      </c>
      <c r="Z171" s="33" t="s">
        <v>15</v>
      </c>
      <c r="AA171" s="33"/>
      <c r="AB171" s="35">
        <v>9.3291761785449143</v>
      </c>
      <c r="AC171" s="33" t="s">
        <v>32</v>
      </c>
      <c r="AE171" s="40">
        <v>2.9060293318848451</v>
      </c>
      <c r="AF171" s="41" t="s">
        <v>15</v>
      </c>
      <c r="AH171" s="43">
        <v>6.530060590544462</v>
      </c>
      <c r="AI171" s="44" t="s">
        <v>25</v>
      </c>
      <c r="AK171" s="43">
        <v>9.8935361216729998</v>
      </c>
      <c r="AL171" s="44" t="s">
        <v>30</v>
      </c>
      <c r="AN171" s="43">
        <v>15.063145029875063</v>
      </c>
      <c r="AO171" s="44" t="s">
        <v>43</v>
      </c>
    </row>
    <row r="172" spans="22:41" x14ac:dyDescent="0.25">
      <c r="V172" s="35">
        <v>4.6054194506310315</v>
      </c>
      <c r="W172" s="33" t="s">
        <v>21</v>
      </c>
      <c r="X172" s="33"/>
      <c r="Y172" s="35">
        <v>3.1729166666666671</v>
      </c>
      <c r="Z172" s="33" t="s">
        <v>18</v>
      </c>
      <c r="AA172" s="33"/>
      <c r="AB172" s="35">
        <v>9.4204902097253154</v>
      </c>
      <c r="AC172" s="33" t="s">
        <v>32</v>
      </c>
      <c r="AE172" s="40">
        <v>3.3151140684410647</v>
      </c>
      <c r="AF172" s="41" t="s">
        <v>18</v>
      </c>
      <c r="AH172" s="43">
        <v>7.3950759515275646</v>
      </c>
      <c r="AI172" s="44" t="s">
        <v>27</v>
      </c>
      <c r="AK172" s="43">
        <v>10.536868549701245</v>
      </c>
      <c r="AL172" s="44" t="s">
        <v>32</v>
      </c>
      <c r="AN172" s="43">
        <v>15.202335687126556</v>
      </c>
      <c r="AO172" s="44" t="s">
        <v>43</v>
      </c>
    </row>
    <row r="173" spans="22:41" x14ac:dyDescent="0.25">
      <c r="V173" s="35">
        <v>4.882702301410542</v>
      </c>
      <c r="W173" s="33" t="s">
        <v>21</v>
      </c>
      <c r="X173" s="33"/>
      <c r="Y173" s="35">
        <v>3.3494791666666672</v>
      </c>
      <c r="Z173" s="33" t="s">
        <v>18</v>
      </c>
      <c r="AA173" s="33"/>
      <c r="AB173" s="35"/>
      <c r="AC173" s="33"/>
      <c r="AE173" s="38">
        <v>0.57805993119681331</v>
      </c>
      <c r="AF173" s="39" t="s">
        <v>11</v>
      </c>
      <c r="AH173" s="43">
        <v>7.8466248506571086</v>
      </c>
      <c r="AI173" s="44" t="s">
        <v>27</v>
      </c>
      <c r="AK173" s="43">
        <v>11.112303096143396</v>
      </c>
      <c r="AL173" s="44" t="s">
        <v>33</v>
      </c>
      <c r="AN173" s="38">
        <v>12.969423320659059</v>
      </c>
      <c r="AO173" s="39" t="s">
        <v>38</v>
      </c>
    </row>
    <row r="174" spans="22:41" x14ac:dyDescent="0.25">
      <c r="V174" s="35">
        <v>5.1789161098737937</v>
      </c>
      <c r="W174" s="33" t="s">
        <v>23</v>
      </c>
      <c r="X174" s="33"/>
      <c r="Y174" s="35">
        <v>3.5375000000000005</v>
      </c>
      <c r="Z174" s="33" t="s">
        <v>18</v>
      </c>
      <c r="AA174" s="33"/>
      <c r="AB174" s="33"/>
      <c r="AC174" s="33"/>
      <c r="AE174" s="38">
        <v>1.2943825819301105</v>
      </c>
      <c r="AF174" s="39" t="s">
        <v>13</v>
      </c>
      <c r="AH174" s="43">
        <v>8.329002389486261</v>
      </c>
      <c r="AI174" s="44" t="s">
        <v>30</v>
      </c>
      <c r="AK174" s="43">
        <v>11.725081477457898</v>
      </c>
      <c r="AL174" s="44" t="s">
        <v>33</v>
      </c>
      <c r="AN174" s="38">
        <v>13.561832337497734</v>
      </c>
      <c r="AO174" s="39" t="s">
        <v>40</v>
      </c>
    </row>
    <row r="175" spans="22:41" x14ac:dyDescent="0.25">
      <c r="V175" s="35">
        <v>2.6671306607275427</v>
      </c>
      <c r="W175" s="33" t="s">
        <v>15</v>
      </c>
      <c r="X175" s="33"/>
      <c r="Y175" s="35">
        <v>3.7578125000000004</v>
      </c>
      <c r="Z175" s="33" t="s">
        <v>18</v>
      </c>
      <c r="AA175" s="33"/>
      <c r="AB175" s="33"/>
      <c r="AC175" s="33"/>
      <c r="AE175" s="38">
        <v>2.1549882310338586</v>
      </c>
      <c r="AF175" s="39" t="s">
        <v>15</v>
      </c>
      <c r="AH175" s="38">
        <v>4.2124295954941111</v>
      </c>
      <c r="AI175" s="39" t="s">
        <v>21</v>
      </c>
      <c r="AK175" s="43">
        <v>12.443101575230848</v>
      </c>
      <c r="AL175" s="44" t="s">
        <v>35</v>
      </c>
      <c r="AN175" s="38">
        <v>14.150846460257103</v>
      </c>
      <c r="AO175" s="39" t="s">
        <v>41</v>
      </c>
    </row>
    <row r="176" spans="22:41" x14ac:dyDescent="0.25">
      <c r="V176" s="35">
        <v>2.8943021529324424</v>
      </c>
      <c r="W176" s="33" t="s">
        <v>15</v>
      </c>
      <c r="X176" s="33"/>
      <c r="Y176" s="35">
        <v>3.9140625000000004</v>
      </c>
      <c r="Z176" s="33" t="s">
        <v>18</v>
      </c>
      <c r="AA176" s="33"/>
      <c r="AB176" s="33"/>
      <c r="AC176" s="33"/>
      <c r="AE176" s="38">
        <v>2.6930789426036577</v>
      </c>
      <c r="AF176" s="39" t="s">
        <v>15</v>
      </c>
      <c r="AH176" s="38">
        <v>4.5823732718894004</v>
      </c>
      <c r="AI176" s="39" t="s">
        <v>21</v>
      </c>
      <c r="AK176" s="43">
        <v>12.952335687126556</v>
      </c>
      <c r="AL176" s="44" t="s">
        <v>35</v>
      </c>
      <c r="AN176" s="38">
        <v>14.724583559659601</v>
      </c>
      <c r="AO176" s="39" t="s">
        <v>41</v>
      </c>
    </row>
    <row r="177" spans="22:41" x14ac:dyDescent="0.25">
      <c r="V177" s="35">
        <v>3.2996473645137341</v>
      </c>
      <c r="W177" s="33" t="s">
        <v>18</v>
      </c>
      <c r="X177" s="33"/>
      <c r="Y177" s="35">
        <v>3.8634374999999999</v>
      </c>
      <c r="Z177" s="33" t="s">
        <v>18</v>
      </c>
      <c r="AA177" s="33"/>
      <c r="AB177" s="33"/>
      <c r="AC177" s="33"/>
      <c r="AE177" s="38">
        <v>2.9476959985515121</v>
      </c>
      <c r="AF177" s="39" t="s">
        <v>15</v>
      </c>
      <c r="AH177" s="38">
        <v>5.2424688513398188</v>
      </c>
      <c r="AI177" s="39" t="s">
        <v>23</v>
      </c>
      <c r="AK177" s="38">
        <v>9.154377150099581</v>
      </c>
      <c r="AL177" s="39" t="s">
        <v>30</v>
      </c>
      <c r="AN177" s="38">
        <v>15.104811696541731</v>
      </c>
      <c r="AO177" s="39" t="s">
        <v>43</v>
      </c>
    </row>
    <row r="178" spans="22:41" x14ac:dyDescent="0.25">
      <c r="V178" s="35">
        <v>3.7384001484780995</v>
      </c>
      <c r="W178" s="33" t="s">
        <v>18</v>
      </c>
      <c r="X178" s="33"/>
      <c r="Y178" s="35">
        <v>4.2467708333333327</v>
      </c>
      <c r="Z178" s="33" t="s">
        <v>21</v>
      </c>
      <c r="AA178" s="33"/>
      <c r="AB178" s="33"/>
      <c r="AC178" s="33"/>
      <c r="AE178" s="38">
        <v>3.3567807351077317</v>
      </c>
      <c r="AF178" s="39" t="s">
        <v>18</v>
      </c>
      <c r="AH178" s="38">
        <v>5.9569679126130737</v>
      </c>
      <c r="AI178" s="39" t="s">
        <v>23</v>
      </c>
      <c r="AK178" s="38">
        <v>9.9352027883396676</v>
      </c>
      <c r="AL178" s="39" t="s">
        <v>30</v>
      </c>
      <c r="AN178" s="38">
        <v>15.244002353793224</v>
      </c>
      <c r="AO178" s="39" t="s">
        <v>43</v>
      </c>
    </row>
    <row r="179" spans="22:41" x14ac:dyDescent="0.25">
      <c r="V179" s="35">
        <v>4.1159057164068305</v>
      </c>
      <c r="W179" s="33" t="s">
        <v>21</v>
      </c>
      <c r="X179" s="33"/>
      <c r="Y179" s="35">
        <v>4.5626041666666657</v>
      </c>
      <c r="Z179" s="33" t="s">
        <v>21</v>
      </c>
      <c r="AA179" s="33"/>
      <c r="AB179" s="33"/>
      <c r="AC179" s="33"/>
      <c r="AE179" s="40">
        <v>0.61972659786348006</v>
      </c>
      <c r="AF179" s="41" t="s">
        <v>11</v>
      </c>
      <c r="AH179" s="38">
        <v>6.571727257211128</v>
      </c>
      <c r="AI179" s="39" t="s">
        <v>25</v>
      </c>
      <c r="AK179" s="38">
        <v>10.578535216367912</v>
      </c>
      <c r="AL179" s="39" t="s">
        <v>32</v>
      </c>
      <c r="AN179" s="43">
        <v>13.011089987325725</v>
      </c>
      <c r="AO179" s="44" t="s">
        <v>40</v>
      </c>
    </row>
    <row r="180" spans="22:41" x14ac:dyDescent="0.25">
      <c r="V180" s="35">
        <v>4.6470861172976994</v>
      </c>
      <c r="W180" s="33" t="s">
        <v>21</v>
      </c>
      <c r="X180" s="33"/>
      <c r="Y180" s="35">
        <v>4.8451041666666654</v>
      </c>
      <c r="Z180" s="33" t="s">
        <v>21</v>
      </c>
      <c r="AA180" s="33"/>
      <c r="AB180" s="33"/>
      <c r="AC180" s="33"/>
      <c r="AE180" s="40">
        <v>1.336049248596777</v>
      </c>
      <c r="AF180" s="41" t="s">
        <v>13</v>
      </c>
      <c r="AH180" s="38">
        <v>7.4367426181942307</v>
      </c>
      <c r="AI180" s="39" t="s">
        <v>27</v>
      </c>
      <c r="AK180" s="38">
        <v>11.153969762810064</v>
      </c>
      <c r="AL180" s="39" t="s">
        <v>33</v>
      </c>
      <c r="AN180" s="43">
        <v>13.6034990041644</v>
      </c>
      <c r="AO180" s="44" t="s">
        <v>40</v>
      </c>
    </row>
    <row r="181" spans="22:41" x14ac:dyDescent="0.25">
      <c r="V181" s="35">
        <v>4.9243689680772098</v>
      </c>
      <c r="W181" s="33" t="s">
        <v>21</v>
      </c>
      <c r="X181" s="33"/>
      <c r="Y181" s="35">
        <v>5.1459374999999987</v>
      </c>
      <c r="Z181" s="33" t="s">
        <v>23</v>
      </c>
      <c r="AA181" s="33"/>
      <c r="AB181" s="33"/>
      <c r="AC181" s="33"/>
      <c r="AE181" s="40">
        <v>2.1966548977005251</v>
      </c>
      <c r="AF181" s="41" t="s">
        <v>15</v>
      </c>
      <c r="AH181" s="38">
        <v>7.8882915173237746</v>
      </c>
      <c r="AI181" s="39" t="s">
        <v>27</v>
      </c>
      <c r="AK181" s="38">
        <v>11.766748144124566</v>
      </c>
      <c r="AL181" s="39" t="s">
        <v>33</v>
      </c>
      <c r="AN181" s="43">
        <v>14.192513126923769</v>
      </c>
      <c r="AO181" s="44" t="s">
        <v>41</v>
      </c>
    </row>
    <row r="182" spans="22:41" x14ac:dyDescent="0.25">
      <c r="V182" s="35">
        <v>5.2205827765404615</v>
      </c>
      <c r="W182" s="33" t="s">
        <v>23</v>
      </c>
      <c r="X182" s="33"/>
      <c r="Y182" s="35">
        <v>5.4984374999999988</v>
      </c>
      <c r="Z182" s="33" t="s">
        <v>23</v>
      </c>
      <c r="AA182" s="33"/>
      <c r="AB182" s="33"/>
      <c r="AC182" s="33"/>
      <c r="AE182" s="40">
        <v>2.7347456092703242</v>
      </c>
      <c r="AF182" s="41" t="s">
        <v>15</v>
      </c>
      <c r="AH182" s="38">
        <v>8.3706690561529271</v>
      </c>
      <c r="AI182" s="39" t="s">
        <v>30</v>
      </c>
      <c r="AK182" s="38">
        <v>12.484768241897516</v>
      </c>
      <c r="AL182" s="39" t="s">
        <v>35</v>
      </c>
      <c r="AN182" s="43">
        <v>14.766250226326267</v>
      </c>
      <c r="AO182" s="44" t="s">
        <v>41</v>
      </c>
    </row>
    <row r="183" spans="22:41" x14ac:dyDescent="0.25">
      <c r="V183" s="35">
        <v>2.0483333333333338</v>
      </c>
      <c r="W183" s="33" t="s">
        <v>18</v>
      </c>
      <c r="X183" s="33"/>
      <c r="Y183" s="35">
        <v>5.7484374999999988</v>
      </c>
      <c r="Z183" s="33" t="s">
        <v>23</v>
      </c>
      <c r="AA183" s="33"/>
      <c r="AB183" s="33"/>
      <c r="AC183" s="33"/>
      <c r="AE183" s="40">
        <v>2.9893626652181786</v>
      </c>
      <c r="AF183" s="41" t="s">
        <v>15</v>
      </c>
      <c r="AH183" s="43">
        <v>4.5812963968857501</v>
      </c>
      <c r="AI183" s="44" t="s">
        <v>18</v>
      </c>
      <c r="AK183" s="38">
        <v>12.994002353793224</v>
      </c>
      <c r="AL183" s="39" t="s">
        <v>35</v>
      </c>
      <c r="AN183" s="43">
        <v>15.146478363208397</v>
      </c>
      <c r="AO183" s="44" t="s">
        <v>43</v>
      </c>
    </row>
    <row r="184" spans="22:41" x14ac:dyDescent="0.25">
      <c r="V184" s="35">
        <v>2.2183333333333337</v>
      </c>
      <c r="W184" s="33" t="s">
        <v>18</v>
      </c>
      <c r="X184" s="33"/>
      <c r="Y184" s="35">
        <v>4.6761694970304379</v>
      </c>
      <c r="Z184" s="33" t="s">
        <v>21</v>
      </c>
      <c r="AA184" s="33"/>
      <c r="AB184" s="33"/>
      <c r="AC184" s="33"/>
      <c r="AE184" s="40">
        <v>3.3984474017743982</v>
      </c>
      <c r="AF184" s="41" t="s">
        <v>18</v>
      </c>
      <c r="AH184" s="43">
        <v>4.9275755929748319</v>
      </c>
      <c r="AI184" s="44" t="s">
        <v>18</v>
      </c>
      <c r="AK184" s="43">
        <v>9.196043816766247</v>
      </c>
      <c r="AL184" s="44" t="s">
        <v>30</v>
      </c>
      <c r="AN184" s="43">
        <v>15.28566902045989</v>
      </c>
      <c r="AO184" s="44" t="s">
        <v>43</v>
      </c>
    </row>
    <row r="185" spans="22:41" x14ac:dyDescent="0.25">
      <c r="V185" s="35">
        <v>2.5216666666666669</v>
      </c>
      <c r="W185" s="33" t="s">
        <v>18</v>
      </c>
      <c r="X185" s="33"/>
      <c r="Y185" s="35">
        <v>5.1884189402375647</v>
      </c>
      <c r="Z185" s="33" t="s">
        <v>23</v>
      </c>
      <c r="AA185" s="33"/>
      <c r="AB185" s="33"/>
      <c r="AC185" s="33"/>
      <c r="AE185" s="38">
        <v>0.66139326453014669</v>
      </c>
      <c r="AF185" s="39" t="s">
        <v>11</v>
      </c>
      <c r="AH185" s="43">
        <v>5.5454463154082916</v>
      </c>
      <c r="AI185" s="44" t="s">
        <v>21</v>
      </c>
      <c r="AK185" s="43">
        <v>9.9768694550063337</v>
      </c>
      <c r="AL185" s="44" t="s">
        <v>30</v>
      </c>
      <c r="AN185" s="38">
        <v>13.052756653992391</v>
      </c>
      <c r="AO185" s="39" t="s">
        <v>40</v>
      </c>
    </row>
    <row r="186" spans="22:41" x14ac:dyDescent="0.25">
      <c r="V186" s="35">
        <v>2.85</v>
      </c>
      <c r="W186" s="33" t="s">
        <v>18</v>
      </c>
      <c r="X186" s="33"/>
      <c r="Y186" s="35">
        <v>5.6104679380103928</v>
      </c>
      <c r="Z186" s="33" t="s">
        <v>23</v>
      </c>
      <c r="AA186" s="33"/>
      <c r="AB186" s="33"/>
      <c r="AC186" s="33"/>
      <c r="AE186" s="38">
        <v>1.3777159152634437</v>
      </c>
      <c r="AF186" s="39" t="s">
        <v>13</v>
      </c>
      <c r="AH186" s="43">
        <v>6.2142404490313226</v>
      </c>
      <c r="AI186" s="44" t="s">
        <v>23</v>
      </c>
      <c r="AK186" s="43">
        <v>10.620201883034579</v>
      </c>
      <c r="AL186" s="44" t="s">
        <v>32</v>
      </c>
      <c r="AN186" s="38">
        <v>13.645165670831066</v>
      </c>
      <c r="AO186" s="39" t="s">
        <v>40</v>
      </c>
    </row>
    <row r="187" spans="22:41" x14ac:dyDescent="0.25">
      <c r="V187" s="35">
        <v>3.1325000000000003</v>
      </c>
      <c r="W187" s="33" t="s">
        <v>21</v>
      </c>
      <c r="X187" s="33"/>
      <c r="Y187" s="35">
        <v>5.9879735059391237</v>
      </c>
      <c r="Z187" s="33" t="s">
        <v>23</v>
      </c>
      <c r="AA187" s="33"/>
      <c r="AB187" s="33"/>
      <c r="AC187" s="33"/>
      <c r="AE187" s="38">
        <v>2.2383215643671917</v>
      </c>
      <c r="AF187" s="39" t="s">
        <v>15</v>
      </c>
      <c r="AH187" s="43">
        <v>6.7896749954734732</v>
      </c>
      <c r="AI187" s="44" t="s">
        <v>23</v>
      </c>
      <c r="AK187" s="43">
        <v>11.19563642947673</v>
      </c>
      <c r="AL187" s="44" t="s">
        <v>33</v>
      </c>
      <c r="AN187" s="38">
        <v>14.234179793590435</v>
      </c>
      <c r="AO187" s="39" t="s">
        <v>41</v>
      </c>
    </row>
    <row r="188" spans="22:41" x14ac:dyDescent="0.25">
      <c r="V188" s="35">
        <v>3.5300000000000002</v>
      </c>
      <c r="W188" s="33" t="s">
        <v>21</v>
      </c>
      <c r="X188" s="33"/>
      <c r="Y188" s="35">
        <v>6.3899779602821081</v>
      </c>
      <c r="Z188" s="33" t="s">
        <v>25</v>
      </c>
      <c r="AA188" s="33"/>
      <c r="AB188" s="33"/>
      <c r="AC188" s="33"/>
      <c r="AE188" s="38">
        <v>2.7764122759369907</v>
      </c>
      <c r="AF188" s="39" t="s">
        <v>15</v>
      </c>
      <c r="AH188" s="43">
        <v>7.59935723338765</v>
      </c>
      <c r="AI188" s="44" t="s">
        <v>25</v>
      </c>
      <c r="AK188" s="43">
        <v>11.808414810791232</v>
      </c>
      <c r="AL188" s="44" t="s">
        <v>33</v>
      </c>
      <c r="AN188" s="38">
        <v>14.807916892992933</v>
      </c>
      <c r="AO188" s="39" t="s">
        <v>41</v>
      </c>
    </row>
    <row r="189" spans="22:41" x14ac:dyDescent="0.25">
      <c r="V189" s="35">
        <v>3.7375000000000003</v>
      </c>
      <c r="W189" s="33" t="s">
        <v>21</v>
      </c>
      <c r="X189" s="33"/>
      <c r="Y189" s="35">
        <v>6.861024730883444</v>
      </c>
      <c r="Z189" s="33" t="s">
        <v>25</v>
      </c>
      <c r="AA189" s="33"/>
      <c r="AB189" s="33"/>
      <c r="AC189" s="33"/>
      <c r="AE189" s="38">
        <v>3.0310293318848451</v>
      </c>
      <c r="AF189" s="39" t="s">
        <v>18</v>
      </c>
      <c r="AH189" s="43">
        <v>8.0220215462610884</v>
      </c>
      <c r="AI189" s="44" t="s">
        <v>27</v>
      </c>
      <c r="AK189" s="43">
        <v>12.526434908564182</v>
      </c>
      <c r="AL189" s="44" t="s">
        <v>35</v>
      </c>
      <c r="AN189" s="38">
        <v>15.188145029875063</v>
      </c>
      <c r="AO189" s="39" t="s">
        <v>43</v>
      </c>
    </row>
    <row r="190" spans="22:41" x14ac:dyDescent="0.25">
      <c r="V190" s="35">
        <v>3.9591666666666669</v>
      </c>
      <c r="W190" s="33" t="s">
        <v>21</v>
      </c>
      <c r="X190" s="33"/>
      <c r="Y190" s="35">
        <v>7.1951004547141793</v>
      </c>
      <c r="Z190" s="33" t="s">
        <v>27</v>
      </c>
      <c r="AA190" s="33"/>
      <c r="AB190" s="33"/>
      <c r="AC190" s="33"/>
      <c r="AE190" s="38">
        <v>3.4401140684410647</v>
      </c>
      <c r="AF190" s="39" t="s">
        <v>18</v>
      </c>
      <c r="AH190" s="43">
        <v>8.4735424588086161</v>
      </c>
      <c r="AI190" s="44" t="s">
        <v>27</v>
      </c>
      <c r="AK190" s="43">
        <v>13.03566902045989</v>
      </c>
      <c r="AL190" s="44" t="s">
        <v>38</v>
      </c>
      <c r="AN190" s="38">
        <v>15.327335687126556</v>
      </c>
      <c r="AO190" s="39" t="s">
        <v>43</v>
      </c>
    </row>
    <row r="191" spans="22:41" x14ac:dyDescent="0.25">
      <c r="V191" s="35">
        <v>1.3583333333333334</v>
      </c>
      <c r="W191" s="3" t="s">
        <v>13</v>
      </c>
      <c r="Y191" s="35">
        <v>4.8514478934669647</v>
      </c>
      <c r="Z191" s="3" t="s">
        <v>21</v>
      </c>
      <c r="AE191" s="40">
        <v>0.70305555555555566</v>
      </c>
      <c r="AF191" s="41" t="s">
        <v>11</v>
      </c>
      <c r="AH191" s="38">
        <v>4.622963063552417</v>
      </c>
      <c r="AI191" s="39" t="s">
        <v>18</v>
      </c>
      <c r="AK191" s="38">
        <v>8.2377104834329149</v>
      </c>
      <c r="AL191" s="39" t="s">
        <v>30</v>
      </c>
      <c r="AN191" s="43">
        <v>13.094423320659059</v>
      </c>
      <c r="AO191" s="44" t="s">
        <v>40</v>
      </c>
    </row>
    <row r="192" spans="22:41" x14ac:dyDescent="0.25">
      <c r="V192" s="35">
        <v>1.4645833333333333</v>
      </c>
      <c r="W192" s="3" t="s">
        <v>13</v>
      </c>
      <c r="Y192" s="35">
        <v>5.3636973366740914</v>
      </c>
      <c r="Z192" s="3" t="s">
        <v>23</v>
      </c>
      <c r="AE192" s="40">
        <v>1.4193825819301105</v>
      </c>
      <c r="AF192" s="41" t="s">
        <v>13</v>
      </c>
      <c r="AH192" s="38">
        <v>4.9692422596414989</v>
      </c>
      <c r="AI192" s="39" t="s">
        <v>18</v>
      </c>
      <c r="AK192" s="38">
        <v>9.0185361216730016</v>
      </c>
      <c r="AL192" s="39" t="s">
        <v>32</v>
      </c>
      <c r="AN192" s="43">
        <v>13.686832337497734</v>
      </c>
      <c r="AO192" s="44" t="s">
        <v>40</v>
      </c>
    </row>
    <row r="193" spans="22:41" x14ac:dyDescent="0.25">
      <c r="V193" s="35">
        <v>1.6541666666666668</v>
      </c>
      <c r="W193" s="3" t="s">
        <v>13</v>
      </c>
      <c r="Y193" s="35">
        <v>5.7857463344469195</v>
      </c>
      <c r="Z193" s="3" t="s">
        <v>23</v>
      </c>
      <c r="AE193" s="40">
        <v>2.2799882310338586</v>
      </c>
      <c r="AF193" s="41" t="s">
        <v>15</v>
      </c>
      <c r="AH193" s="38">
        <v>5.5871129820749585</v>
      </c>
      <c r="AI193" s="39" t="s">
        <v>21</v>
      </c>
      <c r="AK193" s="38">
        <v>9.6618685497012464</v>
      </c>
      <c r="AL193" s="39" t="s">
        <v>32</v>
      </c>
      <c r="AN193" s="43">
        <v>14.275846460257103</v>
      </c>
      <c r="AO193" s="44" t="s">
        <v>41</v>
      </c>
    </row>
    <row r="194" spans="22:41" x14ac:dyDescent="0.25">
      <c r="V194" s="35">
        <v>1.859375</v>
      </c>
      <c r="W194" s="3" t="s">
        <v>13</v>
      </c>
      <c r="Y194" s="35">
        <v>6.1632519023756505</v>
      </c>
      <c r="Z194" s="3" t="s">
        <v>25</v>
      </c>
      <c r="AE194" s="40">
        <v>2.8180789426036577</v>
      </c>
      <c r="AF194" s="41" t="s">
        <v>15</v>
      </c>
      <c r="AH194" s="38">
        <v>6.2559071156979895</v>
      </c>
      <c r="AI194" s="39" t="s">
        <v>23</v>
      </c>
      <c r="AK194" s="38">
        <v>10.237303096143398</v>
      </c>
      <c r="AL194" s="39" t="s">
        <v>33</v>
      </c>
      <c r="AN194" s="43">
        <v>14.849583559659601</v>
      </c>
      <c r="AO194" s="44" t="s">
        <v>41</v>
      </c>
    </row>
    <row r="195" spans="22:41" x14ac:dyDescent="0.25">
      <c r="V195" s="35">
        <v>2.0359375000000002</v>
      </c>
      <c r="W195" s="3" t="s">
        <v>15</v>
      </c>
      <c r="Y195" s="35">
        <v>6.5652563567186348</v>
      </c>
      <c r="Z195" s="3" t="s">
        <v>25</v>
      </c>
      <c r="AE195" s="40">
        <v>3.0726959985515121</v>
      </c>
      <c r="AF195" s="41" t="s">
        <v>18</v>
      </c>
      <c r="AH195" s="38">
        <v>6.8313416621401402</v>
      </c>
      <c r="AI195" s="39" t="s">
        <v>23</v>
      </c>
      <c r="AK195" s="38">
        <v>10.8500814774579</v>
      </c>
      <c r="AL195" s="39" t="s">
        <v>33</v>
      </c>
      <c r="AN195" s="43">
        <v>15.229811696541731</v>
      </c>
      <c r="AO195" s="44" t="s">
        <v>43</v>
      </c>
    </row>
    <row r="196" spans="22:41" x14ac:dyDescent="0.25">
      <c r="V196" s="35">
        <v>2.2843750000000003</v>
      </c>
      <c r="W196" s="3" t="s">
        <v>15</v>
      </c>
      <c r="Y196" s="35">
        <v>7.0363031273199708</v>
      </c>
      <c r="Z196" s="3" t="s">
        <v>27</v>
      </c>
      <c r="AE196" s="40">
        <v>3.4817807351077317</v>
      </c>
      <c r="AF196" s="41" t="s">
        <v>18</v>
      </c>
      <c r="AH196" s="38">
        <v>7.641023900054317</v>
      </c>
      <c r="AI196" s="39" t="s">
        <v>25</v>
      </c>
      <c r="AK196" s="38">
        <v>11.56810157523085</v>
      </c>
      <c r="AL196" s="39" t="s">
        <v>35</v>
      </c>
      <c r="AN196" s="43">
        <v>15.369002353793224</v>
      </c>
      <c r="AO196" s="44" t="s">
        <v>43</v>
      </c>
    </row>
    <row r="197" spans="22:41" x14ac:dyDescent="0.25">
      <c r="V197" s="35">
        <v>2.4140625000000004</v>
      </c>
      <c r="W197" s="3" t="s">
        <v>15</v>
      </c>
      <c r="Y197" s="35">
        <v>7.370378851150706</v>
      </c>
      <c r="Z197" s="3" t="s">
        <v>27</v>
      </c>
      <c r="AE197" s="32">
        <v>0.74472659786348006</v>
      </c>
      <c r="AF197" s="3" t="s">
        <v>11</v>
      </c>
      <c r="AH197" s="38">
        <v>8.0636882129277545</v>
      </c>
      <c r="AI197" s="39" t="s">
        <v>27</v>
      </c>
      <c r="AK197" s="38">
        <v>12.077335687126558</v>
      </c>
      <c r="AL197" s="39" t="s">
        <v>38</v>
      </c>
      <c r="AN197" s="38">
        <v>13.136089987325725</v>
      </c>
      <c r="AO197" s="39" t="s">
        <v>40</v>
      </c>
    </row>
    <row r="198" spans="22:41" x14ac:dyDescent="0.25">
      <c r="V198" s="35">
        <v>2.5526041666666672</v>
      </c>
      <c r="W198" s="3" t="s">
        <v>15</v>
      </c>
      <c r="Y198" s="35"/>
      <c r="AE198" s="32">
        <v>1.461049248596777</v>
      </c>
      <c r="AF198" s="3" t="s">
        <v>13</v>
      </c>
      <c r="AH198" s="38">
        <v>8.5152091254752822</v>
      </c>
      <c r="AI198" s="39" t="s">
        <v>27</v>
      </c>
      <c r="AK198" s="43">
        <v>8.2793771500995827</v>
      </c>
      <c r="AL198" s="44" t="s">
        <v>30</v>
      </c>
      <c r="AN198" s="38">
        <v>13.7284990041644</v>
      </c>
      <c r="AO198" s="39" t="s">
        <v>40</v>
      </c>
    </row>
    <row r="199" spans="22:41" x14ac:dyDescent="0.25">
      <c r="V199" s="35">
        <v>1.6592708333333335</v>
      </c>
      <c r="W199" s="3" t="s">
        <v>13</v>
      </c>
      <c r="Y199" s="35"/>
      <c r="AE199" s="32">
        <v>2.3216548977005251</v>
      </c>
      <c r="AF199" s="3" t="s">
        <v>15</v>
      </c>
      <c r="AH199" s="43">
        <v>4.664629730219084</v>
      </c>
      <c r="AI199" s="44" t="s">
        <v>18</v>
      </c>
      <c r="AK199" s="43">
        <v>9.0602027883396694</v>
      </c>
      <c r="AL199" s="44" t="s">
        <v>32</v>
      </c>
      <c r="AN199" s="38">
        <v>14.317513126923769</v>
      </c>
      <c r="AO199" s="39" t="s">
        <v>41</v>
      </c>
    </row>
    <row r="200" spans="22:41" x14ac:dyDescent="0.25">
      <c r="V200" s="35">
        <v>1.8292708333333334</v>
      </c>
      <c r="W200" s="3" t="s">
        <v>13</v>
      </c>
      <c r="AE200" s="32">
        <v>2.8597456092703242</v>
      </c>
      <c r="AF200" s="3" t="s">
        <v>15</v>
      </c>
      <c r="AH200" s="43">
        <v>5.0109089263081659</v>
      </c>
      <c r="AI200" s="44" t="s">
        <v>21</v>
      </c>
      <c r="AK200" s="43">
        <v>9.7035352163679143</v>
      </c>
      <c r="AL200" s="44" t="s">
        <v>32</v>
      </c>
      <c r="AN200" s="38">
        <v>14.891250226326267</v>
      </c>
      <c r="AO200" s="39" t="s">
        <v>41</v>
      </c>
    </row>
    <row r="201" spans="22:41" x14ac:dyDescent="0.25">
      <c r="V201" s="35">
        <v>2.1326041666666669</v>
      </c>
      <c r="W201" s="3" t="s">
        <v>15</v>
      </c>
      <c r="AE201" s="32">
        <v>3.1143626652181786</v>
      </c>
      <c r="AF201" s="3" t="s">
        <v>18</v>
      </c>
      <c r="AH201" s="43">
        <v>5.6287796487416255</v>
      </c>
      <c r="AI201" s="44" t="s">
        <v>21</v>
      </c>
      <c r="AK201" s="43">
        <v>10.278969762810066</v>
      </c>
      <c r="AL201" s="44" t="s">
        <v>33</v>
      </c>
      <c r="AN201" s="38">
        <v>15.271478363208397</v>
      </c>
      <c r="AO201" s="39" t="s">
        <v>43</v>
      </c>
    </row>
    <row r="202" spans="22:41" x14ac:dyDescent="0.25">
      <c r="V202" s="35">
        <v>2.4609375</v>
      </c>
      <c r="W202" s="3" t="s">
        <v>15</v>
      </c>
      <c r="AE202" s="32">
        <v>3.5234474017743982</v>
      </c>
      <c r="AF202" s="3" t="s">
        <v>18</v>
      </c>
      <c r="AH202" s="43">
        <v>6.2975737823646565</v>
      </c>
      <c r="AI202" s="44" t="s">
        <v>23</v>
      </c>
      <c r="AK202" s="43">
        <v>10.891748144124568</v>
      </c>
      <c r="AL202" s="44" t="s">
        <v>33</v>
      </c>
      <c r="AN202" s="38">
        <v>15.41066902045989</v>
      </c>
      <c r="AO202" s="39" t="s">
        <v>43</v>
      </c>
    </row>
    <row r="203" spans="22:41" x14ac:dyDescent="0.25">
      <c r="V203" s="35">
        <v>2.7434374999999998</v>
      </c>
      <c r="W203" s="3" t="s">
        <v>15</v>
      </c>
      <c r="AE203" s="61">
        <v>1.0435226429101707</v>
      </c>
      <c r="AF203" s="62" t="s">
        <v>13</v>
      </c>
      <c r="AH203" s="43">
        <v>6.8730083288068071</v>
      </c>
      <c r="AI203" s="44" t="s">
        <v>23</v>
      </c>
      <c r="AK203" s="43">
        <v>11.609768241897518</v>
      </c>
      <c r="AL203" s="44" t="s">
        <v>35</v>
      </c>
    </row>
    <row r="204" spans="22:41" x14ac:dyDescent="0.25">
      <c r="V204" s="35">
        <v>3.1409374999999997</v>
      </c>
      <c r="W204" s="3" t="s">
        <v>18</v>
      </c>
      <c r="AE204" s="60">
        <v>1.5780438010393465</v>
      </c>
      <c r="AF204" s="3" t="s">
        <v>13</v>
      </c>
      <c r="AH204" s="43">
        <v>7.6826905667209839</v>
      </c>
      <c r="AI204" s="44" t="s">
        <v>25</v>
      </c>
      <c r="AK204" s="43">
        <v>12.119002353793226</v>
      </c>
      <c r="AL204" s="44" t="s">
        <v>38</v>
      </c>
    </row>
    <row r="205" spans="22:41" x14ac:dyDescent="0.25">
      <c r="V205" s="35">
        <v>3.3484374999999997</v>
      </c>
      <c r="W205" s="3" t="s">
        <v>18</v>
      </c>
      <c r="AE205" s="60">
        <v>1.7859131403118038</v>
      </c>
      <c r="AF205" s="3" t="s">
        <v>13</v>
      </c>
      <c r="AH205" s="43">
        <v>8.1053548795944224</v>
      </c>
      <c r="AI205" s="44" t="s">
        <v>27</v>
      </c>
      <c r="AK205" s="38">
        <v>8.3210438167662488</v>
      </c>
      <c r="AL205" s="39" t="s">
        <v>30</v>
      </c>
    </row>
    <row r="206" spans="22:41" x14ac:dyDescent="0.25">
      <c r="V206" s="35">
        <v>3.5701041666666664</v>
      </c>
      <c r="W206" s="3" t="s">
        <v>18</v>
      </c>
      <c r="AE206" s="32">
        <v>2.5190237564959168</v>
      </c>
      <c r="AF206" s="3" t="s">
        <v>15</v>
      </c>
      <c r="AH206" s="43">
        <v>8.55687579214195</v>
      </c>
      <c r="AI206" s="44" t="s">
        <v>27</v>
      </c>
      <c r="AK206" s="38">
        <v>9.1018694550063355</v>
      </c>
      <c r="AL206" s="39" t="s">
        <v>32</v>
      </c>
    </row>
    <row r="207" spans="22:41" x14ac:dyDescent="0.25">
      <c r="V207" s="35">
        <v>1.7307351985894583</v>
      </c>
      <c r="W207" s="3" t="s">
        <v>13</v>
      </c>
      <c r="AE207" s="32">
        <v>3.1073682256867112</v>
      </c>
      <c r="AF207" s="3" t="s">
        <v>18</v>
      </c>
      <c r="AH207" s="38">
        <v>4.7062963968857501</v>
      </c>
      <c r="AI207" s="39" t="s">
        <v>18</v>
      </c>
      <c r="AK207" s="38">
        <v>9.7452018830345803</v>
      </c>
      <c r="AL207" s="39" t="s">
        <v>32</v>
      </c>
    </row>
    <row r="208" spans="22:41" x14ac:dyDescent="0.25">
      <c r="V208" s="35">
        <v>1.9579066907943581</v>
      </c>
      <c r="W208" s="3" t="s">
        <v>13</v>
      </c>
      <c r="AE208" s="32">
        <v>3.3857646622123236</v>
      </c>
      <c r="AF208" s="3" t="s">
        <v>18</v>
      </c>
      <c r="AH208" s="38">
        <v>5.0525755929748319</v>
      </c>
      <c r="AI208" s="39" t="s">
        <v>21</v>
      </c>
      <c r="AK208" s="38">
        <v>10.320636429476732</v>
      </c>
      <c r="AL208" s="39" t="s">
        <v>33</v>
      </c>
    </row>
    <row r="209" spans="22:38" x14ac:dyDescent="0.25">
      <c r="V209" s="35">
        <v>2.3632519023756497</v>
      </c>
      <c r="W209" s="3" t="s">
        <v>15</v>
      </c>
      <c r="AE209" s="32">
        <v>0.9721845011768967</v>
      </c>
      <c r="AF209" s="3" t="s">
        <v>11</v>
      </c>
      <c r="AH209" s="38">
        <v>5.6704463154082916</v>
      </c>
      <c r="AI209" s="39" t="s">
        <v>21</v>
      </c>
      <c r="AK209" s="38">
        <v>10.933414810791234</v>
      </c>
      <c r="AL209" s="39" t="s">
        <v>33</v>
      </c>
    </row>
    <row r="210" spans="22:38" x14ac:dyDescent="0.25">
      <c r="V210" s="35">
        <v>2.8020046863400152</v>
      </c>
      <c r="W210" s="3" t="s">
        <v>15</v>
      </c>
      <c r="AE210" s="32">
        <v>1.4610492485967772</v>
      </c>
      <c r="AF210" s="3" t="s">
        <v>13</v>
      </c>
      <c r="AH210" s="38">
        <v>6.3392404490313226</v>
      </c>
      <c r="AI210" s="39" t="s">
        <v>23</v>
      </c>
      <c r="AK210" s="38">
        <v>11.651434908564184</v>
      </c>
      <c r="AL210" s="39" t="s">
        <v>35</v>
      </c>
    </row>
    <row r="211" spans="22:38" x14ac:dyDescent="0.25">
      <c r="V211" s="35">
        <v>3.1795102542687457</v>
      </c>
      <c r="W211" s="3" t="s">
        <v>18</v>
      </c>
      <c r="AE211" s="32">
        <v>1.6511633170378419</v>
      </c>
      <c r="AF211" s="3" t="s">
        <v>13</v>
      </c>
      <c r="AH211" s="38">
        <v>6.9146749954734732</v>
      </c>
      <c r="AI211" s="39" t="s">
        <v>23</v>
      </c>
      <c r="AK211" s="38">
        <v>12.160669020459892</v>
      </c>
      <c r="AL211" s="39" t="s">
        <v>38</v>
      </c>
    </row>
    <row r="212" spans="22:38" x14ac:dyDescent="0.25">
      <c r="V212" s="35">
        <v>3.7106906551596142</v>
      </c>
      <c r="W212" s="3" t="s">
        <v>18</v>
      </c>
      <c r="AE212" s="32">
        <v>1.0243855606758834</v>
      </c>
      <c r="AF212" s="3" t="s">
        <v>13</v>
      </c>
      <c r="AH212" s="38">
        <v>7.72435723338765</v>
      </c>
      <c r="AI212" s="39" t="s">
        <v>25</v>
      </c>
      <c r="AK212" s="43">
        <v>8.3627104834329149</v>
      </c>
      <c r="AL212" s="44" t="s">
        <v>30</v>
      </c>
    </row>
    <row r="213" spans="22:38" x14ac:dyDescent="0.25">
      <c r="V213" s="35">
        <v>3.9879735059391241</v>
      </c>
      <c r="W213" s="3" t="s">
        <v>18</v>
      </c>
      <c r="AE213" s="32">
        <v>1.7497653183137054</v>
      </c>
      <c r="AF213" s="3" t="s">
        <v>13</v>
      </c>
      <c r="AH213" s="38">
        <v>8.1470215462610884</v>
      </c>
      <c r="AI213" s="39" t="s">
        <v>27</v>
      </c>
      <c r="AK213" s="43">
        <v>9.1435361216730016</v>
      </c>
      <c r="AL213" s="44" t="s">
        <v>32</v>
      </c>
    </row>
    <row r="214" spans="22:38" x14ac:dyDescent="0.25">
      <c r="V214" s="35">
        <v>4.2841873144023754</v>
      </c>
      <c r="W214" s="3" t="s">
        <v>21</v>
      </c>
      <c r="AH214" s="38">
        <v>8.5985424588086161</v>
      </c>
      <c r="AI214" s="39" t="s">
        <v>27</v>
      </c>
      <c r="AK214" s="43">
        <v>9.7868685497012464</v>
      </c>
      <c r="AL214" s="44" t="s">
        <v>32</v>
      </c>
    </row>
    <row r="215" spans="22:38" x14ac:dyDescent="0.25">
      <c r="V215" s="35">
        <v>2.4037864235337789</v>
      </c>
      <c r="W215" s="3" t="s">
        <v>15</v>
      </c>
      <c r="AH215" s="43">
        <v>3.747963063552417</v>
      </c>
      <c r="AI215" s="44" t="s">
        <v>18</v>
      </c>
      <c r="AK215" s="43">
        <v>10.362303096143398</v>
      </c>
      <c r="AL215" s="44" t="s">
        <v>33</v>
      </c>
    </row>
    <row r="216" spans="22:38" x14ac:dyDescent="0.25">
      <c r="V216" s="35">
        <v>2.8864144858945808</v>
      </c>
      <c r="W216" s="3" t="s">
        <v>15</v>
      </c>
      <c r="AH216" s="43">
        <v>4.0942422596414989</v>
      </c>
      <c r="AI216" s="44" t="s">
        <v>21</v>
      </c>
      <c r="AK216" s="43">
        <v>10.9750814774579</v>
      </c>
      <c r="AL216" s="44" t="s">
        <v>33</v>
      </c>
    </row>
    <row r="217" spans="22:38" x14ac:dyDescent="0.25">
      <c r="V217" s="35">
        <v>3.3016706106161844</v>
      </c>
      <c r="W217" s="3" t="s">
        <v>18</v>
      </c>
      <c r="AH217" s="43">
        <v>4.7121129820749585</v>
      </c>
      <c r="AI217" s="44" t="s">
        <v>21</v>
      </c>
      <c r="AK217" s="43">
        <v>11.69310157523085</v>
      </c>
      <c r="AL217" s="44" t="s">
        <v>35</v>
      </c>
    </row>
    <row r="218" spans="22:38" x14ac:dyDescent="0.25">
      <c r="V218" s="35">
        <v>3.88596905159614</v>
      </c>
      <c r="W218" s="3" t="s">
        <v>18</v>
      </c>
      <c r="AH218" s="43">
        <v>5.3809071156979895</v>
      </c>
      <c r="AI218" s="44" t="s">
        <v>23</v>
      </c>
      <c r="AK218" s="43">
        <v>12.202335687126558</v>
      </c>
      <c r="AL218" s="44" t="s">
        <v>38</v>
      </c>
    </row>
    <row r="219" spans="22:38" x14ac:dyDescent="0.25">
      <c r="V219" s="32">
        <v>4.1632519023756505</v>
      </c>
      <c r="W219" s="3" t="s">
        <v>21</v>
      </c>
      <c r="AH219" s="43">
        <v>5.9563416621401402</v>
      </c>
      <c r="AI219" s="44" t="s">
        <v>23</v>
      </c>
      <c r="AK219" s="38">
        <v>8.4043771500995827</v>
      </c>
      <c r="AL219" s="39" t="s">
        <v>30</v>
      </c>
    </row>
    <row r="220" spans="22:38" x14ac:dyDescent="0.25">
      <c r="V220" s="32">
        <v>4.4594657108389022</v>
      </c>
      <c r="W220" s="3" t="s">
        <v>21</v>
      </c>
      <c r="AH220" s="43">
        <v>6.766023900054317</v>
      </c>
      <c r="AI220" s="44" t="s">
        <v>25</v>
      </c>
      <c r="AK220" s="38">
        <v>9.1852027883396694</v>
      </c>
      <c r="AL220" s="39" t="s">
        <v>32</v>
      </c>
    </row>
    <row r="221" spans="22:38" x14ac:dyDescent="0.25">
      <c r="AH221" s="43">
        <v>7.1886882129277554</v>
      </c>
      <c r="AI221" s="44" t="s">
        <v>27</v>
      </c>
      <c r="AK221" s="38">
        <v>9.8285352163679143</v>
      </c>
      <c r="AL221" s="39" t="s">
        <v>32</v>
      </c>
    </row>
    <row r="222" spans="22:38" x14ac:dyDescent="0.25">
      <c r="AH222" s="43">
        <v>7.640209125475284</v>
      </c>
      <c r="AI222" s="44" t="s">
        <v>27</v>
      </c>
      <c r="AK222" s="38">
        <v>10.403969762810066</v>
      </c>
      <c r="AL222" s="39" t="s">
        <v>33</v>
      </c>
    </row>
    <row r="223" spans="22:38" x14ac:dyDescent="0.25">
      <c r="AH223" s="38">
        <v>3.789629730219084</v>
      </c>
      <c r="AI223" s="39" t="s">
        <v>18</v>
      </c>
      <c r="AK223" s="38">
        <v>11.016748144124568</v>
      </c>
      <c r="AL223" s="39" t="s">
        <v>35</v>
      </c>
    </row>
    <row r="224" spans="22:38" x14ac:dyDescent="0.25">
      <c r="AH224" s="38">
        <v>4.1359089263081659</v>
      </c>
      <c r="AI224" s="39" t="s">
        <v>21</v>
      </c>
      <c r="AK224" s="38">
        <v>11.734768241897518</v>
      </c>
      <c r="AL224" s="39" t="s">
        <v>35</v>
      </c>
    </row>
    <row r="225" spans="34:38" x14ac:dyDescent="0.25">
      <c r="AH225" s="38">
        <v>4.7537796487416255</v>
      </c>
      <c r="AI225" s="39" t="s">
        <v>21</v>
      </c>
      <c r="AK225" s="38">
        <v>12.244002353793226</v>
      </c>
      <c r="AL225" s="39" t="s">
        <v>38</v>
      </c>
    </row>
    <row r="226" spans="34:38" x14ac:dyDescent="0.25">
      <c r="AH226" s="38">
        <v>5.4225737823646565</v>
      </c>
      <c r="AI226" s="39" t="s">
        <v>23</v>
      </c>
      <c r="AK226" s="43">
        <v>8.4460438167662488</v>
      </c>
      <c r="AL226" s="44" t="s">
        <v>30</v>
      </c>
    </row>
    <row r="227" spans="34:38" x14ac:dyDescent="0.25">
      <c r="AH227" s="38">
        <v>5.9980083288068071</v>
      </c>
      <c r="AI227" s="39" t="s">
        <v>23</v>
      </c>
      <c r="AK227" s="43">
        <v>9.2268694550063355</v>
      </c>
      <c r="AL227" s="44" t="s">
        <v>32</v>
      </c>
    </row>
    <row r="228" spans="34:38" x14ac:dyDescent="0.25">
      <c r="AH228" s="38">
        <v>6.8076905667209839</v>
      </c>
      <c r="AI228" s="39" t="s">
        <v>25</v>
      </c>
      <c r="AK228" s="43">
        <v>9.8702018830345803</v>
      </c>
      <c r="AL228" s="44" t="s">
        <v>32</v>
      </c>
    </row>
    <row r="229" spans="34:38" x14ac:dyDescent="0.25">
      <c r="AH229" s="38">
        <v>7.2303548795944224</v>
      </c>
      <c r="AI229" s="39" t="s">
        <v>27</v>
      </c>
      <c r="AK229" s="43">
        <v>10.445636429476732</v>
      </c>
      <c r="AL229" s="44" t="s">
        <v>33</v>
      </c>
    </row>
    <row r="230" spans="34:38" x14ac:dyDescent="0.25">
      <c r="AH230" s="38">
        <v>7.6818757921419509</v>
      </c>
      <c r="AI230" s="39" t="s">
        <v>27</v>
      </c>
      <c r="AK230" s="43">
        <v>11.058414810791234</v>
      </c>
      <c r="AL230" s="44" t="s">
        <v>35</v>
      </c>
    </row>
    <row r="231" spans="34:38" x14ac:dyDescent="0.25">
      <c r="AH231" s="43">
        <v>3.8312963968857505</v>
      </c>
      <c r="AI231" s="44" t="s">
        <v>18</v>
      </c>
      <c r="AK231" s="43">
        <v>11.776434908564184</v>
      </c>
      <c r="AL231" s="44" t="s">
        <v>35</v>
      </c>
    </row>
    <row r="232" spans="34:38" x14ac:dyDescent="0.25">
      <c r="AH232" s="43">
        <v>4.1775755929748328</v>
      </c>
      <c r="AI232" s="44" t="s">
        <v>21</v>
      </c>
      <c r="AK232" s="43">
        <v>12.285669020459892</v>
      </c>
      <c r="AL232" s="44" t="s">
        <v>38</v>
      </c>
    </row>
    <row r="233" spans="34:38" x14ac:dyDescent="0.25">
      <c r="AH233" s="43">
        <v>4.7954463154082925</v>
      </c>
      <c r="AI233" s="44" t="s">
        <v>21</v>
      </c>
    </row>
    <row r="234" spans="34:38" x14ac:dyDescent="0.25">
      <c r="AH234" s="43">
        <v>5.4642404490313234</v>
      </c>
      <c r="AI234" s="44" t="s">
        <v>23</v>
      </c>
    </row>
    <row r="235" spans="34:38" x14ac:dyDescent="0.25">
      <c r="AH235" s="43">
        <v>6.0396749954734741</v>
      </c>
      <c r="AI235" s="44" t="s">
        <v>25</v>
      </c>
    </row>
    <row r="236" spans="34:38" x14ac:dyDescent="0.25">
      <c r="AH236" s="43">
        <v>6.8493572333876509</v>
      </c>
      <c r="AI236" s="44" t="s">
        <v>25</v>
      </c>
    </row>
    <row r="237" spans="34:38" x14ac:dyDescent="0.25">
      <c r="AH237" s="43">
        <v>7.2720215462610893</v>
      </c>
      <c r="AI237" s="44" t="s">
        <v>27</v>
      </c>
    </row>
    <row r="238" spans="34:38" x14ac:dyDescent="0.25">
      <c r="AH238" s="43">
        <v>7.7235424588086179</v>
      </c>
      <c r="AI238" s="44" t="s">
        <v>27</v>
      </c>
    </row>
    <row r="239" spans="34:38" x14ac:dyDescent="0.25">
      <c r="AH239" s="38">
        <v>3.872963063552417</v>
      </c>
      <c r="AI239" s="39" t="s">
        <v>18</v>
      </c>
    </row>
    <row r="240" spans="34:38" x14ac:dyDescent="0.25">
      <c r="AH240" s="38">
        <v>4.2192422596414989</v>
      </c>
      <c r="AI240" s="39" t="s">
        <v>21</v>
      </c>
    </row>
    <row r="241" spans="34:35" x14ac:dyDescent="0.25">
      <c r="AH241" s="38">
        <v>4.8371129820749585</v>
      </c>
      <c r="AI241" s="39" t="s">
        <v>21</v>
      </c>
    </row>
    <row r="242" spans="34:35" x14ac:dyDescent="0.25">
      <c r="AH242" s="38">
        <v>5.5059071156979895</v>
      </c>
      <c r="AI242" s="39" t="s">
        <v>23</v>
      </c>
    </row>
    <row r="243" spans="34:35" x14ac:dyDescent="0.25">
      <c r="AH243" s="38">
        <v>6.0813416621401402</v>
      </c>
      <c r="AI243" s="39" t="s">
        <v>25</v>
      </c>
    </row>
    <row r="244" spans="34:35" x14ac:dyDescent="0.25">
      <c r="AH244" s="38">
        <v>6.891023900054317</v>
      </c>
      <c r="AI244" s="39" t="s">
        <v>25</v>
      </c>
    </row>
    <row r="245" spans="34:35" x14ac:dyDescent="0.25">
      <c r="AH245" s="38">
        <v>7.3136882129277554</v>
      </c>
      <c r="AI245" s="39" t="s">
        <v>27</v>
      </c>
    </row>
    <row r="246" spans="34:35" x14ac:dyDescent="0.25">
      <c r="AH246" s="38">
        <v>7.765209125475284</v>
      </c>
      <c r="AI246" s="39" t="s">
        <v>27</v>
      </c>
    </row>
    <row r="247" spans="34:35" x14ac:dyDescent="0.25">
      <c r="AH247" s="43">
        <v>3.914629730219084</v>
      </c>
      <c r="AI247" s="44" t="s">
        <v>18</v>
      </c>
    </row>
    <row r="248" spans="34:35" x14ac:dyDescent="0.25">
      <c r="AH248" s="43">
        <v>4.2609089263081659</v>
      </c>
      <c r="AI248" s="44" t="s">
        <v>21</v>
      </c>
    </row>
    <row r="249" spans="34:35" x14ac:dyDescent="0.25">
      <c r="AH249" s="43">
        <v>4.8787796487416255</v>
      </c>
      <c r="AI249" s="44" t="s">
        <v>21</v>
      </c>
    </row>
    <row r="250" spans="34:35" x14ac:dyDescent="0.25">
      <c r="AH250" s="43">
        <v>5.5475737823646565</v>
      </c>
      <c r="AI250" s="44" t="s">
        <v>23</v>
      </c>
    </row>
    <row r="251" spans="34:35" x14ac:dyDescent="0.25">
      <c r="AH251" s="43">
        <v>6.1230083288068071</v>
      </c>
      <c r="AI251" s="44" t="s">
        <v>25</v>
      </c>
    </row>
    <row r="252" spans="34:35" x14ac:dyDescent="0.25">
      <c r="AH252" s="43">
        <v>6.9326905667209839</v>
      </c>
      <c r="AI252" s="44" t="s">
        <v>25</v>
      </c>
    </row>
    <row r="253" spans="34:35" x14ac:dyDescent="0.25">
      <c r="AH253" s="43">
        <v>7.3553548795944224</v>
      </c>
      <c r="AI253" s="44" t="s">
        <v>27</v>
      </c>
    </row>
    <row r="254" spans="34:35" x14ac:dyDescent="0.25">
      <c r="AH254" s="43">
        <v>7.8068757921419509</v>
      </c>
      <c r="AI254" s="44" t="s">
        <v>27</v>
      </c>
    </row>
    <row r="255" spans="34:35" x14ac:dyDescent="0.25">
      <c r="AH255" s="38">
        <v>3.9562963968857505</v>
      </c>
      <c r="AI255" s="39" t="s">
        <v>18</v>
      </c>
    </row>
    <row r="256" spans="34:35" x14ac:dyDescent="0.25">
      <c r="AH256" s="38">
        <v>4.3025755929748328</v>
      </c>
      <c r="AI256" s="39" t="s">
        <v>21</v>
      </c>
    </row>
    <row r="257" spans="34:35" x14ac:dyDescent="0.25">
      <c r="AH257" s="38">
        <v>4.9204463154082925</v>
      </c>
      <c r="AI257" s="39" t="s">
        <v>21</v>
      </c>
    </row>
    <row r="258" spans="34:35" x14ac:dyDescent="0.25">
      <c r="AH258" s="38">
        <v>5.5892404490313234</v>
      </c>
      <c r="AI258" s="39" t="s">
        <v>23</v>
      </c>
    </row>
    <row r="259" spans="34:35" x14ac:dyDescent="0.25">
      <c r="AH259" s="38">
        <v>6.1646749954734741</v>
      </c>
      <c r="AI259" s="39" t="s">
        <v>25</v>
      </c>
    </row>
    <row r="260" spans="34:35" x14ac:dyDescent="0.25">
      <c r="AH260" s="38">
        <v>6.9743572333876509</v>
      </c>
      <c r="AI260" s="39" t="s">
        <v>25</v>
      </c>
    </row>
    <row r="261" spans="34:35" x14ac:dyDescent="0.25">
      <c r="AH261" s="38">
        <v>7.3970215462610893</v>
      </c>
      <c r="AI261" s="39" t="s">
        <v>27</v>
      </c>
    </row>
    <row r="262" spans="34:35" x14ac:dyDescent="0.25">
      <c r="AH262" s="38">
        <v>7.8485424588086179</v>
      </c>
      <c r="AI262" s="39" t="s">
        <v>27</v>
      </c>
    </row>
  </sheetData>
  <mergeCells count="2">
    <mergeCell ref="B5:C8"/>
    <mergeCell ref="B10:D10"/>
  </mergeCells>
  <dataValidations count="2">
    <dataValidation type="list" allowBlank="1" showInputMessage="1" showErrorMessage="1" sqref="L12">
      <formula1>$Q$23:$Q$29</formula1>
    </dataValidation>
    <dataValidation type="list" allowBlank="1" showInputMessage="1" showErrorMessage="1" sqref="N12">
      <formula1>$R$23:$R$30</formula1>
    </dataValidation>
  </dataValidations>
  <hyperlinks>
    <hyperlink ref="Q1" r:id="rId1"/>
  </hyperlinks>
  <pageMargins left="0.78740157499999996" right="0.78740157499999996" top="0.984251969" bottom="0.984251969" header="0.4921259845" footer="0.4921259845"/>
  <pageSetup paperSize="9" orientation="portrait" r:id="rId2"/>
  <headerFooter alignWithMargins="0"/>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H.Passage CP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corentil</dc:creator>
  <cp:lastModifiedBy>Michel</cp:lastModifiedBy>
  <dcterms:created xsi:type="dcterms:W3CDTF">2015-03-15T01:32:13Z</dcterms:created>
  <dcterms:modified xsi:type="dcterms:W3CDTF">2015-08-20T02:50:21Z</dcterms:modified>
</cp:coreProperties>
</file>