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8C4F1C90-05EB-6A55-5F09-09C24B55AC0B}"/>
  <workbookPr codeName="ThisWorkbook" autoCompressPictures="0"/>
  <bookViews>
    <workbookView xWindow="11070" yWindow="0" windowWidth="23250" windowHeight="13170"/>
  </bookViews>
  <sheets>
    <sheet name="Feuil1" sheetId="1" r:id="rId1"/>
    <sheet name="Feuil3" sheetId="3" r:id="rId2"/>
  </sheets>
  <definedNames>
    <definedName name="_xlnm._FilterDatabase" localSheetId="0" hidden="1">Feuil1!$B$4:$F$48</definedName>
    <definedName name="Z_1FAB7537_8480_564B_819B_24497392A15B_.wvu.FilterData" localSheetId="0" hidden="1">Feuil1!$B$4:$F$48</definedName>
    <definedName name="Z_1FAB7537_8480_564B_819B_24497392A15B_.wvu.Rows" localSheetId="0" hidden="1">Feuil1!$52:$52</definedName>
    <definedName name="Z_F0E0271B_DD54_461E_A1A3_4F136F6D4006_.wvu.FilterData" localSheetId="0" hidden="1">Feuil1!$B$4:$F$48</definedName>
    <definedName name="Z_F0E0271B_DD54_461E_A1A3_4F136F6D4006_.wvu.Rows" localSheetId="0" hidden="1">Feuil1!$52:$52</definedName>
  </definedNames>
  <calcPr calcId="114210" fullCalcOnLoad="1" concurrentCalc="0"/>
  <customWorkbookViews>
    <customWorkbookView name="Damien Menard - Affichage personnalisé" guid="{1FAB7537-8480-564B-819B-24497392A15B}" mergeInterval="0" personalView="1" xWindow="81" yWindow="122" windowWidth="1293" windowHeight="826" activeSheetId="1" showComments="commIndAndComment"/>
    <customWorkbookView name="ECOuest ENERGIE - Affichage personnalisé" guid="{F0E0271B-DD54-461E-A1A3-4F136F6D4006}" mergeInterval="0" personalView="1" maximized="1" xWindow="1" yWindow="1" windowWidth="1596" windowHeight="670" activeSheetId="1"/>
  </customWorkbookViews>
</workbook>
</file>

<file path=xl/calcChain.xml><?xml version="1.0" encoding="utf-8"?>
<calcChain xmlns="http://schemas.openxmlformats.org/spreadsheetml/2006/main">
  <c r="F39" i="1"/>
  <c r="F40"/>
  <c r="F41"/>
  <c r="F42"/>
  <c r="A46"/>
  <c r="A19"/>
  <c r="A17"/>
  <c r="A13"/>
  <c r="A32"/>
  <c r="A8"/>
  <c r="A24"/>
  <c r="A14"/>
  <c r="A22"/>
  <c r="A44"/>
  <c r="A34"/>
  <c r="A43"/>
  <c r="J13"/>
  <c r="J12"/>
  <c r="J10"/>
  <c r="J14"/>
  <c r="J15"/>
  <c r="J16"/>
  <c r="J11"/>
  <c r="J9"/>
  <c r="J17"/>
  <c r="J18"/>
  <c r="H13"/>
  <c r="H12"/>
  <c r="H10"/>
  <c r="H14"/>
  <c r="H15"/>
  <c r="H16"/>
  <c r="H11"/>
  <c r="H9"/>
  <c r="H17"/>
  <c r="H18"/>
  <c r="J19"/>
  <c r="F47"/>
  <c r="A18"/>
  <c r="A12"/>
  <c r="A11"/>
  <c r="A27"/>
  <c r="A6"/>
  <c r="A26"/>
  <c r="A23"/>
  <c r="A16"/>
  <c r="A36"/>
  <c r="A30"/>
  <c r="A7"/>
  <c r="A37"/>
  <c r="A21"/>
  <c r="A33"/>
  <c r="A9"/>
  <c r="A20"/>
  <c r="A35"/>
  <c r="A45"/>
  <c r="A28"/>
  <c r="A38"/>
  <c r="A10"/>
  <c r="A25"/>
  <c r="A31"/>
  <c r="A15"/>
  <c r="A29"/>
  <c r="A39"/>
  <c r="A41"/>
  <c r="A42"/>
  <c r="A40"/>
</calcChain>
</file>

<file path=xl/comments1.xml><?xml version="1.0" encoding="utf-8"?>
<comments xmlns="http://schemas.openxmlformats.org/spreadsheetml/2006/main">
  <authors>
    <author>Damien Menard</author>
  </authors>
  <commentList>
    <comment ref="J10" authorId="0">
      <text>
        <r>
          <rPr>
            <b/>
            <sz val="9"/>
            <color indexed="81"/>
            <rFont val="Calibri"/>
            <family val="2"/>
          </rPr>
          <t>Le calcul du chiffre se fait automatiquement grâce au tableau Vendeurs...</t>
        </r>
        <r>
          <rPr>
            <sz val="9"/>
            <color indexed="81"/>
            <rFont val="Calibri"/>
            <family val="2"/>
          </rPr>
          <t xml:space="preserve">
</t>
        </r>
      </text>
    </comment>
    <comment ref="F40" authorId="0">
      <text>
        <r>
          <rPr>
            <b/>
            <sz val="9"/>
            <color indexed="81"/>
            <rFont val="Calibri"/>
            <family val="2"/>
          </rPr>
          <t xml:space="preserve">Remplir tes chiffres dans le tableau : 
CAS À PART en dessous...
</t>
        </r>
        <r>
          <rPr>
            <sz val="9"/>
            <color indexed="81"/>
            <rFont val="Calibri"/>
            <family val="2"/>
          </rPr>
          <t xml:space="preserve">
</t>
        </r>
      </text>
    </comment>
    <comment ref="F42" authorId="0">
      <text>
        <r>
          <rPr>
            <b/>
            <sz val="9"/>
            <color indexed="81"/>
            <rFont val="Calibri"/>
            <family val="2"/>
          </rPr>
          <t>Remplir tes chiffres dans le tableau : 
CAS À PART en dessous...</t>
        </r>
        <r>
          <rPr>
            <sz val="9"/>
            <color indexed="81"/>
            <rFont val="Calibri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<sst xmlns="http://schemas.openxmlformats.org/spreadsheetml/2006/main" count="180" uniqueCount="74">
  <si>
    <t>Commercial</t>
  </si>
  <si>
    <t>Agence</t>
  </si>
  <si>
    <t>Poste</t>
  </si>
  <si>
    <t>Entrée</t>
  </si>
  <si>
    <t>Chiffres A</t>
  </si>
  <si>
    <t>Sophian Jouhari</t>
  </si>
  <si>
    <t>Nordine Bendheloum</t>
  </si>
  <si>
    <t>Mazen Henni</t>
  </si>
  <si>
    <t>Rabah Barache</t>
  </si>
  <si>
    <t>Maxime Travers</t>
  </si>
  <si>
    <t>Gregory Morvan</t>
  </si>
  <si>
    <t>Yacine Ahaddar</t>
  </si>
  <si>
    <t>Dimitri Rabec</t>
  </si>
  <si>
    <t>Florian Menay</t>
  </si>
  <si>
    <t>Karl Chapelière</t>
  </si>
  <si>
    <t>Hervé Cousin</t>
  </si>
  <si>
    <t>Maxime Betton</t>
  </si>
  <si>
    <t>Valentin Voisinne</t>
  </si>
  <si>
    <t>Jean Stephane Payet</t>
  </si>
  <si>
    <t>Edouard Sury</t>
  </si>
  <si>
    <t>Said Khoumane</t>
  </si>
  <si>
    <t>Karim Khoumane</t>
  </si>
  <si>
    <t>Thomas Bidel</t>
  </si>
  <si>
    <t>Tony Leblond</t>
  </si>
  <si>
    <t>Alexandre Delahaye</t>
  </si>
  <si>
    <t>Aghilas Mezine</t>
  </si>
  <si>
    <t>Lilian Vauquelin</t>
  </si>
  <si>
    <t>Johan Marie</t>
  </si>
  <si>
    <t>Rudy Tardivel</t>
  </si>
  <si>
    <t>David Jourdain</t>
  </si>
  <si>
    <t>Simon Bidel</t>
  </si>
  <si>
    <t>Mickael Lecuirot</t>
  </si>
  <si>
    <t>Alexandre Roopina</t>
  </si>
  <si>
    <t>Jerome Plazza</t>
  </si>
  <si>
    <t>Arnaud Adam</t>
  </si>
  <si>
    <t>Valentin Queguiner</t>
  </si>
  <si>
    <t>LAVAL</t>
  </si>
  <si>
    <t>TOURS</t>
  </si>
  <si>
    <t>ANGERS</t>
  </si>
  <si>
    <t>RENNES</t>
  </si>
  <si>
    <t>ST LO</t>
  </si>
  <si>
    <t>ALENCON</t>
  </si>
  <si>
    <t>LE MANS</t>
  </si>
  <si>
    <t>CAEN</t>
  </si>
  <si>
    <t>Vrp</t>
  </si>
  <si>
    <t>Tuteur</t>
  </si>
  <si>
    <t>D.A</t>
  </si>
  <si>
    <t>Animateur</t>
  </si>
  <si>
    <t>D.R</t>
  </si>
  <si>
    <t>A.R</t>
  </si>
  <si>
    <t>Jean Philippe Colibert</t>
  </si>
  <si>
    <t>Yoann Gilles</t>
  </si>
  <si>
    <t>Faycal Tami</t>
  </si>
  <si>
    <t>Simon Deslandes</t>
  </si>
  <si>
    <t>CAS A PART : C.A DANS PLUSIEURS AGENCES</t>
  </si>
  <si>
    <r>
      <rPr>
        <sz val="14"/>
        <color indexed="8"/>
        <rFont val="Calibri"/>
        <family val="2"/>
      </rPr>
      <t>Classement provisoire Février 2012</t>
    </r>
    <r>
      <rPr>
        <sz val="11"/>
        <color theme="1"/>
        <rFont val="Calibri"/>
        <family val="2"/>
        <scheme val="minor"/>
      </rPr>
      <t xml:space="preserve"> </t>
    </r>
  </si>
  <si>
    <t>Etienne Jegouic</t>
  </si>
  <si>
    <t>TUTEUR</t>
  </si>
  <si>
    <t>Barreira Paulo</t>
  </si>
  <si>
    <t>Formateur</t>
  </si>
  <si>
    <t>Teddy Morin</t>
  </si>
  <si>
    <t>VRP</t>
  </si>
  <si>
    <t>Cyprien Letarouilly</t>
  </si>
  <si>
    <t>Thomas Bidel 2</t>
  </si>
  <si>
    <t>Simon Bidel 2</t>
  </si>
  <si>
    <t>Charles Budor 2</t>
  </si>
  <si>
    <t>CHOLET</t>
  </si>
  <si>
    <t>Edouard Sury 2</t>
  </si>
  <si>
    <t>NANTES</t>
  </si>
  <si>
    <t>Charles Budor</t>
  </si>
  <si>
    <t>TOTAL CA</t>
  </si>
  <si>
    <t>Omar Bendali</t>
  </si>
  <si>
    <t>Classement Agence</t>
  </si>
  <si>
    <t>http://forum.excel-pratique.com/excel/ajouter-une-ligne-en-bas-du-classement-t29080.html</t>
  </si>
</sst>
</file>

<file path=xl/styles.xml><?xml version="1.0" encoding="utf-8"?>
<styleSheet xmlns="http://schemas.openxmlformats.org/spreadsheetml/2006/main">
  <numFmts count="1">
    <numFmt numFmtId="6" formatCode="#,##0\ &quot;€&quot;;[Red]\-#,##0\ &quot;€&quot;"/>
  </numFmts>
  <fonts count="10">
    <font>
      <sz val="11"/>
      <color theme="1"/>
      <name val="Calibri"/>
      <family val="2"/>
      <scheme val="minor"/>
    </font>
    <font>
      <b/>
      <sz val="14"/>
      <color indexed="10"/>
      <name val="Calibri"/>
      <family val="2"/>
    </font>
    <font>
      <sz val="14"/>
      <color indexed="8"/>
      <name val="Calibri"/>
      <family val="2"/>
    </font>
    <font>
      <sz val="8"/>
      <name val="Calibri"/>
      <family val="2"/>
    </font>
    <font>
      <u/>
      <sz val="11"/>
      <color indexed="12"/>
      <name val="Calibri"/>
      <family val="2"/>
    </font>
    <font>
      <sz val="11"/>
      <color indexed="10"/>
      <name val="Calibri"/>
      <family val="2"/>
    </font>
    <font>
      <sz val="9"/>
      <color indexed="81"/>
      <name val="Calibri"/>
      <family val="2"/>
    </font>
    <font>
      <b/>
      <sz val="9"/>
      <color indexed="81"/>
      <name val="Calibri"/>
      <family val="2"/>
    </font>
    <font>
      <sz val="12"/>
      <color indexed="8"/>
      <name val="Lucida Grande"/>
    </font>
    <font>
      <sz val="11"/>
      <color indexed="8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indexed="3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78">
    <xf numFmtId="0" fontId="0" fillId="0" borderId="0" xfId="0"/>
    <xf numFmtId="0" fontId="0" fillId="0" borderId="0" xfId="0" applyAlignment="1" applyProtection="1">
      <protection locked="0"/>
    </xf>
    <xf numFmtId="0" fontId="0" fillId="0" borderId="0" xfId="0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6" fontId="0" fillId="3" borderId="1" xfId="0" applyNumberFormat="1" applyFill="1" applyBorder="1" applyProtection="1">
      <protection locked="0"/>
    </xf>
    <xf numFmtId="0" fontId="0" fillId="4" borderId="1" xfId="0" applyFill="1" applyBorder="1" applyAlignment="1" applyProtection="1">
      <alignment horizontal="center"/>
      <protection locked="0"/>
    </xf>
    <xf numFmtId="0" fontId="0" fillId="4" borderId="1" xfId="0" applyFill="1" applyBorder="1" applyAlignment="1" applyProtection="1">
      <alignment horizontal="right"/>
      <protection locked="0"/>
    </xf>
    <xf numFmtId="0" fontId="0" fillId="4" borderId="1" xfId="0" applyFill="1" applyBorder="1" applyProtection="1">
      <protection locked="0"/>
    </xf>
    <xf numFmtId="6" fontId="0" fillId="4" borderId="1" xfId="0" applyNumberFormat="1" applyFill="1" applyBorder="1" applyProtection="1">
      <protection locked="0"/>
    </xf>
    <xf numFmtId="0" fontId="0" fillId="5" borderId="1" xfId="0" applyFill="1" applyBorder="1" applyAlignment="1" applyProtection="1">
      <alignment horizontal="center"/>
      <protection locked="0"/>
    </xf>
    <xf numFmtId="6" fontId="0" fillId="5" borderId="1" xfId="0" applyNumberFormat="1" applyFill="1" applyBorder="1" applyProtection="1">
      <protection locked="0"/>
    </xf>
    <xf numFmtId="0" fontId="0" fillId="5" borderId="1" xfId="0" applyFill="1" applyBorder="1" applyAlignment="1" applyProtection="1">
      <alignment horizontal="right"/>
      <protection locked="0"/>
    </xf>
    <xf numFmtId="0" fontId="0" fillId="5" borderId="1" xfId="0" applyFill="1" applyBorder="1" applyProtection="1">
      <protection locked="0"/>
    </xf>
    <xf numFmtId="0" fontId="0" fillId="3" borderId="1" xfId="0" applyFill="1" applyBorder="1" applyAlignment="1" applyProtection="1">
      <alignment horizontal="right"/>
      <protection locked="0"/>
    </xf>
    <xf numFmtId="0" fontId="0" fillId="6" borderId="1" xfId="0" applyFill="1" applyBorder="1" applyAlignment="1" applyProtection="1">
      <alignment horizontal="center"/>
      <protection locked="0"/>
    </xf>
    <xf numFmtId="6" fontId="0" fillId="6" borderId="1" xfId="0" applyNumberFormat="1" applyFill="1" applyBorder="1" applyProtection="1">
      <protection locked="0"/>
    </xf>
    <xf numFmtId="0" fontId="0" fillId="6" borderId="1" xfId="0" applyFill="1" applyBorder="1" applyAlignment="1" applyProtection="1">
      <alignment horizontal="right"/>
      <protection locked="0"/>
    </xf>
    <xf numFmtId="0" fontId="0" fillId="6" borderId="1" xfId="0" applyFill="1" applyBorder="1" applyProtection="1">
      <protection locked="0"/>
    </xf>
    <xf numFmtId="0" fontId="0" fillId="7" borderId="1" xfId="0" applyFill="1" applyBorder="1" applyAlignment="1" applyProtection="1">
      <alignment horizontal="center"/>
      <protection locked="0"/>
    </xf>
    <xf numFmtId="0" fontId="0" fillId="8" borderId="1" xfId="0" applyFill="1" applyBorder="1" applyAlignment="1" applyProtection="1">
      <alignment horizontal="center"/>
      <protection locked="0"/>
    </xf>
    <xf numFmtId="0" fontId="0" fillId="9" borderId="1" xfId="0" applyFill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right"/>
      <protection locked="0"/>
    </xf>
    <xf numFmtId="0" fontId="1" fillId="0" borderId="1" xfId="0" applyFont="1" applyBorder="1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0" fontId="0" fillId="0" borderId="1" xfId="0" applyFill="1" applyBorder="1" applyAlignment="1" applyProtection="1">
      <alignment horizontal="center"/>
      <protection locked="0"/>
    </xf>
    <xf numFmtId="0" fontId="0" fillId="0" borderId="1" xfId="0" applyFill="1" applyBorder="1" applyAlignment="1" applyProtection="1">
      <alignment horizontal="right"/>
      <protection locked="0"/>
    </xf>
    <xf numFmtId="0" fontId="0" fillId="0" borderId="1" xfId="0" applyFill="1" applyBorder="1" applyProtection="1">
      <protection locked="0"/>
    </xf>
    <xf numFmtId="6" fontId="0" fillId="0" borderId="1" xfId="0" applyNumberFormat="1" applyFill="1" applyBorder="1" applyProtection="1"/>
    <xf numFmtId="0" fontId="0" fillId="5" borderId="1" xfId="0" applyFill="1" applyBorder="1" applyAlignment="1" applyProtection="1">
      <alignment horizontal="center"/>
    </xf>
    <xf numFmtId="0" fontId="0" fillId="3" borderId="1" xfId="0" applyFill="1" applyBorder="1" applyAlignment="1" applyProtection="1">
      <alignment horizontal="center"/>
    </xf>
    <xf numFmtId="0" fontId="0" fillId="6" borderId="1" xfId="0" applyFill="1" applyBorder="1" applyAlignment="1" applyProtection="1">
      <alignment horizontal="center"/>
    </xf>
    <xf numFmtId="0" fontId="0" fillId="9" borderId="1" xfId="0" applyFill="1" applyBorder="1" applyAlignment="1" applyProtection="1">
      <alignment horizontal="center"/>
    </xf>
    <xf numFmtId="6" fontId="0" fillId="3" borderId="1" xfId="0" applyNumberFormat="1" applyFill="1" applyBorder="1" applyProtection="1"/>
    <xf numFmtId="6" fontId="0" fillId="5" borderId="1" xfId="0" applyNumberFormat="1" applyFill="1" applyBorder="1" applyProtection="1"/>
    <xf numFmtId="6" fontId="0" fillId="4" borderId="1" xfId="0" applyNumberFormat="1" applyFill="1" applyBorder="1" applyProtection="1"/>
    <xf numFmtId="6" fontId="0" fillId="2" borderId="1" xfId="0" applyNumberFormat="1" applyFill="1" applyBorder="1" applyProtection="1"/>
    <xf numFmtId="6" fontId="0" fillId="6" borderId="1" xfId="0" applyNumberFormat="1" applyFill="1" applyBorder="1" applyProtection="1"/>
    <xf numFmtId="6" fontId="0" fillId="10" borderId="1" xfId="0" applyNumberFormat="1" applyFill="1" applyBorder="1" applyProtection="1"/>
    <xf numFmtId="6" fontId="0" fillId="9" borderId="1" xfId="0" applyNumberFormat="1" applyFill="1" applyBorder="1" applyProtection="1"/>
    <xf numFmtId="0" fontId="0" fillId="7" borderId="1" xfId="0" applyFill="1" applyBorder="1" applyAlignment="1" applyProtection="1">
      <alignment horizontal="center"/>
    </xf>
    <xf numFmtId="14" fontId="0" fillId="6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11" borderId="1" xfId="0" applyFill="1" applyBorder="1" applyAlignment="1" applyProtection="1">
      <alignment horizontal="center"/>
      <protection locked="0"/>
    </xf>
    <xf numFmtId="0" fontId="0" fillId="11" borderId="1" xfId="0" applyFill="1" applyBorder="1" applyAlignment="1" applyProtection="1">
      <alignment horizontal="right"/>
      <protection locked="0"/>
    </xf>
    <xf numFmtId="0" fontId="0" fillId="11" borderId="1" xfId="0" applyFill="1" applyBorder="1" applyProtection="1">
      <protection locked="0"/>
    </xf>
    <xf numFmtId="0" fontId="0" fillId="12" borderId="1" xfId="0" applyFill="1" applyBorder="1" applyAlignment="1" applyProtection="1">
      <alignment horizontal="center"/>
      <protection locked="0"/>
    </xf>
    <xf numFmtId="0" fontId="0" fillId="12" borderId="1" xfId="0" applyFill="1" applyBorder="1" applyAlignment="1" applyProtection="1">
      <alignment horizontal="right"/>
      <protection locked="0"/>
    </xf>
    <xf numFmtId="0" fontId="0" fillId="12" borderId="1" xfId="0" applyFill="1" applyBorder="1" applyProtection="1">
      <protection locked="0"/>
    </xf>
    <xf numFmtId="6" fontId="0" fillId="12" borderId="1" xfId="0" applyNumberFormat="1" applyFill="1" applyBorder="1" applyProtection="1">
      <protection locked="0"/>
    </xf>
    <xf numFmtId="0" fontId="0" fillId="13" borderId="1" xfId="0" applyFill="1" applyBorder="1" applyAlignment="1" applyProtection="1">
      <alignment horizontal="center" vertical="center"/>
      <protection locked="0"/>
    </xf>
    <xf numFmtId="6" fontId="1" fillId="0" borderId="1" xfId="0" applyNumberFormat="1" applyFont="1" applyBorder="1" applyAlignment="1" applyProtection="1"/>
    <xf numFmtId="6" fontId="0" fillId="7" borderId="2" xfId="0" applyNumberFormat="1" applyFill="1" applyBorder="1" applyProtection="1"/>
    <xf numFmtId="0" fontId="0" fillId="14" borderId="1" xfId="0" applyFill="1" applyBorder="1" applyAlignment="1" applyProtection="1">
      <alignment horizontal="center"/>
      <protection locked="0"/>
    </xf>
    <xf numFmtId="0" fontId="0" fillId="14" borderId="1" xfId="0" applyFill="1" applyBorder="1" applyAlignment="1" applyProtection="1">
      <alignment horizontal="center"/>
    </xf>
    <xf numFmtId="0" fontId="0" fillId="0" borderId="0" xfId="0" applyAlignment="1" applyProtection="1">
      <alignment horizontal="center"/>
      <protection locked="0"/>
    </xf>
    <xf numFmtId="14" fontId="0" fillId="0" borderId="0" xfId="0" applyNumberFormat="1" applyAlignment="1" applyProtection="1">
      <protection locked="0"/>
    </xf>
    <xf numFmtId="6" fontId="0" fillId="11" borderId="1" xfId="0" applyNumberFormat="1" applyFill="1" applyBorder="1" applyProtection="1"/>
    <xf numFmtId="6" fontId="0" fillId="0" borderId="1" xfId="0" applyNumberFormat="1" applyBorder="1" applyProtection="1"/>
    <xf numFmtId="0" fontId="0" fillId="13" borderId="1" xfId="0" applyFill="1" applyBorder="1" applyAlignment="1" applyProtection="1">
      <alignment horizontal="center"/>
    </xf>
    <xf numFmtId="0" fontId="0" fillId="4" borderId="1" xfId="0" applyFill="1" applyBorder="1" applyAlignment="1" applyProtection="1">
      <alignment horizontal="center"/>
    </xf>
    <xf numFmtId="0" fontId="0" fillId="2" borderId="1" xfId="0" applyFill="1" applyBorder="1" applyAlignment="1" applyProtection="1">
      <alignment horizontal="center"/>
    </xf>
    <xf numFmtId="0" fontId="0" fillId="8" borderId="1" xfId="0" applyFill="1" applyBorder="1" applyAlignment="1" applyProtection="1">
      <alignment horizontal="center"/>
    </xf>
    <xf numFmtId="6" fontId="0" fillId="13" borderId="1" xfId="0" applyNumberFormat="1" applyFill="1" applyBorder="1" applyProtection="1"/>
    <xf numFmtId="6" fontId="0" fillId="14" borderId="2" xfId="0" applyNumberFormat="1" applyFill="1" applyBorder="1" applyProtection="1"/>
    <xf numFmtId="0" fontId="4" fillId="0" borderId="0" xfId="1" applyAlignment="1" applyProtection="1"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5" fillId="0" borderId="7" xfId="0" applyFont="1" applyBorder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1" fillId="0" borderId="4" xfId="0" applyFont="1" applyBorder="1" applyAlignment="1" applyProtection="1">
      <alignment horizontal="right" vertical="center"/>
      <protection locked="0"/>
    </xf>
    <xf numFmtId="0" fontId="0" fillId="0" borderId="5" xfId="0" applyBorder="1" applyAlignment="1" applyProtection="1">
      <alignment horizontal="right" vertical="center"/>
      <protection locked="0"/>
    </xf>
    <xf numFmtId="0" fontId="0" fillId="0" borderId="6" xfId="0" applyBorder="1" applyAlignment="1" applyProtection="1">
      <alignment horizontal="right" vertical="center"/>
      <protection locked="0"/>
    </xf>
    <xf numFmtId="0" fontId="0" fillId="0" borderId="0" xfId="0" applyAlignment="1" applyProtection="1">
      <alignment horizontal="left"/>
      <protection locked="0"/>
    </xf>
  </cellXfs>
  <cellStyles count="2">
    <cellStyle name="Lien hypertexte" xfId="1" builtinId="8"/>
    <cellStyle name="Normal" xfId="0" builtinId="0"/>
  </cellStyles>
  <dxfs count="13"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indexed="53"/>
        </patternFill>
      </fill>
    </dxf>
    <dxf>
      <fill>
        <patternFill>
          <bgColor indexed="43"/>
        </patternFill>
      </fill>
    </dxf>
    <dxf>
      <fill>
        <patternFill>
          <bgColor indexed="2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ajouter-une-ligne-en-bas-du-classement-t29080.html" TargetMode="Externa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63"/>
  <sheetViews>
    <sheetView tabSelected="1" zoomScaleNormal="100" zoomScalePageLayoutView="125" workbookViewId="0">
      <selection activeCell="G30" sqref="G30"/>
    </sheetView>
  </sheetViews>
  <sheetFormatPr baseColWidth="10" defaultRowHeight="15"/>
  <cols>
    <col min="1" max="1" width="6.42578125" style="2" customWidth="1"/>
    <col min="2" max="2" width="22.7109375" style="2" customWidth="1"/>
    <col min="3" max="5" width="11.42578125" style="2"/>
    <col min="6" max="6" width="14.42578125" style="2" bestFit="1" customWidth="1"/>
    <col min="7" max="7" width="23.28515625" style="2" customWidth="1"/>
    <col min="8" max="8" width="11.42578125" style="2"/>
    <col min="9" max="9" width="29.140625" style="2" customWidth="1"/>
    <col min="10" max="10" width="14.7109375" style="2" customWidth="1"/>
    <col min="11" max="16384" width="11.42578125" style="2"/>
  </cols>
  <sheetData>
    <row r="1" spans="1:10">
      <c r="I1" s="66" t="s">
        <v>73</v>
      </c>
    </row>
    <row r="2" spans="1:10" ht="18.75">
      <c r="A2" s="77" t="s">
        <v>55</v>
      </c>
      <c r="B2" s="77"/>
      <c r="C2" s="77"/>
      <c r="D2" s="77"/>
      <c r="E2" s="77"/>
      <c r="F2" s="57"/>
    </row>
    <row r="3" spans="1:10">
      <c r="A3" s="56"/>
      <c r="B3" s="56"/>
      <c r="C3" s="56"/>
      <c r="D3" s="56"/>
      <c r="E3" s="56"/>
      <c r="F3" s="56"/>
    </row>
    <row r="4" spans="1:10">
      <c r="A4" s="72"/>
      <c r="B4" s="67" t="s">
        <v>0</v>
      </c>
      <c r="C4" s="67" t="s">
        <v>1</v>
      </c>
      <c r="D4" s="67" t="s">
        <v>2</v>
      </c>
      <c r="E4" s="67" t="s">
        <v>3</v>
      </c>
      <c r="F4" s="67" t="s">
        <v>4</v>
      </c>
    </row>
    <row r="5" spans="1:10" ht="18.75">
      <c r="A5" s="73"/>
      <c r="B5" s="68"/>
      <c r="C5" s="68"/>
      <c r="D5" s="68"/>
      <c r="E5" s="68"/>
      <c r="F5" s="68"/>
      <c r="G5" s="1"/>
      <c r="H5" s="70" t="s">
        <v>72</v>
      </c>
      <c r="I5" s="71"/>
      <c r="J5" s="57"/>
    </row>
    <row r="6" spans="1:10" ht="13.15" customHeight="1">
      <c r="A6" s="15">
        <f t="shared" ref="A6:A46" si="0" xml:space="preserve"> RANK(F6,$F$6:$F$46,0)</f>
        <v>1</v>
      </c>
      <c r="B6" s="15" t="s">
        <v>8</v>
      </c>
      <c r="C6" s="15" t="s">
        <v>39</v>
      </c>
      <c r="D6" s="17" t="s">
        <v>57</v>
      </c>
      <c r="E6" s="18"/>
      <c r="F6" s="16">
        <v>0</v>
      </c>
      <c r="G6" s="1"/>
      <c r="H6" s="56"/>
      <c r="I6" s="56"/>
      <c r="J6" s="56"/>
    </row>
    <row r="7" spans="1:10">
      <c r="A7" s="4">
        <f t="shared" si="0"/>
        <v>1</v>
      </c>
      <c r="B7" s="4" t="s">
        <v>71</v>
      </c>
      <c r="C7" s="15" t="s">
        <v>36</v>
      </c>
      <c r="D7" s="14" t="s">
        <v>59</v>
      </c>
      <c r="E7" s="43">
        <v>40952</v>
      </c>
      <c r="F7" s="5">
        <v>0</v>
      </c>
      <c r="H7" s="72"/>
      <c r="I7" s="67" t="s">
        <v>1</v>
      </c>
      <c r="J7" s="67" t="s">
        <v>4</v>
      </c>
    </row>
    <row r="8" spans="1:10" ht="16.149999999999999" customHeight="1">
      <c r="A8" s="4">
        <f t="shared" si="0"/>
        <v>1</v>
      </c>
      <c r="B8" s="4" t="s">
        <v>60</v>
      </c>
      <c r="C8" s="15" t="s">
        <v>36</v>
      </c>
      <c r="D8" s="14" t="s">
        <v>61</v>
      </c>
      <c r="E8" s="43"/>
      <c r="F8" s="5">
        <v>0</v>
      </c>
      <c r="H8" s="73"/>
      <c r="I8" s="68"/>
      <c r="J8" s="68"/>
    </row>
    <row r="9" spans="1:10">
      <c r="A9" s="4">
        <f t="shared" si="0"/>
        <v>1</v>
      </c>
      <c r="B9" s="4" t="s">
        <v>9</v>
      </c>
      <c r="C9" s="15" t="s">
        <v>36</v>
      </c>
      <c r="D9" s="14" t="s">
        <v>44</v>
      </c>
      <c r="E9" s="43"/>
      <c r="F9" s="5">
        <v>0</v>
      </c>
      <c r="H9" s="32">
        <f t="shared" ref="H9:H18" si="1" xml:space="preserve"> RANK(J9,$J$9:$J$18,0)</f>
        <v>1</v>
      </c>
      <c r="I9" s="15" t="s">
        <v>39</v>
      </c>
      <c r="J9" s="38">
        <f>SUMIF(C1:C86,"RENNES",F1:F86)</f>
        <v>0</v>
      </c>
    </row>
    <row r="10" spans="1:10">
      <c r="A10" s="4">
        <f t="shared" si="0"/>
        <v>1</v>
      </c>
      <c r="B10" s="4" t="s">
        <v>27</v>
      </c>
      <c r="C10" s="15" t="s">
        <v>43</v>
      </c>
      <c r="D10" s="14" t="s">
        <v>44</v>
      </c>
      <c r="E10" s="43"/>
      <c r="F10" s="5">
        <v>0</v>
      </c>
      <c r="H10" s="31">
        <f t="shared" si="1"/>
        <v>1</v>
      </c>
      <c r="I10" s="4" t="s">
        <v>36</v>
      </c>
      <c r="J10" s="34">
        <f>SUMIF(C2:C90,"LAVAL",F2:F90)</f>
        <v>0</v>
      </c>
    </row>
    <row r="11" spans="1:10">
      <c r="A11" s="4">
        <f t="shared" si="0"/>
        <v>1</v>
      </c>
      <c r="B11" s="4" t="s">
        <v>24</v>
      </c>
      <c r="C11" s="15" t="s">
        <v>36</v>
      </c>
      <c r="D11" s="14" t="s">
        <v>47</v>
      </c>
      <c r="E11" s="43"/>
      <c r="F11" s="5">
        <v>0</v>
      </c>
      <c r="H11" s="33">
        <f t="shared" si="1"/>
        <v>1</v>
      </c>
      <c r="I11" s="21" t="s">
        <v>43</v>
      </c>
      <c r="J11" s="40">
        <f>SUMIF(C1:C85,"CAEN",F1:F85)</f>
        <v>0</v>
      </c>
    </row>
    <row r="12" spans="1:10">
      <c r="A12" s="10">
        <f t="shared" si="0"/>
        <v>1</v>
      </c>
      <c r="B12" s="10" t="s">
        <v>10</v>
      </c>
      <c r="C12" s="15" t="s">
        <v>37</v>
      </c>
      <c r="D12" s="12" t="s">
        <v>46</v>
      </c>
      <c r="E12" s="13"/>
      <c r="F12" s="11">
        <v>0</v>
      </c>
      <c r="H12" s="30">
        <f t="shared" si="1"/>
        <v>1</v>
      </c>
      <c r="I12" s="10" t="s">
        <v>37</v>
      </c>
      <c r="J12" s="35">
        <f>SUMIF(C4:C91,"TOURS",F4:F91)</f>
        <v>0</v>
      </c>
    </row>
    <row r="13" spans="1:10">
      <c r="A13" s="4">
        <f t="shared" si="0"/>
        <v>1</v>
      </c>
      <c r="B13" s="4" t="s">
        <v>26</v>
      </c>
      <c r="C13" s="15" t="s">
        <v>43</v>
      </c>
      <c r="D13" s="14" t="s">
        <v>46</v>
      </c>
      <c r="E13" s="43"/>
      <c r="F13" s="5">
        <v>0</v>
      </c>
      <c r="H13" s="61">
        <f t="shared" si="1"/>
        <v>1</v>
      </c>
      <c r="I13" s="6" t="s">
        <v>40</v>
      </c>
      <c r="J13" s="36">
        <f>SUMIF(C5:C91,"ST LO",F5:F91)</f>
        <v>0</v>
      </c>
    </row>
    <row r="14" spans="1:10">
      <c r="A14" s="4">
        <f t="shared" si="0"/>
        <v>1</v>
      </c>
      <c r="B14" s="4" t="s">
        <v>52</v>
      </c>
      <c r="C14" s="15" t="s">
        <v>36</v>
      </c>
      <c r="D14" s="14" t="s">
        <v>46</v>
      </c>
      <c r="E14" s="43"/>
      <c r="F14" s="5">
        <v>0</v>
      </c>
      <c r="H14" s="63">
        <f t="shared" si="1"/>
        <v>1</v>
      </c>
      <c r="I14" s="20" t="s">
        <v>41</v>
      </c>
      <c r="J14" s="39">
        <f>SUMIF(C3:C89,"ALENCON",F3:F89)</f>
        <v>0</v>
      </c>
    </row>
    <row r="15" spans="1:10">
      <c r="A15" s="4">
        <f t="shared" si="0"/>
        <v>1</v>
      </c>
      <c r="B15" s="4" t="s">
        <v>33</v>
      </c>
      <c r="C15" s="15" t="s">
        <v>41</v>
      </c>
      <c r="D15" s="14" t="s">
        <v>44</v>
      </c>
      <c r="E15" s="43"/>
      <c r="F15" s="5">
        <v>0</v>
      </c>
      <c r="H15" s="62">
        <f t="shared" si="1"/>
        <v>1</v>
      </c>
      <c r="I15" s="3" t="s">
        <v>38</v>
      </c>
      <c r="J15" s="37">
        <f>SUMIF(C5:C91,"ANGERS",F5:F91)</f>
        <v>0</v>
      </c>
    </row>
    <row r="16" spans="1:10">
      <c r="A16" s="4">
        <f t="shared" si="0"/>
        <v>1</v>
      </c>
      <c r="B16" s="4" t="s">
        <v>32</v>
      </c>
      <c r="C16" s="15" t="s">
        <v>40</v>
      </c>
      <c r="D16" s="14" t="s">
        <v>44</v>
      </c>
      <c r="E16" s="43"/>
      <c r="F16" s="5">
        <v>0</v>
      </c>
      <c r="H16" s="60">
        <f t="shared" si="1"/>
        <v>1</v>
      </c>
      <c r="I16" s="51" t="s">
        <v>68</v>
      </c>
      <c r="J16" s="64">
        <f>SUMIF(C4:C86,"NANTES",F4:F86)</f>
        <v>0</v>
      </c>
    </row>
    <row r="17" spans="1:10">
      <c r="A17" s="4">
        <f t="shared" si="0"/>
        <v>1</v>
      </c>
      <c r="B17" s="4" t="s">
        <v>15</v>
      </c>
      <c r="C17" s="15" t="s">
        <v>41</v>
      </c>
      <c r="D17" s="14" t="s">
        <v>46</v>
      </c>
      <c r="E17" s="43"/>
      <c r="F17" s="5">
        <v>0</v>
      </c>
      <c r="H17" s="55">
        <f t="shared" si="1"/>
        <v>1</v>
      </c>
      <c r="I17" s="54" t="s">
        <v>66</v>
      </c>
      <c r="J17" s="65">
        <f>SUMIF(C4:C88,"CHOLET",F4:F88)</f>
        <v>0</v>
      </c>
    </row>
    <row r="18" spans="1:10">
      <c r="A18" s="4">
        <f t="shared" si="0"/>
        <v>1</v>
      </c>
      <c r="B18" s="4" t="s">
        <v>6</v>
      </c>
      <c r="C18" s="15" t="s">
        <v>37</v>
      </c>
      <c r="D18" s="14" t="s">
        <v>45</v>
      </c>
      <c r="E18" s="43"/>
      <c r="F18" s="5">
        <v>0</v>
      </c>
      <c r="H18" s="41">
        <f t="shared" si="1"/>
        <v>1</v>
      </c>
      <c r="I18" s="19" t="s">
        <v>42</v>
      </c>
      <c r="J18" s="53">
        <f>SUMIF(C2:C90,"LE MANS",F2:F90)</f>
        <v>0</v>
      </c>
    </row>
    <row r="19" spans="1:10" ht="18.75">
      <c r="A19" s="4">
        <f t="shared" si="0"/>
        <v>1</v>
      </c>
      <c r="B19" s="4" t="s">
        <v>58</v>
      </c>
      <c r="C19" s="15" t="s">
        <v>37</v>
      </c>
      <c r="D19" s="14" t="s">
        <v>44</v>
      </c>
      <c r="E19" s="43">
        <v>40953</v>
      </c>
      <c r="F19" s="5">
        <v>0</v>
      </c>
      <c r="J19" s="52">
        <f>SUM(J9:J18)</f>
        <v>0</v>
      </c>
    </row>
    <row r="20" spans="1:10" ht="13.9" customHeight="1">
      <c r="A20" s="4">
        <f t="shared" si="0"/>
        <v>1</v>
      </c>
      <c r="B20" s="4" t="s">
        <v>23</v>
      </c>
      <c r="C20" s="15" t="s">
        <v>40</v>
      </c>
      <c r="D20" s="14" t="s">
        <v>44</v>
      </c>
      <c r="E20" s="43"/>
      <c r="F20" s="5">
        <v>0</v>
      </c>
    </row>
    <row r="21" spans="1:10" ht="13.9" customHeight="1">
      <c r="A21" s="4">
        <f t="shared" si="0"/>
        <v>1</v>
      </c>
      <c r="B21" s="4" t="s">
        <v>35</v>
      </c>
      <c r="C21" s="15" t="s">
        <v>39</v>
      </c>
      <c r="D21" s="14" t="s">
        <v>44</v>
      </c>
      <c r="E21" s="43"/>
      <c r="F21" s="5">
        <v>0</v>
      </c>
    </row>
    <row r="22" spans="1:10">
      <c r="A22" s="4">
        <f t="shared" si="0"/>
        <v>1</v>
      </c>
      <c r="B22" s="4" t="s">
        <v>51</v>
      </c>
      <c r="C22" s="15" t="s">
        <v>36</v>
      </c>
      <c r="D22" s="14" t="s">
        <v>47</v>
      </c>
      <c r="E22" s="43"/>
      <c r="F22" s="5">
        <v>0</v>
      </c>
    </row>
    <row r="23" spans="1:10">
      <c r="A23" s="4">
        <f t="shared" si="0"/>
        <v>1</v>
      </c>
      <c r="B23" s="4" t="s">
        <v>16</v>
      </c>
      <c r="C23" s="15" t="s">
        <v>40</v>
      </c>
      <c r="D23" s="14" t="s">
        <v>44</v>
      </c>
      <c r="E23" s="43"/>
      <c r="F23" s="5">
        <v>0</v>
      </c>
    </row>
    <row r="24" spans="1:10">
      <c r="A24" s="4">
        <f t="shared" si="0"/>
        <v>1</v>
      </c>
      <c r="B24" s="4" t="s">
        <v>17</v>
      </c>
      <c r="C24" s="15" t="s">
        <v>36</v>
      </c>
      <c r="D24" s="14" t="s">
        <v>44</v>
      </c>
      <c r="E24" s="43"/>
      <c r="F24" s="5">
        <v>0</v>
      </c>
    </row>
    <row r="25" spans="1:10">
      <c r="A25" s="4">
        <f t="shared" si="0"/>
        <v>1</v>
      </c>
      <c r="B25" s="4" t="s">
        <v>34</v>
      </c>
      <c r="C25" s="15" t="s">
        <v>41</v>
      </c>
      <c r="D25" s="14" t="s">
        <v>44</v>
      </c>
      <c r="E25" s="43">
        <v>40932</v>
      </c>
      <c r="F25" s="5">
        <v>0</v>
      </c>
    </row>
    <row r="26" spans="1:10">
      <c r="A26" s="47">
        <f t="shared" si="0"/>
        <v>1</v>
      </c>
      <c r="B26" s="47" t="s">
        <v>29</v>
      </c>
      <c r="C26" s="15" t="s">
        <v>38</v>
      </c>
      <c r="D26" s="48" t="s">
        <v>45</v>
      </c>
      <c r="E26" s="49"/>
      <c r="F26" s="50">
        <v>0</v>
      </c>
    </row>
    <row r="27" spans="1:10">
      <c r="A27" s="4">
        <f t="shared" si="0"/>
        <v>1</v>
      </c>
      <c r="B27" s="4" t="s">
        <v>12</v>
      </c>
      <c r="C27" s="15" t="s">
        <v>40</v>
      </c>
      <c r="D27" s="14" t="s">
        <v>46</v>
      </c>
      <c r="E27" s="43"/>
      <c r="F27" s="5">
        <v>0</v>
      </c>
    </row>
    <row r="28" spans="1:10">
      <c r="A28" s="4">
        <f t="shared" si="0"/>
        <v>1</v>
      </c>
      <c r="B28" s="4" t="s">
        <v>13</v>
      </c>
      <c r="C28" s="15" t="s">
        <v>36</v>
      </c>
      <c r="D28" s="14" t="s">
        <v>44</v>
      </c>
      <c r="E28" s="43">
        <v>40918</v>
      </c>
      <c r="F28" s="5">
        <v>0</v>
      </c>
    </row>
    <row r="29" spans="1:10">
      <c r="A29" s="4">
        <f t="shared" si="0"/>
        <v>1</v>
      </c>
      <c r="B29" s="4" t="s">
        <v>31</v>
      </c>
      <c r="C29" s="15" t="s">
        <v>40</v>
      </c>
      <c r="D29" s="14" t="s">
        <v>44</v>
      </c>
      <c r="E29" s="43"/>
      <c r="F29" s="5">
        <v>0</v>
      </c>
    </row>
    <row r="30" spans="1:10">
      <c r="A30" s="4">
        <f t="shared" si="0"/>
        <v>1</v>
      </c>
      <c r="B30" s="4" t="s">
        <v>62</v>
      </c>
      <c r="C30" s="15" t="s">
        <v>40</v>
      </c>
      <c r="D30" s="14" t="s">
        <v>61</v>
      </c>
      <c r="E30" s="43"/>
      <c r="F30" s="5">
        <v>0</v>
      </c>
    </row>
    <row r="31" spans="1:10">
      <c r="A31" s="4">
        <f t="shared" si="0"/>
        <v>1</v>
      </c>
      <c r="B31" s="4" t="s">
        <v>28</v>
      </c>
      <c r="C31" s="15" t="s">
        <v>39</v>
      </c>
      <c r="D31" s="14" t="s">
        <v>44</v>
      </c>
      <c r="E31" s="43">
        <v>40941</v>
      </c>
      <c r="F31" s="5">
        <v>0</v>
      </c>
    </row>
    <row r="32" spans="1:10">
      <c r="A32" s="4">
        <f t="shared" si="0"/>
        <v>1</v>
      </c>
      <c r="B32" s="4" t="s">
        <v>18</v>
      </c>
      <c r="C32" s="15" t="s">
        <v>39</v>
      </c>
      <c r="D32" s="14" t="s">
        <v>44</v>
      </c>
      <c r="E32" s="43">
        <v>40917</v>
      </c>
      <c r="F32" s="5">
        <v>0</v>
      </c>
    </row>
    <row r="33" spans="1:6">
      <c r="A33" s="4">
        <f t="shared" si="0"/>
        <v>1</v>
      </c>
      <c r="B33" s="4" t="s">
        <v>11</v>
      </c>
      <c r="C33" s="15" t="s">
        <v>39</v>
      </c>
      <c r="D33" s="14" t="s">
        <v>46</v>
      </c>
      <c r="E33" s="43"/>
      <c r="F33" s="5">
        <v>0</v>
      </c>
    </row>
    <row r="34" spans="1:6">
      <c r="A34" s="4">
        <f t="shared" si="0"/>
        <v>1</v>
      </c>
      <c r="B34" s="4" t="s">
        <v>50</v>
      </c>
      <c r="C34" s="15" t="s">
        <v>40</v>
      </c>
      <c r="D34" s="14" t="s">
        <v>44</v>
      </c>
      <c r="E34" s="43">
        <v>40952</v>
      </c>
      <c r="F34" s="5">
        <v>0</v>
      </c>
    </row>
    <row r="35" spans="1:6">
      <c r="A35" s="4">
        <f t="shared" si="0"/>
        <v>1</v>
      </c>
      <c r="B35" s="4" t="s">
        <v>20</v>
      </c>
      <c r="C35" s="15" t="s">
        <v>37</v>
      </c>
      <c r="D35" s="14" t="s">
        <v>44</v>
      </c>
      <c r="E35" s="43"/>
      <c r="F35" s="5">
        <v>0</v>
      </c>
    </row>
    <row r="36" spans="1:6">
      <c r="A36" s="4">
        <f t="shared" si="0"/>
        <v>1</v>
      </c>
      <c r="B36" s="4" t="s">
        <v>7</v>
      </c>
      <c r="C36" s="15" t="s">
        <v>38</v>
      </c>
      <c r="D36" s="14" t="s">
        <v>46</v>
      </c>
      <c r="E36" s="43"/>
      <c r="F36" s="5">
        <v>0</v>
      </c>
    </row>
    <row r="37" spans="1:6">
      <c r="A37" s="6">
        <f t="shared" si="0"/>
        <v>1</v>
      </c>
      <c r="B37" s="6" t="s">
        <v>53</v>
      </c>
      <c r="C37" s="15" t="s">
        <v>40</v>
      </c>
      <c r="D37" s="7" t="s">
        <v>44</v>
      </c>
      <c r="E37" s="8"/>
      <c r="F37" s="9">
        <v>0</v>
      </c>
    </row>
    <row r="38" spans="1:6">
      <c r="A38" s="4">
        <f t="shared" si="0"/>
        <v>1</v>
      </c>
      <c r="B38" s="4" t="s">
        <v>25</v>
      </c>
      <c r="C38" s="15" t="s">
        <v>36</v>
      </c>
      <c r="D38" s="14" t="s">
        <v>47</v>
      </c>
      <c r="E38" s="43"/>
      <c r="F38" s="5">
        <v>0</v>
      </c>
    </row>
    <row r="39" spans="1:6">
      <c r="A39" s="44">
        <f t="shared" si="0"/>
        <v>1</v>
      </c>
      <c r="B39" s="44" t="s">
        <v>69</v>
      </c>
      <c r="C39" s="44"/>
      <c r="D39" s="45" t="s">
        <v>48</v>
      </c>
      <c r="E39" s="46"/>
      <c r="F39" s="58">
        <f>SUMIF(B33:B102,"Charles Budor 2",F33:F102)</f>
        <v>0</v>
      </c>
    </row>
    <row r="40" spans="1:6">
      <c r="A40" s="26">
        <f t="shared" si="0"/>
        <v>1</v>
      </c>
      <c r="B40" s="26" t="s">
        <v>22</v>
      </c>
      <c r="C40" s="26"/>
      <c r="D40" s="27" t="s">
        <v>48</v>
      </c>
      <c r="E40" s="28"/>
      <c r="F40" s="29">
        <f>SUMIF(B33:B101,"Thomas Bidel 2",F33:F101)</f>
        <v>0</v>
      </c>
    </row>
    <row r="41" spans="1:6">
      <c r="A41" s="22">
        <f t="shared" si="0"/>
        <v>1</v>
      </c>
      <c r="B41" s="22" t="s">
        <v>19</v>
      </c>
      <c r="C41" s="22"/>
      <c r="D41" s="23" t="s">
        <v>48</v>
      </c>
      <c r="E41" s="25"/>
      <c r="F41" s="59">
        <f>SUMIF(B33:B103,"Edouard Sury 2",F33:F103)</f>
        <v>0</v>
      </c>
    </row>
    <row r="42" spans="1:6">
      <c r="A42" s="26">
        <f t="shared" si="0"/>
        <v>1</v>
      </c>
      <c r="B42" s="26" t="s">
        <v>30</v>
      </c>
      <c r="C42" s="26"/>
      <c r="D42" s="27" t="s">
        <v>49</v>
      </c>
      <c r="E42" s="28"/>
      <c r="F42" s="29">
        <f>SUMIF(B33:B102,"Simon Bidel 2",F33:F102)</f>
        <v>0</v>
      </c>
    </row>
    <row r="43" spans="1:6">
      <c r="A43" s="15">
        <f t="shared" si="0"/>
        <v>1</v>
      </c>
      <c r="B43" s="15" t="s">
        <v>56</v>
      </c>
      <c r="C43" s="15" t="s">
        <v>39</v>
      </c>
      <c r="D43" s="17" t="s">
        <v>44</v>
      </c>
      <c r="E43" s="42">
        <v>40956</v>
      </c>
      <c r="F43" s="16">
        <v>0</v>
      </c>
    </row>
    <row r="44" spans="1:6">
      <c r="A44" s="4">
        <f t="shared" si="0"/>
        <v>1</v>
      </c>
      <c r="B44" s="4" t="s">
        <v>5</v>
      </c>
      <c r="C44" s="15" t="s">
        <v>36</v>
      </c>
      <c r="D44" s="14" t="s">
        <v>44</v>
      </c>
      <c r="E44" s="43"/>
      <c r="F44" s="5">
        <v>0</v>
      </c>
    </row>
    <row r="45" spans="1:6">
      <c r="A45" s="4">
        <f t="shared" si="0"/>
        <v>1</v>
      </c>
      <c r="B45" s="4" t="s">
        <v>21</v>
      </c>
      <c r="C45" s="15" t="s">
        <v>37</v>
      </c>
      <c r="D45" s="14" t="s">
        <v>44</v>
      </c>
      <c r="E45" s="43"/>
      <c r="F45" s="5">
        <v>0</v>
      </c>
    </row>
    <row r="46" spans="1:6">
      <c r="A46" s="4">
        <f t="shared" si="0"/>
        <v>1</v>
      </c>
      <c r="B46" s="4" t="s">
        <v>14</v>
      </c>
      <c r="C46" s="15" t="s">
        <v>39</v>
      </c>
      <c r="D46" s="14" t="s">
        <v>47</v>
      </c>
      <c r="E46" s="43"/>
      <c r="F46" s="5">
        <v>0</v>
      </c>
    </row>
    <row r="47" spans="1:6" ht="18.75">
      <c r="A47" s="24"/>
      <c r="B47" s="74" t="s">
        <v>70</v>
      </c>
      <c r="C47" s="75"/>
      <c r="D47" s="75"/>
      <c r="E47" s="76"/>
      <c r="F47" s="52">
        <f>SUM(F6:F46)</f>
        <v>0</v>
      </c>
    </row>
    <row r="48" spans="1:6">
      <c r="A48" s="1"/>
    </row>
    <row r="49" spans="1:6" ht="13.9" customHeight="1"/>
    <row r="50" spans="1:6" ht="16.149999999999999" customHeight="1">
      <c r="B50" s="69" t="s">
        <v>54</v>
      </c>
      <c r="C50" s="69"/>
      <c r="D50" s="69"/>
    </row>
    <row r="51" spans="1:6" ht="18.600000000000001" customHeight="1">
      <c r="A51" s="4"/>
      <c r="B51" s="4" t="s">
        <v>63</v>
      </c>
      <c r="C51" s="15" t="s">
        <v>43</v>
      </c>
      <c r="D51" s="14" t="s">
        <v>48</v>
      </c>
      <c r="E51" s="43"/>
      <c r="F51" s="5">
        <v>0</v>
      </c>
    </row>
    <row r="52" spans="1:6" ht="15.6" customHeight="1">
      <c r="A52" s="4"/>
      <c r="B52" s="4" t="s">
        <v>63</v>
      </c>
      <c r="C52" s="15" t="s">
        <v>40</v>
      </c>
      <c r="D52" s="14" t="s">
        <v>48</v>
      </c>
      <c r="E52" s="43"/>
      <c r="F52" s="5">
        <v>0</v>
      </c>
    </row>
    <row r="53" spans="1:6" ht="17.45" customHeight="1">
      <c r="A53" s="4"/>
      <c r="B53" s="4" t="s">
        <v>63</v>
      </c>
      <c r="C53" s="15" t="s">
        <v>41</v>
      </c>
      <c r="D53" s="14" t="s">
        <v>48</v>
      </c>
      <c r="E53" s="43"/>
      <c r="F53" s="5">
        <v>0</v>
      </c>
    </row>
    <row r="54" spans="1:6">
      <c r="A54" s="4"/>
      <c r="B54" s="4" t="s">
        <v>64</v>
      </c>
      <c r="C54" s="15" t="s">
        <v>43</v>
      </c>
      <c r="D54" s="14" t="s">
        <v>49</v>
      </c>
      <c r="E54" s="43"/>
      <c r="F54" s="5"/>
    </row>
    <row r="55" spans="1:6">
      <c r="A55" s="4"/>
      <c r="B55" s="4" t="s">
        <v>64</v>
      </c>
      <c r="C55" s="15" t="s">
        <v>41</v>
      </c>
      <c r="D55" s="14" t="s">
        <v>49</v>
      </c>
      <c r="E55" s="43"/>
      <c r="F55" s="5"/>
    </row>
    <row r="56" spans="1:6">
      <c r="A56" s="4"/>
      <c r="B56" s="4" t="s">
        <v>64</v>
      </c>
      <c r="C56" s="15" t="s">
        <v>40</v>
      </c>
      <c r="D56" s="14" t="s">
        <v>49</v>
      </c>
      <c r="E56" s="43"/>
      <c r="F56" s="5">
        <v>0</v>
      </c>
    </row>
    <row r="57" spans="1:6">
      <c r="A57" s="4"/>
      <c r="B57" s="4" t="s">
        <v>65</v>
      </c>
      <c r="C57" s="15" t="s">
        <v>37</v>
      </c>
      <c r="D57" s="14" t="s">
        <v>48</v>
      </c>
      <c r="E57" s="43"/>
      <c r="F57" s="5">
        <v>0</v>
      </c>
    </row>
    <row r="58" spans="1:6">
      <c r="A58" s="4"/>
      <c r="B58" s="4" t="s">
        <v>65</v>
      </c>
      <c r="C58" s="15" t="s">
        <v>38</v>
      </c>
      <c r="D58" s="14" t="s">
        <v>48</v>
      </c>
      <c r="E58" s="43"/>
      <c r="F58" s="5">
        <v>0</v>
      </c>
    </row>
    <row r="59" spans="1:6">
      <c r="A59" s="4"/>
      <c r="B59" s="4" t="s">
        <v>65</v>
      </c>
      <c r="C59" s="15" t="s">
        <v>42</v>
      </c>
      <c r="D59" s="14" t="s">
        <v>48</v>
      </c>
      <c r="E59" s="43"/>
      <c r="F59" s="5"/>
    </row>
    <row r="60" spans="1:6">
      <c r="A60" s="4"/>
      <c r="B60" s="4" t="s">
        <v>65</v>
      </c>
      <c r="C60" s="15" t="s">
        <v>66</v>
      </c>
      <c r="D60" s="14" t="s">
        <v>48</v>
      </c>
      <c r="E60" s="43"/>
      <c r="F60" s="5">
        <v>0</v>
      </c>
    </row>
    <row r="61" spans="1:6">
      <c r="A61" s="4"/>
      <c r="B61" s="4" t="s">
        <v>67</v>
      </c>
      <c r="C61" s="15" t="s">
        <v>36</v>
      </c>
      <c r="D61" s="14" t="s">
        <v>48</v>
      </c>
      <c r="E61" s="43"/>
      <c r="F61" s="5"/>
    </row>
    <row r="62" spans="1:6">
      <c r="A62" s="4"/>
      <c r="B62" s="4" t="s">
        <v>67</v>
      </c>
      <c r="C62" s="15" t="s">
        <v>39</v>
      </c>
      <c r="D62" s="14" t="s">
        <v>48</v>
      </c>
      <c r="E62" s="43"/>
      <c r="F62" s="5"/>
    </row>
    <row r="63" spans="1:6">
      <c r="A63" s="4"/>
      <c r="B63" s="4" t="s">
        <v>67</v>
      </c>
      <c r="C63" s="15" t="s">
        <v>68</v>
      </c>
      <c r="D63" s="14" t="s">
        <v>48</v>
      </c>
      <c r="E63" s="43"/>
      <c r="F63" s="5">
        <v>0</v>
      </c>
    </row>
  </sheetData>
  <customSheetViews>
    <customSheetView guid="{1FAB7537-8480-564B-819B-24497392A15B}" showPageBreaks="1" hiddenRows="1">
      <pane ySplit="8.0909090909090899" topLeftCell="A9" activePane="bottomLeft" state="frozenSplit"/>
      <selection pane="bottomLeft" activeCell="G25" sqref="G25"/>
      <pageMargins left="0.7" right="0.7" top="0.75" bottom="0.75" header="0.3" footer="0.3"/>
      <pageSetup paperSize="9" orientation="portrait"/>
    </customSheetView>
    <customSheetView guid="{F0E0271B-DD54-461E-A1A3-4F136F6D4006}" hiddenRows="1">
      <pane ySplit="8" topLeftCell="A9" activePane="bottomLeft" state="frozenSplit"/>
      <selection pane="bottomLeft" activeCell="F12" sqref="F12"/>
      <pageMargins left="0.7" right="0.7" top="0.75" bottom="0.75" header="0.3" footer="0.3"/>
      <pageSetup paperSize="9" orientation="portrait"/>
    </customSheetView>
  </customSheetViews>
  <mergeCells count="13">
    <mergeCell ref="A4:A5"/>
    <mergeCell ref="A2:E2"/>
    <mergeCell ref="F4:F5"/>
    <mergeCell ref="E4:E5"/>
    <mergeCell ref="J7:J8"/>
    <mergeCell ref="B50:D50"/>
    <mergeCell ref="H5:I5"/>
    <mergeCell ref="H7:H8"/>
    <mergeCell ref="I7:I8"/>
    <mergeCell ref="B47:E47"/>
    <mergeCell ref="D4:D5"/>
    <mergeCell ref="C4:C5"/>
    <mergeCell ref="B4:B5"/>
  </mergeCells>
  <phoneticPr fontId="3" type="noConversion"/>
  <conditionalFormatting sqref="A51:F63 A6:F45 D46:F46 A46:B46">
    <cfRule type="expression" dxfId="12" priority="620">
      <formula>FIND("ANGERS",$C6)</formula>
    </cfRule>
    <cfRule type="expression" dxfId="11" priority="630">
      <formula>FIND("NANTES",$C6)</formula>
    </cfRule>
    <cfRule type="expression" dxfId="10" priority="631">
      <formula>FIND("CHOLET",$C6)</formula>
    </cfRule>
    <cfRule type="expression" dxfId="6" priority="632">
      <formula>FIND("LE MANS",$C6)</formula>
    </cfRule>
    <cfRule type="expression" dxfId="5" priority="633">
      <formula>FIND("CAEN",$C6)</formula>
    </cfRule>
    <cfRule type="expression" dxfId="4" priority="634">
      <formula>FIND("ALENCON",$C6)</formula>
    </cfRule>
    <cfRule type="expression" dxfId="3" priority="635">
      <formula>FIND("ST LO",$C6)</formula>
    </cfRule>
    <cfRule type="expression" dxfId="2" priority="636">
      <formula>FIND("LAVAL",$C6)</formula>
    </cfRule>
    <cfRule type="expression" dxfId="1" priority="641">
      <formula>FIND("TOURS",$C6)</formula>
    </cfRule>
    <cfRule type="expression" dxfId="0" priority="642">
      <formula>FIND("RENNES",$C6)</formula>
    </cfRule>
  </conditionalFormatting>
  <conditionalFormatting sqref="C46">
    <cfRule type="expression" dxfId="9" priority="692" stopIfTrue="1">
      <formula>FIND("ANGERS",$C46)</formula>
    </cfRule>
    <cfRule type="expression" dxfId="8" priority="693" stopIfTrue="1">
      <formula>FIND("NANTES",$C46)</formula>
    </cfRule>
    <cfRule type="expression" dxfId="7" priority="694" stopIfTrue="1">
      <formula>FIND("CHOLET",$C46)</formula>
    </cfRule>
  </conditionalFormatting>
  <conditionalFormatting sqref="J9:J18">
    <cfRule type="iconSet" priority="686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F6:F11">
    <cfRule type="iconSet" priority="687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688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12">
    <cfRule type="iconSet" priority="577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578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13">
    <cfRule type="iconSet" priority="563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564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14">
    <cfRule type="iconSet" priority="551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552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15">
    <cfRule type="iconSet" priority="539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540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16">
    <cfRule type="iconSet" priority="527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528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17">
    <cfRule type="iconSet" priority="515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516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18">
    <cfRule type="iconSet" priority="503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504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19">
    <cfRule type="iconSet" priority="491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492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21">
    <cfRule type="iconSet" priority="479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480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22">
    <cfRule type="iconSet" priority="467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468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23">
    <cfRule type="iconSet" priority="455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456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24">
    <cfRule type="iconSet" priority="443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444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25">
    <cfRule type="iconSet" priority="431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432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26">
    <cfRule type="iconSet" priority="419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420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27">
    <cfRule type="iconSet" priority="407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408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28">
    <cfRule type="iconSet" priority="395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396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32">
    <cfRule type="iconSet" priority="383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384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33">
    <cfRule type="iconSet" priority="371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372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34">
    <cfRule type="iconSet" priority="359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360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35">
    <cfRule type="iconSet" priority="347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348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36">
    <cfRule type="iconSet" priority="335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336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37">
    <cfRule type="iconSet" priority="323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324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38">
    <cfRule type="iconSet" priority="311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312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39">
    <cfRule type="iconSet" priority="299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300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40">
    <cfRule type="iconSet" priority="287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288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41">
    <cfRule type="iconSet" priority="275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276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42">
    <cfRule type="iconSet" priority="263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264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43">
    <cfRule type="iconSet" priority="251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252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44">
    <cfRule type="iconSet" priority="239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240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45">
    <cfRule type="iconSet" priority="227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228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51">
    <cfRule type="iconSet" priority="203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204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52">
    <cfRule type="iconSet" priority="191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192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53">
    <cfRule type="iconSet" priority="179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180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54">
    <cfRule type="iconSet" priority="167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168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55">
    <cfRule type="iconSet" priority="155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156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56">
    <cfRule type="iconSet" priority="143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144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57">
    <cfRule type="iconSet" priority="131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132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58">
    <cfRule type="iconSet" priority="119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120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59">
    <cfRule type="iconSet" priority="107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108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60">
    <cfRule type="iconSet" priority="95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96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61">
    <cfRule type="iconSet" priority="83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84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62">
    <cfRule type="iconSet" priority="71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72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63">
    <cfRule type="iconSet" priority="59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60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20">
    <cfRule type="iconSet" priority="47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48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29">
    <cfRule type="iconSet" priority="35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36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30">
    <cfRule type="iconSet" priority="23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24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31">
    <cfRule type="iconSet" priority="11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12">
      <iconSet iconSet="4Rating">
        <cfvo type="percent" val="0"/>
        <cfvo type="percent" val="25"/>
        <cfvo type="percent" val="50"/>
        <cfvo type="percent" val="75"/>
      </iconSet>
    </cfRule>
  </conditionalFormatting>
  <hyperlinks>
    <hyperlink ref="I1" r:id="rId1"/>
  </hyperlinks>
  <pageMargins left="0.75" right="0.75" top="1" bottom="1" header="0.5" footer="0.5"/>
  <pageSetup paperSize="9" orientation="portrait"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customSheetViews>
    <customSheetView guid="{1FAB7537-8480-564B-819B-24497392A15B}">
      <pageMargins left="0.7" right="0.7" top="0.75" bottom="0.75" header="0.3" footer="0.3"/>
      <pageSetup paperSize="9" orientation="portrait" horizontalDpi="4294967292" verticalDpi="4294967292"/>
    </customSheetView>
    <customSheetView guid="{F0E0271B-DD54-461E-A1A3-4F136F6D4006}">
      <pageMargins left="0.7" right="0.7" top="0.75" bottom="0.75" header="0.3" footer="0.3"/>
      <pageSetup paperSize="9" orientation="portrait" horizontalDpi="4294967292" verticalDpi="4294967292"/>
    </customSheetView>
  </customSheetViews>
  <phoneticPr fontId="3" type="noConversion"/>
  <pageMargins left="0.75" right="0.75" top="1" bottom="1" header="0.5" footer="0.5"/>
  <pageSetup paperSize="9" orientation="portrait" horizontalDpi="4294967292" verticalDpi="429496729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Ecouest Energie</dc:creator>
  <cp:lastModifiedBy>Michel</cp:lastModifiedBy>
  <cp:lastPrinted>2012-03-08T17:33:04Z</cp:lastPrinted>
  <dcterms:created xsi:type="dcterms:W3CDTF">2012-02-22T09:27:28Z</dcterms:created>
  <dcterms:modified xsi:type="dcterms:W3CDTF">2012-03-10T00:00:15Z</dcterms:modified>
</cp:coreProperties>
</file>