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250" windowHeight="10035" activeTab="1"/>
  </bookViews>
  <sheets>
    <sheet name="CALCULETTE JOURNEE REPO SEMAINE" sheetId="1" r:id="rId1"/>
    <sheet name="CALCULETTE WEEK END" sheetId="4" r:id="rId2"/>
    <sheet name="11 WEEK" sheetId="5" r:id="rId3"/>
    <sheet name="Feuil2" sheetId="2" r:id="rId4"/>
    <sheet name="Feuil3" sheetId="3" r:id="rId5"/>
  </sheets>
  <calcPr calcId="145621"/>
</workbook>
</file>

<file path=xl/calcChain.xml><?xml version="1.0" encoding="utf-8"?>
<calcChain xmlns="http://schemas.openxmlformats.org/spreadsheetml/2006/main">
  <c r="E92" i="5" l="1"/>
  <c r="H92" i="5" s="1"/>
  <c r="E91" i="5"/>
  <c r="H91" i="5" s="1"/>
  <c r="D91" i="5"/>
  <c r="G89" i="5"/>
  <c r="E89" i="5"/>
  <c r="G88" i="5"/>
  <c r="E88" i="5"/>
  <c r="D88" i="5"/>
  <c r="E87" i="5"/>
  <c r="G87" i="5" s="1"/>
  <c r="D87" i="5"/>
  <c r="F86" i="5"/>
  <c r="E86" i="5"/>
  <c r="F85" i="5"/>
  <c r="E85" i="5"/>
  <c r="D85" i="5"/>
  <c r="M79" i="5"/>
  <c r="F78" i="5"/>
  <c r="B2" i="4"/>
  <c r="C3" i="4"/>
  <c r="C2" i="4" s="1"/>
  <c r="E74" i="5"/>
  <c r="E73" i="5"/>
  <c r="D73" i="5"/>
  <c r="M67" i="5"/>
  <c r="F66" i="5"/>
  <c r="E61" i="5"/>
  <c r="F61" i="5" s="1"/>
  <c r="E60" i="5"/>
  <c r="F60" i="5" s="1"/>
  <c r="D60" i="5"/>
  <c r="F53" i="5"/>
  <c r="E48" i="5"/>
  <c r="H48" i="5" s="1"/>
  <c r="E47" i="5"/>
  <c r="H47" i="5" s="1"/>
  <c r="D47" i="5"/>
  <c r="M41" i="5"/>
  <c r="F40" i="5"/>
  <c r="G36" i="5"/>
  <c r="E36" i="5"/>
  <c r="G35" i="5"/>
  <c r="E35" i="5"/>
  <c r="D35" i="5"/>
  <c r="E34" i="5"/>
  <c r="G34" i="5" s="1"/>
  <c r="D34" i="5"/>
  <c r="G33" i="5"/>
  <c r="E33" i="5"/>
  <c r="D33" i="5"/>
  <c r="E32" i="5"/>
  <c r="G32" i="5" s="1"/>
  <c r="D32" i="5"/>
  <c r="F31" i="5"/>
  <c r="E31" i="5"/>
  <c r="F30" i="5"/>
  <c r="E30" i="5"/>
  <c r="D30" i="5"/>
  <c r="E29" i="5"/>
  <c r="F29" i="5" s="1"/>
  <c r="D29" i="5"/>
  <c r="F28" i="5"/>
  <c r="E28" i="5"/>
  <c r="D28" i="5"/>
  <c r="F21" i="5"/>
  <c r="M7" i="5"/>
  <c r="F6" i="5"/>
</calcChain>
</file>

<file path=xl/sharedStrings.xml><?xml version="1.0" encoding="utf-8"?>
<sst xmlns="http://schemas.openxmlformats.org/spreadsheetml/2006/main" count="178" uniqueCount="52">
  <si>
    <t>motif intervention</t>
  </si>
  <si>
    <t>NOM :</t>
  </si>
  <si>
    <t>Horaire Théorique :</t>
  </si>
  <si>
    <t xml:space="preserve">Heures début Intervention </t>
  </si>
  <si>
    <t>Date du jour d'intervention</t>
  </si>
  <si>
    <t>CALCULETTE WEEK END</t>
  </si>
  <si>
    <t xml:space="preserve">DU </t>
  </si>
  <si>
    <t>AU</t>
  </si>
  <si>
    <t>Nbre heures de repos à prendre</t>
  </si>
  <si>
    <t>xxxxxx</t>
  </si>
  <si>
    <t>bla bla bla bla</t>
  </si>
  <si>
    <t xml:space="preserve">bla bla bla bla bla bla </t>
  </si>
  <si>
    <t>xxxxxxxxxxxxxx</t>
  </si>
  <si>
    <t>DU</t>
  </si>
  <si>
    <t>CALCULETTE JOURNEE REPOS EN SEMAINE</t>
  </si>
  <si>
    <t>http://forum.excel-pratique.com/excel/calcule-nombre-d-heures-repos-t42146.html</t>
  </si>
  <si>
    <t>Embauche Lundi</t>
  </si>
  <si>
    <t>Débauche Vendredi</t>
  </si>
  <si>
    <t>Repos 11 WEEK END</t>
  </si>
  <si>
    <t>Exemple 1</t>
  </si>
  <si>
    <t>HORAIRE DE REFERENCE</t>
  </si>
  <si>
    <t>plage 1 de vendredi</t>
  </si>
  <si>
    <t>samedi minuit</t>
  </si>
  <si>
    <t>plage 1</t>
  </si>
  <si>
    <t>plage 2</t>
  </si>
  <si>
    <t>plage 3</t>
  </si>
  <si>
    <t>total récup</t>
  </si>
  <si>
    <t>NOM xxxxxx</t>
  </si>
  <si>
    <t>plage 2 de dimanche</t>
  </si>
  <si>
    <t>dimanche minuit</t>
  </si>
  <si>
    <t>h recup</t>
  </si>
  <si>
    <t>plage 3 de dimanche</t>
  </si>
  <si>
    <t>lundi</t>
  </si>
  <si>
    <t>heure début interv</t>
  </si>
  <si>
    <t>heure fin interv</t>
  </si>
  <si>
    <t>durée intervention</t>
  </si>
  <si>
    <t>durée du repos</t>
  </si>
  <si>
    <t>nature de l'intervention</t>
  </si>
  <si>
    <t>fin de plage</t>
  </si>
  <si>
    <t>Exemple 2</t>
  </si>
  <si>
    <t>fin plage 1</t>
  </si>
  <si>
    <t>fin plage 2</t>
  </si>
  <si>
    <t>Exemple 3</t>
  </si>
  <si>
    <t>debut plage 3</t>
  </si>
  <si>
    <t>fin plage 3</t>
  </si>
  <si>
    <t>Exemple 4</t>
  </si>
  <si>
    <t>Exemple 5</t>
  </si>
  <si>
    <t>début plage 2</t>
  </si>
  <si>
    <t>Exemple 6</t>
  </si>
  <si>
    <t>début plage1 (lundi)</t>
  </si>
  <si>
    <t>17:00</t>
  </si>
  <si>
    <t>début plage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</si>
</sst>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6" formatCode="[$-F400]h:mm:ss\ AM/PM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rgb="FFFF0000"/>
      </left>
      <right style="double">
        <color indexed="64"/>
      </right>
      <top style="medium">
        <color rgb="FFFF0000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rgb="FFFF0000"/>
      </top>
      <bottom style="double">
        <color indexed="64"/>
      </bottom>
      <diagonal/>
    </border>
    <border>
      <left style="double">
        <color indexed="64"/>
      </left>
      <right style="medium">
        <color rgb="FFFF0000"/>
      </right>
      <top style="medium">
        <color rgb="FFFF0000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rgb="FFFF0000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rgb="FFFF0000"/>
      </right>
      <top style="double">
        <color indexed="64"/>
      </top>
      <bottom style="double">
        <color indexed="64"/>
      </bottom>
      <diagonal/>
    </border>
    <border>
      <left style="medium">
        <color rgb="FFFF0000"/>
      </left>
      <right style="double">
        <color indexed="64"/>
      </right>
      <top style="double">
        <color indexed="64"/>
      </top>
      <bottom style="medium">
        <color rgb="FFFF000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rgb="FFFF0000"/>
      </bottom>
      <diagonal/>
    </border>
    <border>
      <left style="double">
        <color indexed="64"/>
      </left>
      <right style="medium">
        <color rgb="FFFF0000"/>
      </right>
      <top style="double">
        <color indexed="64"/>
      </top>
      <bottom style="medium">
        <color rgb="FFFF0000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double">
        <color indexed="64"/>
      </left>
      <right style="thin">
        <color rgb="FFFF0000"/>
      </right>
      <top/>
      <bottom/>
      <diagonal/>
    </border>
    <border>
      <left style="medium">
        <color rgb="FFFF0000"/>
      </left>
      <right style="double">
        <color indexed="64"/>
      </right>
      <top/>
      <bottom style="medium">
        <color rgb="FFFF0000"/>
      </bottom>
      <diagonal/>
    </border>
    <border>
      <left style="double">
        <color indexed="64"/>
      </left>
      <right style="double">
        <color indexed="64"/>
      </right>
      <top/>
      <bottom style="medium">
        <color rgb="FFFF0000"/>
      </bottom>
      <diagonal/>
    </border>
    <border>
      <left style="double">
        <color indexed="64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/>
      <bottom style="thin">
        <color rgb="FFFF0000"/>
      </bottom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16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20" fontId="0" fillId="0" borderId="1" xfId="0" applyNumberFormat="1" applyBorder="1"/>
    <xf numFmtId="20" fontId="5" fillId="2" borderId="0" xfId="0" applyNumberFormat="1" applyFont="1" applyFill="1" applyAlignment="1">
      <alignment horizontal="center" vertical="center"/>
    </xf>
    <xf numFmtId="164" fontId="0" fillId="0" borderId="2" xfId="0" applyNumberFormat="1" applyFont="1" applyFill="1" applyBorder="1" applyAlignment="1"/>
    <xf numFmtId="20" fontId="6" fillId="0" borderId="2" xfId="0" applyNumberFormat="1" applyFont="1" applyFill="1" applyBorder="1" applyAlignment="1">
      <alignment horizontal="center" vertical="center"/>
    </xf>
    <xf numFmtId="164" fontId="0" fillId="0" borderId="1" xfId="0" applyNumberFormat="1" applyBorder="1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7" fillId="0" borderId="0" xfId="1"/>
    <xf numFmtId="0" fontId="0" fillId="0" borderId="0" xfId="0" applyAlignment="1">
      <alignment vertical="center"/>
    </xf>
    <xf numFmtId="20" fontId="0" fillId="2" borderId="2" xfId="0" applyNumberFormat="1" applyFont="1" applyFill="1" applyBorder="1" applyAlignment="1">
      <alignment horizontal="left" vertical="center"/>
    </xf>
    <xf numFmtId="20" fontId="0" fillId="2" borderId="2" xfId="0" applyNumberFormat="1" applyFont="1" applyFill="1" applyBorder="1" applyAlignment="1">
      <alignment vertical="center"/>
    </xf>
    <xf numFmtId="164" fontId="0" fillId="0" borderId="0" xfId="0" applyNumberFormat="1" applyFont="1" applyFill="1" applyBorder="1" applyAlignment="1"/>
    <xf numFmtId="20" fontId="6" fillId="0" borderId="0" xfId="0" applyNumberFormat="1" applyFont="1" applyFill="1" applyBorder="1" applyAlignment="1">
      <alignment horizontal="center" vertical="center"/>
    </xf>
    <xf numFmtId="20" fontId="0" fillId="2" borderId="2" xfId="0" applyNumberFormat="1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8" fillId="0" borderId="0" xfId="0" applyFont="1"/>
    <xf numFmtId="0" fontId="1" fillId="0" borderId="0" xfId="0" applyFont="1"/>
    <xf numFmtId="0" fontId="9" fillId="0" borderId="0" xfId="0" applyFont="1"/>
    <xf numFmtId="0" fontId="6" fillId="0" borderId="2" xfId="0" applyFont="1" applyFill="1" applyBorder="1" applyAlignment="1">
      <alignment horizontal="center" vertical="center"/>
    </xf>
    <xf numFmtId="20" fontId="0" fillId="2" borderId="2" xfId="0" applyNumberFormat="1" applyFont="1" applyFill="1" applyBorder="1" applyAlignment="1"/>
    <xf numFmtId="0" fontId="6" fillId="4" borderId="2" xfId="0" applyFont="1" applyFill="1" applyBorder="1" applyAlignment="1">
      <alignment horizontal="center" vertical="center"/>
    </xf>
    <xf numFmtId="21" fontId="6" fillId="4" borderId="2" xfId="0" applyNumberFormat="1" applyFont="1" applyFill="1" applyBorder="1" applyAlignment="1">
      <alignment horizontal="center" vertical="center"/>
    </xf>
    <xf numFmtId="2" fontId="6" fillId="0" borderId="2" xfId="0" applyNumberFormat="1" applyFont="1" applyFill="1" applyBorder="1" applyAlignment="1">
      <alignment horizontal="center" vertical="center"/>
    </xf>
    <xf numFmtId="2" fontId="10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/>
    <xf numFmtId="49" fontId="6" fillId="0" borderId="2" xfId="0" applyNumberFormat="1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21" fontId="6" fillId="5" borderId="2" xfId="0" applyNumberFormat="1" applyFont="1" applyFill="1" applyBorder="1" applyAlignment="1">
      <alignment horizontal="center" vertical="center"/>
    </xf>
    <xf numFmtId="2" fontId="11" fillId="0" borderId="2" xfId="0" applyNumberFormat="1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20" fontId="6" fillId="6" borderId="2" xfId="0" applyNumberFormat="1" applyFont="1" applyFill="1" applyBorder="1" applyAlignment="1">
      <alignment horizontal="center" vertical="center"/>
    </xf>
    <xf numFmtId="21" fontId="6" fillId="6" borderId="2" xfId="0" applyNumberFormat="1" applyFont="1" applyFill="1" applyBorder="1" applyAlignment="1">
      <alignment horizontal="center" vertical="center"/>
    </xf>
    <xf numFmtId="21" fontId="6" fillId="0" borderId="2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21" fontId="6" fillId="0" borderId="3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20" fontId="6" fillId="7" borderId="2" xfId="0" applyNumberFormat="1" applyFont="1" applyFill="1" applyBorder="1" applyAlignment="1">
      <alignment horizontal="center" vertical="center"/>
    </xf>
    <xf numFmtId="20" fontId="6" fillId="8" borderId="2" xfId="0" applyNumberFormat="1" applyFont="1" applyFill="1" applyBorder="1" applyAlignment="1">
      <alignment horizontal="center" vertical="center"/>
    </xf>
    <xf numFmtId="2" fontId="6" fillId="0" borderId="4" xfId="0" applyNumberFormat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2" fontId="6" fillId="0" borderId="9" xfId="0" applyNumberFormat="1" applyFont="1" applyFill="1" applyBorder="1" applyAlignment="1">
      <alignment horizontal="center" vertical="center"/>
    </xf>
    <xf numFmtId="20" fontId="6" fillId="0" borderId="10" xfId="0" applyNumberFormat="1" applyFont="1" applyFill="1" applyBorder="1" applyAlignment="1">
      <alignment horizontal="center" vertical="center"/>
    </xf>
    <xf numFmtId="20" fontId="6" fillId="0" borderId="9" xfId="0" applyNumberFormat="1" applyFont="1" applyFill="1" applyBorder="1" applyAlignment="1">
      <alignment horizontal="center" vertical="center"/>
    </xf>
    <xf numFmtId="164" fontId="0" fillId="9" borderId="2" xfId="0" applyNumberFormat="1" applyFont="1" applyFill="1" applyBorder="1" applyAlignment="1"/>
    <xf numFmtId="20" fontId="6" fillId="9" borderId="2" xfId="0" applyNumberFormat="1" applyFont="1" applyFill="1" applyBorder="1" applyAlignment="1">
      <alignment horizontal="center" vertical="center"/>
    </xf>
    <xf numFmtId="2" fontId="6" fillId="9" borderId="2" xfId="0" applyNumberFormat="1" applyFont="1" applyFill="1" applyBorder="1" applyAlignment="1">
      <alignment horizontal="center" vertical="center"/>
    </xf>
    <xf numFmtId="2" fontId="6" fillId="9" borderId="4" xfId="0" applyNumberFormat="1" applyFont="1" applyFill="1" applyBorder="1" applyAlignment="1">
      <alignment horizontal="center" vertical="center"/>
    </xf>
    <xf numFmtId="20" fontId="6" fillId="9" borderId="11" xfId="0" applyNumberFormat="1" applyFont="1" applyFill="1" applyBorder="1" applyAlignment="1">
      <alignment horizontal="center" vertical="center"/>
    </xf>
    <xf numFmtId="2" fontId="6" fillId="9" borderId="12" xfId="0" applyNumberFormat="1" applyFont="1" applyFill="1" applyBorder="1" applyAlignment="1">
      <alignment horizontal="center" vertical="center"/>
    </xf>
    <xf numFmtId="20" fontId="6" fillId="9" borderId="13" xfId="0" applyNumberFormat="1" applyFont="1" applyFill="1" applyBorder="1" applyAlignment="1">
      <alignment horizontal="center" vertical="center"/>
    </xf>
    <xf numFmtId="0" fontId="6" fillId="9" borderId="8" xfId="0" applyNumberFormat="1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2" fontId="6" fillId="0" borderId="17" xfId="0" applyNumberFormat="1" applyFont="1" applyFill="1" applyBorder="1" applyAlignment="1">
      <alignment horizontal="center" vertical="center"/>
    </xf>
    <xf numFmtId="0" fontId="6" fillId="0" borderId="18" xfId="0" applyNumberFormat="1" applyFont="1" applyFill="1" applyBorder="1" applyAlignment="1">
      <alignment horizontal="center" vertical="center"/>
    </xf>
    <xf numFmtId="0" fontId="6" fillId="0" borderId="19" xfId="0" applyNumberFormat="1" applyFont="1" applyFill="1" applyBorder="1" applyAlignment="1">
      <alignment horizontal="center" vertical="center"/>
    </xf>
    <xf numFmtId="2" fontId="6" fillId="10" borderId="2" xfId="0" applyNumberFormat="1" applyFont="1" applyFill="1" applyBorder="1" applyAlignment="1">
      <alignment horizontal="center" vertical="center"/>
    </xf>
    <xf numFmtId="2" fontId="6" fillId="10" borderId="4" xfId="0" applyNumberFormat="1" applyFont="1" applyFill="1" applyBorder="1" applyAlignment="1">
      <alignment horizontal="center" vertical="center"/>
    </xf>
    <xf numFmtId="2" fontId="6" fillId="10" borderId="17" xfId="0" applyNumberFormat="1" applyFont="1" applyFill="1" applyBorder="1" applyAlignment="1">
      <alignment horizontal="center" vertical="center"/>
    </xf>
    <xf numFmtId="0" fontId="6" fillId="10" borderId="18" xfId="0" applyNumberFormat="1" applyFont="1" applyFill="1" applyBorder="1" applyAlignment="1">
      <alignment horizontal="center" vertical="center"/>
    </xf>
    <xf numFmtId="0" fontId="6" fillId="9" borderId="19" xfId="0" applyNumberFormat="1" applyFont="1" applyFill="1" applyBorder="1" applyAlignment="1">
      <alignment horizontal="center" vertical="center"/>
    </xf>
    <xf numFmtId="0" fontId="0" fillId="0" borderId="0" xfId="0" applyFill="1" applyBorder="1"/>
    <xf numFmtId="2" fontId="6" fillId="0" borderId="18" xfId="0" applyNumberFormat="1" applyFont="1" applyFill="1" applyBorder="1" applyAlignment="1">
      <alignment horizontal="center" vertical="center"/>
    </xf>
    <xf numFmtId="0" fontId="0" fillId="0" borderId="20" xfId="0" applyBorder="1"/>
    <xf numFmtId="164" fontId="0" fillId="7" borderId="2" xfId="0" applyNumberFormat="1" applyFont="1" applyFill="1" applyBorder="1" applyAlignment="1"/>
    <xf numFmtId="2" fontId="6" fillId="7" borderId="2" xfId="0" applyNumberFormat="1" applyFont="1" applyFill="1" applyBorder="1" applyAlignment="1">
      <alignment horizontal="center" vertical="center"/>
    </xf>
    <xf numFmtId="2" fontId="6" fillId="7" borderId="21" xfId="0" applyNumberFormat="1" applyFont="1" applyFill="1" applyBorder="1" applyAlignment="1">
      <alignment horizontal="center" vertical="center"/>
    </xf>
    <xf numFmtId="2" fontId="6" fillId="7" borderId="22" xfId="0" applyNumberFormat="1" applyFont="1" applyFill="1" applyBorder="1" applyAlignment="1">
      <alignment horizontal="center" vertical="center"/>
    </xf>
    <xf numFmtId="2" fontId="6" fillId="7" borderId="23" xfId="0" applyNumberFormat="1" applyFont="1" applyFill="1" applyBorder="1" applyAlignment="1">
      <alignment horizontal="center" vertical="center"/>
    </xf>
    <xf numFmtId="0" fontId="6" fillId="7" borderId="8" xfId="0" applyNumberFormat="1" applyFont="1" applyFill="1" applyBorder="1" applyAlignment="1">
      <alignment horizontal="center" vertical="center"/>
    </xf>
    <xf numFmtId="2" fontId="0" fillId="0" borderId="0" xfId="0" applyNumberFormat="1"/>
    <xf numFmtId="166" fontId="0" fillId="0" borderId="0" xfId="0" applyNumberFormat="1"/>
    <xf numFmtId="164" fontId="0" fillId="0" borderId="2" xfId="0" applyNumberFormat="1" applyFill="1" applyBorder="1" applyAlignment="1"/>
    <xf numFmtId="20" fontId="6" fillId="0" borderId="2" xfId="0" applyNumberFormat="1" applyFont="1" applyFill="1" applyBorder="1" applyAlignment="1">
      <alignment horizontal="left" vertical="center"/>
    </xf>
    <xf numFmtId="0" fontId="6" fillId="0" borderId="2" xfId="0" applyNumberFormat="1" applyFont="1" applyFill="1" applyBorder="1" applyAlignment="1">
      <alignment horizontal="center" vertical="center"/>
    </xf>
    <xf numFmtId="2" fontId="6" fillId="0" borderId="10" xfId="0" applyNumberFormat="1" applyFont="1" applyFill="1" applyBorder="1" applyAlignment="1">
      <alignment horizontal="center" vertical="center"/>
    </xf>
    <xf numFmtId="164" fontId="0" fillId="7" borderId="2" xfId="0" applyNumberFormat="1" applyFill="1" applyBorder="1" applyAlignment="1"/>
    <xf numFmtId="2" fontId="6" fillId="7" borderId="11" xfId="0" applyNumberFormat="1" applyFont="1" applyFill="1" applyBorder="1" applyAlignment="1">
      <alignment horizontal="center" vertical="center"/>
    </xf>
    <xf numFmtId="2" fontId="6" fillId="7" borderId="12" xfId="0" applyNumberFormat="1" applyFont="1" applyFill="1" applyBorder="1" applyAlignment="1">
      <alignment horizontal="center" vertical="center"/>
    </xf>
    <xf numFmtId="2" fontId="6" fillId="7" borderId="13" xfId="0" applyNumberFormat="1" applyFont="1" applyFill="1" applyBorder="1" applyAlignment="1">
      <alignment horizontal="center" vertical="center"/>
    </xf>
    <xf numFmtId="20" fontId="0" fillId="0" borderId="0" xfId="0" applyNumberFormat="1"/>
    <xf numFmtId="0" fontId="6" fillId="0" borderId="24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2" fontId="6" fillId="9" borderId="17" xfId="0" applyNumberFormat="1" applyFont="1" applyFill="1" applyBorder="1" applyAlignment="1">
      <alignment horizontal="center" vertical="center"/>
    </xf>
    <xf numFmtId="0" fontId="6" fillId="9" borderId="18" xfId="0" applyNumberFormat="1" applyFont="1" applyFill="1" applyBorder="1" applyAlignment="1">
      <alignment horizontal="center" vertical="center"/>
    </xf>
    <xf numFmtId="2" fontId="6" fillId="9" borderId="21" xfId="0" applyNumberFormat="1" applyFont="1" applyFill="1" applyBorder="1" applyAlignment="1">
      <alignment horizontal="center" vertical="center"/>
    </xf>
    <xf numFmtId="2" fontId="6" fillId="9" borderId="22" xfId="0" applyNumberFormat="1" applyFont="1" applyFill="1" applyBorder="1" applyAlignment="1">
      <alignment horizontal="center" vertical="center"/>
    </xf>
    <xf numFmtId="2" fontId="6" fillId="9" borderId="23" xfId="0" applyNumberFormat="1" applyFont="1" applyFill="1" applyBorder="1" applyAlignment="1">
      <alignment horizontal="center" vertical="center"/>
    </xf>
    <xf numFmtId="2" fontId="6" fillId="9" borderId="27" xfId="0" applyNumberFormat="1" applyFont="1" applyFill="1" applyBorder="1" applyAlignment="1">
      <alignment horizontal="center" vertical="center"/>
    </xf>
    <xf numFmtId="2" fontId="6" fillId="9" borderId="0" xfId="0" applyNumberFormat="1" applyFont="1" applyFill="1" applyBorder="1" applyAlignment="1">
      <alignment horizontal="center" vertical="center"/>
    </xf>
    <xf numFmtId="2" fontId="6" fillId="9" borderId="28" xfId="0" applyNumberFormat="1" applyFont="1" applyFill="1" applyBorder="1" applyAlignment="1">
      <alignment horizontal="center" vertical="center"/>
    </xf>
    <xf numFmtId="2" fontId="6" fillId="9" borderId="18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333375</xdr:colOff>
      <xdr:row>6</xdr:row>
      <xdr:rowOff>152400</xdr:rowOff>
    </xdr:from>
    <xdr:to>
      <xdr:col>6</xdr:col>
      <xdr:colOff>638175</xdr:colOff>
      <xdr:row>8</xdr:row>
      <xdr:rowOff>219075</xdr:rowOff>
    </xdr:to>
    <xdr:sp macro="[0]!CalculSemaine" textlink="">
      <xdr:nvSpPr>
        <xdr:cNvPr id="2" name="Rectangle à coins arrondis 1"/>
        <xdr:cNvSpPr/>
      </xdr:nvSpPr>
      <xdr:spPr>
        <a:xfrm>
          <a:off x="7267575" y="1238250"/>
          <a:ext cx="1828800" cy="44767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LANCER</a:t>
          </a:r>
          <a:r>
            <a:rPr lang="fr-FR" sz="1200" b="1" baseline="0"/>
            <a:t> LE CALCUL</a:t>
          </a:r>
          <a:endParaRPr lang="fr-FR" sz="1200" b="1"/>
        </a:p>
      </xdr:txBody>
    </xdr:sp>
    <xdr:clientData/>
  </xdr:twoCellAnchor>
  <xdr:twoCellAnchor>
    <xdr:from>
      <xdr:col>4</xdr:col>
      <xdr:colOff>361950</xdr:colOff>
      <xdr:row>8</xdr:row>
      <xdr:rowOff>333375</xdr:rowOff>
    </xdr:from>
    <xdr:to>
      <xdr:col>6</xdr:col>
      <xdr:colOff>666750</xdr:colOff>
      <xdr:row>11</xdr:row>
      <xdr:rowOff>38100</xdr:rowOff>
    </xdr:to>
    <xdr:sp macro="" textlink="">
      <xdr:nvSpPr>
        <xdr:cNvPr id="3" name="Rectangle à coins arrondis 2"/>
        <xdr:cNvSpPr/>
      </xdr:nvSpPr>
      <xdr:spPr>
        <a:xfrm>
          <a:off x="7296150" y="1800225"/>
          <a:ext cx="1828800" cy="4667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ENREGISTRER</a:t>
          </a:r>
          <a:r>
            <a:rPr lang="fr-FR" sz="1200" b="1" baseline="0"/>
            <a:t> SOUS</a:t>
          </a:r>
          <a:endParaRPr lang="fr-FR" sz="1200" b="1"/>
        </a:p>
      </xdr:txBody>
    </xdr:sp>
    <xdr:clientData/>
  </xdr:twoCellAnchor>
  <xdr:twoCellAnchor>
    <xdr:from>
      <xdr:col>4</xdr:col>
      <xdr:colOff>381000</xdr:colOff>
      <xdr:row>11</xdr:row>
      <xdr:rowOff>171450</xdr:rowOff>
    </xdr:from>
    <xdr:to>
      <xdr:col>6</xdr:col>
      <xdr:colOff>657225</xdr:colOff>
      <xdr:row>14</xdr:row>
      <xdr:rowOff>66675</xdr:rowOff>
    </xdr:to>
    <xdr:sp macro="" textlink="">
      <xdr:nvSpPr>
        <xdr:cNvPr id="4" name="Rectangle à coins arrondis 3"/>
        <xdr:cNvSpPr/>
      </xdr:nvSpPr>
      <xdr:spPr>
        <a:xfrm>
          <a:off x="7315200" y="2438400"/>
          <a:ext cx="1800225" cy="4667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EFFACER TOUS</a:t>
          </a:r>
        </a:p>
      </xdr:txBody>
    </xdr:sp>
    <xdr:clientData/>
  </xdr:twoCellAnchor>
  <xdr:twoCellAnchor>
    <xdr:from>
      <xdr:col>4</xdr:col>
      <xdr:colOff>152400</xdr:colOff>
      <xdr:row>15</xdr:row>
      <xdr:rowOff>142874</xdr:rowOff>
    </xdr:from>
    <xdr:to>
      <xdr:col>17</xdr:col>
      <xdr:colOff>638175</xdr:colOff>
      <xdr:row>49</xdr:row>
      <xdr:rowOff>171450</xdr:rowOff>
    </xdr:to>
    <xdr:sp macro="" textlink="">
      <xdr:nvSpPr>
        <xdr:cNvPr id="5" name="ZoneTexte 4"/>
        <xdr:cNvSpPr txBox="1"/>
      </xdr:nvSpPr>
      <xdr:spPr>
        <a:xfrm>
          <a:off x="7277100" y="3362324"/>
          <a:ext cx="10391775" cy="69437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a tous</a:t>
          </a:r>
          <a:br>
            <a:rPr lang="fr-FR"/>
          </a:br>
          <a:r>
            <a:rPr lang="fr-FR"/>
            <a:t>Je suis toujours très débutante en vba a mon dam),</a:t>
          </a:r>
          <a:br>
            <a:rPr lang="fr-FR"/>
          </a:br>
          <a:r>
            <a:rPr lang="fr-FR"/>
            <a:t>voici mon projet que je ne sais pas faire et que je souhaiterais en VBA</a:t>
          </a:r>
          <a:br>
            <a:rPr lang="fr-FR"/>
          </a:br>
          <a:r>
            <a:rPr lang="fr-FR"/>
            <a:t>je vous joint un fichier que je rempli a la main et une calculette chaque jour et chaque fin de week end (pas bien !!). ce fichier comporte 2 onglets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u="sng">
              <a:effectLst/>
            </a:rPr>
            <a:t>Le premier calcul le temps de repos octroyer en semaine d'astreinte (premier onglet) :</a:t>
          </a:r>
          <a:r>
            <a:rPr lang="fr-FR"/>
            <a:t>selon ce principe :</a:t>
          </a:r>
          <a:br>
            <a:rPr lang="fr-FR"/>
          </a:br>
          <a:r>
            <a:rPr lang="fr-FR"/>
            <a:t>- 2 plages : </a:t>
          </a:r>
          <a:br>
            <a:rPr lang="fr-FR"/>
          </a:br>
          <a:r>
            <a:rPr lang="fr-FR"/>
            <a:t>1 - l'heure de sortie de travail +11h</a:t>
          </a:r>
          <a:br>
            <a:rPr lang="fr-FR"/>
          </a:br>
          <a:r>
            <a:rPr lang="fr-FR"/>
            <a:t>2 - l'heure de reprise de travail -11</a:t>
          </a:r>
          <a:br>
            <a:rPr lang="fr-FR"/>
          </a:br>
          <a:r>
            <a:rPr lang="fr-FR"/>
            <a:t>on examine les deux périodes de 11 h</a:t>
          </a:r>
          <a:br>
            <a:rPr lang="fr-FR"/>
          </a:br>
          <a:r>
            <a:rPr lang="fr-FR"/>
            <a:t>on calcule les temps pour chaque inventions et on regarde la plage la moins impactée par les interventions</a:t>
          </a:r>
          <a:br>
            <a:rPr lang="fr-FR"/>
          </a:br>
          <a:r>
            <a:rPr lang="fr-FR"/>
            <a:t>exemple :</a:t>
          </a:r>
          <a:br>
            <a:rPr lang="fr-FR"/>
          </a:br>
          <a:r>
            <a:rPr lang="fr-FR"/>
            <a:t>heures sortie de travail 16h30</a:t>
          </a:r>
          <a:br>
            <a:rPr lang="fr-FR"/>
          </a:br>
          <a:r>
            <a:rPr lang="fr-FR"/>
            <a:t>heure reprise 7h</a:t>
          </a:r>
          <a:br>
            <a:rPr lang="fr-FR"/>
          </a:br>
          <a:r>
            <a:rPr lang="fr-FR"/>
            <a:t>interventions : 16h30 19h30 = 3h d'inventions ; 23h30 00h30 = 1h d'invention ; 00h45 02h30 = 2h30 d'intervention</a:t>
          </a:r>
          <a:br>
            <a:rPr lang="fr-FR"/>
          </a:br>
          <a:r>
            <a:rPr lang="fr-FR"/>
            <a:t>donc 4 h effectuées sur la plage 1 et 3h30 sur la plage 2</a:t>
          </a:r>
          <a:br>
            <a:rPr lang="fr-FR"/>
          </a:br>
          <a:r>
            <a:rPr lang="fr-FR"/>
            <a:t>le temps de repos sera = 3h30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u="sng">
              <a:effectLst/>
            </a:rPr>
            <a:t>Le deuxième calcul le temps de repos octroyer en week end d'astreinte </a:t>
          </a:r>
          <a:r>
            <a:rPr lang="fr-FR"/>
            <a:t>(second onglet) : 3 plages</a:t>
          </a:r>
          <a:br>
            <a:rPr lang="fr-FR"/>
          </a:br>
          <a:r>
            <a:rPr lang="fr-FR"/>
            <a:t>1 - l'heure de sortie de travail vendredi jusqu'à minuit samedi minuit</a:t>
          </a:r>
          <a:br>
            <a:rPr lang="fr-FR"/>
          </a:br>
          <a:r>
            <a:rPr lang="fr-FR"/>
            <a:t>2 - samedi minuit à dimanche minuit</a:t>
          </a:r>
          <a:br>
            <a:rPr lang="fr-FR"/>
          </a:br>
          <a:r>
            <a:rPr lang="fr-FR"/>
            <a:t>3 - dimanche 20 h à l'heure de reprise de travail</a:t>
          </a:r>
          <a:br>
            <a:rPr lang="fr-FR"/>
          </a:br>
          <a:r>
            <a:rPr lang="fr-FR"/>
            <a:t>on examine chaque plage et les temps de repos entre chaque intervention :</a:t>
          </a:r>
          <a:br>
            <a:rPr lang="fr-FR"/>
          </a:br>
          <a:r>
            <a:rPr lang="fr-FR"/>
            <a:t>si la plage observée a un temps = 11 la récup sera de 0h pour cette plage)</a:t>
          </a:r>
          <a:br>
            <a:rPr lang="fr-FR"/>
          </a:br>
          <a:r>
            <a:rPr lang="fr-FR"/>
            <a:t>sinon on prend la période de repos la plus longue de la plage et l'a déduit a 11 = le nombre d'heure a récupérer pour la plage</a:t>
          </a:r>
          <a:br>
            <a:rPr lang="fr-FR"/>
          </a:br>
          <a:r>
            <a:rPr lang="fr-FR"/>
            <a:t>on fait de même pour les plages 2 et 3 pour on cumul les résultats trouvé des 3 plages</a:t>
          </a:r>
          <a:br>
            <a:rPr lang="fr-FR"/>
          </a:br>
          <a:r>
            <a:rPr lang="fr-FR"/>
            <a:t>exemple </a:t>
          </a:r>
          <a:br>
            <a:rPr lang="fr-FR"/>
          </a:br>
          <a:r>
            <a:rPr lang="fr-FR"/>
            <a:t>heures sortie de travail 17 , reprise 7h30</a:t>
          </a:r>
          <a:br>
            <a:rPr lang="fr-FR"/>
          </a:br>
          <a:r>
            <a:rPr lang="fr-FR"/>
            <a:t>intervention de :</a:t>
          </a:r>
          <a:br>
            <a:rPr lang="fr-FR"/>
          </a:br>
          <a:r>
            <a:rPr lang="fr-FR"/>
            <a:t>samedi 23 février 2013 11:00 15:30 = 18h de repos sur la plage 1</a:t>
          </a:r>
          <a:br>
            <a:rPr lang="fr-FR"/>
          </a:br>
          <a:r>
            <a:rPr lang="fr-FR"/>
            <a:t>samedi 23 février 2013 22:00 00:00 = 6h30 de repos sur la plage 1</a:t>
          </a:r>
          <a:br>
            <a:rPr lang="fr-FR"/>
          </a:br>
          <a:r>
            <a:rPr lang="fr-FR" b="1">
              <a:effectLst/>
            </a:rPr>
            <a:t>donc pas de repos sur la plage 1</a:t>
          </a:r>
          <a:r>
            <a:rPr lang="fr-FR"/>
            <a:t/>
          </a:r>
          <a:br>
            <a:rPr lang="fr-FR"/>
          </a:br>
          <a:r>
            <a:rPr lang="fr-FR"/>
            <a:t>dimanche 24 février 2013 08:00 09:00 = 8h de repos sur la plage 2</a:t>
          </a:r>
          <a:br>
            <a:rPr lang="fr-FR"/>
          </a:br>
          <a:r>
            <a:rPr lang="fr-FR"/>
            <a:t>dimanche 24 février 2013 13:00 14:30 = 4h de repos sur la plage 2</a:t>
          </a:r>
          <a:br>
            <a:rPr lang="fr-FR"/>
          </a:br>
          <a:r>
            <a:rPr lang="fr-FR"/>
            <a:t>et 9h30 de repos sur la plage 2 (pour atteindre la fin de plage 2)</a:t>
          </a:r>
          <a:br>
            <a:rPr lang="fr-FR"/>
          </a:br>
          <a:r>
            <a:rPr lang="fr-FR"/>
            <a:t>donc la période de la plage 2 = 9h30 - 11 = 1h30 + 0 de la plage 1 = 1h30 de repos</a:t>
          </a:r>
          <a:br>
            <a:rPr lang="fr-FR"/>
          </a:br>
          <a:r>
            <a:rPr lang="fr-FR"/>
            <a:t>je souhaite que ce soit en VBA afin de ne pas écrabouiller une formule de calcule</a:t>
          </a:r>
          <a:br>
            <a:rPr lang="fr-FR"/>
          </a:br>
          <a:r>
            <a:rPr lang="fr-FR"/>
            <a:t>Pourriez vous m'aider</a:t>
          </a:r>
          <a:br>
            <a:rPr lang="fr-FR"/>
          </a:br>
          <a:r>
            <a:rPr lang="fr-FR"/>
            <a:t>merci d'avance</a:t>
          </a:r>
          <a:endParaRPr lang="fr-FR" sz="1100"/>
        </a:p>
      </xdr:txBody>
    </xdr:sp>
    <xdr:clientData/>
  </xdr:twoCellAnchor>
  <xdr:twoCellAnchor>
    <xdr:from>
      <xdr:col>2</xdr:col>
      <xdr:colOff>19050</xdr:colOff>
      <xdr:row>5</xdr:row>
      <xdr:rowOff>28575</xdr:rowOff>
    </xdr:from>
    <xdr:to>
      <xdr:col>4</xdr:col>
      <xdr:colOff>0</xdr:colOff>
      <xdr:row>7</xdr:row>
      <xdr:rowOff>9525</xdr:rowOff>
    </xdr:to>
    <xdr:sp macro="" textlink="">
      <xdr:nvSpPr>
        <xdr:cNvPr id="6" name="ZoneTexte 5"/>
        <xdr:cNvSpPr txBox="1"/>
      </xdr:nvSpPr>
      <xdr:spPr>
        <a:xfrm>
          <a:off x="2943225" y="1143000"/>
          <a:ext cx="4181475" cy="37147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Attention les horaires au format heure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333375</xdr:colOff>
      <xdr:row>6</xdr:row>
      <xdr:rowOff>152400</xdr:rowOff>
    </xdr:from>
    <xdr:to>
      <xdr:col>6</xdr:col>
      <xdr:colOff>638175</xdr:colOff>
      <xdr:row>8</xdr:row>
      <xdr:rowOff>219075</xdr:rowOff>
    </xdr:to>
    <xdr:sp macro="[0]!CalculWeekEnd" textlink="">
      <xdr:nvSpPr>
        <xdr:cNvPr id="2" name="Rectangle à coins arrondis 1"/>
        <xdr:cNvSpPr/>
      </xdr:nvSpPr>
      <xdr:spPr>
        <a:xfrm>
          <a:off x="7267575" y="1238250"/>
          <a:ext cx="1828800" cy="44767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LANCER</a:t>
          </a:r>
          <a:r>
            <a:rPr lang="fr-FR" sz="1200" b="1" baseline="0"/>
            <a:t> LE CALCUL</a:t>
          </a:r>
          <a:endParaRPr lang="fr-FR" sz="1200" b="1"/>
        </a:p>
      </xdr:txBody>
    </xdr:sp>
    <xdr:clientData/>
  </xdr:twoCellAnchor>
  <xdr:twoCellAnchor>
    <xdr:from>
      <xdr:col>4</xdr:col>
      <xdr:colOff>361950</xdr:colOff>
      <xdr:row>8</xdr:row>
      <xdr:rowOff>333375</xdr:rowOff>
    </xdr:from>
    <xdr:to>
      <xdr:col>6</xdr:col>
      <xdr:colOff>666750</xdr:colOff>
      <xdr:row>11</xdr:row>
      <xdr:rowOff>38100</xdr:rowOff>
    </xdr:to>
    <xdr:sp macro="" textlink="">
      <xdr:nvSpPr>
        <xdr:cNvPr id="3" name="Rectangle à coins arrondis 2"/>
        <xdr:cNvSpPr/>
      </xdr:nvSpPr>
      <xdr:spPr>
        <a:xfrm>
          <a:off x="7296150" y="1800225"/>
          <a:ext cx="1828800" cy="4667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ENREGISTRER</a:t>
          </a:r>
          <a:r>
            <a:rPr lang="fr-FR" sz="1200" b="1" baseline="0"/>
            <a:t> SOUS</a:t>
          </a:r>
          <a:endParaRPr lang="fr-FR" sz="1200" b="1"/>
        </a:p>
      </xdr:txBody>
    </xdr:sp>
    <xdr:clientData/>
  </xdr:twoCellAnchor>
  <xdr:twoCellAnchor>
    <xdr:from>
      <xdr:col>4</xdr:col>
      <xdr:colOff>381000</xdr:colOff>
      <xdr:row>11</xdr:row>
      <xdr:rowOff>171450</xdr:rowOff>
    </xdr:from>
    <xdr:to>
      <xdr:col>6</xdr:col>
      <xdr:colOff>676275</xdr:colOff>
      <xdr:row>13</xdr:row>
      <xdr:rowOff>209549</xdr:rowOff>
    </xdr:to>
    <xdr:sp macro="" textlink="">
      <xdr:nvSpPr>
        <xdr:cNvPr id="4" name="Rectangle à coins arrondis 3"/>
        <xdr:cNvSpPr/>
      </xdr:nvSpPr>
      <xdr:spPr>
        <a:xfrm>
          <a:off x="7696200" y="2676525"/>
          <a:ext cx="1819275" cy="457199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EFFACER TOUS</a:t>
          </a:r>
        </a:p>
      </xdr:txBody>
    </xdr:sp>
    <xdr:clientData/>
  </xdr:twoCellAnchor>
  <xdr:twoCellAnchor>
    <xdr:from>
      <xdr:col>11</xdr:col>
      <xdr:colOff>638175</xdr:colOff>
      <xdr:row>0</xdr:row>
      <xdr:rowOff>0</xdr:rowOff>
    </xdr:from>
    <xdr:to>
      <xdr:col>25</xdr:col>
      <xdr:colOff>361950</xdr:colOff>
      <xdr:row>32</xdr:row>
      <xdr:rowOff>47626</xdr:rowOff>
    </xdr:to>
    <xdr:sp macro="" textlink="">
      <xdr:nvSpPr>
        <xdr:cNvPr id="5" name="ZoneTexte 4"/>
        <xdr:cNvSpPr txBox="1"/>
      </xdr:nvSpPr>
      <xdr:spPr>
        <a:xfrm>
          <a:off x="13287375" y="0"/>
          <a:ext cx="10391775" cy="73152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a tous</a:t>
          </a:r>
          <a:br>
            <a:rPr lang="fr-FR"/>
          </a:br>
          <a:r>
            <a:rPr lang="fr-FR"/>
            <a:t>Je suis toujours très débutante en vba a mon dam),</a:t>
          </a:r>
          <a:br>
            <a:rPr lang="fr-FR"/>
          </a:br>
          <a:r>
            <a:rPr lang="fr-FR"/>
            <a:t>voici mon projet que je ne sais pas faire et que je souhaiterais en VBA</a:t>
          </a:r>
          <a:br>
            <a:rPr lang="fr-FR"/>
          </a:br>
          <a:r>
            <a:rPr lang="fr-FR"/>
            <a:t>je vous joint un fichier que je rempli a la main et une calculette chaque jour et chaque fin de week end (pas bien !!). ce fichier comporte 2 onglets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u="sng">
              <a:effectLst/>
            </a:rPr>
            <a:t>Le premier calcul le temps de repos octroyer en semaine d'astreinte (premier onglet) :</a:t>
          </a:r>
          <a:r>
            <a:rPr lang="fr-FR"/>
            <a:t>selon ce principe :</a:t>
          </a:r>
          <a:br>
            <a:rPr lang="fr-FR"/>
          </a:br>
          <a:r>
            <a:rPr lang="fr-FR"/>
            <a:t>- 2 plages : </a:t>
          </a:r>
          <a:br>
            <a:rPr lang="fr-FR"/>
          </a:br>
          <a:r>
            <a:rPr lang="fr-FR"/>
            <a:t>1 - l'heure de sortie de travail +11h</a:t>
          </a:r>
          <a:br>
            <a:rPr lang="fr-FR"/>
          </a:br>
          <a:r>
            <a:rPr lang="fr-FR"/>
            <a:t>2 - l'heure de reprise de travail -11</a:t>
          </a:r>
          <a:br>
            <a:rPr lang="fr-FR"/>
          </a:br>
          <a:r>
            <a:rPr lang="fr-FR"/>
            <a:t>on examine les deux périodes de 11 h</a:t>
          </a:r>
          <a:br>
            <a:rPr lang="fr-FR"/>
          </a:br>
          <a:r>
            <a:rPr lang="fr-FR"/>
            <a:t>on calcule les temps pour chaque inventions et on regarde la plage la moins impactée par les interventions</a:t>
          </a:r>
          <a:br>
            <a:rPr lang="fr-FR"/>
          </a:br>
          <a:r>
            <a:rPr lang="fr-FR"/>
            <a:t>exemple :</a:t>
          </a:r>
          <a:br>
            <a:rPr lang="fr-FR"/>
          </a:br>
          <a:r>
            <a:rPr lang="fr-FR"/>
            <a:t>heures sortie de travail 16h30</a:t>
          </a:r>
          <a:br>
            <a:rPr lang="fr-FR"/>
          </a:br>
          <a:r>
            <a:rPr lang="fr-FR"/>
            <a:t>heure reprise 7h</a:t>
          </a:r>
          <a:br>
            <a:rPr lang="fr-FR"/>
          </a:br>
          <a:r>
            <a:rPr lang="fr-FR"/>
            <a:t>interventions : 16h30 19h30 = 3h d'inventions ; 23h30 00h30 = 1h d'invention ; 00h45 02h30 = 2h30 d'intervention</a:t>
          </a:r>
          <a:br>
            <a:rPr lang="fr-FR"/>
          </a:br>
          <a:r>
            <a:rPr lang="fr-FR"/>
            <a:t>donc 4 h effectuées sur la plage 1 et 3h30 sur la plage 2</a:t>
          </a:r>
          <a:br>
            <a:rPr lang="fr-FR"/>
          </a:br>
          <a:r>
            <a:rPr lang="fr-FR"/>
            <a:t>le temps de repos sera = 3h30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u="sng">
              <a:effectLst/>
            </a:rPr>
            <a:t>Le deuxième calcul le temps de repos octroyer en week end d'astreinte </a:t>
          </a:r>
          <a:r>
            <a:rPr lang="fr-FR"/>
            <a:t>(second onglet) : 3 plages</a:t>
          </a:r>
          <a:br>
            <a:rPr lang="fr-FR"/>
          </a:br>
          <a:r>
            <a:rPr lang="fr-FR"/>
            <a:t>1 - l'heure de sortie de travail vendredi jusqu'à minuit samedi minuit</a:t>
          </a:r>
          <a:br>
            <a:rPr lang="fr-FR"/>
          </a:br>
          <a:r>
            <a:rPr lang="fr-FR"/>
            <a:t>2 - samedi minuit à dimanche minuit</a:t>
          </a:r>
          <a:br>
            <a:rPr lang="fr-FR"/>
          </a:br>
          <a:r>
            <a:rPr lang="fr-FR"/>
            <a:t>3 - dimanche 20 h à l'heure de reprise de travail</a:t>
          </a:r>
          <a:br>
            <a:rPr lang="fr-FR"/>
          </a:br>
          <a:r>
            <a:rPr lang="fr-FR"/>
            <a:t>on examine chaque plage et les temps de repos entre chaque intervention :</a:t>
          </a:r>
          <a:br>
            <a:rPr lang="fr-FR"/>
          </a:br>
          <a:r>
            <a:rPr lang="fr-FR"/>
            <a:t>si la plage observée a un temps = 11 la récup sera de 0h pour cette plage)</a:t>
          </a:r>
          <a:br>
            <a:rPr lang="fr-FR"/>
          </a:br>
          <a:r>
            <a:rPr lang="fr-FR"/>
            <a:t>sinon on prend la période de repos la plus longue de la plage et l'a déduit a 11 = le nombre d'heure a récupérer pour la plage</a:t>
          </a:r>
          <a:br>
            <a:rPr lang="fr-FR"/>
          </a:br>
          <a:r>
            <a:rPr lang="fr-FR"/>
            <a:t>on fait de même pour les plages 2 et 3 pour on cumul les résultats trouvé des 3 plages</a:t>
          </a:r>
          <a:br>
            <a:rPr lang="fr-FR"/>
          </a:br>
          <a:r>
            <a:rPr lang="fr-FR"/>
            <a:t>exemple </a:t>
          </a:r>
          <a:br>
            <a:rPr lang="fr-FR"/>
          </a:br>
          <a:r>
            <a:rPr lang="fr-FR"/>
            <a:t>heures sortie de travail 17 , reprise 7h30</a:t>
          </a:r>
          <a:br>
            <a:rPr lang="fr-FR"/>
          </a:br>
          <a:r>
            <a:rPr lang="fr-FR"/>
            <a:t>intervention de :</a:t>
          </a:r>
          <a:br>
            <a:rPr lang="fr-FR"/>
          </a:br>
          <a:r>
            <a:rPr lang="fr-FR"/>
            <a:t>samedi 23 février 2013 11:00 15:30 = 18h de repos sur la plage 1</a:t>
          </a:r>
          <a:br>
            <a:rPr lang="fr-FR"/>
          </a:br>
          <a:r>
            <a:rPr lang="fr-FR"/>
            <a:t>samedi 23 février 2013 22:00 00:00 = 6h30 de repos sur la plage 1</a:t>
          </a:r>
          <a:br>
            <a:rPr lang="fr-FR"/>
          </a:br>
          <a:r>
            <a:rPr lang="fr-FR" b="1">
              <a:effectLst/>
            </a:rPr>
            <a:t>donc pas de repos sur la plage 1</a:t>
          </a:r>
          <a:r>
            <a:rPr lang="fr-FR"/>
            <a:t/>
          </a:r>
          <a:br>
            <a:rPr lang="fr-FR"/>
          </a:br>
          <a:r>
            <a:rPr lang="fr-FR"/>
            <a:t>dimanche 24 février 2013 08:00 09:00 = 8h de repos sur la plage 2</a:t>
          </a:r>
          <a:br>
            <a:rPr lang="fr-FR"/>
          </a:br>
          <a:r>
            <a:rPr lang="fr-FR"/>
            <a:t>dimanche 24 février 2013 13:00 14:30 = 4h de repos sur la plage 2</a:t>
          </a:r>
          <a:br>
            <a:rPr lang="fr-FR"/>
          </a:br>
          <a:r>
            <a:rPr lang="fr-FR"/>
            <a:t>et 9h30 de repos sur la plage 2 (pour atteindre la fin de plage 2)</a:t>
          </a:r>
          <a:br>
            <a:rPr lang="fr-FR"/>
          </a:br>
          <a:r>
            <a:rPr lang="fr-FR"/>
            <a:t>donc la période de la plage 2 = 9h30 - 11 = 1h30 + 0 de la plage 1 = 1h30 de repos</a:t>
          </a:r>
          <a:br>
            <a:rPr lang="fr-FR"/>
          </a:br>
          <a:r>
            <a:rPr lang="fr-FR"/>
            <a:t>je souhaite que ce soit en VBA afin de ne pas écrabouiller une formule de calcule</a:t>
          </a:r>
          <a:br>
            <a:rPr lang="fr-FR"/>
          </a:br>
          <a:r>
            <a:rPr lang="fr-FR"/>
            <a:t>Pourriez vous m'aider</a:t>
          </a:r>
          <a:br>
            <a:rPr lang="fr-FR"/>
          </a:br>
          <a:r>
            <a:rPr lang="fr-FR"/>
            <a:t>merci d'avance</a:t>
          </a:r>
          <a:endParaRPr lang="fr-FR" sz="1100"/>
        </a:p>
      </xdr:txBody>
    </xdr:sp>
    <xdr:clientData/>
  </xdr:twoCellAnchor>
  <xdr:twoCellAnchor>
    <xdr:from>
      <xdr:col>2</xdr:col>
      <xdr:colOff>0</xdr:colOff>
      <xdr:row>5</xdr:row>
      <xdr:rowOff>19050</xdr:rowOff>
    </xdr:from>
    <xdr:to>
      <xdr:col>4</xdr:col>
      <xdr:colOff>0</xdr:colOff>
      <xdr:row>7</xdr:row>
      <xdr:rowOff>0</xdr:rowOff>
    </xdr:to>
    <xdr:sp macro="" textlink="">
      <xdr:nvSpPr>
        <xdr:cNvPr id="6" name="ZoneTexte 5"/>
        <xdr:cNvSpPr txBox="1"/>
      </xdr:nvSpPr>
      <xdr:spPr>
        <a:xfrm>
          <a:off x="3114675" y="1133475"/>
          <a:ext cx="4200525" cy="37147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Attention les horaires au format heure</a:t>
          </a:r>
        </a:p>
      </xdr:txBody>
    </xdr:sp>
    <xdr:clientData/>
  </xdr:twoCellAnchor>
  <xdr:twoCellAnchor>
    <xdr:from>
      <xdr:col>9</xdr:col>
      <xdr:colOff>85725</xdr:colOff>
      <xdr:row>17</xdr:row>
      <xdr:rowOff>104775</xdr:rowOff>
    </xdr:from>
    <xdr:to>
      <xdr:col>18</xdr:col>
      <xdr:colOff>390525</xdr:colOff>
      <xdr:row>30</xdr:row>
      <xdr:rowOff>104775</xdr:rowOff>
    </xdr:to>
    <xdr:sp macro="" textlink="">
      <xdr:nvSpPr>
        <xdr:cNvPr id="7" name="ZoneTexte 6"/>
        <xdr:cNvSpPr txBox="1"/>
      </xdr:nvSpPr>
      <xdr:spPr>
        <a:xfrm>
          <a:off x="11210925" y="3886200"/>
          <a:ext cx="7162800" cy="2990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Banzai</a:t>
          </a:r>
          <a:br>
            <a:rPr lang="fr-FR"/>
          </a:br>
          <a:r>
            <a:rPr lang="fr-FR"/>
            <a:t>la macro tourne mais les résultats ne sont pas bon</a:t>
          </a:r>
          <a:br>
            <a:rPr lang="fr-FR"/>
          </a:br>
          <a:r>
            <a:rPr lang="fr-FR"/>
            <a:t>dans le fichier que je te retourne on devrait obtenir 0 heures de rattrapage en effet</a:t>
          </a:r>
          <a:br>
            <a:rPr lang="fr-FR"/>
          </a:br>
          <a:r>
            <a:rPr lang="fr-FR"/>
            <a:t>l'intervention n'est que samedi </a:t>
          </a:r>
          <a:br>
            <a:rPr lang="fr-FR"/>
          </a:br>
          <a:r>
            <a:rPr lang="fr-FR"/>
            <a:t>de 2 a 4 h et de 9h30 à 13h00 donc de 17h00 a 2h00 ca fait 8h de repos, de 4 a 9h30 ca fait 5h30 et de 13h à la fin de la plage 1 ca fait 11h donc le plus grand nombre de repos en heures de la plage 11, -11 = 0 et comme du dimanche à la reprise il n'a pas travaillé ça fait 0 heures</a:t>
          </a:r>
          <a:br>
            <a:rPr lang="fr-FR"/>
          </a:br>
          <a:r>
            <a:rPr lang="fr-FR"/>
            <a:t>est ce que tu peux corriger</a:t>
          </a:r>
          <a:br>
            <a:rPr lang="fr-FR"/>
          </a:br>
          <a:r>
            <a:rPr lang="fr-FR"/>
            <a:t>je t'en remercie grandement d'avance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lcule-nombre-d-heures-repos-t42146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5"/>
  <sheetViews>
    <sheetView workbookViewId="0">
      <selection activeCell="D27" sqref="D27"/>
    </sheetView>
  </sheetViews>
  <sheetFormatPr baseColWidth="10" defaultRowHeight="15" x14ac:dyDescent="0.25"/>
  <cols>
    <col min="1" max="1" width="21.42578125" customWidth="1"/>
    <col min="2" max="3" width="22.42578125" customWidth="1"/>
    <col min="4" max="4" width="40.5703125" customWidth="1"/>
  </cols>
  <sheetData>
    <row r="1" spans="1:9" ht="21" x14ac:dyDescent="0.35">
      <c r="A1" s="4" t="s">
        <v>14</v>
      </c>
      <c r="I1" s="18" t="s">
        <v>15</v>
      </c>
    </row>
    <row r="2" spans="1:9" x14ac:dyDescent="0.25">
      <c r="C2" s="15" t="s">
        <v>13</v>
      </c>
      <c r="D2" t="s">
        <v>7</v>
      </c>
    </row>
    <row r="3" spans="1:9" x14ac:dyDescent="0.25">
      <c r="C3" s="14">
        <v>41316</v>
      </c>
      <c r="D3" s="17">
        <v>41317</v>
      </c>
    </row>
    <row r="4" spans="1:9" ht="16.5" thickBot="1" x14ac:dyDescent="0.3">
      <c r="A4" s="2" t="s">
        <v>1</v>
      </c>
      <c r="B4" t="s">
        <v>9</v>
      </c>
    </row>
    <row r="5" spans="1:9" ht="20.25" thickTop="1" thickBot="1" x14ac:dyDescent="0.35">
      <c r="A5" s="3" t="s">
        <v>2</v>
      </c>
      <c r="C5" s="21">
        <v>0.29166666666666669</v>
      </c>
      <c r="D5" s="20">
        <v>0.6875</v>
      </c>
    </row>
    <row r="6" spans="1:9" ht="15.75" thickTop="1" x14ac:dyDescent="0.25"/>
    <row r="7" spans="1:9" x14ac:dyDescent="0.25">
      <c r="D7" s="19"/>
    </row>
    <row r="9" spans="1:9" ht="30" x14ac:dyDescent="0.25">
      <c r="A9" s="6" t="s">
        <v>4</v>
      </c>
      <c r="B9" s="6" t="s">
        <v>3</v>
      </c>
      <c r="C9" s="6" t="s">
        <v>3</v>
      </c>
      <c r="D9" s="5" t="s">
        <v>0</v>
      </c>
    </row>
    <row r="10" spans="1:9" x14ac:dyDescent="0.25">
      <c r="A10" s="13">
        <v>41316</v>
      </c>
      <c r="B10" s="9">
        <v>0.6875</v>
      </c>
      <c r="C10" s="9">
        <v>0.8125</v>
      </c>
      <c r="D10" s="1" t="s">
        <v>10</v>
      </c>
    </row>
    <row r="11" spans="1:9" x14ac:dyDescent="0.25">
      <c r="A11" s="13">
        <v>41316</v>
      </c>
      <c r="B11" s="9">
        <v>0.97916666666666663</v>
      </c>
      <c r="C11" s="9">
        <v>2.0833333333333332E-2</v>
      </c>
      <c r="D11" s="1" t="s">
        <v>10</v>
      </c>
    </row>
    <row r="12" spans="1:9" x14ac:dyDescent="0.25">
      <c r="A12" s="13">
        <v>41317</v>
      </c>
      <c r="B12" s="9">
        <v>3.125E-2</v>
      </c>
      <c r="C12" s="9">
        <v>0.10416666666666667</v>
      </c>
      <c r="D12" s="1" t="s">
        <v>10</v>
      </c>
    </row>
    <row r="13" spans="1:9" x14ac:dyDescent="0.25">
      <c r="A13" s="13"/>
      <c r="B13" s="1"/>
      <c r="C13" s="1"/>
      <c r="D13" s="1"/>
    </row>
    <row r="14" spans="1:9" x14ac:dyDescent="0.25">
      <c r="A14" s="13"/>
      <c r="B14" s="1"/>
      <c r="C14" s="1"/>
      <c r="D14" s="1"/>
    </row>
    <row r="15" spans="1:9" x14ac:dyDescent="0.25">
      <c r="A15" s="13"/>
      <c r="B15" s="1"/>
      <c r="C15" s="1"/>
      <c r="D15" s="1"/>
    </row>
    <row r="16" spans="1:9" x14ac:dyDescent="0.25">
      <c r="A16" s="13"/>
      <c r="B16" s="1"/>
      <c r="C16" s="1"/>
      <c r="D16" s="1"/>
    </row>
    <row r="17" spans="1:4" x14ac:dyDescent="0.25">
      <c r="A17" s="13"/>
      <c r="B17" s="1"/>
      <c r="C17" s="1"/>
      <c r="D17" s="1"/>
    </row>
    <row r="18" spans="1:4" x14ac:dyDescent="0.25">
      <c r="A18" s="13"/>
      <c r="B18" s="1"/>
      <c r="C18" s="1"/>
      <c r="D18" s="1"/>
    </row>
    <row r="19" spans="1:4" x14ac:dyDescent="0.25">
      <c r="A19" s="13"/>
      <c r="B19" s="1"/>
      <c r="C19" s="1"/>
      <c r="D19" s="1"/>
    </row>
    <row r="20" spans="1:4" x14ac:dyDescent="0.25">
      <c r="A20" s="13"/>
      <c r="B20" s="1"/>
      <c r="C20" s="1"/>
      <c r="D20" s="1"/>
    </row>
    <row r="23" spans="1:4" ht="49.5" customHeight="1" x14ac:dyDescent="0.25">
      <c r="C23" s="8" t="s">
        <v>8</v>
      </c>
      <c r="D23" s="10">
        <v>0.14583333333333334</v>
      </c>
    </row>
    <row r="25" spans="1:4" ht="44.25" customHeight="1" x14ac:dyDescent="0.25">
      <c r="C25" s="8" t="s">
        <v>8</v>
      </c>
      <c r="D25" s="10">
        <v>0.11458333333333333</v>
      </c>
    </row>
  </sheetData>
  <hyperlinks>
    <hyperlink ref="I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7"/>
  <sheetViews>
    <sheetView tabSelected="1" workbookViewId="0">
      <selection activeCell="B25" sqref="B25"/>
    </sheetView>
  </sheetViews>
  <sheetFormatPr baseColWidth="10" defaultRowHeight="15" x14ac:dyDescent="0.25"/>
  <cols>
    <col min="1" max="1" width="24.28515625" customWidth="1"/>
    <col min="2" max="3" width="22.42578125" customWidth="1"/>
    <col min="4" max="4" width="40.5703125" customWidth="1"/>
  </cols>
  <sheetData>
    <row r="1" spans="1:4" ht="21" x14ac:dyDescent="0.35">
      <c r="A1" s="4" t="s">
        <v>5</v>
      </c>
    </row>
    <row r="2" spans="1:4" x14ac:dyDescent="0.25">
      <c r="B2" s="15" t="str">
        <f>"DU "&amp; TEXT(B3,"jjjj")</f>
        <v>DU vendredi</v>
      </c>
      <c r="C2" t="str">
        <f>"AU " &amp; TEXT(C3,"jjjj")</f>
        <v>AU lundi</v>
      </c>
      <c r="D2" s="16"/>
    </row>
    <row r="3" spans="1:4" ht="15.75" thickBot="1" x14ac:dyDescent="0.3">
      <c r="A3" t="s">
        <v>6</v>
      </c>
      <c r="B3" s="14">
        <v>41306</v>
      </c>
      <c r="C3" s="17">
        <f>B3+3</f>
        <v>41309</v>
      </c>
    </row>
    <row r="4" spans="1:4" ht="17.25" thickTop="1" thickBot="1" x14ac:dyDescent="0.3">
      <c r="A4" s="2" t="s">
        <v>1</v>
      </c>
      <c r="B4" t="s">
        <v>12</v>
      </c>
      <c r="C4" s="25" t="s">
        <v>17</v>
      </c>
      <c r="D4" s="25" t="s">
        <v>16</v>
      </c>
    </row>
    <row r="5" spans="1:4" ht="20.25" thickTop="1" thickBot="1" x14ac:dyDescent="0.35">
      <c r="A5" s="3" t="s">
        <v>2</v>
      </c>
      <c r="C5" s="24">
        <v>0.70833333333333337</v>
      </c>
      <c r="D5" s="24">
        <v>0.3125</v>
      </c>
    </row>
    <row r="6" spans="1:4" ht="15.75" thickTop="1" x14ac:dyDescent="0.25"/>
    <row r="9" spans="1:4" ht="30.75" thickBot="1" x14ac:dyDescent="0.3">
      <c r="A9" s="6" t="s">
        <v>4</v>
      </c>
      <c r="B9" s="6" t="s">
        <v>3</v>
      </c>
      <c r="C9" s="6" t="s">
        <v>3</v>
      </c>
      <c r="D9" s="5" t="s">
        <v>0</v>
      </c>
    </row>
    <row r="10" spans="1:4" ht="16.5" thickTop="1" thickBot="1" x14ac:dyDescent="0.3">
      <c r="A10" s="11">
        <v>41307</v>
      </c>
      <c r="B10" s="12">
        <v>0.375</v>
      </c>
      <c r="C10" s="12">
        <v>0.45833333333333331</v>
      </c>
      <c r="D10" s="1" t="s">
        <v>11</v>
      </c>
    </row>
    <row r="11" spans="1:4" ht="16.5" thickTop="1" thickBot="1" x14ac:dyDescent="0.3">
      <c r="A11" s="11">
        <v>41308</v>
      </c>
      <c r="B11" s="12">
        <v>0.41666666666666669</v>
      </c>
      <c r="C11" s="12">
        <v>0.54166666666666663</v>
      </c>
      <c r="D11" s="1" t="s">
        <v>11</v>
      </c>
    </row>
    <row r="12" spans="1:4" ht="16.5" thickTop="1" thickBot="1" x14ac:dyDescent="0.3">
      <c r="A12" s="11">
        <v>41308</v>
      </c>
      <c r="B12" s="12">
        <v>0.79166666666666663</v>
      </c>
      <c r="C12" s="12">
        <v>0.91666666666666663</v>
      </c>
      <c r="D12" s="1"/>
    </row>
    <row r="13" spans="1:4" ht="16.5" thickTop="1" thickBot="1" x14ac:dyDescent="0.3">
      <c r="A13" s="11">
        <v>41309</v>
      </c>
      <c r="B13" s="12">
        <v>0</v>
      </c>
      <c r="C13" s="12">
        <v>0.125</v>
      </c>
      <c r="D13" s="1"/>
    </row>
    <row r="14" spans="1:4" ht="16.5" thickTop="1" thickBot="1" x14ac:dyDescent="0.3">
      <c r="A14" s="11"/>
      <c r="B14" s="12"/>
      <c r="C14" s="12"/>
      <c r="D14" s="1"/>
    </row>
    <row r="15" spans="1:4" ht="16.5" thickTop="1" thickBot="1" x14ac:dyDescent="0.3">
      <c r="A15" s="11"/>
      <c r="B15" s="12"/>
      <c r="C15" s="12"/>
      <c r="D15" s="1"/>
    </row>
    <row r="16" spans="1:4" ht="16.5" thickTop="1" thickBot="1" x14ac:dyDescent="0.3">
      <c r="A16" s="11"/>
      <c r="B16" s="12"/>
      <c r="C16" s="12"/>
      <c r="D16" s="1"/>
    </row>
    <row r="17" spans="1:9" ht="16.5" thickTop="1" thickBot="1" x14ac:dyDescent="0.3">
      <c r="A17" s="11"/>
      <c r="B17" s="12"/>
      <c r="C17" s="12"/>
      <c r="D17" s="1"/>
    </row>
    <row r="18" spans="1:9" ht="16.5" thickTop="1" thickBot="1" x14ac:dyDescent="0.3">
      <c r="A18" s="11"/>
      <c r="B18" s="12"/>
      <c r="C18" s="12"/>
      <c r="D18" s="1"/>
    </row>
    <row r="19" spans="1:9" ht="16.5" thickTop="1" thickBot="1" x14ac:dyDescent="0.3">
      <c r="A19" s="11"/>
      <c r="B19" s="12"/>
      <c r="C19" s="12"/>
      <c r="D19" s="1"/>
    </row>
    <row r="20" spans="1:9" ht="16.5" thickTop="1" thickBot="1" x14ac:dyDescent="0.3">
      <c r="A20" s="11"/>
      <c r="B20" s="12"/>
      <c r="C20" s="12"/>
      <c r="D20" s="1"/>
    </row>
    <row r="21" spans="1:9" ht="16.5" thickTop="1" thickBot="1" x14ac:dyDescent="0.3">
      <c r="A21" s="11"/>
      <c r="B21" s="12"/>
      <c r="C21" s="12"/>
      <c r="D21" s="1"/>
      <c r="G21" s="22"/>
      <c r="H21" s="23"/>
      <c r="I21" s="23"/>
    </row>
    <row r="22" spans="1:9" ht="15.75" thickTop="1" x14ac:dyDescent="0.25">
      <c r="G22" s="22"/>
      <c r="H22" s="23"/>
      <c r="I22" s="23"/>
    </row>
    <row r="23" spans="1:9" x14ac:dyDescent="0.25">
      <c r="G23" s="22"/>
      <c r="H23" s="23"/>
      <c r="I23" s="23"/>
    </row>
    <row r="24" spans="1:9" ht="30" x14ac:dyDescent="0.25">
      <c r="C24" s="7" t="s">
        <v>8</v>
      </c>
      <c r="D24" s="10">
        <v>6.25E-2</v>
      </c>
      <c r="G24" s="22"/>
      <c r="H24" s="23"/>
      <c r="I24" s="23"/>
    </row>
    <row r="25" spans="1:9" x14ac:dyDescent="0.25">
      <c r="G25" s="22"/>
      <c r="H25" s="23"/>
      <c r="I25" s="23"/>
    </row>
    <row r="26" spans="1:9" ht="33.75" customHeight="1" x14ac:dyDescent="0.25">
      <c r="C26" s="7" t="s">
        <v>8</v>
      </c>
      <c r="D26" s="10">
        <v>0.3125</v>
      </c>
      <c r="G26" s="22"/>
      <c r="H26" s="23"/>
      <c r="I26" s="23"/>
    </row>
    <row r="27" spans="1:9" x14ac:dyDescent="0.25">
      <c r="G27" s="22"/>
      <c r="H27" s="23"/>
      <c r="I27" s="23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93"/>
  <sheetViews>
    <sheetView topLeftCell="A70" workbookViewId="0">
      <selection activeCell="A99" sqref="A99"/>
    </sheetView>
  </sheetViews>
  <sheetFormatPr baseColWidth="10" defaultRowHeight="15" x14ac:dyDescent="0.25"/>
  <cols>
    <col min="1" max="1" width="29.42578125" customWidth="1"/>
    <col min="2" max="2" width="17.140625" customWidth="1"/>
    <col min="3" max="3" width="21" customWidth="1"/>
    <col min="4" max="4" width="16.85546875" customWidth="1"/>
    <col min="5" max="5" width="26.85546875" customWidth="1"/>
    <col min="6" max="6" width="17.5703125" customWidth="1"/>
    <col min="8" max="8" width="14.42578125" customWidth="1"/>
    <col min="9" max="9" width="17.5703125" customWidth="1"/>
    <col min="257" max="257" width="29.42578125" customWidth="1"/>
    <col min="258" max="258" width="17.140625" customWidth="1"/>
    <col min="259" max="259" width="21" customWidth="1"/>
    <col min="260" max="260" width="16.85546875" customWidth="1"/>
    <col min="261" max="261" width="26.85546875" customWidth="1"/>
    <col min="262" max="262" width="17.5703125" customWidth="1"/>
    <col min="264" max="264" width="14.42578125" customWidth="1"/>
    <col min="265" max="265" width="17.5703125" customWidth="1"/>
    <col min="513" max="513" width="29.42578125" customWidth="1"/>
    <col min="514" max="514" width="17.140625" customWidth="1"/>
    <col min="515" max="515" width="21" customWidth="1"/>
    <col min="516" max="516" width="16.85546875" customWidth="1"/>
    <col min="517" max="517" width="26.85546875" customWidth="1"/>
    <col min="518" max="518" width="17.5703125" customWidth="1"/>
    <col min="520" max="520" width="14.42578125" customWidth="1"/>
    <col min="521" max="521" width="17.5703125" customWidth="1"/>
    <col min="769" max="769" width="29.42578125" customWidth="1"/>
    <col min="770" max="770" width="17.140625" customWidth="1"/>
    <col min="771" max="771" width="21" customWidth="1"/>
    <col min="772" max="772" width="16.85546875" customWidth="1"/>
    <col min="773" max="773" width="26.85546875" customWidth="1"/>
    <col min="774" max="774" width="17.5703125" customWidth="1"/>
    <col min="776" max="776" width="14.42578125" customWidth="1"/>
    <col min="777" max="777" width="17.5703125" customWidth="1"/>
    <col min="1025" max="1025" width="29.42578125" customWidth="1"/>
    <col min="1026" max="1026" width="17.140625" customWidth="1"/>
    <col min="1027" max="1027" width="21" customWidth="1"/>
    <col min="1028" max="1028" width="16.85546875" customWidth="1"/>
    <col min="1029" max="1029" width="26.85546875" customWidth="1"/>
    <col min="1030" max="1030" width="17.5703125" customWidth="1"/>
    <col min="1032" max="1032" width="14.42578125" customWidth="1"/>
    <col min="1033" max="1033" width="17.5703125" customWidth="1"/>
    <col min="1281" max="1281" width="29.42578125" customWidth="1"/>
    <col min="1282" max="1282" width="17.140625" customWidth="1"/>
    <col min="1283" max="1283" width="21" customWidth="1"/>
    <col min="1284" max="1284" width="16.85546875" customWidth="1"/>
    <col min="1285" max="1285" width="26.85546875" customWidth="1"/>
    <col min="1286" max="1286" width="17.5703125" customWidth="1"/>
    <col min="1288" max="1288" width="14.42578125" customWidth="1"/>
    <col min="1289" max="1289" width="17.5703125" customWidth="1"/>
    <col min="1537" max="1537" width="29.42578125" customWidth="1"/>
    <col min="1538" max="1538" width="17.140625" customWidth="1"/>
    <col min="1539" max="1539" width="21" customWidth="1"/>
    <col min="1540" max="1540" width="16.85546875" customWidth="1"/>
    <col min="1541" max="1541" width="26.85546875" customWidth="1"/>
    <col min="1542" max="1542" width="17.5703125" customWidth="1"/>
    <col min="1544" max="1544" width="14.42578125" customWidth="1"/>
    <col min="1545" max="1545" width="17.5703125" customWidth="1"/>
    <col min="1793" max="1793" width="29.42578125" customWidth="1"/>
    <col min="1794" max="1794" width="17.140625" customWidth="1"/>
    <col min="1795" max="1795" width="21" customWidth="1"/>
    <col min="1796" max="1796" width="16.85546875" customWidth="1"/>
    <col min="1797" max="1797" width="26.85546875" customWidth="1"/>
    <col min="1798" max="1798" width="17.5703125" customWidth="1"/>
    <col min="1800" max="1800" width="14.42578125" customWidth="1"/>
    <col min="1801" max="1801" width="17.5703125" customWidth="1"/>
    <col min="2049" max="2049" width="29.42578125" customWidth="1"/>
    <col min="2050" max="2050" width="17.140625" customWidth="1"/>
    <col min="2051" max="2051" width="21" customWidth="1"/>
    <col min="2052" max="2052" width="16.85546875" customWidth="1"/>
    <col min="2053" max="2053" width="26.85546875" customWidth="1"/>
    <col min="2054" max="2054" width="17.5703125" customWidth="1"/>
    <col min="2056" max="2056" width="14.42578125" customWidth="1"/>
    <col min="2057" max="2057" width="17.5703125" customWidth="1"/>
    <col min="2305" max="2305" width="29.42578125" customWidth="1"/>
    <col min="2306" max="2306" width="17.140625" customWidth="1"/>
    <col min="2307" max="2307" width="21" customWidth="1"/>
    <col min="2308" max="2308" width="16.85546875" customWidth="1"/>
    <col min="2309" max="2309" width="26.85546875" customWidth="1"/>
    <col min="2310" max="2310" width="17.5703125" customWidth="1"/>
    <col min="2312" max="2312" width="14.42578125" customWidth="1"/>
    <col min="2313" max="2313" width="17.5703125" customWidth="1"/>
    <col min="2561" max="2561" width="29.42578125" customWidth="1"/>
    <col min="2562" max="2562" width="17.140625" customWidth="1"/>
    <col min="2563" max="2563" width="21" customWidth="1"/>
    <col min="2564" max="2564" width="16.85546875" customWidth="1"/>
    <col min="2565" max="2565" width="26.85546875" customWidth="1"/>
    <col min="2566" max="2566" width="17.5703125" customWidth="1"/>
    <col min="2568" max="2568" width="14.42578125" customWidth="1"/>
    <col min="2569" max="2569" width="17.5703125" customWidth="1"/>
    <col min="2817" max="2817" width="29.42578125" customWidth="1"/>
    <col min="2818" max="2818" width="17.140625" customWidth="1"/>
    <col min="2819" max="2819" width="21" customWidth="1"/>
    <col min="2820" max="2820" width="16.85546875" customWidth="1"/>
    <col min="2821" max="2821" width="26.85546875" customWidth="1"/>
    <col min="2822" max="2822" width="17.5703125" customWidth="1"/>
    <col min="2824" max="2824" width="14.42578125" customWidth="1"/>
    <col min="2825" max="2825" width="17.5703125" customWidth="1"/>
    <col min="3073" max="3073" width="29.42578125" customWidth="1"/>
    <col min="3074" max="3074" width="17.140625" customWidth="1"/>
    <col min="3075" max="3075" width="21" customWidth="1"/>
    <col min="3076" max="3076" width="16.85546875" customWidth="1"/>
    <col min="3077" max="3077" width="26.85546875" customWidth="1"/>
    <col min="3078" max="3078" width="17.5703125" customWidth="1"/>
    <col min="3080" max="3080" width="14.42578125" customWidth="1"/>
    <col min="3081" max="3081" width="17.5703125" customWidth="1"/>
    <col min="3329" max="3329" width="29.42578125" customWidth="1"/>
    <col min="3330" max="3330" width="17.140625" customWidth="1"/>
    <col min="3331" max="3331" width="21" customWidth="1"/>
    <col min="3332" max="3332" width="16.85546875" customWidth="1"/>
    <col min="3333" max="3333" width="26.85546875" customWidth="1"/>
    <col min="3334" max="3334" width="17.5703125" customWidth="1"/>
    <col min="3336" max="3336" width="14.42578125" customWidth="1"/>
    <col min="3337" max="3337" width="17.5703125" customWidth="1"/>
    <col min="3585" max="3585" width="29.42578125" customWidth="1"/>
    <col min="3586" max="3586" width="17.140625" customWidth="1"/>
    <col min="3587" max="3587" width="21" customWidth="1"/>
    <col min="3588" max="3588" width="16.85546875" customWidth="1"/>
    <col min="3589" max="3589" width="26.85546875" customWidth="1"/>
    <col min="3590" max="3590" width="17.5703125" customWidth="1"/>
    <col min="3592" max="3592" width="14.42578125" customWidth="1"/>
    <col min="3593" max="3593" width="17.5703125" customWidth="1"/>
    <col min="3841" max="3841" width="29.42578125" customWidth="1"/>
    <col min="3842" max="3842" width="17.140625" customWidth="1"/>
    <col min="3843" max="3843" width="21" customWidth="1"/>
    <col min="3844" max="3844" width="16.85546875" customWidth="1"/>
    <col min="3845" max="3845" width="26.85546875" customWidth="1"/>
    <col min="3846" max="3846" width="17.5703125" customWidth="1"/>
    <col min="3848" max="3848" width="14.42578125" customWidth="1"/>
    <col min="3849" max="3849" width="17.5703125" customWidth="1"/>
    <col min="4097" max="4097" width="29.42578125" customWidth="1"/>
    <col min="4098" max="4098" width="17.140625" customWidth="1"/>
    <col min="4099" max="4099" width="21" customWidth="1"/>
    <col min="4100" max="4100" width="16.85546875" customWidth="1"/>
    <col min="4101" max="4101" width="26.85546875" customWidth="1"/>
    <col min="4102" max="4102" width="17.5703125" customWidth="1"/>
    <col min="4104" max="4104" width="14.42578125" customWidth="1"/>
    <col min="4105" max="4105" width="17.5703125" customWidth="1"/>
    <col min="4353" max="4353" width="29.42578125" customWidth="1"/>
    <col min="4354" max="4354" width="17.140625" customWidth="1"/>
    <col min="4355" max="4355" width="21" customWidth="1"/>
    <col min="4356" max="4356" width="16.85546875" customWidth="1"/>
    <col min="4357" max="4357" width="26.85546875" customWidth="1"/>
    <col min="4358" max="4358" width="17.5703125" customWidth="1"/>
    <col min="4360" max="4360" width="14.42578125" customWidth="1"/>
    <col min="4361" max="4361" width="17.5703125" customWidth="1"/>
    <col min="4609" max="4609" width="29.42578125" customWidth="1"/>
    <col min="4610" max="4610" width="17.140625" customWidth="1"/>
    <col min="4611" max="4611" width="21" customWidth="1"/>
    <col min="4612" max="4612" width="16.85546875" customWidth="1"/>
    <col min="4613" max="4613" width="26.85546875" customWidth="1"/>
    <col min="4614" max="4614" width="17.5703125" customWidth="1"/>
    <col min="4616" max="4616" width="14.42578125" customWidth="1"/>
    <col min="4617" max="4617" width="17.5703125" customWidth="1"/>
    <col min="4865" max="4865" width="29.42578125" customWidth="1"/>
    <col min="4866" max="4866" width="17.140625" customWidth="1"/>
    <col min="4867" max="4867" width="21" customWidth="1"/>
    <col min="4868" max="4868" width="16.85546875" customWidth="1"/>
    <col min="4869" max="4869" width="26.85546875" customWidth="1"/>
    <col min="4870" max="4870" width="17.5703125" customWidth="1"/>
    <col min="4872" max="4872" width="14.42578125" customWidth="1"/>
    <col min="4873" max="4873" width="17.5703125" customWidth="1"/>
    <col min="5121" max="5121" width="29.42578125" customWidth="1"/>
    <col min="5122" max="5122" width="17.140625" customWidth="1"/>
    <col min="5123" max="5123" width="21" customWidth="1"/>
    <col min="5124" max="5124" width="16.85546875" customWidth="1"/>
    <col min="5125" max="5125" width="26.85546875" customWidth="1"/>
    <col min="5126" max="5126" width="17.5703125" customWidth="1"/>
    <col min="5128" max="5128" width="14.42578125" customWidth="1"/>
    <col min="5129" max="5129" width="17.5703125" customWidth="1"/>
    <col min="5377" max="5377" width="29.42578125" customWidth="1"/>
    <col min="5378" max="5378" width="17.140625" customWidth="1"/>
    <col min="5379" max="5379" width="21" customWidth="1"/>
    <col min="5380" max="5380" width="16.85546875" customWidth="1"/>
    <col min="5381" max="5381" width="26.85546875" customWidth="1"/>
    <col min="5382" max="5382" width="17.5703125" customWidth="1"/>
    <col min="5384" max="5384" width="14.42578125" customWidth="1"/>
    <col min="5385" max="5385" width="17.5703125" customWidth="1"/>
    <col min="5633" max="5633" width="29.42578125" customWidth="1"/>
    <col min="5634" max="5634" width="17.140625" customWidth="1"/>
    <col min="5635" max="5635" width="21" customWidth="1"/>
    <col min="5636" max="5636" width="16.85546875" customWidth="1"/>
    <col min="5637" max="5637" width="26.85546875" customWidth="1"/>
    <col min="5638" max="5638" width="17.5703125" customWidth="1"/>
    <col min="5640" max="5640" width="14.42578125" customWidth="1"/>
    <col min="5641" max="5641" width="17.5703125" customWidth="1"/>
    <col min="5889" max="5889" width="29.42578125" customWidth="1"/>
    <col min="5890" max="5890" width="17.140625" customWidth="1"/>
    <col min="5891" max="5891" width="21" customWidth="1"/>
    <col min="5892" max="5892" width="16.85546875" customWidth="1"/>
    <col min="5893" max="5893" width="26.85546875" customWidth="1"/>
    <col min="5894" max="5894" width="17.5703125" customWidth="1"/>
    <col min="5896" max="5896" width="14.42578125" customWidth="1"/>
    <col min="5897" max="5897" width="17.5703125" customWidth="1"/>
    <col min="6145" max="6145" width="29.42578125" customWidth="1"/>
    <col min="6146" max="6146" width="17.140625" customWidth="1"/>
    <col min="6147" max="6147" width="21" customWidth="1"/>
    <col min="6148" max="6148" width="16.85546875" customWidth="1"/>
    <col min="6149" max="6149" width="26.85546875" customWidth="1"/>
    <col min="6150" max="6150" width="17.5703125" customWidth="1"/>
    <col min="6152" max="6152" width="14.42578125" customWidth="1"/>
    <col min="6153" max="6153" width="17.5703125" customWidth="1"/>
    <col min="6401" max="6401" width="29.42578125" customWidth="1"/>
    <col min="6402" max="6402" width="17.140625" customWidth="1"/>
    <col min="6403" max="6403" width="21" customWidth="1"/>
    <col min="6404" max="6404" width="16.85546875" customWidth="1"/>
    <col min="6405" max="6405" width="26.85546875" customWidth="1"/>
    <col min="6406" max="6406" width="17.5703125" customWidth="1"/>
    <col min="6408" max="6408" width="14.42578125" customWidth="1"/>
    <col min="6409" max="6409" width="17.5703125" customWidth="1"/>
    <col min="6657" max="6657" width="29.42578125" customWidth="1"/>
    <col min="6658" max="6658" width="17.140625" customWidth="1"/>
    <col min="6659" max="6659" width="21" customWidth="1"/>
    <col min="6660" max="6660" width="16.85546875" customWidth="1"/>
    <col min="6661" max="6661" width="26.85546875" customWidth="1"/>
    <col min="6662" max="6662" width="17.5703125" customWidth="1"/>
    <col min="6664" max="6664" width="14.42578125" customWidth="1"/>
    <col min="6665" max="6665" width="17.5703125" customWidth="1"/>
    <col min="6913" max="6913" width="29.42578125" customWidth="1"/>
    <col min="6914" max="6914" width="17.140625" customWidth="1"/>
    <col min="6915" max="6915" width="21" customWidth="1"/>
    <col min="6916" max="6916" width="16.85546875" customWidth="1"/>
    <col min="6917" max="6917" width="26.85546875" customWidth="1"/>
    <col min="6918" max="6918" width="17.5703125" customWidth="1"/>
    <col min="6920" max="6920" width="14.42578125" customWidth="1"/>
    <col min="6921" max="6921" width="17.5703125" customWidth="1"/>
    <col min="7169" max="7169" width="29.42578125" customWidth="1"/>
    <col min="7170" max="7170" width="17.140625" customWidth="1"/>
    <col min="7171" max="7171" width="21" customWidth="1"/>
    <col min="7172" max="7172" width="16.85546875" customWidth="1"/>
    <col min="7173" max="7173" width="26.85546875" customWidth="1"/>
    <col min="7174" max="7174" width="17.5703125" customWidth="1"/>
    <col min="7176" max="7176" width="14.42578125" customWidth="1"/>
    <col min="7177" max="7177" width="17.5703125" customWidth="1"/>
    <col min="7425" max="7425" width="29.42578125" customWidth="1"/>
    <col min="7426" max="7426" width="17.140625" customWidth="1"/>
    <col min="7427" max="7427" width="21" customWidth="1"/>
    <col min="7428" max="7428" width="16.85546875" customWidth="1"/>
    <col min="7429" max="7429" width="26.85546875" customWidth="1"/>
    <col min="7430" max="7430" width="17.5703125" customWidth="1"/>
    <col min="7432" max="7432" width="14.42578125" customWidth="1"/>
    <col min="7433" max="7433" width="17.5703125" customWidth="1"/>
    <col min="7681" max="7681" width="29.42578125" customWidth="1"/>
    <col min="7682" max="7682" width="17.140625" customWidth="1"/>
    <col min="7683" max="7683" width="21" customWidth="1"/>
    <col min="7684" max="7684" width="16.85546875" customWidth="1"/>
    <col min="7685" max="7685" width="26.85546875" customWidth="1"/>
    <col min="7686" max="7686" width="17.5703125" customWidth="1"/>
    <col min="7688" max="7688" width="14.42578125" customWidth="1"/>
    <col min="7689" max="7689" width="17.5703125" customWidth="1"/>
    <col min="7937" max="7937" width="29.42578125" customWidth="1"/>
    <col min="7938" max="7938" width="17.140625" customWidth="1"/>
    <col min="7939" max="7939" width="21" customWidth="1"/>
    <col min="7940" max="7940" width="16.85546875" customWidth="1"/>
    <col min="7941" max="7941" width="26.85546875" customWidth="1"/>
    <col min="7942" max="7942" width="17.5703125" customWidth="1"/>
    <col min="7944" max="7944" width="14.42578125" customWidth="1"/>
    <col min="7945" max="7945" width="17.5703125" customWidth="1"/>
    <col min="8193" max="8193" width="29.42578125" customWidth="1"/>
    <col min="8194" max="8194" width="17.140625" customWidth="1"/>
    <col min="8195" max="8195" width="21" customWidth="1"/>
    <col min="8196" max="8196" width="16.85546875" customWidth="1"/>
    <col min="8197" max="8197" width="26.85546875" customWidth="1"/>
    <col min="8198" max="8198" width="17.5703125" customWidth="1"/>
    <col min="8200" max="8200" width="14.42578125" customWidth="1"/>
    <col min="8201" max="8201" width="17.5703125" customWidth="1"/>
    <col min="8449" max="8449" width="29.42578125" customWidth="1"/>
    <col min="8450" max="8450" width="17.140625" customWidth="1"/>
    <col min="8451" max="8451" width="21" customWidth="1"/>
    <col min="8452" max="8452" width="16.85546875" customWidth="1"/>
    <col min="8453" max="8453" width="26.85546875" customWidth="1"/>
    <col min="8454" max="8454" width="17.5703125" customWidth="1"/>
    <col min="8456" max="8456" width="14.42578125" customWidth="1"/>
    <col min="8457" max="8457" width="17.5703125" customWidth="1"/>
    <col min="8705" max="8705" width="29.42578125" customWidth="1"/>
    <col min="8706" max="8706" width="17.140625" customWidth="1"/>
    <col min="8707" max="8707" width="21" customWidth="1"/>
    <col min="8708" max="8708" width="16.85546875" customWidth="1"/>
    <col min="8709" max="8709" width="26.85546875" customWidth="1"/>
    <col min="8710" max="8710" width="17.5703125" customWidth="1"/>
    <col min="8712" max="8712" width="14.42578125" customWidth="1"/>
    <col min="8713" max="8713" width="17.5703125" customWidth="1"/>
    <col min="8961" max="8961" width="29.42578125" customWidth="1"/>
    <col min="8962" max="8962" width="17.140625" customWidth="1"/>
    <col min="8963" max="8963" width="21" customWidth="1"/>
    <col min="8964" max="8964" width="16.85546875" customWidth="1"/>
    <col min="8965" max="8965" width="26.85546875" customWidth="1"/>
    <col min="8966" max="8966" width="17.5703125" customWidth="1"/>
    <col min="8968" max="8968" width="14.42578125" customWidth="1"/>
    <col min="8969" max="8969" width="17.5703125" customWidth="1"/>
    <col min="9217" max="9217" width="29.42578125" customWidth="1"/>
    <col min="9218" max="9218" width="17.140625" customWidth="1"/>
    <col min="9219" max="9219" width="21" customWidth="1"/>
    <col min="9220" max="9220" width="16.85546875" customWidth="1"/>
    <col min="9221" max="9221" width="26.85546875" customWidth="1"/>
    <col min="9222" max="9222" width="17.5703125" customWidth="1"/>
    <col min="9224" max="9224" width="14.42578125" customWidth="1"/>
    <col min="9225" max="9225" width="17.5703125" customWidth="1"/>
    <col min="9473" max="9473" width="29.42578125" customWidth="1"/>
    <col min="9474" max="9474" width="17.140625" customWidth="1"/>
    <col min="9475" max="9475" width="21" customWidth="1"/>
    <col min="9476" max="9476" width="16.85546875" customWidth="1"/>
    <col min="9477" max="9477" width="26.85546875" customWidth="1"/>
    <col min="9478" max="9478" width="17.5703125" customWidth="1"/>
    <col min="9480" max="9480" width="14.42578125" customWidth="1"/>
    <col min="9481" max="9481" width="17.5703125" customWidth="1"/>
    <col min="9729" max="9729" width="29.42578125" customWidth="1"/>
    <col min="9730" max="9730" width="17.140625" customWidth="1"/>
    <col min="9731" max="9731" width="21" customWidth="1"/>
    <col min="9732" max="9732" width="16.85546875" customWidth="1"/>
    <col min="9733" max="9733" width="26.85546875" customWidth="1"/>
    <col min="9734" max="9734" width="17.5703125" customWidth="1"/>
    <col min="9736" max="9736" width="14.42578125" customWidth="1"/>
    <col min="9737" max="9737" width="17.5703125" customWidth="1"/>
    <col min="9985" max="9985" width="29.42578125" customWidth="1"/>
    <col min="9986" max="9986" width="17.140625" customWidth="1"/>
    <col min="9987" max="9987" width="21" customWidth="1"/>
    <col min="9988" max="9988" width="16.85546875" customWidth="1"/>
    <col min="9989" max="9989" width="26.85546875" customWidth="1"/>
    <col min="9990" max="9990" width="17.5703125" customWidth="1"/>
    <col min="9992" max="9992" width="14.42578125" customWidth="1"/>
    <col min="9993" max="9993" width="17.5703125" customWidth="1"/>
    <col min="10241" max="10241" width="29.42578125" customWidth="1"/>
    <col min="10242" max="10242" width="17.140625" customWidth="1"/>
    <col min="10243" max="10243" width="21" customWidth="1"/>
    <col min="10244" max="10244" width="16.85546875" customWidth="1"/>
    <col min="10245" max="10245" width="26.85546875" customWidth="1"/>
    <col min="10246" max="10246" width="17.5703125" customWidth="1"/>
    <col min="10248" max="10248" width="14.42578125" customWidth="1"/>
    <col min="10249" max="10249" width="17.5703125" customWidth="1"/>
    <col min="10497" max="10497" width="29.42578125" customWidth="1"/>
    <col min="10498" max="10498" width="17.140625" customWidth="1"/>
    <col min="10499" max="10499" width="21" customWidth="1"/>
    <col min="10500" max="10500" width="16.85546875" customWidth="1"/>
    <col min="10501" max="10501" width="26.85546875" customWidth="1"/>
    <col min="10502" max="10502" width="17.5703125" customWidth="1"/>
    <col min="10504" max="10504" width="14.42578125" customWidth="1"/>
    <col min="10505" max="10505" width="17.5703125" customWidth="1"/>
    <col min="10753" max="10753" width="29.42578125" customWidth="1"/>
    <col min="10754" max="10754" width="17.140625" customWidth="1"/>
    <col min="10755" max="10755" width="21" customWidth="1"/>
    <col min="10756" max="10756" width="16.85546875" customWidth="1"/>
    <col min="10757" max="10757" width="26.85546875" customWidth="1"/>
    <col min="10758" max="10758" width="17.5703125" customWidth="1"/>
    <col min="10760" max="10760" width="14.42578125" customWidth="1"/>
    <col min="10761" max="10761" width="17.5703125" customWidth="1"/>
    <col min="11009" max="11009" width="29.42578125" customWidth="1"/>
    <col min="11010" max="11010" width="17.140625" customWidth="1"/>
    <col min="11011" max="11011" width="21" customWidth="1"/>
    <col min="11012" max="11012" width="16.85546875" customWidth="1"/>
    <col min="11013" max="11013" width="26.85546875" customWidth="1"/>
    <col min="11014" max="11014" width="17.5703125" customWidth="1"/>
    <col min="11016" max="11016" width="14.42578125" customWidth="1"/>
    <col min="11017" max="11017" width="17.5703125" customWidth="1"/>
    <col min="11265" max="11265" width="29.42578125" customWidth="1"/>
    <col min="11266" max="11266" width="17.140625" customWidth="1"/>
    <col min="11267" max="11267" width="21" customWidth="1"/>
    <col min="11268" max="11268" width="16.85546875" customWidth="1"/>
    <col min="11269" max="11269" width="26.85546875" customWidth="1"/>
    <col min="11270" max="11270" width="17.5703125" customWidth="1"/>
    <col min="11272" max="11272" width="14.42578125" customWidth="1"/>
    <col min="11273" max="11273" width="17.5703125" customWidth="1"/>
    <col min="11521" max="11521" width="29.42578125" customWidth="1"/>
    <col min="11522" max="11522" width="17.140625" customWidth="1"/>
    <col min="11523" max="11523" width="21" customWidth="1"/>
    <col min="11524" max="11524" width="16.85546875" customWidth="1"/>
    <col min="11525" max="11525" width="26.85546875" customWidth="1"/>
    <col min="11526" max="11526" width="17.5703125" customWidth="1"/>
    <col min="11528" max="11528" width="14.42578125" customWidth="1"/>
    <col min="11529" max="11529" width="17.5703125" customWidth="1"/>
    <col min="11777" max="11777" width="29.42578125" customWidth="1"/>
    <col min="11778" max="11778" width="17.140625" customWidth="1"/>
    <col min="11779" max="11779" width="21" customWidth="1"/>
    <col min="11780" max="11780" width="16.85546875" customWidth="1"/>
    <col min="11781" max="11781" width="26.85546875" customWidth="1"/>
    <col min="11782" max="11782" width="17.5703125" customWidth="1"/>
    <col min="11784" max="11784" width="14.42578125" customWidth="1"/>
    <col min="11785" max="11785" width="17.5703125" customWidth="1"/>
    <col min="12033" max="12033" width="29.42578125" customWidth="1"/>
    <col min="12034" max="12034" width="17.140625" customWidth="1"/>
    <col min="12035" max="12035" width="21" customWidth="1"/>
    <col min="12036" max="12036" width="16.85546875" customWidth="1"/>
    <col min="12037" max="12037" width="26.85546875" customWidth="1"/>
    <col min="12038" max="12038" width="17.5703125" customWidth="1"/>
    <col min="12040" max="12040" width="14.42578125" customWidth="1"/>
    <col min="12041" max="12041" width="17.5703125" customWidth="1"/>
    <col min="12289" max="12289" width="29.42578125" customWidth="1"/>
    <col min="12290" max="12290" width="17.140625" customWidth="1"/>
    <col min="12291" max="12291" width="21" customWidth="1"/>
    <col min="12292" max="12292" width="16.85546875" customWidth="1"/>
    <col min="12293" max="12293" width="26.85546875" customWidth="1"/>
    <col min="12294" max="12294" width="17.5703125" customWidth="1"/>
    <col min="12296" max="12296" width="14.42578125" customWidth="1"/>
    <col min="12297" max="12297" width="17.5703125" customWidth="1"/>
    <col min="12545" max="12545" width="29.42578125" customWidth="1"/>
    <col min="12546" max="12546" width="17.140625" customWidth="1"/>
    <col min="12547" max="12547" width="21" customWidth="1"/>
    <col min="12548" max="12548" width="16.85546875" customWidth="1"/>
    <col min="12549" max="12549" width="26.85546875" customWidth="1"/>
    <col min="12550" max="12550" width="17.5703125" customWidth="1"/>
    <col min="12552" max="12552" width="14.42578125" customWidth="1"/>
    <col min="12553" max="12553" width="17.5703125" customWidth="1"/>
    <col min="12801" max="12801" width="29.42578125" customWidth="1"/>
    <col min="12802" max="12802" width="17.140625" customWidth="1"/>
    <col min="12803" max="12803" width="21" customWidth="1"/>
    <col min="12804" max="12804" width="16.85546875" customWidth="1"/>
    <col min="12805" max="12805" width="26.85546875" customWidth="1"/>
    <col min="12806" max="12806" width="17.5703125" customWidth="1"/>
    <col min="12808" max="12808" width="14.42578125" customWidth="1"/>
    <col min="12809" max="12809" width="17.5703125" customWidth="1"/>
    <col min="13057" max="13057" width="29.42578125" customWidth="1"/>
    <col min="13058" max="13058" width="17.140625" customWidth="1"/>
    <col min="13059" max="13059" width="21" customWidth="1"/>
    <col min="13060" max="13060" width="16.85546875" customWidth="1"/>
    <col min="13061" max="13061" width="26.85546875" customWidth="1"/>
    <col min="13062" max="13062" width="17.5703125" customWidth="1"/>
    <col min="13064" max="13064" width="14.42578125" customWidth="1"/>
    <col min="13065" max="13065" width="17.5703125" customWidth="1"/>
    <col min="13313" max="13313" width="29.42578125" customWidth="1"/>
    <col min="13314" max="13314" width="17.140625" customWidth="1"/>
    <col min="13315" max="13315" width="21" customWidth="1"/>
    <col min="13316" max="13316" width="16.85546875" customWidth="1"/>
    <col min="13317" max="13317" width="26.85546875" customWidth="1"/>
    <col min="13318" max="13318" width="17.5703125" customWidth="1"/>
    <col min="13320" max="13320" width="14.42578125" customWidth="1"/>
    <col min="13321" max="13321" width="17.5703125" customWidth="1"/>
    <col min="13569" max="13569" width="29.42578125" customWidth="1"/>
    <col min="13570" max="13570" width="17.140625" customWidth="1"/>
    <col min="13571" max="13571" width="21" customWidth="1"/>
    <col min="13572" max="13572" width="16.85546875" customWidth="1"/>
    <col min="13573" max="13573" width="26.85546875" customWidth="1"/>
    <col min="13574" max="13574" width="17.5703125" customWidth="1"/>
    <col min="13576" max="13576" width="14.42578125" customWidth="1"/>
    <col min="13577" max="13577" width="17.5703125" customWidth="1"/>
    <col min="13825" max="13825" width="29.42578125" customWidth="1"/>
    <col min="13826" max="13826" width="17.140625" customWidth="1"/>
    <col min="13827" max="13827" width="21" customWidth="1"/>
    <col min="13828" max="13828" width="16.85546875" customWidth="1"/>
    <col min="13829" max="13829" width="26.85546875" customWidth="1"/>
    <col min="13830" max="13830" width="17.5703125" customWidth="1"/>
    <col min="13832" max="13832" width="14.42578125" customWidth="1"/>
    <col min="13833" max="13833" width="17.5703125" customWidth="1"/>
    <col min="14081" max="14081" width="29.42578125" customWidth="1"/>
    <col min="14082" max="14082" width="17.140625" customWidth="1"/>
    <col min="14083" max="14083" width="21" customWidth="1"/>
    <col min="14084" max="14084" width="16.85546875" customWidth="1"/>
    <col min="14085" max="14085" width="26.85546875" customWidth="1"/>
    <col min="14086" max="14086" width="17.5703125" customWidth="1"/>
    <col min="14088" max="14088" width="14.42578125" customWidth="1"/>
    <col min="14089" max="14089" width="17.5703125" customWidth="1"/>
    <col min="14337" max="14337" width="29.42578125" customWidth="1"/>
    <col min="14338" max="14338" width="17.140625" customWidth="1"/>
    <col min="14339" max="14339" width="21" customWidth="1"/>
    <col min="14340" max="14340" width="16.85546875" customWidth="1"/>
    <col min="14341" max="14341" width="26.85546875" customWidth="1"/>
    <col min="14342" max="14342" width="17.5703125" customWidth="1"/>
    <col min="14344" max="14344" width="14.42578125" customWidth="1"/>
    <col min="14345" max="14345" width="17.5703125" customWidth="1"/>
    <col min="14593" max="14593" width="29.42578125" customWidth="1"/>
    <col min="14594" max="14594" width="17.140625" customWidth="1"/>
    <col min="14595" max="14595" width="21" customWidth="1"/>
    <col min="14596" max="14596" width="16.85546875" customWidth="1"/>
    <col min="14597" max="14597" width="26.85546875" customWidth="1"/>
    <col min="14598" max="14598" width="17.5703125" customWidth="1"/>
    <col min="14600" max="14600" width="14.42578125" customWidth="1"/>
    <col min="14601" max="14601" width="17.5703125" customWidth="1"/>
    <col min="14849" max="14849" width="29.42578125" customWidth="1"/>
    <col min="14850" max="14850" width="17.140625" customWidth="1"/>
    <col min="14851" max="14851" width="21" customWidth="1"/>
    <col min="14852" max="14852" width="16.85546875" customWidth="1"/>
    <col min="14853" max="14853" width="26.85546875" customWidth="1"/>
    <col min="14854" max="14854" width="17.5703125" customWidth="1"/>
    <col min="14856" max="14856" width="14.42578125" customWidth="1"/>
    <col min="14857" max="14857" width="17.5703125" customWidth="1"/>
    <col min="15105" max="15105" width="29.42578125" customWidth="1"/>
    <col min="15106" max="15106" width="17.140625" customWidth="1"/>
    <col min="15107" max="15107" width="21" customWidth="1"/>
    <col min="15108" max="15108" width="16.85546875" customWidth="1"/>
    <col min="15109" max="15109" width="26.85546875" customWidth="1"/>
    <col min="15110" max="15110" width="17.5703125" customWidth="1"/>
    <col min="15112" max="15112" width="14.42578125" customWidth="1"/>
    <col min="15113" max="15113" width="17.5703125" customWidth="1"/>
    <col min="15361" max="15361" width="29.42578125" customWidth="1"/>
    <col min="15362" max="15362" width="17.140625" customWidth="1"/>
    <col min="15363" max="15363" width="21" customWidth="1"/>
    <col min="15364" max="15364" width="16.85546875" customWidth="1"/>
    <col min="15365" max="15365" width="26.85546875" customWidth="1"/>
    <col min="15366" max="15366" width="17.5703125" customWidth="1"/>
    <col min="15368" max="15368" width="14.42578125" customWidth="1"/>
    <col min="15369" max="15369" width="17.5703125" customWidth="1"/>
    <col min="15617" max="15617" width="29.42578125" customWidth="1"/>
    <col min="15618" max="15618" width="17.140625" customWidth="1"/>
    <col min="15619" max="15619" width="21" customWidth="1"/>
    <col min="15620" max="15620" width="16.85546875" customWidth="1"/>
    <col min="15621" max="15621" width="26.85546875" customWidth="1"/>
    <col min="15622" max="15622" width="17.5703125" customWidth="1"/>
    <col min="15624" max="15624" width="14.42578125" customWidth="1"/>
    <col min="15625" max="15625" width="17.5703125" customWidth="1"/>
    <col min="15873" max="15873" width="29.42578125" customWidth="1"/>
    <col min="15874" max="15874" width="17.140625" customWidth="1"/>
    <col min="15875" max="15875" width="21" customWidth="1"/>
    <col min="15876" max="15876" width="16.85546875" customWidth="1"/>
    <col min="15877" max="15877" width="26.85546875" customWidth="1"/>
    <col min="15878" max="15878" width="17.5703125" customWidth="1"/>
    <col min="15880" max="15880" width="14.42578125" customWidth="1"/>
    <col min="15881" max="15881" width="17.5703125" customWidth="1"/>
    <col min="16129" max="16129" width="29.42578125" customWidth="1"/>
    <col min="16130" max="16130" width="17.140625" customWidth="1"/>
    <col min="16131" max="16131" width="21" customWidth="1"/>
    <col min="16132" max="16132" width="16.85546875" customWidth="1"/>
    <col min="16133" max="16133" width="26.85546875" customWidth="1"/>
    <col min="16134" max="16134" width="17.5703125" customWidth="1"/>
    <col min="16136" max="16136" width="14.42578125" customWidth="1"/>
    <col min="16137" max="16137" width="17.5703125" customWidth="1"/>
  </cols>
  <sheetData>
    <row r="1" spans="1:13" ht="31.5" x14ac:dyDescent="0.5">
      <c r="A1" s="26" t="s">
        <v>18</v>
      </c>
      <c r="F1" s="27"/>
    </row>
    <row r="4" spans="1:13" ht="26.25" x14ac:dyDescent="0.4">
      <c r="A4" s="28" t="s">
        <v>19</v>
      </c>
    </row>
    <row r="5" spans="1:13" ht="15.75" thickBot="1" x14ac:dyDescent="0.3"/>
    <row r="6" spans="1:13" ht="16.5" thickTop="1" thickBot="1" x14ac:dyDescent="0.3">
      <c r="A6" s="29" t="s">
        <v>20</v>
      </c>
      <c r="B6" s="30">
        <v>0.3125</v>
      </c>
      <c r="C6" s="30">
        <v>0.70833333333333337</v>
      </c>
      <c r="D6" s="29"/>
      <c r="E6" s="31" t="s">
        <v>21</v>
      </c>
      <c r="F6" s="32">
        <f>C6</f>
        <v>0.70833333333333337</v>
      </c>
      <c r="G6" s="32">
        <v>1</v>
      </c>
      <c r="H6" s="31" t="s">
        <v>22</v>
      </c>
      <c r="I6" s="33"/>
      <c r="J6" s="34" t="s">
        <v>23</v>
      </c>
      <c r="K6" s="34" t="s">
        <v>24</v>
      </c>
      <c r="L6" s="34" t="s">
        <v>25</v>
      </c>
      <c r="M6" s="34" t="s">
        <v>26</v>
      </c>
    </row>
    <row r="7" spans="1:13" ht="16.5" thickTop="1" thickBot="1" x14ac:dyDescent="0.3">
      <c r="A7" s="35" t="s">
        <v>27</v>
      </c>
      <c r="B7" s="29"/>
      <c r="C7" s="36"/>
      <c r="D7" s="29"/>
      <c r="E7" s="37" t="s">
        <v>28</v>
      </c>
      <c r="F7" s="38">
        <v>0</v>
      </c>
      <c r="G7" s="38">
        <v>1</v>
      </c>
      <c r="H7" s="38" t="s">
        <v>29</v>
      </c>
      <c r="I7" s="33" t="s">
        <v>30</v>
      </c>
      <c r="J7" s="34">
        <v>0</v>
      </c>
      <c r="K7" s="34">
        <v>9.5</v>
      </c>
      <c r="L7" s="34">
        <v>0</v>
      </c>
      <c r="M7" s="39">
        <f>11-(SUM(J7:L7))</f>
        <v>1.5</v>
      </c>
    </row>
    <row r="8" spans="1:13" ht="16.5" thickTop="1" thickBot="1" x14ac:dyDescent="0.3">
      <c r="A8" s="35"/>
      <c r="B8" s="29"/>
      <c r="C8" s="36"/>
      <c r="D8" s="29"/>
      <c r="E8" s="40" t="s">
        <v>31</v>
      </c>
      <c r="F8" s="41">
        <v>0.83333333333333337</v>
      </c>
      <c r="G8" s="42">
        <v>0.3125</v>
      </c>
      <c r="H8" s="42" t="s">
        <v>32</v>
      </c>
    </row>
    <row r="9" spans="1:13" ht="16.5" thickTop="1" thickBot="1" x14ac:dyDescent="0.3">
      <c r="A9" s="35"/>
      <c r="B9" s="29"/>
      <c r="C9" s="36"/>
      <c r="D9" s="29"/>
      <c r="E9" s="29"/>
      <c r="F9" s="29"/>
      <c r="G9" s="43"/>
      <c r="H9" s="43"/>
      <c r="M9" s="103">
        <v>6.25E-2</v>
      </c>
    </row>
    <row r="10" spans="1:13" ht="16.5" thickTop="1" thickBot="1" x14ac:dyDescent="0.3">
      <c r="A10" s="35"/>
      <c r="B10" s="29"/>
      <c r="C10" s="36"/>
      <c r="D10" s="29"/>
      <c r="E10" s="29"/>
      <c r="F10" s="44"/>
      <c r="G10" s="44"/>
      <c r="H10" s="45"/>
    </row>
    <row r="11" spans="1:13" ht="16.5" thickTop="1" thickBot="1" x14ac:dyDescent="0.3">
      <c r="A11" s="29"/>
      <c r="B11" s="46" t="s">
        <v>33</v>
      </c>
      <c r="C11" s="36" t="s">
        <v>34</v>
      </c>
      <c r="D11" s="29" t="s">
        <v>35</v>
      </c>
      <c r="E11" s="47" t="s">
        <v>36</v>
      </c>
      <c r="F11" s="48" t="s">
        <v>23</v>
      </c>
      <c r="G11" s="49" t="s">
        <v>24</v>
      </c>
      <c r="H11" s="50" t="s">
        <v>25</v>
      </c>
      <c r="I11" s="51" t="s">
        <v>37</v>
      </c>
    </row>
    <row r="12" spans="1:13" ht="16.5" thickTop="1" thickBot="1" x14ac:dyDescent="0.3">
      <c r="A12" s="11">
        <v>41327</v>
      </c>
      <c r="B12" s="52">
        <v>0.3125</v>
      </c>
      <c r="C12" s="53">
        <v>0.70833333333333337</v>
      </c>
      <c r="D12" s="33"/>
      <c r="E12" s="54"/>
      <c r="F12" s="55"/>
      <c r="G12" s="29"/>
      <c r="H12" s="56"/>
      <c r="I12" s="57"/>
      <c r="J12" s="58"/>
      <c r="K12" s="58"/>
    </row>
    <row r="13" spans="1:13" ht="16.5" thickTop="1" thickBot="1" x14ac:dyDescent="0.3">
      <c r="A13" s="11">
        <v>41328</v>
      </c>
      <c r="B13" s="12">
        <v>0.45833333333333331</v>
      </c>
      <c r="C13" s="12">
        <v>0.64583333333333337</v>
      </c>
      <c r="D13" s="33">
        <v>4.5</v>
      </c>
      <c r="E13" s="54">
        <v>18</v>
      </c>
      <c r="F13" s="59">
        <v>18</v>
      </c>
      <c r="G13" s="12"/>
      <c r="H13" s="60"/>
      <c r="I13" s="57"/>
      <c r="J13" s="23"/>
      <c r="K13" s="58"/>
    </row>
    <row r="14" spans="1:13" ht="16.5" thickTop="1" thickBot="1" x14ac:dyDescent="0.3">
      <c r="A14" s="11">
        <v>41328</v>
      </c>
      <c r="B14" s="12">
        <v>0.91666666666666663</v>
      </c>
      <c r="C14" s="12">
        <v>1</v>
      </c>
      <c r="D14" s="33">
        <v>2</v>
      </c>
      <c r="E14" s="54">
        <v>6.5</v>
      </c>
      <c r="F14" s="59">
        <v>6.5</v>
      </c>
      <c r="G14" s="12"/>
      <c r="H14" s="60"/>
      <c r="I14" s="57"/>
      <c r="J14" s="23"/>
      <c r="K14" s="58"/>
    </row>
    <row r="15" spans="1:13" ht="16.5" thickTop="1" thickBot="1" x14ac:dyDescent="0.3">
      <c r="A15" s="11">
        <v>41329</v>
      </c>
      <c r="B15" s="12">
        <v>0.33333333333333331</v>
      </c>
      <c r="C15" s="12">
        <v>0.375</v>
      </c>
      <c r="D15" s="33">
        <v>1</v>
      </c>
      <c r="E15" s="54">
        <v>8</v>
      </c>
      <c r="F15" s="59"/>
      <c r="G15" s="33">
        <v>8</v>
      </c>
      <c r="H15" s="60"/>
      <c r="I15" s="57"/>
      <c r="J15" s="23"/>
      <c r="K15" s="58"/>
    </row>
    <row r="16" spans="1:13" ht="16.5" thickTop="1" thickBot="1" x14ac:dyDescent="0.3">
      <c r="A16" s="11">
        <v>41329</v>
      </c>
      <c r="B16" s="12">
        <v>0.54166666666666663</v>
      </c>
      <c r="C16" s="12">
        <v>0.60416666666666663</v>
      </c>
      <c r="D16" s="33">
        <v>1.5</v>
      </c>
      <c r="E16" s="54">
        <v>4</v>
      </c>
      <c r="F16" s="61"/>
      <c r="G16" s="33">
        <v>4</v>
      </c>
      <c r="H16" s="60"/>
      <c r="I16" s="57"/>
      <c r="J16" s="23"/>
      <c r="K16" s="58"/>
    </row>
    <row r="17" spans="1:15" ht="16.5" thickTop="1" thickBot="1" x14ac:dyDescent="0.3">
      <c r="A17" s="62" t="s">
        <v>38</v>
      </c>
      <c r="B17" s="63">
        <v>0.60416666666666663</v>
      </c>
      <c r="C17" s="63">
        <v>1</v>
      </c>
      <c r="D17" s="64"/>
      <c r="E17" s="65">
        <v>9.5</v>
      </c>
      <c r="F17" s="66"/>
      <c r="G17" s="67">
        <v>9.5</v>
      </c>
      <c r="H17" s="68"/>
      <c r="I17" s="69"/>
    </row>
    <row r="18" spans="1:15" ht="15.75" thickTop="1" x14ac:dyDescent="0.25"/>
    <row r="19" spans="1:15" ht="26.25" x14ac:dyDescent="0.4">
      <c r="A19" s="28" t="s">
        <v>39</v>
      </c>
    </row>
    <row r="20" spans="1:15" ht="15.75" thickBot="1" x14ac:dyDescent="0.3"/>
    <row r="21" spans="1:15" ht="16.5" thickTop="1" thickBot="1" x14ac:dyDescent="0.3">
      <c r="A21" s="29" t="s">
        <v>20</v>
      </c>
      <c r="B21" s="30">
        <v>0.3125</v>
      </c>
      <c r="C21" s="30">
        <v>0.70833333333333337</v>
      </c>
      <c r="D21" s="29"/>
      <c r="E21" s="31" t="s">
        <v>21</v>
      </c>
      <c r="F21" s="32">
        <f>C21</f>
        <v>0.70833333333333337</v>
      </c>
      <c r="G21" s="32">
        <v>1</v>
      </c>
      <c r="H21" s="31" t="s">
        <v>22</v>
      </c>
      <c r="I21" s="33"/>
      <c r="J21" s="34" t="s">
        <v>23</v>
      </c>
      <c r="K21" s="34" t="s">
        <v>24</v>
      </c>
      <c r="L21" s="34" t="s">
        <v>25</v>
      </c>
      <c r="M21" s="34" t="s">
        <v>26</v>
      </c>
    </row>
    <row r="22" spans="1:15" ht="16.5" thickTop="1" thickBot="1" x14ac:dyDescent="0.3">
      <c r="A22" s="35" t="s">
        <v>27</v>
      </c>
      <c r="B22" s="29"/>
      <c r="C22" s="36"/>
      <c r="D22" s="29"/>
      <c r="E22" s="37" t="s">
        <v>28</v>
      </c>
      <c r="F22" s="38">
        <v>0</v>
      </c>
      <c r="G22" s="38">
        <v>1</v>
      </c>
      <c r="H22" s="38" t="s">
        <v>29</v>
      </c>
      <c r="I22" s="33" t="s">
        <v>30</v>
      </c>
      <c r="J22" s="34">
        <v>0</v>
      </c>
      <c r="K22" s="34">
        <v>0</v>
      </c>
      <c r="L22" s="34">
        <v>0</v>
      </c>
      <c r="M22" s="39">
        <v>0</v>
      </c>
    </row>
    <row r="23" spans="1:15" ht="16.5" thickTop="1" thickBot="1" x14ac:dyDescent="0.3">
      <c r="A23" s="35"/>
      <c r="B23" s="29"/>
      <c r="C23" s="36"/>
      <c r="D23" s="29"/>
      <c r="E23" s="40" t="s">
        <v>31</v>
      </c>
      <c r="F23" s="41">
        <v>0.83333333333333337</v>
      </c>
      <c r="G23" s="42">
        <v>0.3125</v>
      </c>
      <c r="H23" s="42" t="s">
        <v>32</v>
      </c>
    </row>
    <row r="24" spans="1:15" ht="16.5" thickTop="1" thickBot="1" x14ac:dyDescent="0.3">
      <c r="A24" s="35"/>
      <c r="B24" s="29"/>
      <c r="C24" s="36"/>
      <c r="D24" s="29"/>
      <c r="E24" s="29"/>
      <c r="F24" s="29"/>
      <c r="G24" s="43"/>
      <c r="H24" s="43"/>
      <c r="M24" s="103">
        <v>0</v>
      </c>
    </row>
    <row r="25" spans="1:15" ht="16.5" thickTop="1" thickBot="1" x14ac:dyDescent="0.3">
      <c r="A25" s="35"/>
      <c r="B25" s="29"/>
      <c r="C25" s="36"/>
      <c r="D25" s="29"/>
      <c r="E25" s="29"/>
      <c r="F25" s="44"/>
      <c r="G25" s="44"/>
      <c r="H25" s="45"/>
    </row>
    <row r="26" spans="1:15" ht="16.5" thickTop="1" thickBot="1" x14ac:dyDescent="0.3">
      <c r="A26" s="29"/>
      <c r="B26" s="46" t="s">
        <v>33</v>
      </c>
      <c r="C26" s="36" t="s">
        <v>34</v>
      </c>
      <c r="D26" s="29" t="s">
        <v>35</v>
      </c>
      <c r="E26" s="47" t="s">
        <v>36</v>
      </c>
      <c r="F26" s="70" t="s">
        <v>23</v>
      </c>
      <c r="G26" s="71" t="s">
        <v>24</v>
      </c>
      <c r="H26" s="72" t="s">
        <v>25</v>
      </c>
      <c r="I26" s="51" t="s">
        <v>37</v>
      </c>
    </row>
    <row r="27" spans="1:15" ht="16.5" thickTop="1" thickBot="1" x14ac:dyDescent="0.3">
      <c r="A27" s="11">
        <v>41306</v>
      </c>
      <c r="B27" s="52">
        <v>0.3125</v>
      </c>
      <c r="C27" s="53">
        <v>0.70833333333333337</v>
      </c>
      <c r="D27" s="29"/>
      <c r="E27" s="47"/>
      <c r="F27" s="73"/>
      <c r="G27" s="74"/>
      <c r="H27" s="75"/>
      <c r="I27" s="51"/>
    </row>
    <row r="28" spans="1:15" ht="16.5" thickTop="1" thickBot="1" x14ac:dyDescent="0.3">
      <c r="A28" s="11">
        <v>41307</v>
      </c>
      <c r="B28" s="12">
        <v>0.45624999999999999</v>
      </c>
      <c r="C28" s="12">
        <v>0.75</v>
      </c>
      <c r="D28" s="33">
        <f>MOD(C28-B28,1)/"1:"</f>
        <v>7.0500000000000007</v>
      </c>
      <c r="E28" s="54">
        <f>MOD(B28-C27,1)/"1:"</f>
        <v>17.95</v>
      </c>
      <c r="F28" s="76">
        <f>E28</f>
        <v>17.95</v>
      </c>
      <c r="G28" s="77"/>
      <c r="H28" s="78"/>
      <c r="I28" s="57"/>
      <c r="J28" s="58"/>
      <c r="K28" s="58"/>
    </row>
    <row r="29" spans="1:15" ht="16.5" thickTop="1" thickBot="1" x14ac:dyDescent="0.3">
      <c r="A29" s="11">
        <v>41307</v>
      </c>
      <c r="B29" s="12">
        <v>0.76388888888888884</v>
      </c>
      <c r="C29" s="12">
        <v>0.83333333333333337</v>
      </c>
      <c r="D29" s="33">
        <f>MOD(C29-B29,1)/"1:"</f>
        <v>1.6666666666666687</v>
      </c>
      <c r="E29" s="54">
        <f>MOD(B29-C28,1)/"1:"</f>
        <v>0.33333333333333215</v>
      </c>
      <c r="F29" s="76">
        <f>E29</f>
        <v>0.33333333333333215</v>
      </c>
      <c r="G29" s="77"/>
      <c r="H29" s="78"/>
      <c r="I29" s="57"/>
      <c r="J29" s="58"/>
      <c r="K29" s="58"/>
    </row>
    <row r="30" spans="1:15" ht="16.5" thickTop="1" thickBot="1" x14ac:dyDescent="0.3">
      <c r="A30" s="11">
        <v>41307</v>
      </c>
      <c r="B30" s="12">
        <v>0.85416666666666663</v>
      </c>
      <c r="C30" s="12">
        <v>0.89583333333333337</v>
      </c>
      <c r="D30" s="33">
        <f t="shared" ref="D30:D35" si="0">MOD(C30-B30,1)/"1:"</f>
        <v>1.0000000000000018</v>
      </c>
      <c r="E30" s="54">
        <f>MOD(B30-C29,1)/"1:"</f>
        <v>0.49999999999999822</v>
      </c>
      <c r="F30" s="76">
        <f>E30</f>
        <v>0.49999999999999822</v>
      </c>
      <c r="G30" s="77"/>
      <c r="H30" s="78"/>
      <c r="I30" s="57"/>
      <c r="J30" s="58"/>
      <c r="K30" s="58"/>
    </row>
    <row r="31" spans="1:15" ht="16.5" thickTop="1" thickBot="1" x14ac:dyDescent="0.3">
      <c r="A31" s="62" t="s">
        <v>40</v>
      </c>
      <c r="B31" s="63">
        <v>0.89583333333333337</v>
      </c>
      <c r="C31" s="63">
        <v>1</v>
      </c>
      <c r="D31" s="79"/>
      <c r="E31" s="80">
        <f>MOD(C31-B31,1)/"1:"</f>
        <v>2.4999999999999991</v>
      </c>
      <c r="F31" s="81">
        <f>E31</f>
        <v>2.4999999999999991</v>
      </c>
      <c r="G31" s="82"/>
      <c r="H31" s="83"/>
      <c r="I31" s="69"/>
      <c r="J31" s="58"/>
      <c r="K31" s="58"/>
      <c r="L31" s="84"/>
      <c r="M31" s="84"/>
      <c r="N31" s="84"/>
      <c r="O31" s="84"/>
    </row>
    <row r="32" spans="1:15" ht="16.5" thickTop="1" thickBot="1" x14ac:dyDescent="0.3">
      <c r="A32" s="11">
        <v>41308</v>
      </c>
      <c r="B32" s="12">
        <v>0.26944444444444443</v>
      </c>
      <c r="C32" s="12">
        <v>0.31111111111111112</v>
      </c>
      <c r="D32" s="33">
        <f t="shared" si="0"/>
        <v>1.0000000000000004</v>
      </c>
      <c r="E32" s="54">
        <f>MOD(B32-C31,1)/"1:"</f>
        <v>6.466666666666665</v>
      </c>
      <c r="F32" s="76"/>
      <c r="G32" s="85">
        <f>E32</f>
        <v>6.466666666666665</v>
      </c>
      <c r="H32" s="78"/>
      <c r="I32" s="57"/>
      <c r="J32" s="23"/>
      <c r="K32" s="58"/>
    </row>
    <row r="33" spans="1:13" ht="16.5" thickTop="1" thickBot="1" x14ac:dyDescent="0.3">
      <c r="A33" s="11">
        <v>41308</v>
      </c>
      <c r="B33" s="12">
        <v>0.33333333333333331</v>
      </c>
      <c r="C33" s="12">
        <v>0.35416666666666669</v>
      </c>
      <c r="D33" s="33">
        <f t="shared" si="0"/>
        <v>0.50000000000000089</v>
      </c>
      <c r="E33" s="54">
        <f>MOD(B33-C32,1)/"1:"</f>
        <v>0.53333333333333277</v>
      </c>
      <c r="F33" s="76"/>
      <c r="G33" s="85">
        <f>E33</f>
        <v>0.53333333333333277</v>
      </c>
      <c r="H33" s="78"/>
      <c r="I33" s="57"/>
    </row>
    <row r="34" spans="1:13" ht="16.5" thickTop="1" thickBot="1" x14ac:dyDescent="0.3">
      <c r="A34" s="11">
        <v>41308</v>
      </c>
      <c r="B34" s="12">
        <v>0.375</v>
      </c>
      <c r="C34" s="12">
        <v>0.45833333333333331</v>
      </c>
      <c r="D34" s="33">
        <f t="shared" si="0"/>
        <v>1.9999999999999996</v>
      </c>
      <c r="E34" s="54">
        <f>MOD(B34-C33,1)/"1:"</f>
        <v>0.49999999999999956</v>
      </c>
      <c r="F34" s="76"/>
      <c r="G34" s="85">
        <f>E34</f>
        <v>0.49999999999999956</v>
      </c>
      <c r="H34" s="78"/>
      <c r="I34" s="57"/>
      <c r="J34" s="86"/>
    </row>
    <row r="35" spans="1:13" ht="16.5" thickTop="1" thickBot="1" x14ac:dyDescent="0.3">
      <c r="A35" s="11">
        <v>41308</v>
      </c>
      <c r="B35" s="12">
        <v>0.5</v>
      </c>
      <c r="C35" s="12">
        <v>0.52083333333333337</v>
      </c>
      <c r="D35" s="33">
        <f t="shared" si="0"/>
        <v>0.50000000000000089</v>
      </c>
      <c r="E35" s="54">
        <f>MOD(B35-C34,1)/"1:"</f>
        <v>1.0000000000000004</v>
      </c>
      <c r="F35" s="76"/>
      <c r="G35" s="85">
        <f>E35</f>
        <v>1.0000000000000004</v>
      </c>
      <c r="H35" s="78"/>
      <c r="I35" s="57"/>
    </row>
    <row r="36" spans="1:13" ht="16.5" thickTop="1" thickBot="1" x14ac:dyDescent="0.3">
      <c r="A36" s="87" t="s">
        <v>41</v>
      </c>
      <c r="B36" s="52">
        <v>0.52083333333333337</v>
      </c>
      <c r="C36" s="52">
        <v>1</v>
      </c>
      <c r="D36" s="88"/>
      <c r="E36" s="80">
        <f>MOD(C36-B36,1)/"1:"</f>
        <v>11.5</v>
      </c>
      <c r="F36" s="89"/>
      <c r="G36" s="90">
        <f>E36</f>
        <v>11.5</v>
      </c>
      <c r="H36" s="91"/>
      <c r="I36" s="92"/>
    </row>
    <row r="37" spans="1:13" ht="15.75" thickTop="1" x14ac:dyDescent="0.25">
      <c r="E37" s="93"/>
      <c r="G37" s="94"/>
    </row>
    <row r="38" spans="1:13" ht="26.25" x14ac:dyDescent="0.4">
      <c r="A38" s="28" t="s">
        <v>42</v>
      </c>
    </row>
    <row r="39" spans="1:13" ht="15.75" thickBot="1" x14ac:dyDescent="0.3"/>
    <row r="40" spans="1:13" ht="16.5" thickTop="1" thickBot="1" x14ac:dyDescent="0.3">
      <c r="A40" s="29" t="s">
        <v>20</v>
      </c>
      <c r="B40" s="30">
        <v>0.3125</v>
      </c>
      <c r="C40" s="30">
        <v>0.70833333333333337</v>
      </c>
      <c r="D40" s="29"/>
      <c r="E40" s="31" t="s">
        <v>21</v>
      </c>
      <c r="F40" s="32">
        <f>C40</f>
        <v>0.70833333333333337</v>
      </c>
      <c r="G40" s="32">
        <v>1</v>
      </c>
      <c r="H40" s="31" t="s">
        <v>22</v>
      </c>
      <c r="I40" s="33"/>
      <c r="J40" s="34" t="s">
        <v>23</v>
      </c>
      <c r="K40" s="34" t="s">
        <v>24</v>
      </c>
      <c r="L40" s="34" t="s">
        <v>25</v>
      </c>
      <c r="M40" s="34" t="s">
        <v>26</v>
      </c>
    </row>
    <row r="41" spans="1:13" ht="16.5" thickTop="1" thickBot="1" x14ac:dyDescent="0.3">
      <c r="A41" s="35" t="s">
        <v>27</v>
      </c>
      <c r="B41" s="29"/>
      <c r="C41" s="36"/>
      <c r="D41" s="29"/>
      <c r="E41" s="37" t="s">
        <v>28</v>
      </c>
      <c r="F41" s="38">
        <v>0</v>
      </c>
      <c r="G41" s="38">
        <v>1</v>
      </c>
      <c r="H41" s="38" t="s">
        <v>29</v>
      </c>
      <c r="I41" s="33" t="s">
        <v>30</v>
      </c>
      <c r="J41" s="34">
        <v>0</v>
      </c>
      <c r="K41" s="34">
        <v>0</v>
      </c>
      <c r="L41" s="34">
        <v>6</v>
      </c>
      <c r="M41" s="39">
        <f>11-(SUM(J41:L41))</f>
        <v>5</v>
      </c>
    </row>
    <row r="42" spans="1:13" ht="16.5" thickTop="1" thickBot="1" x14ac:dyDescent="0.3">
      <c r="A42" s="35"/>
      <c r="B42" s="29"/>
      <c r="C42" s="36"/>
      <c r="D42" s="29"/>
      <c r="E42" s="40" t="s">
        <v>31</v>
      </c>
      <c r="F42" s="41">
        <v>0.83333333333333337</v>
      </c>
      <c r="G42" s="42">
        <v>0.3125</v>
      </c>
      <c r="H42" s="42" t="s">
        <v>32</v>
      </c>
    </row>
    <row r="43" spans="1:13" ht="16.5" thickTop="1" thickBot="1" x14ac:dyDescent="0.3">
      <c r="A43" s="35"/>
      <c r="B43" s="29"/>
      <c r="C43" s="36"/>
      <c r="D43" s="29"/>
      <c r="E43" s="29"/>
      <c r="F43" s="29"/>
      <c r="G43" s="43"/>
      <c r="H43" s="43"/>
      <c r="M43" s="103">
        <v>0.20833333333333334</v>
      </c>
    </row>
    <row r="44" spans="1:13" ht="16.5" thickTop="1" thickBot="1" x14ac:dyDescent="0.3">
      <c r="A44" s="35"/>
      <c r="B44" s="29"/>
      <c r="C44" s="36"/>
      <c r="D44" s="29"/>
      <c r="E44" s="29"/>
      <c r="F44" s="44"/>
      <c r="G44" s="44"/>
      <c r="H44" s="45"/>
    </row>
    <row r="45" spans="1:13" ht="16.5" thickTop="1" thickBot="1" x14ac:dyDescent="0.3">
      <c r="A45" s="29"/>
      <c r="B45" s="46" t="s">
        <v>33</v>
      </c>
      <c r="C45" s="36" t="s">
        <v>34</v>
      </c>
      <c r="D45" s="29" t="s">
        <v>35</v>
      </c>
      <c r="E45" s="47" t="s">
        <v>36</v>
      </c>
      <c r="F45" s="48" t="s">
        <v>23</v>
      </c>
      <c r="G45" s="49" t="s">
        <v>24</v>
      </c>
      <c r="H45" s="50" t="s">
        <v>25</v>
      </c>
      <c r="I45" s="51" t="s">
        <v>37</v>
      </c>
    </row>
    <row r="46" spans="1:13" ht="16.5" thickTop="1" thickBot="1" x14ac:dyDescent="0.3">
      <c r="A46" s="95" t="s">
        <v>43</v>
      </c>
      <c r="B46" s="96">
        <v>0.83333333333333337</v>
      </c>
      <c r="C46" s="36"/>
      <c r="D46" s="29"/>
      <c r="E46" s="47"/>
      <c r="F46" s="55"/>
      <c r="G46" s="29"/>
      <c r="H46" s="56"/>
      <c r="I46" s="51"/>
    </row>
    <row r="47" spans="1:13" ht="16.5" thickTop="1" thickBot="1" x14ac:dyDescent="0.3">
      <c r="A47" s="11">
        <v>41309</v>
      </c>
      <c r="B47" s="12">
        <v>8.3333333333333329E-2</v>
      </c>
      <c r="C47" s="12">
        <v>0.20833333333333334</v>
      </c>
      <c r="D47" s="33">
        <f>MOD(C47-B47,1)/"1:"</f>
        <v>3</v>
      </c>
      <c r="E47" s="54">
        <f>MOD(B47-B46,1)/"1:"</f>
        <v>6</v>
      </c>
      <c r="F47" s="59"/>
      <c r="G47" s="97"/>
      <c r="H47" s="98">
        <f>E47</f>
        <v>6</v>
      </c>
      <c r="I47" s="57"/>
      <c r="J47" s="58"/>
      <c r="K47" s="58"/>
    </row>
    <row r="48" spans="1:13" ht="16.5" thickTop="1" thickBot="1" x14ac:dyDescent="0.3">
      <c r="A48" s="99" t="s">
        <v>44</v>
      </c>
      <c r="B48" s="52">
        <v>0.29166666666666669</v>
      </c>
      <c r="C48" s="52">
        <v>1</v>
      </c>
      <c r="D48" s="88"/>
      <c r="E48" s="80">
        <f>MOD(B48-C47,1)/"1:"</f>
        <v>2.0000000000000004</v>
      </c>
      <c r="F48" s="100"/>
      <c r="G48" s="101"/>
      <c r="H48" s="102">
        <f>E48</f>
        <v>2.0000000000000004</v>
      </c>
      <c r="I48" s="92"/>
    </row>
    <row r="49" spans="1:15" ht="15.75" thickTop="1" x14ac:dyDescent="0.25"/>
    <row r="51" spans="1:15" ht="26.25" x14ac:dyDescent="0.4">
      <c r="A51" s="28" t="s">
        <v>45</v>
      </c>
    </row>
    <row r="52" spans="1:15" ht="15.75" thickBot="1" x14ac:dyDescent="0.3"/>
    <row r="53" spans="1:15" ht="16.5" thickTop="1" thickBot="1" x14ac:dyDescent="0.3">
      <c r="A53" s="29" t="s">
        <v>20</v>
      </c>
      <c r="B53" s="30">
        <v>0.3125</v>
      </c>
      <c r="C53" s="30">
        <v>0.70833333333333337</v>
      </c>
      <c r="D53" s="29"/>
      <c r="E53" s="31" t="s">
        <v>21</v>
      </c>
      <c r="F53" s="32">
        <f>C53</f>
        <v>0.70833333333333337</v>
      </c>
      <c r="G53" s="32">
        <v>1</v>
      </c>
      <c r="H53" s="31" t="s">
        <v>22</v>
      </c>
      <c r="I53" s="33"/>
      <c r="J53" s="34" t="s">
        <v>23</v>
      </c>
      <c r="K53" s="34" t="s">
        <v>24</v>
      </c>
      <c r="L53" s="34" t="s">
        <v>25</v>
      </c>
      <c r="M53" s="34" t="s">
        <v>26</v>
      </c>
    </row>
    <row r="54" spans="1:15" ht="16.5" thickTop="1" thickBot="1" x14ac:dyDescent="0.3">
      <c r="A54" s="35" t="s">
        <v>27</v>
      </c>
      <c r="B54" s="29"/>
      <c r="C54" s="36"/>
      <c r="D54" s="29"/>
      <c r="E54" s="37" t="s">
        <v>28</v>
      </c>
      <c r="F54" s="38">
        <v>0</v>
      </c>
      <c r="G54" s="38">
        <v>1</v>
      </c>
      <c r="H54" s="38" t="s">
        <v>29</v>
      </c>
      <c r="I54" s="33" t="s">
        <v>30</v>
      </c>
      <c r="J54" s="34">
        <v>0</v>
      </c>
      <c r="K54" s="34">
        <v>0</v>
      </c>
      <c r="L54" s="34">
        <v>0</v>
      </c>
      <c r="M54" s="39">
        <v>0</v>
      </c>
    </row>
    <row r="55" spans="1:15" ht="16.5" thickTop="1" thickBot="1" x14ac:dyDescent="0.3">
      <c r="A55" s="35"/>
      <c r="B55" s="29"/>
      <c r="C55" s="36"/>
      <c r="D55" s="29"/>
      <c r="E55" s="40" t="s">
        <v>31</v>
      </c>
      <c r="F55" s="41">
        <v>0.83333333333333337</v>
      </c>
      <c r="G55" s="42">
        <v>0.3125</v>
      </c>
      <c r="H55" s="42" t="s">
        <v>32</v>
      </c>
    </row>
    <row r="56" spans="1:15" ht="16.5" thickTop="1" thickBot="1" x14ac:dyDescent="0.3">
      <c r="A56" s="35"/>
      <c r="B56" s="29"/>
      <c r="C56" s="36"/>
      <c r="D56" s="29"/>
      <c r="E56" s="29"/>
      <c r="F56" s="29"/>
      <c r="G56" s="43"/>
      <c r="H56" s="43"/>
      <c r="M56" s="103">
        <v>0</v>
      </c>
    </row>
    <row r="57" spans="1:15" ht="16.5" thickTop="1" thickBot="1" x14ac:dyDescent="0.3">
      <c r="A57" s="35"/>
      <c r="B57" s="29"/>
      <c r="C57" s="36"/>
      <c r="D57" s="29"/>
      <c r="E57" s="29"/>
      <c r="F57" s="44"/>
      <c r="G57" s="44"/>
      <c r="H57" s="45"/>
    </row>
    <row r="58" spans="1:15" ht="16.5" thickTop="1" thickBot="1" x14ac:dyDescent="0.3">
      <c r="A58" s="29"/>
      <c r="B58" s="46" t="s">
        <v>33</v>
      </c>
      <c r="C58" s="36" t="s">
        <v>34</v>
      </c>
      <c r="D58" s="29" t="s">
        <v>35</v>
      </c>
      <c r="E58" s="47" t="s">
        <v>36</v>
      </c>
      <c r="F58" s="70" t="s">
        <v>23</v>
      </c>
      <c r="G58" s="71" t="s">
        <v>24</v>
      </c>
      <c r="H58" s="72" t="s">
        <v>25</v>
      </c>
      <c r="I58" s="51" t="s">
        <v>37</v>
      </c>
    </row>
    <row r="59" spans="1:15" ht="16.5" thickTop="1" thickBot="1" x14ac:dyDescent="0.3">
      <c r="A59" s="11">
        <v>41306</v>
      </c>
      <c r="B59" s="52">
        <v>0.3125</v>
      </c>
      <c r="C59" s="53">
        <v>0.70833333333333337</v>
      </c>
      <c r="D59" s="29"/>
      <c r="E59" s="47"/>
      <c r="F59" s="73"/>
      <c r="G59" s="74"/>
      <c r="H59" s="75"/>
      <c r="I59" s="51"/>
    </row>
    <row r="60" spans="1:15" ht="16.5" thickTop="1" thickBot="1" x14ac:dyDescent="0.3">
      <c r="A60" s="11">
        <v>41306</v>
      </c>
      <c r="B60" s="12">
        <v>0.72916666666666663</v>
      </c>
      <c r="C60" s="12">
        <v>0.95833333333333337</v>
      </c>
      <c r="D60" s="33">
        <f>MOD(C60-B60,1)/"1:"</f>
        <v>5.5000000000000018</v>
      </c>
      <c r="E60" s="54">
        <f>MOD(B60-C59,1)/"1:"</f>
        <v>0.49999999999999822</v>
      </c>
      <c r="F60" s="76">
        <f>E60</f>
        <v>0.49999999999999822</v>
      </c>
      <c r="G60" s="77"/>
      <c r="H60" s="78"/>
      <c r="I60" s="57"/>
      <c r="J60" s="58"/>
      <c r="K60" s="58"/>
    </row>
    <row r="61" spans="1:15" ht="16.5" thickTop="1" thickBot="1" x14ac:dyDescent="0.3">
      <c r="A61" s="62" t="s">
        <v>40</v>
      </c>
      <c r="B61" s="63">
        <v>0</v>
      </c>
      <c r="C61" s="63">
        <v>1</v>
      </c>
      <c r="D61" s="79"/>
      <c r="E61" s="80">
        <f>MOD(C61-B61,2)/"1:"</f>
        <v>24</v>
      </c>
      <c r="F61" s="81">
        <f>E61</f>
        <v>24</v>
      </c>
      <c r="G61" s="82"/>
      <c r="H61" s="83"/>
      <c r="I61" s="69"/>
      <c r="J61" s="58"/>
      <c r="K61" s="58"/>
      <c r="L61" s="84"/>
      <c r="M61" s="84"/>
      <c r="N61" s="84"/>
      <c r="O61" s="84"/>
    </row>
    <row r="62" spans="1:15" ht="15.75" thickTop="1" x14ac:dyDescent="0.25"/>
    <row r="64" spans="1:15" ht="26.25" x14ac:dyDescent="0.4">
      <c r="A64" s="28" t="s">
        <v>46</v>
      </c>
    </row>
    <row r="65" spans="1:13" ht="15.75" thickBot="1" x14ac:dyDescent="0.3"/>
    <row r="66" spans="1:13" ht="16.5" thickTop="1" thickBot="1" x14ac:dyDescent="0.3">
      <c r="A66" s="29" t="s">
        <v>20</v>
      </c>
      <c r="B66" s="30">
        <v>0.3125</v>
      </c>
      <c r="C66" s="30">
        <v>0.70833333333333337</v>
      </c>
      <c r="D66" s="29"/>
      <c r="E66" s="31" t="s">
        <v>21</v>
      </c>
      <c r="F66" s="32">
        <f>C66</f>
        <v>0.70833333333333337</v>
      </c>
      <c r="G66" s="32">
        <v>1</v>
      </c>
      <c r="H66" s="31" t="s">
        <v>22</v>
      </c>
      <c r="I66" s="33"/>
      <c r="J66" s="34" t="s">
        <v>23</v>
      </c>
      <c r="K66" s="34" t="s">
        <v>24</v>
      </c>
      <c r="L66" s="34" t="s">
        <v>25</v>
      </c>
      <c r="M66" s="34" t="s">
        <v>26</v>
      </c>
    </row>
    <row r="67" spans="1:13" ht="16.5" thickTop="1" thickBot="1" x14ac:dyDescent="0.3">
      <c r="A67" s="35" t="s">
        <v>27</v>
      </c>
      <c r="B67" s="29"/>
      <c r="C67" s="36"/>
      <c r="D67" s="29"/>
      <c r="E67" s="37" t="s">
        <v>28</v>
      </c>
      <c r="F67" s="38">
        <v>0</v>
      </c>
      <c r="G67" s="38">
        <v>1</v>
      </c>
      <c r="H67" s="38" t="s">
        <v>29</v>
      </c>
      <c r="I67" s="33" t="s">
        <v>30</v>
      </c>
      <c r="J67" s="34">
        <v>0</v>
      </c>
      <c r="K67" s="34">
        <v>8</v>
      </c>
      <c r="L67" s="34">
        <v>0</v>
      </c>
      <c r="M67" s="39">
        <f>11-(SUM(J67:L67))</f>
        <v>3</v>
      </c>
    </row>
    <row r="68" spans="1:13" ht="16.5" thickTop="1" thickBot="1" x14ac:dyDescent="0.3">
      <c r="A68" s="35"/>
      <c r="B68" s="29"/>
      <c r="C68" s="36"/>
      <c r="D68" s="29"/>
      <c r="E68" s="40" t="s">
        <v>31</v>
      </c>
      <c r="F68" s="41">
        <v>0.83333333333333337</v>
      </c>
      <c r="G68" s="42">
        <v>0.3125</v>
      </c>
      <c r="H68" s="42" t="s">
        <v>32</v>
      </c>
    </row>
    <row r="69" spans="1:13" ht="16.5" thickTop="1" thickBot="1" x14ac:dyDescent="0.3">
      <c r="A69" s="35"/>
      <c r="B69" s="29"/>
      <c r="C69" s="36"/>
      <c r="D69" s="29"/>
      <c r="E69" s="29"/>
      <c r="F69" s="29"/>
      <c r="G69" s="43"/>
      <c r="H69" s="43"/>
      <c r="M69" s="103">
        <v>0.125</v>
      </c>
    </row>
    <row r="70" spans="1:13" ht="16.5" thickTop="1" thickBot="1" x14ac:dyDescent="0.3">
      <c r="A70" s="35"/>
      <c r="B70" s="29"/>
      <c r="C70" s="36"/>
      <c r="D70" s="29"/>
      <c r="E70" s="29"/>
      <c r="F70" s="44"/>
      <c r="G70" s="44"/>
      <c r="H70" s="45"/>
    </row>
    <row r="71" spans="1:13" ht="16.5" thickTop="1" thickBot="1" x14ac:dyDescent="0.3">
      <c r="A71" s="29"/>
      <c r="B71" s="46" t="s">
        <v>33</v>
      </c>
      <c r="C71" s="36" t="s">
        <v>34</v>
      </c>
      <c r="D71" s="29" t="s">
        <v>35</v>
      </c>
      <c r="E71" s="47" t="s">
        <v>36</v>
      </c>
      <c r="F71" s="48" t="s">
        <v>23</v>
      </c>
      <c r="G71" s="49" t="s">
        <v>24</v>
      </c>
      <c r="H71" s="50" t="s">
        <v>25</v>
      </c>
      <c r="I71" s="51" t="s">
        <v>37</v>
      </c>
    </row>
    <row r="72" spans="1:13" ht="16.5" thickTop="1" thickBot="1" x14ac:dyDescent="0.3">
      <c r="A72" s="95" t="s">
        <v>47</v>
      </c>
      <c r="B72" s="52">
        <v>0</v>
      </c>
      <c r="C72" s="53">
        <v>0</v>
      </c>
      <c r="D72" s="33"/>
      <c r="E72" s="54"/>
      <c r="F72" s="55"/>
      <c r="G72" s="29"/>
      <c r="H72" s="56"/>
      <c r="I72" s="57"/>
      <c r="J72" s="58"/>
      <c r="K72" s="58"/>
    </row>
    <row r="73" spans="1:13" ht="16.5" thickTop="1" thickBot="1" x14ac:dyDescent="0.3">
      <c r="A73" s="11">
        <v>41329</v>
      </c>
      <c r="B73" s="12">
        <v>0.33333333333333331</v>
      </c>
      <c r="C73" s="12">
        <v>0.72916666666666663</v>
      </c>
      <c r="D73" s="33">
        <f>MOD(C73-B73,1)/"1:"</f>
        <v>9.5</v>
      </c>
      <c r="E73" s="54">
        <f>MOD(B73-C72,1)/"1:"</f>
        <v>8</v>
      </c>
      <c r="F73" s="61"/>
      <c r="G73" s="33">
        <v>8</v>
      </c>
      <c r="H73" s="60"/>
      <c r="I73" s="57"/>
      <c r="J73" s="23"/>
      <c r="K73" s="58"/>
    </row>
    <row r="74" spans="1:13" ht="16.5" thickTop="1" thickBot="1" x14ac:dyDescent="0.3">
      <c r="A74" s="62" t="s">
        <v>38</v>
      </c>
      <c r="B74" s="63">
        <v>0</v>
      </c>
      <c r="C74" s="63">
        <v>1</v>
      </c>
      <c r="D74" s="64"/>
      <c r="E74" s="80">
        <f>MOD(B74-C73,1)/"1:"</f>
        <v>6.5000000000000009</v>
      </c>
      <c r="F74" s="66"/>
      <c r="G74" s="67">
        <v>6.5</v>
      </c>
      <c r="H74" s="68"/>
      <c r="I74" s="69"/>
    </row>
    <row r="75" spans="1:13" ht="15.75" thickTop="1" x14ac:dyDescent="0.25"/>
    <row r="76" spans="1:13" ht="26.25" x14ac:dyDescent="0.4">
      <c r="A76" s="28" t="s">
        <v>48</v>
      </c>
    </row>
    <row r="77" spans="1:13" ht="15.75" thickBot="1" x14ac:dyDescent="0.3"/>
    <row r="78" spans="1:13" ht="16.5" thickTop="1" thickBot="1" x14ac:dyDescent="0.3">
      <c r="A78" s="29" t="s">
        <v>20</v>
      </c>
      <c r="B78" s="30">
        <v>0.3125</v>
      </c>
      <c r="C78" s="30">
        <v>0.70833333333333337</v>
      </c>
      <c r="D78" s="29"/>
      <c r="E78" s="31" t="s">
        <v>21</v>
      </c>
      <c r="F78" s="32">
        <f>C78</f>
        <v>0.70833333333333337</v>
      </c>
      <c r="G78" s="32">
        <v>1</v>
      </c>
      <c r="H78" s="31" t="s">
        <v>22</v>
      </c>
      <c r="I78" s="33"/>
      <c r="J78" s="34" t="s">
        <v>23</v>
      </c>
      <c r="K78" s="34" t="s">
        <v>24</v>
      </c>
      <c r="L78" s="34" t="s">
        <v>25</v>
      </c>
      <c r="M78" s="34" t="s">
        <v>26</v>
      </c>
    </row>
    <row r="79" spans="1:13" ht="16.5" thickTop="1" thickBot="1" x14ac:dyDescent="0.3">
      <c r="A79" s="35" t="s">
        <v>27</v>
      </c>
      <c r="B79" s="29"/>
      <c r="C79" s="36"/>
      <c r="D79" s="29"/>
      <c r="E79" s="37" t="s">
        <v>28</v>
      </c>
      <c r="F79" s="38">
        <v>0</v>
      </c>
      <c r="G79" s="38">
        <v>1</v>
      </c>
      <c r="H79" s="38" t="s">
        <v>29</v>
      </c>
      <c r="I79" s="33" t="s">
        <v>30</v>
      </c>
      <c r="J79" s="34">
        <v>0</v>
      </c>
      <c r="K79" s="34">
        <v>1</v>
      </c>
      <c r="L79" s="34">
        <v>4</v>
      </c>
      <c r="M79" s="39">
        <f>11-(SUM(J79:L79))</f>
        <v>6</v>
      </c>
    </row>
    <row r="80" spans="1:13" ht="16.5" thickTop="1" thickBot="1" x14ac:dyDescent="0.3">
      <c r="A80" s="35"/>
      <c r="B80" s="29"/>
      <c r="C80" s="36"/>
      <c r="D80" s="29"/>
      <c r="E80" s="40" t="s">
        <v>31</v>
      </c>
      <c r="F80" s="41">
        <v>0.83333333333333337</v>
      </c>
      <c r="G80" s="42">
        <v>0.3125</v>
      </c>
      <c r="H80" s="42" t="s">
        <v>32</v>
      </c>
    </row>
    <row r="81" spans="1:13" ht="16.5" thickTop="1" thickBot="1" x14ac:dyDescent="0.3">
      <c r="A81" s="35"/>
      <c r="B81" s="29"/>
      <c r="C81" s="36"/>
      <c r="D81" s="29"/>
      <c r="E81" s="29"/>
      <c r="F81" s="29"/>
      <c r="G81" s="43"/>
      <c r="H81" s="43"/>
    </row>
    <row r="82" spans="1:13" ht="16.5" thickTop="1" thickBot="1" x14ac:dyDescent="0.3">
      <c r="A82" s="35"/>
      <c r="B82" s="29"/>
      <c r="C82" s="36"/>
      <c r="D82" s="29"/>
      <c r="E82" s="29"/>
      <c r="F82" s="44"/>
      <c r="G82" s="44"/>
      <c r="H82" s="45"/>
    </row>
    <row r="83" spans="1:13" ht="16.5" thickTop="1" thickBot="1" x14ac:dyDescent="0.3">
      <c r="A83" s="29"/>
      <c r="B83" s="46" t="s">
        <v>33</v>
      </c>
      <c r="C83" s="36" t="s">
        <v>34</v>
      </c>
      <c r="D83" s="29" t="s">
        <v>35</v>
      </c>
      <c r="E83" s="47" t="s">
        <v>36</v>
      </c>
      <c r="F83" s="70" t="s">
        <v>23</v>
      </c>
      <c r="G83" s="71" t="s">
        <v>24</v>
      </c>
      <c r="H83" s="72" t="s">
        <v>25</v>
      </c>
      <c r="I83" s="51" t="s">
        <v>37</v>
      </c>
    </row>
    <row r="84" spans="1:13" ht="16.5" thickTop="1" thickBot="1" x14ac:dyDescent="0.3">
      <c r="A84" s="62" t="s">
        <v>49</v>
      </c>
      <c r="B84" s="46"/>
      <c r="C84" s="36" t="s">
        <v>50</v>
      </c>
      <c r="D84" s="29"/>
      <c r="E84" s="47"/>
      <c r="F84" s="104"/>
      <c r="G84" s="105"/>
      <c r="H84" s="106"/>
      <c r="I84" s="51"/>
    </row>
    <row r="85" spans="1:13" ht="16.5" thickTop="1" thickBot="1" x14ac:dyDescent="0.3">
      <c r="A85" s="11">
        <v>41307</v>
      </c>
      <c r="B85" s="12">
        <v>0.375</v>
      </c>
      <c r="C85" s="12">
        <v>0.45833333333333331</v>
      </c>
      <c r="D85" s="33">
        <f>MOD(C85-B85,1)/"1:"</f>
        <v>1.9999999999999996</v>
      </c>
      <c r="E85" s="54">
        <f>MOD(B85-C84,1)/"1:"</f>
        <v>16</v>
      </c>
      <c r="F85" s="76">
        <f>E85</f>
        <v>16</v>
      </c>
      <c r="G85" s="77"/>
      <c r="H85" s="78"/>
      <c r="I85" s="57"/>
      <c r="J85" s="58"/>
      <c r="K85" s="58"/>
    </row>
    <row r="86" spans="1:13" ht="16.5" thickTop="1" thickBot="1" x14ac:dyDescent="0.3">
      <c r="A86" s="62" t="s">
        <v>40</v>
      </c>
      <c r="B86" s="63">
        <v>0</v>
      </c>
      <c r="C86" s="63">
        <v>1</v>
      </c>
      <c r="D86" s="64"/>
      <c r="E86" s="65">
        <f>MOD(B86-C85,1)/"1:"</f>
        <v>13.000000000000002</v>
      </c>
      <c r="F86" s="107">
        <f>E86</f>
        <v>13.000000000000002</v>
      </c>
      <c r="G86" s="108"/>
      <c r="H86" s="83"/>
      <c r="I86" s="69"/>
      <c r="J86" s="58"/>
      <c r="K86" s="58"/>
      <c r="L86" s="84"/>
      <c r="M86" s="84"/>
    </row>
    <row r="87" spans="1:13" ht="16.5" thickTop="1" thickBot="1" x14ac:dyDescent="0.3">
      <c r="A87" s="11">
        <v>41308</v>
      </c>
      <c r="B87" s="12">
        <v>0.41666666666666669</v>
      </c>
      <c r="C87" s="12">
        <v>0.54166666666666663</v>
      </c>
      <c r="D87" s="33">
        <f>MOD(C87-B87,1)/"1:"</f>
        <v>2.9999999999999987</v>
      </c>
      <c r="E87" s="54">
        <f>MOD(B87-C86,1)/"1:"</f>
        <v>10.000000000000002</v>
      </c>
      <c r="F87" s="76"/>
      <c r="G87" s="85">
        <f>E87</f>
        <v>10.000000000000002</v>
      </c>
      <c r="H87" s="78"/>
      <c r="I87" s="57"/>
      <c r="J87" s="23"/>
      <c r="K87" s="58"/>
    </row>
    <row r="88" spans="1:13" ht="16.5" thickTop="1" thickBot="1" x14ac:dyDescent="0.3">
      <c r="A88" s="11">
        <v>41308</v>
      </c>
      <c r="B88" s="12">
        <v>0.79166666666666663</v>
      </c>
      <c r="C88" s="12">
        <v>0.91666666666666663</v>
      </c>
      <c r="D88" s="33">
        <f>MOD(C88-B88,1)/"1:"</f>
        <v>3</v>
      </c>
      <c r="E88" s="54">
        <f>MOD(B88-C87,1)/"1:"</f>
        <v>6</v>
      </c>
      <c r="F88" s="76"/>
      <c r="G88" s="85">
        <f>E88</f>
        <v>6</v>
      </c>
      <c r="H88" s="78"/>
      <c r="I88" s="57"/>
    </row>
    <row r="89" spans="1:13" ht="16.5" thickTop="1" thickBot="1" x14ac:dyDescent="0.3">
      <c r="A89" s="62" t="s">
        <v>41</v>
      </c>
      <c r="B89" s="63">
        <v>0</v>
      </c>
      <c r="C89" s="63">
        <v>1</v>
      </c>
      <c r="D89" s="64"/>
      <c r="E89" s="65">
        <f>MOD(B89-C88,1)/"1:"</f>
        <v>2.0000000000000009</v>
      </c>
      <c r="F89" s="109"/>
      <c r="G89" s="110">
        <f>E89</f>
        <v>2.0000000000000009</v>
      </c>
      <c r="H89" s="111"/>
      <c r="I89" s="92"/>
    </row>
    <row r="90" spans="1:13" ht="16.5" thickTop="1" thickBot="1" x14ac:dyDescent="0.3">
      <c r="A90" s="62" t="s">
        <v>51</v>
      </c>
      <c r="B90" s="63">
        <v>0.83333333333333337</v>
      </c>
      <c r="C90" s="63"/>
      <c r="D90" s="64"/>
      <c r="E90" s="65"/>
      <c r="F90" s="112"/>
      <c r="G90" s="113"/>
      <c r="H90" s="114"/>
      <c r="I90" s="92"/>
    </row>
    <row r="91" spans="1:13" ht="16.5" thickTop="1" thickBot="1" x14ac:dyDescent="0.3">
      <c r="A91" s="11">
        <v>41309</v>
      </c>
      <c r="B91" s="12">
        <v>0</v>
      </c>
      <c r="C91" s="12">
        <v>0.125</v>
      </c>
      <c r="D91" s="33">
        <f>MOD(C91-B91,1)/"1:"</f>
        <v>3</v>
      </c>
      <c r="E91" s="54">
        <f>MOD(B91-B90,1)/"1:"</f>
        <v>3.9999999999999991</v>
      </c>
      <c r="F91" s="76"/>
      <c r="G91" s="85"/>
      <c r="H91" s="85">
        <f>E91</f>
        <v>3.9999999999999991</v>
      </c>
      <c r="I91" s="57"/>
      <c r="J91" s="86"/>
    </row>
    <row r="92" spans="1:13" ht="16.5" thickTop="1" thickBot="1" x14ac:dyDescent="0.3">
      <c r="A92" s="62" t="s">
        <v>44</v>
      </c>
      <c r="B92" s="63">
        <v>0.3125</v>
      </c>
      <c r="C92" s="63">
        <v>1</v>
      </c>
      <c r="D92" s="64"/>
      <c r="E92" s="65">
        <f>MOD(B92-C91,1)/"1:"</f>
        <v>4.5</v>
      </c>
      <c r="F92" s="109"/>
      <c r="G92" s="110"/>
      <c r="H92" s="115">
        <f>E92</f>
        <v>4.5</v>
      </c>
      <c r="I92" s="92"/>
    </row>
    <row r="93" spans="1:13" ht="15.75" thickTop="1" x14ac:dyDescent="0.25"/>
  </sheetData>
  <conditionalFormatting sqref="F26:F31">
    <cfRule type="top10" priority="5" rank="10"/>
  </conditionalFormatting>
  <conditionalFormatting sqref="F45:F47">
    <cfRule type="top10" priority="4" rank="10"/>
  </conditionalFormatting>
  <conditionalFormatting sqref="H47">
    <cfRule type="top10" priority="3" rank="10"/>
  </conditionalFormatting>
  <conditionalFormatting sqref="F58:F61">
    <cfRule type="top10" priority="2" rank="10"/>
  </conditionalFormatting>
  <conditionalFormatting sqref="F83:F86">
    <cfRule type="top10" priority="1" rank="10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CALCULETTE JOURNEE REPO SEMAINE</vt:lpstr>
      <vt:lpstr>CALCULETTE WEEK END</vt:lpstr>
      <vt:lpstr>11 WEEK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evelyne et luc</dc:creator>
  <cp:lastModifiedBy>Michel</cp:lastModifiedBy>
  <dcterms:created xsi:type="dcterms:W3CDTF">2013-08-01T16:40:49Z</dcterms:created>
  <dcterms:modified xsi:type="dcterms:W3CDTF">2013-08-08T19:52:03Z</dcterms:modified>
</cp:coreProperties>
</file>