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600" yWindow="135" windowWidth="27315" windowHeight="12090" activeTab="1"/>
  </bookViews>
  <sheets>
    <sheet name="Paramètres" sheetId="6" r:id="rId1"/>
    <sheet name="Enregistrements" sheetId="17" r:id="rId2"/>
    <sheet name="Versements" sheetId="15" r:id="rId3"/>
    <sheet name="BdD" sheetId="19" r:id="rId4"/>
  </sheets>
  <definedNames>
    <definedName name="Africains">Paramètres!$H$2</definedName>
    <definedName name="BaseDate">OFFSET(BdD!$C$2,,,COUNTA(BdD!$C:$C)-1)</definedName>
    <definedName name="BaseNom">OFFSET(BdD!$B$2,,,COUNTA(BdD!$B:$B)-1)</definedName>
    <definedName name="BasePrix">OFFSET(BdD!$G$2:$I$2,,,COUNTA(BdD!$B:$B)-1)</definedName>
    <definedName name="BaseQte">OFFSET(BdD!$D$2:$F$2,,,COUNTA(BdD!$B:$B)-1)</definedName>
    <definedName name="Dafrik">Paramètres!$H$3:$H$62</definedName>
    <definedName name="Deurop">Paramètres!$I$3:$I$62</definedName>
    <definedName name="Entrées">Paramètres!$G$3:$G$62</definedName>
    <definedName name="Européens">Paramètres!$I$2</definedName>
    <definedName name="LesAns">Paramètres!$L$2:$L$26</definedName>
    <definedName name="LesMois">Paramètres!$K$2:$K$13</definedName>
  </definedNames>
  <calcPr calcId="145621" calcOnSave="0"/>
</workbook>
</file>

<file path=xl/calcChain.xml><?xml version="1.0" encoding="utf-8"?>
<calcChain xmlns="http://schemas.openxmlformats.org/spreadsheetml/2006/main">
  <c r="C4" i="15" l="1"/>
  <c r="C5" i="15"/>
  <c r="C6" i="15"/>
  <c r="C7" i="15"/>
  <c r="C8" i="15"/>
  <c r="C9" i="15"/>
  <c r="C10" i="15"/>
  <c r="C11" i="15"/>
  <c r="C12" i="15"/>
  <c r="C13" i="15"/>
  <c r="C14" i="15"/>
  <c r="C15" i="15"/>
  <c r="C16" i="15"/>
  <c r="C17" i="15"/>
  <c r="C18" i="15"/>
  <c r="C19" i="15"/>
  <c r="C20" i="15"/>
  <c r="C21" i="15"/>
  <c r="C22" i="15"/>
  <c r="C23" i="15"/>
  <c r="C24" i="15"/>
  <c r="C25" i="15"/>
  <c r="C26" i="15"/>
  <c r="C27" i="15"/>
  <c r="C28" i="15"/>
  <c r="C29" i="15"/>
  <c r="C30" i="15"/>
  <c r="C31" i="15"/>
  <c r="C32" i="15"/>
  <c r="C33" i="15"/>
  <c r="C34" i="15"/>
  <c r="C35" i="15"/>
  <c r="C36" i="15"/>
  <c r="C37" i="15"/>
  <c r="C38" i="15"/>
  <c r="C39" i="15"/>
  <c r="C40" i="15"/>
  <c r="C41" i="15"/>
  <c r="C42" i="15"/>
  <c r="C43" i="15"/>
  <c r="C44" i="15"/>
  <c r="C45" i="15"/>
  <c r="C46" i="15"/>
  <c r="C47" i="15"/>
  <c r="C48" i="15"/>
  <c r="C49" i="15"/>
  <c r="C50" i="15"/>
  <c r="C51" i="15"/>
  <c r="C52" i="15"/>
  <c r="C53" i="15"/>
  <c r="C54" i="15"/>
  <c r="C55" i="15"/>
  <c r="C56" i="15"/>
  <c r="C57" i="15"/>
  <c r="C58" i="15"/>
  <c r="C59" i="15"/>
  <c r="C60" i="15"/>
  <c r="C61" i="15"/>
  <c r="C62" i="15"/>
  <c r="C63" i="15"/>
  <c r="C3" i="15"/>
  <c r="A1" i="15"/>
  <c r="I3" i="19" l="1"/>
  <c r="H3" i="19"/>
  <c r="G3" i="19"/>
  <c r="A3" i="19"/>
  <c r="I2" i="19"/>
  <c r="H2" i="19"/>
  <c r="G2" i="19"/>
  <c r="A2" i="19" l="1"/>
  <c r="A29" i="15" l="1"/>
  <c r="B68" i="15"/>
  <c r="A6" i="15"/>
  <c r="A7" i="15"/>
  <c r="A8" i="15"/>
  <c r="A9" i="15"/>
  <c r="A10" i="15"/>
  <c r="A11" i="15"/>
  <c r="A12" i="15"/>
  <c r="A13" i="15"/>
  <c r="A14" i="15"/>
  <c r="A15" i="15"/>
  <c r="A16" i="15"/>
  <c r="A17" i="15"/>
  <c r="A18" i="15"/>
  <c r="A19" i="15"/>
  <c r="A20" i="15"/>
  <c r="A21" i="15"/>
  <c r="A22" i="15"/>
  <c r="A23" i="15"/>
  <c r="A24" i="15"/>
  <c r="A25" i="15"/>
  <c r="A26" i="15"/>
  <c r="A27" i="15"/>
  <c r="A28" i="15"/>
  <c r="A30" i="15"/>
  <c r="A31" i="15"/>
  <c r="A32" i="15"/>
  <c r="A33" i="15"/>
  <c r="A34" i="15"/>
  <c r="A35" i="15"/>
  <c r="A36" i="15"/>
  <c r="A37" i="15"/>
  <c r="A38" i="15"/>
  <c r="A39" i="15"/>
  <c r="A40" i="15"/>
  <c r="A41" i="15"/>
  <c r="A42" i="15"/>
  <c r="A43" i="15"/>
  <c r="A44" i="15"/>
  <c r="A45" i="15"/>
  <c r="A46" i="15"/>
  <c r="A47" i="15"/>
  <c r="A48" i="15"/>
  <c r="A49" i="15"/>
  <c r="A50" i="15"/>
  <c r="A51" i="15"/>
  <c r="A52" i="15"/>
  <c r="A53" i="15"/>
  <c r="A54" i="15"/>
  <c r="A55" i="15"/>
  <c r="A56" i="15"/>
  <c r="A57" i="15"/>
  <c r="A58" i="15"/>
  <c r="A59" i="15"/>
  <c r="A60" i="15"/>
  <c r="A61" i="15"/>
  <c r="A62" i="15"/>
  <c r="A63" i="15"/>
  <c r="A4" i="15"/>
  <c r="A5" i="15"/>
  <c r="A3" i="15"/>
  <c r="F60" i="15" l="1"/>
  <c r="F52" i="15"/>
  <c r="F44" i="15"/>
  <c r="F36" i="15"/>
  <c r="F27" i="15"/>
  <c r="F19" i="15"/>
  <c r="F11" i="15"/>
  <c r="F63" i="15"/>
  <c r="F55" i="15"/>
  <c r="F47" i="15"/>
  <c r="F39" i="15"/>
  <c r="F31" i="15"/>
  <c r="F22" i="15"/>
  <c r="F14" i="15"/>
  <c r="F10" i="15"/>
  <c r="F62" i="15"/>
  <c r="F58" i="15"/>
  <c r="F54" i="15"/>
  <c r="F50" i="15"/>
  <c r="F46" i="15"/>
  <c r="F42" i="15"/>
  <c r="F38" i="15"/>
  <c r="F34" i="15"/>
  <c r="F30" i="15"/>
  <c r="F25" i="15"/>
  <c r="F21" i="15"/>
  <c r="F17" i="15"/>
  <c r="F13" i="15"/>
  <c r="F9" i="15"/>
  <c r="F4" i="15"/>
  <c r="F56" i="15"/>
  <c r="F48" i="15"/>
  <c r="F40" i="15"/>
  <c r="F32" i="15"/>
  <c r="F23" i="15"/>
  <c r="F15" i="15"/>
  <c r="F7" i="15"/>
  <c r="F59" i="15"/>
  <c r="F51" i="15"/>
  <c r="F43" i="15"/>
  <c r="F35" i="15"/>
  <c r="F26" i="15"/>
  <c r="F18" i="15"/>
  <c r="F6" i="15"/>
  <c r="F5" i="15"/>
  <c r="F61" i="15"/>
  <c r="F57" i="15"/>
  <c r="F53" i="15"/>
  <c r="F49" i="15"/>
  <c r="F45" i="15"/>
  <c r="F41" i="15"/>
  <c r="F37" i="15"/>
  <c r="F33" i="15"/>
  <c r="F28" i="15"/>
  <c r="F24" i="15"/>
  <c r="F20" i="15"/>
  <c r="F16" i="15"/>
  <c r="F12" i="15"/>
  <c r="F8" i="15"/>
  <c r="F29" i="15"/>
  <c r="D16" i="15" l="1"/>
  <c r="D33" i="15"/>
  <c r="D49" i="15"/>
  <c r="D5" i="15"/>
  <c r="D35" i="15"/>
  <c r="D51" i="15"/>
  <c r="D40" i="15"/>
  <c r="D9" i="15"/>
  <c r="D25" i="15"/>
  <c r="D34" i="15"/>
  <c r="D50" i="15"/>
  <c r="D31" i="15"/>
  <c r="D63" i="15"/>
  <c r="D36" i="15"/>
  <c r="D12" i="15"/>
  <c r="D20" i="15"/>
  <c r="D37" i="15"/>
  <c r="D61" i="15"/>
  <c r="D26" i="15"/>
  <c r="D59" i="15"/>
  <c r="D32" i="15"/>
  <c r="D4" i="15"/>
  <c r="D21" i="15"/>
  <c r="D38" i="15"/>
  <c r="D54" i="15"/>
  <c r="D10" i="15"/>
  <c r="D39" i="15"/>
  <c r="D11" i="15"/>
  <c r="D27" i="15"/>
  <c r="D60" i="15"/>
  <c r="D8" i="15"/>
  <c r="D24" i="15"/>
  <c r="D41" i="15"/>
  <c r="D57" i="15"/>
  <c r="D18" i="15"/>
  <c r="D7" i="15"/>
  <c r="D23" i="15"/>
  <c r="D56" i="15"/>
  <c r="D17" i="15"/>
  <c r="D42" i="15"/>
  <c r="D58" i="15"/>
  <c r="D14" i="15"/>
  <c r="D47" i="15"/>
  <c r="D19" i="15"/>
  <c r="D52" i="15"/>
  <c r="D29" i="15"/>
  <c r="D28" i="15"/>
  <c r="D45" i="15"/>
  <c r="D53" i="15"/>
  <c r="D6" i="15"/>
  <c r="D43" i="15"/>
  <c r="D15" i="15"/>
  <c r="D48" i="15"/>
  <c r="D13" i="15"/>
  <c r="D30" i="15"/>
  <c r="D46" i="15"/>
  <c r="D62" i="15"/>
  <c r="D22" i="15"/>
  <c r="D55" i="15"/>
  <c r="D44" i="15"/>
  <c r="D3" i="15"/>
  <c r="F3" i="15"/>
  <c r="C68" i="15" l="1"/>
  <c r="D68" i="15" l="1"/>
</calcChain>
</file>

<file path=xl/sharedStrings.xml><?xml version="1.0" encoding="utf-8"?>
<sst xmlns="http://schemas.openxmlformats.org/spreadsheetml/2006/main" count="292" uniqueCount="275">
  <si>
    <t>Personnel</t>
  </si>
  <si>
    <t>Avance versée</t>
  </si>
  <si>
    <t>Consommé</t>
  </si>
  <si>
    <t>Restant</t>
  </si>
  <si>
    <t>ALERTE !!!</t>
  </si>
  <si>
    <t>Dépassements</t>
  </si>
  <si>
    <t>Liste du personnel</t>
  </si>
  <si>
    <t>Total</t>
  </si>
  <si>
    <t>Listes des plats</t>
  </si>
  <si>
    <t>Entrées</t>
  </si>
  <si>
    <t>Africains</t>
  </si>
  <si>
    <t>Européens</t>
  </si>
  <si>
    <t>PE1</t>
  </si>
  <si>
    <t>PE2</t>
  </si>
  <si>
    <t>PE3</t>
  </si>
  <si>
    <t>PE4</t>
  </si>
  <si>
    <t>PE5</t>
  </si>
  <si>
    <t>PE6</t>
  </si>
  <si>
    <t>PE7</t>
  </si>
  <si>
    <t>PE8</t>
  </si>
  <si>
    <t>PE9</t>
  </si>
  <si>
    <t>PE10</t>
  </si>
  <si>
    <t>PE11</t>
  </si>
  <si>
    <t>PE12</t>
  </si>
  <si>
    <t>PE13</t>
  </si>
  <si>
    <t>PE14</t>
  </si>
  <si>
    <t>PE15</t>
  </si>
  <si>
    <t>PE16</t>
  </si>
  <si>
    <t>PE17</t>
  </si>
  <si>
    <t>PE18</t>
  </si>
  <si>
    <t>PE19</t>
  </si>
  <si>
    <t>PE20</t>
  </si>
  <si>
    <t>PE21</t>
  </si>
  <si>
    <t>PE22</t>
  </si>
  <si>
    <t>PE23</t>
  </si>
  <si>
    <t>PE24</t>
  </si>
  <si>
    <t>PE25</t>
  </si>
  <si>
    <t>PE26</t>
  </si>
  <si>
    <t>PE27</t>
  </si>
  <si>
    <t>PE28</t>
  </si>
  <si>
    <t>PE29</t>
  </si>
  <si>
    <t>PE30</t>
  </si>
  <si>
    <t>PE31</t>
  </si>
  <si>
    <t>PE32</t>
  </si>
  <si>
    <t>PE33</t>
  </si>
  <si>
    <t>PE34</t>
  </si>
  <si>
    <t>PE35</t>
  </si>
  <si>
    <t>PE36</t>
  </si>
  <si>
    <t>PE37</t>
  </si>
  <si>
    <t>PE38</t>
  </si>
  <si>
    <t>PE39</t>
  </si>
  <si>
    <t>PE40</t>
  </si>
  <si>
    <t>PE41</t>
  </si>
  <si>
    <t>PE42</t>
  </si>
  <si>
    <t>PE43</t>
  </si>
  <si>
    <t>PE44</t>
  </si>
  <si>
    <t>PE45</t>
  </si>
  <si>
    <t>PE46</t>
  </si>
  <si>
    <t>PE47</t>
  </si>
  <si>
    <t>PE48</t>
  </si>
  <si>
    <t>PE49</t>
  </si>
  <si>
    <t>PE50</t>
  </si>
  <si>
    <t>PE51</t>
  </si>
  <si>
    <t>PE52</t>
  </si>
  <si>
    <t>PE53</t>
  </si>
  <si>
    <t>PE54</t>
  </si>
  <si>
    <t>PE55</t>
  </si>
  <si>
    <t>PE56</t>
  </si>
  <si>
    <t>PE57</t>
  </si>
  <si>
    <t>PE58</t>
  </si>
  <si>
    <t>PE59</t>
  </si>
  <si>
    <t>PE60</t>
  </si>
  <si>
    <t>PA1</t>
  </si>
  <si>
    <t>PEu1</t>
  </si>
  <si>
    <t>PA2</t>
  </si>
  <si>
    <t>PA3</t>
  </si>
  <si>
    <t>PA4</t>
  </si>
  <si>
    <t>PA5</t>
  </si>
  <si>
    <t>PA6</t>
  </si>
  <si>
    <t>PA7</t>
  </si>
  <si>
    <t>PA8</t>
  </si>
  <si>
    <t>PA9</t>
  </si>
  <si>
    <t>PA10</t>
  </si>
  <si>
    <t>PA11</t>
  </si>
  <si>
    <t>PA12</t>
  </si>
  <si>
    <t>PA13</t>
  </si>
  <si>
    <t>PA14</t>
  </si>
  <si>
    <t>PA15</t>
  </si>
  <si>
    <t>PA16</t>
  </si>
  <si>
    <t>PA17</t>
  </si>
  <si>
    <t>PA18</t>
  </si>
  <si>
    <t>PA19</t>
  </si>
  <si>
    <t>PA20</t>
  </si>
  <si>
    <t>PA21</t>
  </si>
  <si>
    <t>PA22</t>
  </si>
  <si>
    <t>PA23</t>
  </si>
  <si>
    <t>PA24</t>
  </si>
  <si>
    <t>PA25</t>
  </si>
  <si>
    <t>PA26</t>
  </si>
  <si>
    <t>PA27</t>
  </si>
  <si>
    <t>PA28</t>
  </si>
  <si>
    <t>PA29</t>
  </si>
  <si>
    <t>PA30</t>
  </si>
  <si>
    <t>PA31</t>
  </si>
  <si>
    <t>PA32</t>
  </si>
  <si>
    <t>PA33</t>
  </si>
  <si>
    <t>PA34</t>
  </si>
  <si>
    <t>PA35</t>
  </si>
  <si>
    <t>PA36</t>
  </si>
  <si>
    <t>PA37</t>
  </si>
  <si>
    <t>PA38</t>
  </si>
  <si>
    <t>PA39</t>
  </si>
  <si>
    <t>PA40</t>
  </si>
  <si>
    <t>PA41</t>
  </si>
  <si>
    <t>PA42</t>
  </si>
  <si>
    <t>PA43</t>
  </si>
  <si>
    <t>PA44</t>
  </si>
  <si>
    <t>PA45</t>
  </si>
  <si>
    <t>PA46</t>
  </si>
  <si>
    <t>PA47</t>
  </si>
  <si>
    <t>PA48</t>
  </si>
  <si>
    <t>PA49</t>
  </si>
  <si>
    <t>PA50</t>
  </si>
  <si>
    <t>PA51</t>
  </si>
  <si>
    <t>PA52</t>
  </si>
  <si>
    <t>PA53</t>
  </si>
  <si>
    <t>PA54</t>
  </si>
  <si>
    <t>PA55</t>
  </si>
  <si>
    <t>PA56</t>
  </si>
  <si>
    <t>PA57</t>
  </si>
  <si>
    <t>PA58</t>
  </si>
  <si>
    <t>PA59</t>
  </si>
  <si>
    <t>PA60</t>
  </si>
  <si>
    <t>PEu2</t>
  </si>
  <si>
    <t>PEu3</t>
  </si>
  <si>
    <t>PEu4</t>
  </si>
  <si>
    <t>PEu5</t>
  </si>
  <si>
    <t>PEu6</t>
  </si>
  <si>
    <t>PEu7</t>
  </si>
  <si>
    <t>PEu8</t>
  </si>
  <si>
    <t>PEu9</t>
  </si>
  <si>
    <t>PEu10</t>
  </si>
  <si>
    <t>PEu11</t>
  </si>
  <si>
    <t>PEu12</t>
  </si>
  <si>
    <t>PEu13</t>
  </si>
  <si>
    <t>PEu14</t>
  </si>
  <si>
    <t>PEu15</t>
  </si>
  <si>
    <t>PEu16</t>
  </si>
  <si>
    <t>PEu17</t>
  </si>
  <si>
    <t>PEu18</t>
  </si>
  <si>
    <t>PEu19</t>
  </si>
  <si>
    <t>PEu20</t>
  </si>
  <si>
    <t>PEu21</t>
  </si>
  <si>
    <t>PEu22</t>
  </si>
  <si>
    <t>PEu23</t>
  </si>
  <si>
    <t>PEu24</t>
  </si>
  <si>
    <t>PEu25</t>
  </si>
  <si>
    <t>PEu26</t>
  </si>
  <si>
    <t>PEu27</t>
  </si>
  <si>
    <t>PEu28</t>
  </si>
  <si>
    <t>PEu29</t>
  </si>
  <si>
    <t>PEu30</t>
  </si>
  <si>
    <t>PEu31</t>
  </si>
  <si>
    <t>PEu32</t>
  </si>
  <si>
    <t>PEu33</t>
  </si>
  <si>
    <t>PEu34</t>
  </si>
  <si>
    <t>PEu35</t>
  </si>
  <si>
    <t>PEu36</t>
  </si>
  <si>
    <t>PEu37</t>
  </si>
  <si>
    <t>PEu38</t>
  </si>
  <si>
    <t>PEu39</t>
  </si>
  <si>
    <t>PEu40</t>
  </si>
  <si>
    <t>PEu41</t>
  </si>
  <si>
    <t>PEu42</t>
  </si>
  <si>
    <t>PEu43</t>
  </si>
  <si>
    <t>PEu44</t>
  </si>
  <si>
    <t>PEu45</t>
  </si>
  <si>
    <t>PEu46</t>
  </si>
  <si>
    <t>PEu47</t>
  </si>
  <si>
    <t>PEu48</t>
  </si>
  <si>
    <t>PEu49</t>
  </si>
  <si>
    <t>PEu50</t>
  </si>
  <si>
    <t>PEu51</t>
  </si>
  <si>
    <t>PEu52</t>
  </si>
  <si>
    <t>PEu53</t>
  </si>
  <si>
    <t>PEu54</t>
  </si>
  <si>
    <t>PEu55</t>
  </si>
  <si>
    <t>PEu56</t>
  </si>
  <si>
    <t>PEu57</t>
  </si>
  <si>
    <t>PEu58</t>
  </si>
  <si>
    <t>PEu59</t>
  </si>
  <si>
    <t>PEu60</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</si>
  <si>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</si>
  <si>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</si>
  <si>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</si>
  <si>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</si>
  <si>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</si>
  <si>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</si>
  <si>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</si>
  <si>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</si>
  <si>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</si>
  <si>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</si>
  <si>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</si>
  <si>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</si>
  <si>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</si>
  <si>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</si>
  <si>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</si>
  <si>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</si>
  <si>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</si>
  <si>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</si>
  <si>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</si>
  <si>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</si>
  <si>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</si>
  <si>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</si>
  <si>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</si>
  <si>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</si>
  <si>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</si>
  <si>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</si>
  <si>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</si>
  <si>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</si>
  <si>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</si>
  <si>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</si>
  <si>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</si>
  <si>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</si>
  <si>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</si>
  <si>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</si>
  <si>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</si>
  <si>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</si>
  <si>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</si>
  <si>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</si>
  <si>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</si>
  <si>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</si>
  <si>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</si>
  <si>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</si>
  <si>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</si>
  <si>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</si>
  <si>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</si>
  <si>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</si>
  <si>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</si>
  <si>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</si>
  <si>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</si>
  <si>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</si>
  <si>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</si>
  <si>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</si>
  <si>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</si>
  <si>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</si>
  <si>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</si>
  <si>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</si>
  <si>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Nom57</t>
  </si>
  <si>
    <t>Nom58</t>
  </si>
  <si>
    <t>Nom59</t>
  </si>
  <si>
    <t>Nom60</t>
  </si>
  <si>
    <t>Nom61</t>
  </si>
  <si>
    <t>http://forum.excel-pratique.com/excel/automatiser-un-deversement-de-donnees-t66612.html</t>
  </si>
  <si>
    <t>Date</t>
  </si>
  <si>
    <t>Nb Entrées</t>
  </si>
  <si>
    <t>Nb plat Africain</t>
  </si>
  <si>
    <t>Nb plat Européen</t>
  </si>
  <si>
    <t>Total plat Européen</t>
  </si>
  <si>
    <t>Total plat Africain</t>
  </si>
  <si>
    <t>Total entrée</t>
  </si>
  <si>
    <t>LesMois</t>
  </si>
  <si>
    <t>LesAns</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</si>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</sst>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_-* #,##0\ _€_-;\-* #,##0\ _€_-;_-* &quot;-&quot;??\ _€_-;_-@_-"/>
  </numFmts>
  <fonts count="10" x14ac:knownFonts="1">
    <font>
      <sz val="11"/>
      <color theme="1"/>
      <name val="Calibri"/>
      <family val="2"/>
      <scheme val="minor"/>
    </font>
    <font>
      <b/>
      <u/>
      <sz val="11"/>
      <color theme="1"/>
      <name val="Calibri"/>
      <family val="2"/>
      <scheme val="minor"/>
    </font>
    <font>
      <b/>
      <u/>
      <sz val="12"/>
      <color theme="1"/>
      <name val="Calibri"/>
      <family val="2"/>
      <scheme val="minor"/>
    </font>
    <font>
      <sz val="12"/>
      <color theme="1"/>
      <name val="Arial Black"/>
      <family val="2"/>
    </font>
    <font>
      <b/>
      <u/>
      <sz val="14"/>
      <color theme="1"/>
      <name val="Calibri"/>
      <family val="2"/>
      <scheme val="minor"/>
    </font>
    <font>
      <sz val="11"/>
      <color theme="1"/>
      <name val="Calibri"/>
      <family val="2"/>
      <scheme val="minor"/>
    </font>
    <font>
      <sz val="11"/>
      <color rgb="FFFF0000"/>
      <name val="Calibri"/>
      <family val="2"/>
      <scheme val="minor"/>
    </font>
    <font>
      <u/>
      <sz val="12"/>
      <color rgb="FFFF0000"/>
      <name val="Arial Black"/>
      <family val="2"/>
    </font>
    <font>
      <b/>
      <sz val="16"/>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
      <patternFill patternType="solid">
        <fgColor theme="6"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5" fillId="0" borderId="0" applyFont="0" applyFill="0" applyBorder="0" applyAlignment="0" applyProtection="0"/>
    <xf numFmtId="0" fontId="9" fillId="0" borderId="0" applyNumberFormat="0" applyFill="0" applyBorder="0" applyAlignment="0" applyProtection="0"/>
  </cellStyleXfs>
  <cellXfs count="23">
    <xf numFmtId="0" fontId="0" fillId="0" borderId="0" xfId="0"/>
    <xf numFmtId="0" fontId="2" fillId="0" borderId="0" xfId="0" applyFont="1"/>
    <xf numFmtId="0" fontId="0" fillId="0" borderId="0" xfId="0" applyAlignment="1">
      <alignment vertical="center"/>
    </xf>
    <xf numFmtId="0" fontId="3" fillId="0" borderId="0" xfId="0" applyFont="1"/>
    <xf numFmtId="0" fontId="6" fillId="0" borderId="0" xfId="0" applyFont="1"/>
    <xf numFmtId="0" fontId="7" fillId="0" borderId="0" xfId="0" applyFont="1"/>
    <xf numFmtId="164" fontId="0" fillId="0" borderId="1" xfId="1" applyNumberFormat="1" applyFont="1" applyBorder="1"/>
    <xf numFmtId="164" fontId="0" fillId="0" borderId="1" xfId="0" applyNumberFormat="1" applyBorder="1"/>
    <xf numFmtId="0" fontId="6" fillId="0" borderId="1" xfId="0" applyFont="1" applyBorder="1" applyAlignment="1">
      <alignment horizontal="center"/>
    </xf>
    <xf numFmtId="0" fontId="1" fillId="0" borderId="0" xfId="0" applyFont="1" applyAlignment="1">
      <alignment horizontal="center"/>
    </xf>
    <xf numFmtId="0" fontId="8" fillId="0" borderId="0" xfId="0" applyFont="1"/>
    <xf numFmtId="164" fontId="8" fillId="0" borderId="0" xfId="0" applyNumberFormat="1" applyFont="1"/>
    <xf numFmtId="0" fontId="9" fillId="0" borderId="0" xfId="2"/>
    <xf numFmtId="0" fontId="0" fillId="0" borderId="0" xfId="0" applyFont="1" applyBorder="1" applyAlignment="1">
      <alignment horizontal="center"/>
    </xf>
    <xf numFmtId="14" fontId="0" fillId="0" borderId="0" xfId="0" applyNumberFormat="1" applyFont="1" applyBorder="1" applyAlignment="1">
      <alignment horizontal="center"/>
    </xf>
    <xf numFmtId="0" fontId="0" fillId="0" borderId="0" xfId="0" applyFont="1" applyBorder="1"/>
    <xf numFmtId="0" fontId="0" fillId="2" borderId="0" xfId="0" applyFont="1" applyFill="1" applyBorder="1" applyAlignment="1">
      <alignment horizontal="center"/>
    </xf>
    <xf numFmtId="0" fontId="0" fillId="3" borderId="0" xfId="0" applyFont="1" applyFill="1" applyBorder="1" applyAlignment="1">
      <alignment horizontal="center"/>
    </xf>
    <xf numFmtId="0" fontId="4" fillId="0" borderId="0" xfId="0" applyFont="1" applyAlignment="1">
      <alignment horizontal="center"/>
    </xf>
    <xf numFmtId="0" fontId="0" fillId="2" borderId="0" xfId="0" applyFill="1" applyAlignment="1">
      <alignment horizontal="center"/>
    </xf>
    <xf numFmtId="0" fontId="0" fillId="0" borderId="0" xfId="0" applyAlignment="1">
      <alignment horizontal="center"/>
    </xf>
    <xf numFmtId="0" fontId="0" fillId="4" borderId="0" xfId="0" applyFill="1" applyAlignment="1">
      <alignment horizontal="center"/>
    </xf>
    <xf numFmtId="0" fontId="4" fillId="0" borderId="0" xfId="0" applyNumberFormat="1" applyFont="1" applyAlignment="1"/>
  </cellXfs>
  <cellStyles count="3">
    <cellStyle name="Lien hypertexte" xfId="2" builtinId="8"/>
    <cellStyle name="Millier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12</xdr:col>
      <xdr:colOff>514350</xdr:colOff>
      <xdr:row>4</xdr:row>
      <xdr:rowOff>66676</xdr:rowOff>
    </xdr:from>
    <xdr:to>
      <xdr:col>25</xdr:col>
      <xdr:colOff>304800</xdr:colOff>
      <xdr:row>25</xdr:row>
      <xdr:rowOff>38100</xdr:rowOff>
    </xdr:to>
    <xdr:sp macro="" textlink="">
      <xdr:nvSpPr>
        <xdr:cNvPr id="2" name="ZoneTexte 1"/>
        <xdr:cNvSpPr txBox="1"/>
      </xdr:nvSpPr>
      <xdr:spPr>
        <a:xfrm>
          <a:off x="10763250" y="876301"/>
          <a:ext cx="9696450" cy="39719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Salut les amis,</a:t>
          </a:r>
          <a:br>
            <a:rPr lang="fr-FR"/>
          </a:br>
          <a:r>
            <a:rPr lang="fr-FR"/>
            <a:t/>
          </a:r>
          <a:br>
            <a:rPr lang="fr-FR"/>
          </a:br>
          <a:r>
            <a:rPr lang="fr-FR"/>
            <a:t>J'aurais grand besoin de votre aide pour mener à terme, à l'aide des macros ou de VBA en général, mon projet ci-joint.</a:t>
          </a:r>
          <a:br>
            <a:rPr lang="fr-FR"/>
          </a:br>
          <a:r>
            <a:rPr lang="fr-FR"/>
            <a:t/>
          </a:r>
          <a:br>
            <a:rPr lang="fr-FR"/>
          </a:br>
          <a:r>
            <a:rPr lang="fr-FR"/>
            <a:t>Voici quelques précisions concernant ce que j'ai déjà fait :</a:t>
          </a:r>
          <a:br>
            <a:rPr lang="fr-FR"/>
          </a:br>
          <a:r>
            <a:rPr lang="fr-FR"/>
            <a:t>1. une 1ère feuille "Paramètres", contient toutes les infos de base du classeur : contenu des listes déroulantes, liste des noms réutilisés.</a:t>
          </a:r>
          <a:br>
            <a:rPr lang="fr-FR"/>
          </a:br>
          <a:r>
            <a:rPr lang="fr-FR"/>
            <a:t>2. les autres feuilles contiennent des tableaux réutilisant, selon le but recherché, ces informations en question.</a:t>
          </a:r>
          <a:br>
            <a:rPr lang="fr-FR"/>
          </a:br>
          <a:r>
            <a:rPr lang="fr-FR"/>
            <a:t/>
          </a:r>
          <a:br>
            <a:rPr lang="fr-FR"/>
          </a:br>
          <a:r>
            <a:rPr lang="fr-FR"/>
            <a:t>Voici ce dont j'aurais besoin, si vous voulez bien m'aider :</a:t>
          </a:r>
          <a:br>
            <a:rPr lang="fr-FR"/>
          </a:br>
          <a:r>
            <a:rPr lang="fr-FR"/>
            <a:t>1. sachant que le tableau de la feuille "Enregistrements" est ce que j'appelle : le formulaire standard (pour mon projet) d'entrée de données;</a:t>
          </a:r>
          <a:br>
            <a:rPr lang="fr-FR"/>
          </a:br>
          <a:r>
            <a:rPr lang="fr-FR"/>
            <a:t>2. comment faire, avec VBA si nécessaire ou utile, pour qu'il se présente toujours vide, prêt à être rempli tous les jours, pour chacun des jours d'un mois donné -car il s'agit d'un suivi journalier de consommation de nourriture, avec les coûts correspondants- ? ;</a:t>
          </a:r>
          <a:br>
            <a:rPr lang="fr-FR"/>
          </a:br>
          <a:r>
            <a:rPr lang="fr-FR"/>
            <a:t>3. qu'il déverse les infos, selon la date indiquée dans "B66" de la feuille "Enregistrements", pour chaque nom, pour chaque journée, dans les cases correspondantes de la feuille "Suivi conso" (récapitulatif qui est mensuel), par un bouton de contrôles : "déversement", éventuellement, car je suis ouvert à toute proposition autre ?</a:t>
          </a:r>
          <a:br>
            <a:rPr lang="fr-FR"/>
          </a:br>
          <a:r>
            <a:rPr lang="fr-FR"/>
            <a:t>4. puis, je souhaiterais, si possible, faire une sauvegarde des données des tableaux mensuels ""Suivi conso", par trimestre, au fur et à mesure, dans un dossier différent, histoire de ne pas trop alourdir le classeur;</a:t>
          </a:r>
          <a:br>
            <a:rPr lang="fr-FR"/>
          </a:br>
          <a:r>
            <a:rPr lang="fr-FR"/>
            <a:t>5. et enfin, pouvoir revenir sur un enregistrement passé, pour modifications ou consultation.</a:t>
          </a:r>
          <a:br>
            <a:rPr lang="fr-FR"/>
          </a:br>
          <a:r>
            <a:rPr lang="fr-FR"/>
            <a:t/>
          </a:r>
          <a:br>
            <a:rPr lang="fr-FR"/>
          </a:br>
          <a:r>
            <a:rPr lang="fr-FR"/>
            <a:t>Merci d'avance pour l'aide que vous voudrez bien m'apporter. Toutefois, connaissant la complication et la "quantité" de l'aide que je sollicite, je me permets d'ajouter que même une aide partielle, portant sur une partie seulement de mes questions, me serait précieuse.</a:t>
          </a:r>
          <a:br>
            <a:rPr lang="fr-FR"/>
          </a:br>
          <a:r>
            <a:rPr lang="fr-FR"/>
            <a:t/>
          </a:r>
          <a:br>
            <a:rPr lang="fr-FR"/>
          </a:br>
          <a:r>
            <a:rPr lang="fr-FR"/>
            <a:t>Cordialement, Xavier.</a:t>
          </a:r>
          <a:endParaRPr lang="fr-FR" sz="1100"/>
        </a:p>
      </xdr:txBody>
    </xdr:sp>
    <xdr:clientData/>
  </xdr:twoCellAnchor>
  <xdr:twoCellAnchor>
    <xdr:from>
      <xdr:col>3</xdr:col>
      <xdr:colOff>647700</xdr:colOff>
      <xdr:row>0</xdr:row>
      <xdr:rowOff>47625</xdr:rowOff>
    </xdr:from>
    <xdr:to>
      <xdr:col>7</xdr:col>
      <xdr:colOff>466725</xdr:colOff>
      <xdr:row>4</xdr:row>
      <xdr:rowOff>76200</xdr:rowOff>
    </xdr:to>
    <xdr:sp macro="[0]!OuvreUsf" textlink="">
      <xdr:nvSpPr>
        <xdr:cNvPr id="6" name="ZoneTexte 5"/>
        <xdr:cNvSpPr txBox="1"/>
      </xdr:nvSpPr>
      <xdr:spPr>
        <a:xfrm>
          <a:off x="2933700" y="47625"/>
          <a:ext cx="2867025" cy="790575"/>
        </a:xfrm>
        <a:prstGeom prst="rect">
          <a:avLst/>
        </a:prstGeom>
        <a:solidFill>
          <a:schemeClr val="accent6">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4000" b="1">
              <a:solidFill>
                <a:srgbClr val="002060"/>
              </a:solidFill>
            </a:rPr>
            <a:t>Userform</a:t>
          </a:r>
        </a:p>
      </xdr:txBody>
    </xdr:sp>
    <xdr:clientData/>
  </xdr:twoCellAnchor>
  <xdr:twoCellAnchor>
    <xdr:from>
      <xdr:col>11</xdr:col>
      <xdr:colOff>514350</xdr:colOff>
      <xdr:row>7</xdr:row>
      <xdr:rowOff>114300</xdr:rowOff>
    </xdr:from>
    <xdr:to>
      <xdr:col>21</xdr:col>
      <xdr:colOff>323850</xdr:colOff>
      <xdr:row>31</xdr:row>
      <xdr:rowOff>76200</xdr:rowOff>
    </xdr:to>
    <xdr:sp macro="" textlink="">
      <xdr:nvSpPr>
        <xdr:cNvPr id="7" name="ZoneTexte 6"/>
        <xdr:cNvSpPr txBox="1"/>
      </xdr:nvSpPr>
      <xdr:spPr>
        <a:xfrm>
          <a:off x="8896350" y="1447800"/>
          <a:ext cx="7429500" cy="453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Salut Banzai64,</a:t>
          </a:r>
          <a:br>
            <a:rPr lang="fr-FR"/>
          </a:br>
          <a:r>
            <a:rPr lang="fr-FR"/>
            <a:t/>
          </a:r>
          <a:br>
            <a:rPr lang="fr-FR"/>
          </a:br>
          <a:r>
            <a:rPr lang="fr-FR"/>
            <a:t>Oui absolument, elle est bien là, la complication : la consommation d'une personne à une date donnée, pour un jour, pourrait bien être 2 entrées différentes uniquement ; ou d'autres combinaisons avec plusieurs entrés, P. afr. ou, europ., il n'y a pas de règles sur les quantités.</a:t>
          </a:r>
          <a:br>
            <a:rPr lang="fr-FR"/>
          </a:br>
          <a:r>
            <a:rPr lang="fr-FR"/>
            <a:t>C'est d'ailleurs la raison pour laquelle j'avais eu l'idée du principe des deux tableaux : un des noms plats, et un autre des types, les regroupant en entrées, plat afric. ou europ. ; tout le reste consistait en un suivi des coûts par personne, et/ou par période, des consommations (ce qui se ferait par calcul).</a:t>
          </a:r>
          <a:br>
            <a:rPr lang="fr-FR"/>
          </a:br>
          <a:r>
            <a:rPr lang="fr-FR"/>
            <a:t/>
          </a:r>
          <a:br>
            <a:rPr lang="fr-FR"/>
          </a:br>
          <a:r>
            <a:rPr lang="fr-FR"/>
            <a:t>En fait, là, je peux dire que tu as littéralement touché du doigt le "cœur de l'enjeu". </a:t>
          </a:r>
          <a:br>
            <a:rPr lang="fr-FR"/>
          </a:br>
          <a:r>
            <a:rPr lang="fr-FR"/>
            <a:t>Tu aurais une idée toi ?</a:t>
          </a:r>
          <a:br>
            <a:rPr lang="fr-FR"/>
          </a:br>
          <a:r>
            <a:rPr lang="fr-FR"/>
            <a:t>Peut-être serait-il possible de créer plusieurs feuilles ou formulaires userform, pour les entrées des différentes données ?!</a:t>
          </a:r>
          <a:br>
            <a:rPr lang="fr-FR"/>
          </a:br>
          <a:r>
            <a:rPr lang="fr-FR"/>
            <a:t/>
          </a:r>
          <a:br>
            <a:rPr lang="fr-FR"/>
          </a:br>
          <a:r>
            <a:rPr lang="fr-FR"/>
            <a:t>Je peux t'assurer que j'ai bien passé, au moins, une bonne semaine entière à chercher à organiser tout cela de façon efficiente, sans y arriver de quelque manière. Faut dire que moi, je pourrais facilement être qualifié de débutant !</a:t>
          </a:r>
          <a:br>
            <a:rPr lang="fr-FR"/>
          </a:br>
          <a:r>
            <a:rPr lang="fr-FR"/>
            <a:t/>
          </a:r>
          <a:br>
            <a:rPr lang="fr-FR"/>
          </a:br>
          <a:r>
            <a:rPr lang="fr-FR"/>
            <a:t>Toujours aussi impatient de te lire à nouveau, et très cordialement, </a:t>
          </a:r>
          <a:br>
            <a:rPr lang="fr-FR"/>
          </a:br>
          <a:r>
            <a:rPr lang="fr-FR"/>
            <a:t>Xavier</a:t>
          </a:r>
          <a:endParaRPr lang="fr-FR" sz="1100"/>
        </a:p>
      </xdr:txBody>
    </xdr:sp>
    <xdr:clientData/>
  </xdr:twoCellAnchor>
  <xdr:twoCellAnchor>
    <xdr:from>
      <xdr:col>0</xdr:col>
      <xdr:colOff>142875</xdr:colOff>
      <xdr:row>4</xdr:row>
      <xdr:rowOff>180975</xdr:rowOff>
    </xdr:from>
    <xdr:to>
      <xdr:col>9</xdr:col>
      <xdr:colOff>657225</xdr:colOff>
      <xdr:row>37</xdr:row>
      <xdr:rowOff>161925</xdr:rowOff>
    </xdr:to>
    <xdr:sp macro="" textlink="">
      <xdr:nvSpPr>
        <xdr:cNvPr id="3" name="ZoneTexte 2"/>
        <xdr:cNvSpPr txBox="1"/>
      </xdr:nvSpPr>
      <xdr:spPr>
        <a:xfrm>
          <a:off x="142875" y="942975"/>
          <a:ext cx="7372350" cy="6267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Modifications importantes</a:t>
          </a:r>
        </a:p>
        <a:p>
          <a:r>
            <a:rPr lang="fr-FR" sz="1100"/>
            <a:t>Un Userform pour gérer ton ancienne page "Enregistrements"</a:t>
          </a:r>
        </a:p>
        <a:p>
          <a:endParaRPr lang="fr-FR" sz="1100"/>
        </a:p>
        <a:p>
          <a:r>
            <a:rPr lang="fr-FR" sz="1100"/>
            <a:t>En principe l'utilisation est assez simple</a:t>
          </a:r>
        </a:p>
        <a:p>
          <a:r>
            <a:rPr lang="fr-FR" sz="1100"/>
            <a:t>La</a:t>
          </a:r>
          <a:r>
            <a:rPr lang="fr-FR" sz="1100" baseline="0"/>
            <a:t> liste du personnel</a:t>
          </a:r>
        </a:p>
        <a:p>
          <a:r>
            <a:rPr lang="fr-FR" sz="1100" baseline="0"/>
            <a:t>Les listes des différents plats</a:t>
          </a:r>
        </a:p>
        <a:p>
          <a:r>
            <a:rPr lang="fr-FR" sz="1100" baseline="0"/>
            <a:t>Un calendrier</a:t>
          </a:r>
        </a:p>
        <a:p>
          <a:endParaRPr lang="fr-FR" sz="1100" baseline="0"/>
        </a:p>
        <a:p>
          <a:r>
            <a:rPr lang="fr-FR" sz="1100" baseline="0"/>
            <a:t>Un tableau récapitualtif</a:t>
          </a:r>
        </a:p>
        <a:p>
          <a:endParaRPr lang="fr-FR" sz="1100" baseline="0"/>
        </a:p>
        <a:p>
          <a:r>
            <a:rPr lang="fr-FR" sz="1100" baseline="0"/>
            <a:t>Bouton Valider : Copie les plats qui sont sélectionnés dans le tableau récapitulatif</a:t>
          </a:r>
        </a:p>
        <a:p>
          <a:r>
            <a:rPr lang="fr-FR" sz="1100" baseline="0"/>
            <a:t>Bouton Annuler : Enlèves les sélections  faites dans chaque catégorie de plats</a:t>
          </a:r>
        </a:p>
        <a:p>
          <a:r>
            <a:rPr lang="fr-FR" sz="1100" baseline="0"/>
            <a:t>Bouton Enregistrer : Sauvegarde ou modifie dans la page "BdD" ( Il faut un nom sélectionné et des données dans le tableau récapitulatif)</a:t>
          </a:r>
        </a:p>
        <a:p>
          <a:r>
            <a:rPr lang="fr-FR" sz="1100" baseline="0"/>
            <a:t>Bouton Supprimer ..... : Enlève le plat correspondant dans l'enregistrement sélectionné dans le tableau récapitulatif</a:t>
          </a:r>
        </a:p>
        <a:p>
          <a:r>
            <a:rPr lang="fr-FR" sz="1100" baseline="0"/>
            <a:t>Bouton Quitter : Hummm on quitte</a:t>
          </a:r>
        </a:p>
        <a:p>
          <a:endParaRPr lang="fr-FR" sz="1100" baseline="0"/>
        </a:p>
        <a:p>
          <a:r>
            <a:rPr lang="fr-FR" sz="1100" baseline="0"/>
            <a:t>En sélectionnant un nom et une date, si un enregistrement existe dans la base de donnée, il sera visualiser dans le tableau récapitulatif</a:t>
          </a:r>
        </a:p>
        <a:p>
          <a:endParaRPr lang="fr-FR" sz="1100" baseline="0"/>
        </a:p>
        <a:p>
          <a:r>
            <a:rPr lang="fr-FR" sz="1600" b="1" baseline="0">
              <a:solidFill>
                <a:srgbClr val="FF0000"/>
              </a:solidFill>
            </a:rPr>
            <a:t>Mode d'emploi : On choisit un nom et une date (une date et un nom), ensuite les plats, ensuite une fois le tableau récapitulatif conforme on enregistre</a:t>
          </a:r>
        </a:p>
        <a:p>
          <a:endParaRPr lang="fr-FR" sz="1100" baseline="0"/>
        </a:p>
        <a:p>
          <a:r>
            <a:rPr lang="fr-FR" sz="1100" baseline="0"/>
            <a:t>La page suivi conso (ou Juillet) complétement remaniée</a:t>
          </a:r>
        </a:p>
        <a:p>
          <a:r>
            <a:rPr lang="fr-FR" sz="1100" baseline="0"/>
            <a:t>Nouveau nom : BdD</a:t>
          </a:r>
        </a:p>
        <a:p>
          <a:r>
            <a:rPr lang="fr-FR" sz="1100"/>
            <a:t>Colonne A : Une formule qui concatène</a:t>
          </a:r>
          <a:r>
            <a:rPr lang="fr-FR" sz="1100" baseline="0"/>
            <a:t> la date et le nom, utilisé pour la recherche</a:t>
          </a:r>
        </a:p>
        <a:p>
          <a:r>
            <a:rPr lang="fr-FR" sz="1100" baseline="0"/>
            <a:t>Colonne B : Le nom</a:t>
          </a:r>
        </a:p>
        <a:p>
          <a:r>
            <a:rPr lang="fr-FR" sz="1100" baseline="0"/>
            <a:t>Colonne C : La date</a:t>
          </a:r>
        </a:p>
        <a:p>
          <a:r>
            <a:rPr lang="fr-FR" sz="1100" baseline="0"/>
            <a:t>Colonnes D E F : Les quantités par catégories de plat</a:t>
          </a:r>
        </a:p>
        <a:p>
          <a:r>
            <a:rPr lang="fr-FR" sz="1100" baseline="0"/>
            <a:t>Colonnes G H I : Le prix pour chaque plat (penser à mettre le prix des différentes catégories de plats dans la page "Paramètres")</a:t>
          </a:r>
        </a:p>
        <a:p>
          <a:r>
            <a:rPr lang="fr-FR" sz="1100" baseline="0"/>
            <a:t>Colonnes J ........  Le nom des plats </a:t>
          </a:r>
        </a:p>
        <a:p>
          <a:endParaRPr lang="fr-FR" sz="1100" baseline="0"/>
        </a:p>
        <a:p>
          <a:r>
            <a:rPr lang="fr-FR" sz="1100"/>
            <a:t>Modification dans la page "Versements" (utilité ?)</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1304925</xdr:colOff>
      <xdr:row>0</xdr:row>
      <xdr:rowOff>161925</xdr:rowOff>
    </xdr:from>
    <xdr:to>
      <xdr:col>8</xdr:col>
      <xdr:colOff>1238251</xdr:colOff>
      <xdr:row>2</xdr:row>
      <xdr:rowOff>66676</xdr:rowOff>
    </xdr:to>
    <xdr:grpSp>
      <xdr:nvGrpSpPr>
        <xdr:cNvPr id="7" name="Groupe 6"/>
        <xdr:cNvGrpSpPr/>
      </xdr:nvGrpSpPr>
      <xdr:grpSpPr>
        <a:xfrm>
          <a:off x="3171825" y="161925"/>
          <a:ext cx="6991351" cy="390526"/>
          <a:chOff x="3171825" y="161925"/>
          <a:chExt cx="6991351" cy="390526"/>
        </a:xfrm>
      </xdr:grpSpPr>
      <xdr:sp macro="" textlink="">
        <xdr:nvSpPr>
          <xdr:cNvPr id="2" name="ZoneTexte 1"/>
          <xdr:cNvSpPr txBox="1"/>
        </xdr:nvSpPr>
        <xdr:spPr>
          <a:xfrm>
            <a:off x="8601076" y="209551"/>
            <a:ext cx="1562100" cy="34290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Liste déroulantes</a:t>
            </a:r>
          </a:p>
        </xdr:txBody>
      </xdr:sp>
      <xdr:cxnSp macro="">
        <xdr:nvCxnSpPr>
          <xdr:cNvPr id="4" name="Connecteur droit avec flèche 3"/>
          <xdr:cNvCxnSpPr>
            <a:stCxn id="2" idx="1"/>
          </xdr:cNvCxnSpPr>
        </xdr:nvCxnSpPr>
        <xdr:spPr>
          <a:xfrm flipH="1" flipV="1">
            <a:off x="4257675" y="161925"/>
            <a:ext cx="4343401" cy="219076"/>
          </a:xfrm>
          <a:prstGeom prst="straightConnector1">
            <a:avLst/>
          </a:prstGeom>
          <a:ln>
            <a:tailEnd type="arrow"/>
          </a:ln>
        </xdr:spPr>
        <xdr:style>
          <a:lnRef idx="2">
            <a:schemeClr val="accent2"/>
          </a:lnRef>
          <a:fillRef idx="0">
            <a:schemeClr val="accent2"/>
          </a:fillRef>
          <a:effectRef idx="1">
            <a:schemeClr val="accent2"/>
          </a:effectRef>
          <a:fontRef idx="minor">
            <a:schemeClr val="tx1"/>
          </a:fontRef>
        </xdr:style>
      </xdr:cxnSp>
      <xdr:cxnSp macro="">
        <xdr:nvCxnSpPr>
          <xdr:cNvPr id="6" name="Connecteur droit avec flèche 5"/>
          <xdr:cNvCxnSpPr>
            <a:stCxn id="2" idx="1"/>
          </xdr:cNvCxnSpPr>
        </xdr:nvCxnSpPr>
        <xdr:spPr>
          <a:xfrm flipH="1" flipV="1">
            <a:off x="3171825" y="257175"/>
            <a:ext cx="5429251" cy="123826"/>
          </a:xfrm>
          <a:prstGeom prst="straightConnector1">
            <a:avLst/>
          </a:prstGeom>
          <a:ln>
            <a:tailEnd type="arrow"/>
          </a:ln>
        </xdr:spPr>
        <xdr:style>
          <a:lnRef idx="2">
            <a:schemeClr val="accent2"/>
          </a:lnRef>
          <a:fillRef idx="0">
            <a:schemeClr val="accent2"/>
          </a:fillRef>
          <a:effectRef idx="1">
            <a:schemeClr val="accent2"/>
          </a:effectRef>
          <a:fontRef idx="minor">
            <a:schemeClr val="tx1"/>
          </a:fontRef>
        </xdr:style>
      </xdr:cxn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automatiser-un-deversement-de-donnees-t66612.html" TargetMode="Externa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63"/>
  <sheetViews>
    <sheetView workbookViewId="0">
      <selection activeCell="J18" sqref="J18"/>
    </sheetView>
  </sheetViews>
  <sheetFormatPr baseColWidth="10" defaultRowHeight="15" x14ac:dyDescent="0.25"/>
  <cols>
    <col min="1" max="1" width="28.140625" bestFit="1" customWidth="1"/>
    <col min="2" max="2" width="19" customWidth="1"/>
    <col min="3" max="3" width="32.85546875" bestFit="1" customWidth="1"/>
    <col min="4" max="4" width="3.140625" customWidth="1"/>
    <col min="7" max="7" width="21.42578125" customWidth="1"/>
    <col min="8" max="8" width="22.7109375" customWidth="1"/>
    <col min="9" max="9" width="24.7109375" customWidth="1"/>
    <col min="11" max="12" width="11.42578125" style="20"/>
  </cols>
  <sheetData>
    <row r="1" spans="1:12" ht="18.75" x14ac:dyDescent="0.3">
      <c r="G1" s="18" t="s">
        <v>8</v>
      </c>
      <c r="H1" s="18"/>
      <c r="I1" s="18"/>
      <c r="K1" s="20" t="s">
        <v>261</v>
      </c>
      <c r="L1" s="20" t="s">
        <v>262</v>
      </c>
    </row>
    <row r="2" spans="1:12" ht="15.75" x14ac:dyDescent="0.25">
      <c r="A2" s="1" t="s">
        <v>6</v>
      </c>
      <c r="G2" s="9" t="s">
        <v>9</v>
      </c>
      <c r="H2" s="9" t="s">
        <v>10</v>
      </c>
      <c r="I2" s="9" t="s">
        <v>11</v>
      </c>
      <c r="K2" s="20" t="s">
        <v>263</v>
      </c>
      <c r="L2" s="20">
        <v>2015</v>
      </c>
    </row>
    <row r="3" spans="1:12" x14ac:dyDescent="0.25">
      <c r="A3" s="2" t="s">
        <v>192</v>
      </c>
      <c r="G3" t="s">
        <v>12</v>
      </c>
      <c r="H3" t="s">
        <v>72</v>
      </c>
      <c r="I3" t="s">
        <v>73</v>
      </c>
      <c r="K3" s="20" t="s">
        <v>264</v>
      </c>
      <c r="L3" s="20">
        <v>2016</v>
      </c>
    </row>
    <row r="4" spans="1:12" x14ac:dyDescent="0.25">
      <c r="A4" s="2" t="s">
        <v>193</v>
      </c>
      <c r="G4" t="s">
        <v>13</v>
      </c>
      <c r="H4" t="s">
        <v>74</v>
      </c>
      <c r="I4" t="s">
        <v>133</v>
      </c>
      <c r="K4" s="20" t="s">
        <v>265</v>
      </c>
      <c r="L4" s="20">
        <v>2017</v>
      </c>
    </row>
    <row r="5" spans="1:12" x14ac:dyDescent="0.25">
      <c r="A5" s="2" t="s">
        <v>194</v>
      </c>
      <c r="G5" t="s">
        <v>14</v>
      </c>
      <c r="H5" t="s">
        <v>75</v>
      </c>
      <c r="I5" t="s">
        <v>134</v>
      </c>
      <c r="K5" s="20" t="s">
        <v>266</v>
      </c>
      <c r="L5" s="20">
        <v>2018</v>
      </c>
    </row>
    <row r="6" spans="1:12" x14ac:dyDescent="0.25">
      <c r="A6" s="2" t="s">
        <v>195</v>
      </c>
      <c r="G6" t="s">
        <v>15</v>
      </c>
      <c r="H6" t="s">
        <v>76</v>
      </c>
      <c r="I6" t="s">
        <v>135</v>
      </c>
      <c r="K6" s="20" t="s">
        <v>267</v>
      </c>
      <c r="L6" s="20">
        <v>2019</v>
      </c>
    </row>
    <row r="7" spans="1:12" x14ac:dyDescent="0.25">
      <c r="A7" s="2" t="s">
        <v>196</v>
      </c>
      <c r="G7" t="s">
        <v>16</v>
      </c>
      <c r="H7" t="s">
        <v>77</v>
      </c>
      <c r="I7" t="s">
        <v>136</v>
      </c>
      <c r="K7" s="20" t="s">
        <v>268</v>
      </c>
      <c r="L7" s="20">
        <v>2020</v>
      </c>
    </row>
    <row r="8" spans="1:12" x14ac:dyDescent="0.25">
      <c r="A8" s="2" t="s">
        <v>197</v>
      </c>
      <c r="G8" t="s">
        <v>17</v>
      </c>
      <c r="H8" t="s">
        <v>78</v>
      </c>
      <c r="I8" t="s">
        <v>137</v>
      </c>
      <c r="K8" s="20" t="s">
        <v>269</v>
      </c>
      <c r="L8" s="20">
        <v>2021</v>
      </c>
    </row>
    <row r="9" spans="1:12" x14ac:dyDescent="0.25">
      <c r="A9" s="2" t="s">
        <v>198</v>
      </c>
      <c r="G9" t="s">
        <v>18</v>
      </c>
      <c r="H9" t="s">
        <v>79</v>
      </c>
      <c r="I9" t="s">
        <v>138</v>
      </c>
      <c r="K9" s="20" t="s">
        <v>270</v>
      </c>
      <c r="L9" s="20">
        <v>2022</v>
      </c>
    </row>
    <row r="10" spans="1:12" x14ac:dyDescent="0.25">
      <c r="A10" s="2" t="s">
        <v>199</v>
      </c>
      <c r="G10" t="s">
        <v>19</v>
      </c>
      <c r="H10" t="s">
        <v>80</v>
      </c>
      <c r="I10" t="s">
        <v>139</v>
      </c>
      <c r="K10" s="20" t="s">
        <v>271</v>
      </c>
      <c r="L10" s="20">
        <v>2023</v>
      </c>
    </row>
    <row r="11" spans="1:12" x14ac:dyDescent="0.25">
      <c r="A11" s="2" t="s">
        <v>200</v>
      </c>
      <c r="G11" t="s">
        <v>20</v>
      </c>
      <c r="H11" t="s">
        <v>81</v>
      </c>
      <c r="I11" t="s">
        <v>140</v>
      </c>
      <c r="K11" s="20" t="s">
        <v>272</v>
      </c>
      <c r="L11" s="20">
        <v>2024</v>
      </c>
    </row>
    <row r="12" spans="1:12" x14ac:dyDescent="0.25">
      <c r="A12" s="2" t="s">
        <v>201</v>
      </c>
      <c r="G12" t="s">
        <v>21</v>
      </c>
      <c r="H12" t="s">
        <v>82</v>
      </c>
      <c r="I12" t="s">
        <v>141</v>
      </c>
      <c r="K12" s="20" t="s">
        <v>273</v>
      </c>
      <c r="L12" s="20">
        <v>2025</v>
      </c>
    </row>
    <row r="13" spans="1:12" x14ac:dyDescent="0.25">
      <c r="A13" s="2" t="s">
        <v>202</v>
      </c>
      <c r="G13" t="s">
        <v>22</v>
      </c>
      <c r="H13" t="s">
        <v>83</v>
      </c>
      <c r="I13" t="s">
        <v>142</v>
      </c>
      <c r="K13" s="20" t="s">
        <v>274</v>
      </c>
      <c r="L13" s="20">
        <v>2026</v>
      </c>
    </row>
    <row r="14" spans="1:12" x14ac:dyDescent="0.25">
      <c r="A14" s="2" t="s">
        <v>203</v>
      </c>
      <c r="G14" t="s">
        <v>23</v>
      </c>
      <c r="H14" t="s">
        <v>84</v>
      </c>
      <c r="I14" t="s">
        <v>143</v>
      </c>
      <c r="L14" s="20">
        <v>2027</v>
      </c>
    </row>
    <row r="15" spans="1:12" x14ac:dyDescent="0.25">
      <c r="A15" s="2" t="s">
        <v>204</v>
      </c>
      <c r="G15" t="s">
        <v>24</v>
      </c>
      <c r="H15" t="s">
        <v>85</v>
      </c>
      <c r="I15" t="s">
        <v>144</v>
      </c>
      <c r="L15" s="20">
        <v>2028</v>
      </c>
    </row>
    <row r="16" spans="1:12" x14ac:dyDescent="0.25">
      <c r="A16" s="2" t="s">
        <v>205</v>
      </c>
      <c r="G16" t="s">
        <v>25</v>
      </c>
      <c r="H16" t="s">
        <v>86</v>
      </c>
      <c r="I16" t="s">
        <v>145</v>
      </c>
      <c r="L16" s="20">
        <v>2029</v>
      </c>
    </row>
    <row r="17" spans="1:12" x14ac:dyDescent="0.25">
      <c r="A17" s="2" t="s">
        <v>206</v>
      </c>
      <c r="G17" t="s">
        <v>26</v>
      </c>
      <c r="H17" t="s">
        <v>87</v>
      </c>
      <c r="I17" t="s">
        <v>146</v>
      </c>
      <c r="L17" s="20">
        <v>2030</v>
      </c>
    </row>
    <row r="18" spans="1:12" x14ac:dyDescent="0.25">
      <c r="A18" s="2" t="s">
        <v>207</v>
      </c>
      <c r="G18" t="s">
        <v>27</v>
      </c>
      <c r="H18" t="s">
        <v>88</v>
      </c>
      <c r="I18" t="s">
        <v>147</v>
      </c>
      <c r="L18" s="20">
        <v>2031</v>
      </c>
    </row>
    <row r="19" spans="1:12" x14ac:dyDescent="0.25">
      <c r="A19" s="2" t="s">
        <v>208</v>
      </c>
      <c r="G19" t="s">
        <v>28</v>
      </c>
      <c r="H19" t="s">
        <v>89</v>
      </c>
      <c r="I19" t="s">
        <v>148</v>
      </c>
      <c r="L19" s="20">
        <v>2032</v>
      </c>
    </row>
    <row r="20" spans="1:12" x14ac:dyDescent="0.25">
      <c r="A20" s="2" t="s">
        <v>209</v>
      </c>
      <c r="G20" t="s">
        <v>29</v>
      </c>
      <c r="H20" t="s">
        <v>90</v>
      </c>
      <c r="I20" t="s">
        <v>149</v>
      </c>
      <c r="L20" s="20">
        <v>2033</v>
      </c>
    </row>
    <row r="21" spans="1:12" x14ac:dyDescent="0.25">
      <c r="A21" s="2" t="s">
        <v>210</v>
      </c>
      <c r="G21" t="s">
        <v>30</v>
      </c>
      <c r="H21" t="s">
        <v>91</v>
      </c>
      <c r="I21" t="s">
        <v>150</v>
      </c>
      <c r="L21" s="20">
        <v>2034</v>
      </c>
    </row>
    <row r="22" spans="1:12" x14ac:dyDescent="0.25">
      <c r="A22" s="2" t="s">
        <v>211</v>
      </c>
      <c r="G22" t="s">
        <v>31</v>
      </c>
      <c r="H22" t="s">
        <v>92</v>
      </c>
      <c r="I22" t="s">
        <v>151</v>
      </c>
      <c r="L22" s="20">
        <v>2035</v>
      </c>
    </row>
    <row r="23" spans="1:12" x14ac:dyDescent="0.25">
      <c r="A23" s="2" t="s">
        <v>212</v>
      </c>
      <c r="G23" t="s">
        <v>32</v>
      </c>
      <c r="H23" t="s">
        <v>93</v>
      </c>
      <c r="I23" t="s">
        <v>152</v>
      </c>
      <c r="L23" s="20">
        <v>2036</v>
      </c>
    </row>
    <row r="24" spans="1:12" x14ac:dyDescent="0.25">
      <c r="A24" s="2" t="s">
        <v>213</v>
      </c>
      <c r="G24" t="s">
        <v>33</v>
      </c>
      <c r="H24" t="s">
        <v>94</v>
      </c>
      <c r="I24" t="s">
        <v>153</v>
      </c>
      <c r="L24" s="20">
        <v>2037</v>
      </c>
    </row>
    <row r="25" spans="1:12" x14ac:dyDescent="0.25">
      <c r="A25" s="2" t="s">
        <v>214</v>
      </c>
      <c r="G25" t="s">
        <v>34</v>
      </c>
      <c r="H25" t="s">
        <v>95</v>
      </c>
      <c r="I25" t="s">
        <v>154</v>
      </c>
      <c r="L25" s="20">
        <v>2038</v>
      </c>
    </row>
    <row r="26" spans="1:12" x14ac:dyDescent="0.25">
      <c r="A26" s="2" t="s">
        <v>215</v>
      </c>
      <c r="G26" t="s">
        <v>35</v>
      </c>
      <c r="H26" t="s">
        <v>96</v>
      </c>
      <c r="I26" t="s">
        <v>155</v>
      </c>
      <c r="L26" s="20">
        <v>2039</v>
      </c>
    </row>
    <row r="27" spans="1:12" x14ac:dyDescent="0.25">
      <c r="A27" s="2" t="s">
        <v>216</v>
      </c>
      <c r="G27" t="s">
        <v>36</v>
      </c>
      <c r="H27" t="s">
        <v>97</v>
      </c>
      <c r="I27" t="s">
        <v>156</v>
      </c>
    </row>
    <row r="28" spans="1:12" x14ac:dyDescent="0.25">
      <c r="A28" s="2" t="s">
        <v>217</v>
      </c>
      <c r="G28" t="s">
        <v>37</v>
      </c>
      <c r="H28" t="s">
        <v>98</v>
      </c>
      <c r="I28" t="s">
        <v>157</v>
      </c>
    </row>
    <row r="29" spans="1:12" x14ac:dyDescent="0.25">
      <c r="A29" s="2" t="s">
        <v>218</v>
      </c>
      <c r="G29" t="s">
        <v>38</v>
      </c>
      <c r="H29" t="s">
        <v>99</v>
      </c>
      <c r="I29" t="s">
        <v>158</v>
      </c>
    </row>
    <row r="30" spans="1:12" x14ac:dyDescent="0.25">
      <c r="A30" s="2" t="s">
        <v>219</v>
      </c>
      <c r="G30" t="s">
        <v>39</v>
      </c>
      <c r="H30" t="s">
        <v>100</v>
      </c>
      <c r="I30" t="s">
        <v>159</v>
      </c>
    </row>
    <row r="31" spans="1:12" x14ac:dyDescent="0.25">
      <c r="A31" s="2" t="s">
        <v>220</v>
      </c>
      <c r="G31" t="s">
        <v>40</v>
      </c>
      <c r="H31" t="s">
        <v>101</v>
      </c>
      <c r="I31" t="s">
        <v>160</v>
      </c>
    </row>
    <row r="32" spans="1:12" x14ac:dyDescent="0.25">
      <c r="A32" s="2" t="s">
        <v>221</v>
      </c>
      <c r="G32" t="s">
        <v>41</v>
      </c>
      <c r="H32" t="s">
        <v>102</v>
      </c>
      <c r="I32" t="s">
        <v>161</v>
      </c>
    </row>
    <row r="33" spans="1:9" x14ac:dyDescent="0.25">
      <c r="A33" s="2" t="s">
        <v>222</v>
      </c>
      <c r="G33" t="s">
        <v>42</v>
      </c>
      <c r="H33" t="s">
        <v>103</v>
      </c>
      <c r="I33" t="s">
        <v>162</v>
      </c>
    </row>
    <row r="34" spans="1:9" x14ac:dyDescent="0.25">
      <c r="A34" s="2" t="s">
        <v>223</v>
      </c>
      <c r="G34" t="s">
        <v>43</v>
      </c>
      <c r="H34" t="s">
        <v>104</v>
      </c>
      <c r="I34" t="s">
        <v>163</v>
      </c>
    </row>
    <row r="35" spans="1:9" x14ac:dyDescent="0.25">
      <c r="A35" s="2" t="s">
        <v>224</v>
      </c>
      <c r="G35" t="s">
        <v>44</v>
      </c>
      <c r="H35" t="s">
        <v>105</v>
      </c>
      <c r="I35" t="s">
        <v>164</v>
      </c>
    </row>
    <row r="36" spans="1:9" x14ac:dyDescent="0.25">
      <c r="A36" s="2" t="s">
        <v>225</v>
      </c>
      <c r="G36" t="s">
        <v>45</v>
      </c>
      <c r="H36" t="s">
        <v>106</v>
      </c>
      <c r="I36" t="s">
        <v>165</v>
      </c>
    </row>
    <row r="37" spans="1:9" x14ac:dyDescent="0.25">
      <c r="A37" s="2" t="s">
        <v>226</v>
      </c>
      <c r="G37" t="s">
        <v>46</v>
      </c>
      <c r="H37" t="s">
        <v>107</v>
      </c>
      <c r="I37" t="s">
        <v>166</v>
      </c>
    </row>
    <row r="38" spans="1:9" x14ac:dyDescent="0.25">
      <c r="A38" s="2" t="s">
        <v>227</v>
      </c>
      <c r="G38" t="s">
        <v>47</v>
      </c>
      <c r="H38" t="s">
        <v>108</v>
      </c>
      <c r="I38" t="s">
        <v>167</v>
      </c>
    </row>
    <row r="39" spans="1:9" x14ac:dyDescent="0.25">
      <c r="A39" s="2" t="s">
        <v>228</v>
      </c>
      <c r="G39" t="s">
        <v>48</v>
      </c>
      <c r="H39" t="s">
        <v>109</v>
      </c>
      <c r="I39" t="s">
        <v>168</v>
      </c>
    </row>
    <row r="40" spans="1:9" x14ac:dyDescent="0.25">
      <c r="A40" s="2" t="s">
        <v>229</v>
      </c>
      <c r="G40" t="s">
        <v>49</v>
      </c>
      <c r="H40" t="s">
        <v>110</v>
      </c>
      <c r="I40" t="s">
        <v>169</v>
      </c>
    </row>
    <row r="41" spans="1:9" x14ac:dyDescent="0.25">
      <c r="A41" s="2" t="s">
        <v>230</v>
      </c>
      <c r="G41" t="s">
        <v>50</v>
      </c>
      <c r="H41" t="s">
        <v>111</v>
      </c>
      <c r="I41" t="s">
        <v>170</v>
      </c>
    </row>
    <row r="42" spans="1:9" x14ac:dyDescent="0.25">
      <c r="A42" s="2" t="s">
        <v>231</v>
      </c>
      <c r="G42" t="s">
        <v>51</v>
      </c>
      <c r="H42" t="s">
        <v>112</v>
      </c>
      <c r="I42" t="s">
        <v>171</v>
      </c>
    </row>
    <row r="43" spans="1:9" x14ac:dyDescent="0.25">
      <c r="A43" s="2" t="s">
        <v>232</v>
      </c>
      <c r="G43" t="s">
        <v>52</v>
      </c>
      <c r="H43" t="s">
        <v>113</v>
      </c>
      <c r="I43" t="s">
        <v>172</v>
      </c>
    </row>
    <row r="44" spans="1:9" x14ac:dyDescent="0.25">
      <c r="A44" s="2" t="s">
        <v>233</v>
      </c>
      <c r="G44" t="s">
        <v>53</v>
      </c>
      <c r="H44" t="s">
        <v>114</v>
      </c>
      <c r="I44" t="s">
        <v>173</v>
      </c>
    </row>
    <row r="45" spans="1:9" x14ac:dyDescent="0.25">
      <c r="A45" s="2" t="s">
        <v>234</v>
      </c>
      <c r="G45" t="s">
        <v>54</v>
      </c>
      <c r="H45" t="s">
        <v>115</v>
      </c>
      <c r="I45" t="s">
        <v>174</v>
      </c>
    </row>
    <row r="46" spans="1:9" x14ac:dyDescent="0.25">
      <c r="A46" s="2" t="s">
        <v>235</v>
      </c>
      <c r="G46" t="s">
        <v>55</v>
      </c>
      <c r="H46" t="s">
        <v>116</v>
      </c>
      <c r="I46" t="s">
        <v>175</v>
      </c>
    </row>
    <row r="47" spans="1:9" x14ac:dyDescent="0.25">
      <c r="A47" s="2" t="s">
        <v>236</v>
      </c>
      <c r="G47" t="s">
        <v>56</v>
      </c>
      <c r="H47" t="s">
        <v>117</v>
      </c>
      <c r="I47" t="s">
        <v>176</v>
      </c>
    </row>
    <row r="48" spans="1:9" x14ac:dyDescent="0.25">
      <c r="A48" s="2" t="s">
        <v>237</v>
      </c>
      <c r="G48" t="s">
        <v>57</v>
      </c>
      <c r="H48" t="s">
        <v>118</v>
      </c>
      <c r="I48" t="s">
        <v>177</v>
      </c>
    </row>
    <row r="49" spans="1:9" x14ac:dyDescent="0.25">
      <c r="A49" s="2" t="s">
        <v>238</v>
      </c>
      <c r="G49" t="s">
        <v>58</v>
      </c>
      <c r="H49" t="s">
        <v>119</v>
      </c>
      <c r="I49" t="s">
        <v>178</v>
      </c>
    </row>
    <row r="50" spans="1:9" x14ac:dyDescent="0.25">
      <c r="A50" s="2" t="s">
        <v>239</v>
      </c>
      <c r="G50" t="s">
        <v>59</v>
      </c>
      <c r="H50" t="s">
        <v>120</v>
      </c>
      <c r="I50" t="s">
        <v>179</v>
      </c>
    </row>
    <row r="51" spans="1:9" x14ac:dyDescent="0.25">
      <c r="A51" s="2" t="s">
        <v>240</v>
      </c>
      <c r="G51" t="s">
        <v>60</v>
      </c>
      <c r="H51" t="s">
        <v>121</v>
      </c>
      <c r="I51" t="s">
        <v>180</v>
      </c>
    </row>
    <row r="52" spans="1:9" x14ac:dyDescent="0.25">
      <c r="A52" s="2" t="s">
        <v>241</v>
      </c>
      <c r="G52" t="s">
        <v>61</v>
      </c>
      <c r="H52" t="s">
        <v>122</v>
      </c>
      <c r="I52" t="s">
        <v>181</v>
      </c>
    </row>
    <row r="53" spans="1:9" x14ac:dyDescent="0.25">
      <c r="A53" s="2" t="s">
        <v>242</v>
      </c>
      <c r="G53" t="s">
        <v>62</v>
      </c>
      <c r="H53" t="s">
        <v>123</v>
      </c>
      <c r="I53" t="s">
        <v>182</v>
      </c>
    </row>
    <row r="54" spans="1:9" x14ac:dyDescent="0.25">
      <c r="A54" s="2" t="s">
        <v>243</v>
      </c>
      <c r="G54" t="s">
        <v>63</v>
      </c>
      <c r="H54" t="s">
        <v>124</v>
      </c>
      <c r="I54" t="s">
        <v>183</v>
      </c>
    </row>
    <row r="55" spans="1:9" x14ac:dyDescent="0.25">
      <c r="A55" s="2" t="s">
        <v>244</v>
      </c>
      <c r="G55" t="s">
        <v>64</v>
      </c>
      <c r="H55" t="s">
        <v>125</v>
      </c>
      <c r="I55" t="s">
        <v>184</v>
      </c>
    </row>
    <row r="56" spans="1:9" x14ac:dyDescent="0.25">
      <c r="A56" s="2" t="s">
        <v>245</v>
      </c>
      <c r="G56" t="s">
        <v>65</v>
      </c>
      <c r="H56" t="s">
        <v>126</v>
      </c>
      <c r="I56" t="s">
        <v>185</v>
      </c>
    </row>
    <row r="57" spans="1:9" x14ac:dyDescent="0.25">
      <c r="A57" s="2" t="s">
        <v>246</v>
      </c>
      <c r="G57" t="s">
        <v>66</v>
      </c>
      <c r="H57" t="s">
        <v>127</v>
      </c>
      <c r="I57" t="s">
        <v>186</v>
      </c>
    </row>
    <row r="58" spans="1:9" x14ac:dyDescent="0.25">
      <c r="A58" s="2" t="s">
        <v>247</v>
      </c>
      <c r="G58" t="s">
        <v>67</v>
      </c>
      <c r="H58" t="s">
        <v>128</v>
      </c>
      <c r="I58" t="s">
        <v>187</v>
      </c>
    </row>
    <row r="59" spans="1:9" x14ac:dyDescent="0.25">
      <c r="A59" s="2" t="s">
        <v>248</v>
      </c>
      <c r="G59" t="s">
        <v>68</v>
      </c>
      <c r="H59" t="s">
        <v>129</v>
      </c>
      <c r="I59" t="s">
        <v>188</v>
      </c>
    </row>
    <row r="60" spans="1:9" x14ac:dyDescent="0.25">
      <c r="A60" s="2" t="s">
        <v>249</v>
      </c>
      <c r="G60" t="s">
        <v>69</v>
      </c>
      <c r="H60" t="s">
        <v>130</v>
      </c>
      <c r="I60" t="s">
        <v>189</v>
      </c>
    </row>
    <row r="61" spans="1:9" x14ac:dyDescent="0.25">
      <c r="A61" s="2" t="s">
        <v>250</v>
      </c>
      <c r="G61" t="s">
        <v>70</v>
      </c>
      <c r="H61" t="s">
        <v>131</v>
      </c>
      <c r="I61" t="s">
        <v>190</v>
      </c>
    </row>
    <row r="62" spans="1:9" x14ac:dyDescent="0.25">
      <c r="A62" s="2" t="s">
        <v>251</v>
      </c>
      <c r="G62" t="s">
        <v>71</v>
      </c>
      <c r="H62" t="s">
        <v>132</v>
      </c>
      <c r="I62" t="s">
        <v>191</v>
      </c>
    </row>
    <row r="63" spans="1:9" x14ac:dyDescent="0.25">
      <c r="A63" s="2" t="s">
        <v>252</v>
      </c>
    </row>
  </sheetData>
  <mergeCells count="1">
    <mergeCell ref="G1:I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N1"/>
  <sheetViews>
    <sheetView tabSelected="1" workbookViewId="0">
      <selection activeCell="K30" sqref="K30"/>
    </sheetView>
  </sheetViews>
  <sheetFormatPr baseColWidth="10" defaultRowHeight="15" x14ac:dyDescent="0.25"/>
  <sheetData>
    <row r="1" spans="14:14" x14ac:dyDescent="0.25">
      <c r="N1" s="12" t="s">
        <v>253</v>
      </c>
    </row>
  </sheetData>
  <hyperlinks>
    <hyperlink ref="N1" r:id="rId1"/>
  </hyperlinks>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68"/>
  <sheetViews>
    <sheetView workbookViewId="0">
      <selection activeCell="H13" sqref="H13"/>
    </sheetView>
  </sheetViews>
  <sheetFormatPr baseColWidth="10" defaultRowHeight="15" x14ac:dyDescent="0.25"/>
  <cols>
    <col min="1" max="1" width="28" bestFit="1" customWidth="1"/>
    <col min="2" max="2" width="20.140625" bestFit="1" customWidth="1"/>
    <col min="3" max="3" width="15.28515625" bestFit="1" customWidth="1"/>
    <col min="4" max="4" width="13.85546875" bestFit="1" customWidth="1"/>
    <col min="6" max="6" width="22.28515625" style="4" customWidth="1"/>
    <col min="9" max="9" width="20.140625" bestFit="1" customWidth="1"/>
    <col min="10" max="10" width="15.28515625" bestFit="1" customWidth="1"/>
    <col min="11" max="11" width="13.85546875" bestFit="1" customWidth="1"/>
  </cols>
  <sheetData>
    <row r="1" spans="1:6" ht="18.75" x14ac:dyDescent="0.3">
      <c r="A1" s="22" t="str">
        <f>"Mois de "&amp;B1&amp;" "&amp;C1</f>
        <v>Mois de Juillet 2015</v>
      </c>
      <c r="B1" s="19" t="s">
        <v>269</v>
      </c>
      <c r="C1" s="21">
        <v>2015</v>
      </c>
      <c r="F1" s="4" t="s">
        <v>5</v>
      </c>
    </row>
    <row r="2" spans="1:6" ht="19.5" x14ac:dyDescent="0.4">
      <c r="A2" s="3" t="s">
        <v>0</v>
      </c>
      <c r="B2" s="3" t="s">
        <v>1</v>
      </c>
      <c r="C2" s="3" t="s">
        <v>2</v>
      </c>
      <c r="D2" s="3" t="s">
        <v>3</v>
      </c>
      <c r="F2" s="5" t="s">
        <v>4</v>
      </c>
    </row>
    <row r="3" spans="1:6" x14ac:dyDescent="0.25">
      <c r="A3" s="2" t="str">
        <f>Paramètres!A3</f>
        <v>Nom1</v>
      </c>
      <c r="B3" s="6">
        <v>0</v>
      </c>
      <c r="C3" s="6">
        <f ca="1">SUMPRODUCT((MONTH(BaseDate)=MONTH("1"&amp;$B$1))*(YEAR(BaseDate)=$C$1)*(BaseNom=A3)*(BasePrix))</f>
        <v>11750</v>
      </c>
      <c r="D3" s="7">
        <f ca="1">B3-C3</f>
        <v>-11750</v>
      </c>
      <c r="F3" s="8" t="str">
        <f t="shared" ref="F3:F34" ca="1" si="0">IF(C3&gt;B3,"Dépassement de "&amp;C3-B3,"")</f>
        <v>Dépassement de 11750</v>
      </c>
    </row>
    <row r="4" spans="1:6" x14ac:dyDescent="0.25">
      <c r="A4" s="2" t="str">
        <f>Paramètres!A4</f>
        <v>Nom2</v>
      </c>
      <c r="B4" s="6">
        <v>0</v>
      </c>
      <c r="C4" s="6">
        <f ca="1">SUMPRODUCT((MONTH(BaseDate)=MONTH("1"&amp;$B$1))*(YEAR(BaseDate)=$C$1)*(BaseNom=A4)*(BasePrix))</f>
        <v>0</v>
      </c>
      <c r="D4" s="7">
        <f t="shared" ref="D4:D63" ca="1" si="1">B4-C4</f>
        <v>0</v>
      </c>
      <c r="F4" s="8" t="str">
        <f t="shared" ca="1" si="0"/>
        <v/>
      </c>
    </row>
    <row r="5" spans="1:6" x14ac:dyDescent="0.25">
      <c r="A5" s="2" t="str">
        <f>Paramètres!A5</f>
        <v>Nom3</v>
      </c>
      <c r="B5" s="6">
        <v>0</v>
      </c>
      <c r="C5" s="6">
        <f ca="1">SUMPRODUCT((MONTH(BaseDate)=MONTH("1"&amp;$B$1))*(YEAR(BaseDate)=$C$1)*(BaseNom=A5)*(BasePrix))</f>
        <v>0</v>
      </c>
      <c r="D5" s="7">
        <f t="shared" ca="1" si="1"/>
        <v>0</v>
      </c>
      <c r="F5" s="8" t="str">
        <f t="shared" ca="1" si="0"/>
        <v/>
      </c>
    </row>
    <row r="6" spans="1:6" x14ac:dyDescent="0.25">
      <c r="A6" s="2" t="str">
        <f>Paramètres!A6</f>
        <v>Nom4</v>
      </c>
      <c r="B6" s="6">
        <v>0</v>
      </c>
      <c r="C6" s="6">
        <f ca="1">SUMPRODUCT((MONTH(BaseDate)=MONTH("1"&amp;$B$1))*(YEAR(BaseDate)=$C$1)*(BaseNom=A6)*(BasePrix))</f>
        <v>0</v>
      </c>
      <c r="D6" s="7">
        <f t="shared" ca="1" si="1"/>
        <v>0</v>
      </c>
      <c r="F6" s="8" t="str">
        <f t="shared" ca="1" si="0"/>
        <v/>
      </c>
    </row>
    <row r="7" spans="1:6" x14ac:dyDescent="0.25">
      <c r="A7" s="2" t="str">
        <f>Paramètres!A7</f>
        <v>Nom5</v>
      </c>
      <c r="B7" s="6">
        <v>0</v>
      </c>
      <c r="C7" s="6">
        <f ca="1">SUMPRODUCT((MONTH(BaseDate)=MONTH("1"&amp;$B$1))*(YEAR(BaseDate)=$C$1)*(BaseNom=A7)*(BasePrix))</f>
        <v>13500</v>
      </c>
      <c r="D7" s="7">
        <f t="shared" ca="1" si="1"/>
        <v>-13500</v>
      </c>
      <c r="F7" s="8" t="str">
        <f t="shared" ca="1" si="0"/>
        <v>Dépassement de 13500</v>
      </c>
    </row>
    <row r="8" spans="1:6" x14ac:dyDescent="0.25">
      <c r="A8" s="2" t="str">
        <f>Paramètres!A8</f>
        <v>Nom6</v>
      </c>
      <c r="B8" s="6">
        <v>0</v>
      </c>
      <c r="C8" s="6">
        <f ca="1">SUMPRODUCT((MONTH(BaseDate)=MONTH("1"&amp;$B$1))*(YEAR(BaseDate)=$C$1)*(BaseNom=A8)*(BasePrix))</f>
        <v>0</v>
      </c>
      <c r="D8" s="7">
        <f t="shared" ca="1" si="1"/>
        <v>0</v>
      </c>
      <c r="F8" s="8" t="str">
        <f t="shared" ca="1" si="0"/>
        <v/>
      </c>
    </row>
    <row r="9" spans="1:6" x14ac:dyDescent="0.25">
      <c r="A9" s="2" t="str">
        <f>Paramètres!A9</f>
        <v>Nom7</v>
      </c>
      <c r="B9" s="6">
        <v>0</v>
      </c>
      <c r="C9" s="6">
        <f ca="1">SUMPRODUCT((MONTH(BaseDate)=MONTH("1"&amp;$B$1))*(YEAR(BaseDate)=$C$1)*(BaseNom=A9)*(BasePrix))</f>
        <v>0</v>
      </c>
      <c r="D9" s="7">
        <f t="shared" ca="1" si="1"/>
        <v>0</v>
      </c>
      <c r="F9" s="8" t="str">
        <f t="shared" ca="1" si="0"/>
        <v/>
      </c>
    </row>
    <row r="10" spans="1:6" x14ac:dyDescent="0.25">
      <c r="A10" s="2" t="str">
        <f>Paramètres!A10</f>
        <v>Nom8</v>
      </c>
      <c r="B10" s="6">
        <v>0</v>
      </c>
      <c r="C10" s="6">
        <f ca="1">SUMPRODUCT((MONTH(BaseDate)=MONTH("1"&amp;$B$1))*(YEAR(BaseDate)=$C$1)*(BaseNom=A10)*(BasePrix))</f>
        <v>0</v>
      </c>
      <c r="D10" s="7">
        <f t="shared" ca="1" si="1"/>
        <v>0</v>
      </c>
      <c r="F10" s="8" t="str">
        <f t="shared" ca="1" si="0"/>
        <v/>
      </c>
    </row>
    <row r="11" spans="1:6" x14ac:dyDescent="0.25">
      <c r="A11" s="2" t="str">
        <f>Paramètres!A11</f>
        <v>Nom9</v>
      </c>
      <c r="B11" s="6">
        <v>0</v>
      </c>
      <c r="C11" s="6">
        <f ca="1">SUMPRODUCT((MONTH(BaseDate)=MONTH("1"&amp;$B$1))*(YEAR(BaseDate)=$C$1)*(BaseNom=A11)*(BasePrix))</f>
        <v>0</v>
      </c>
      <c r="D11" s="7">
        <f t="shared" ca="1" si="1"/>
        <v>0</v>
      </c>
      <c r="F11" s="8" t="str">
        <f t="shared" ca="1" si="0"/>
        <v/>
      </c>
    </row>
    <row r="12" spans="1:6" x14ac:dyDescent="0.25">
      <c r="A12" s="2" t="str">
        <f>Paramètres!A12</f>
        <v>Nom10</v>
      </c>
      <c r="B12" s="6">
        <v>0</v>
      </c>
      <c r="C12" s="6">
        <f ca="1">SUMPRODUCT((MONTH(BaseDate)=MONTH("1"&amp;$B$1))*(YEAR(BaseDate)=$C$1)*(BaseNom=A12)*(BasePrix))</f>
        <v>0</v>
      </c>
      <c r="D12" s="7">
        <f t="shared" ca="1" si="1"/>
        <v>0</v>
      </c>
      <c r="F12" s="8" t="str">
        <f t="shared" ca="1" si="0"/>
        <v/>
      </c>
    </row>
    <row r="13" spans="1:6" x14ac:dyDescent="0.25">
      <c r="A13" s="2" t="str">
        <f>Paramètres!A13</f>
        <v>Nom11</v>
      </c>
      <c r="B13" s="6">
        <v>0</v>
      </c>
      <c r="C13" s="6">
        <f ca="1">SUMPRODUCT((MONTH(BaseDate)=MONTH("1"&amp;$B$1))*(YEAR(BaseDate)=$C$1)*(BaseNom=A13)*(BasePrix))</f>
        <v>0</v>
      </c>
      <c r="D13" s="7">
        <f t="shared" ca="1" si="1"/>
        <v>0</v>
      </c>
      <c r="F13" s="8" t="str">
        <f t="shared" ca="1" si="0"/>
        <v/>
      </c>
    </row>
    <row r="14" spans="1:6" x14ac:dyDescent="0.25">
      <c r="A14" s="2" t="str">
        <f>Paramètres!A14</f>
        <v>Nom12</v>
      </c>
      <c r="B14" s="6">
        <v>0</v>
      </c>
      <c r="C14" s="6">
        <f ca="1">SUMPRODUCT((MONTH(BaseDate)=MONTH("1"&amp;$B$1))*(YEAR(BaseDate)=$C$1)*(BaseNom=A14)*(BasePrix))</f>
        <v>0</v>
      </c>
      <c r="D14" s="7">
        <f t="shared" ca="1" si="1"/>
        <v>0</v>
      </c>
      <c r="F14" s="8" t="str">
        <f t="shared" ca="1" si="0"/>
        <v/>
      </c>
    </row>
    <row r="15" spans="1:6" x14ac:dyDescent="0.25">
      <c r="A15" s="2" t="str">
        <f>Paramètres!A15</f>
        <v>Nom13</v>
      </c>
      <c r="B15" s="6">
        <v>0</v>
      </c>
      <c r="C15" s="6">
        <f ca="1">SUMPRODUCT((MONTH(BaseDate)=MONTH("1"&amp;$B$1))*(YEAR(BaseDate)=$C$1)*(BaseNom=A15)*(BasePrix))</f>
        <v>0</v>
      </c>
      <c r="D15" s="7">
        <f t="shared" ca="1" si="1"/>
        <v>0</v>
      </c>
      <c r="F15" s="8" t="str">
        <f t="shared" ca="1" si="0"/>
        <v/>
      </c>
    </row>
    <row r="16" spans="1:6" x14ac:dyDescent="0.25">
      <c r="A16" s="2" t="str">
        <f>Paramètres!A16</f>
        <v>Nom14</v>
      </c>
      <c r="B16" s="6">
        <v>0</v>
      </c>
      <c r="C16" s="6">
        <f ca="1">SUMPRODUCT((MONTH(BaseDate)=MONTH("1"&amp;$B$1))*(YEAR(BaseDate)=$C$1)*(BaseNom=A16)*(BasePrix))</f>
        <v>0</v>
      </c>
      <c r="D16" s="7">
        <f t="shared" ca="1" si="1"/>
        <v>0</v>
      </c>
      <c r="F16" s="8" t="str">
        <f t="shared" ca="1" si="0"/>
        <v/>
      </c>
    </row>
    <row r="17" spans="1:6" x14ac:dyDescent="0.25">
      <c r="A17" s="2" t="str">
        <f>Paramètres!A17</f>
        <v>Nom15</v>
      </c>
      <c r="B17" s="6">
        <v>0</v>
      </c>
      <c r="C17" s="6">
        <f ca="1">SUMPRODUCT((MONTH(BaseDate)=MONTH("1"&amp;$B$1))*(YEAR(BaseDate)=$C$1)*(BaseNom=A17)*(BasePrix))</f>
        <v>0</v>
      </c>
      <c r="D17" s="7">
        <f t="shared" ca="1" si="1"/>
        <v>0</v>
      </c>
      <c r="F17" s="8" t="str">
        <f t="shared" ca="1" si="0"/>
        <v/>
      </c>
    </row>
    <row r="18" spans="1:6" x14ac:dyDescent="0.25">
      <c r="A18" s="2" t="str">
        <f>Paramètres!A18</f>
        <v>Nom16</v>
      </c>
      <c r="B18" s="6">
        <v>0</v>
      </c>
      <c r="C18" s="6">
        <f ca="1">SUMPRODUCT((MONTH(BaseDate)=MONTH("1"&amp;$B$1))*(YEAR(BaseDate)=$C$1)*(BaseNom=A18)*(BasePrix))</f>
        <v>0</v>
      </c>
      <c r="D18" s="7">
        <f t="shared" ca="1" si="1"/>
        <v>0</v>
      </c>
      <c r="F18" s="8" t="str">
        <f t="shared" ca="1" si="0"/>
        <v/>
      </c>
    </row>
    <row r="19" spans="1:6" x14ac:dyDescent="0.25">
      <c r="A19" s="2" t="str">
        <f>Paramètres!A19</f>
        <v>Nom17</v>
      </c>
      <c r="B19" s="6">
        <v>0</v>
      </c>
      <c r="C19" s="6">
        <f ca="1">SUMPRODUCT((MONTH(BaseDate)=MONTH("1"&amp;$B$1))*(YEAR(BaseDate)=$C$1)*(BaseNom=A19)*(BasePrix))</f>
        <v>0</v>
      </c>
      <c r="D19" s="7">
        <f t="shared" ca="1" si="1"/>
        <v>0</v>
      </c>
      <c r="F19" s="8" t="str">
        <f t="shared" ca="1" si="0"/>
        <v/>
      </c>
    </row>
    <row r="20" spans="1:6" x14ac:dyDescent="0.25">
      <c r="A20" s="2" t="str">
        <f>Paramètres!A20</f>
        <v>Nom18</v>
      </c>
      <c r="B20" s="6">
        <v>10000</v>
      </c>
      <c r="C20" s="6">
        <f ca="1">SUMPRODUCT((MONTH(BaseDate)=MONTH("1"&amp;$B$1))*(YEAR(BaseDate)=$C$1)*(BaseNom=A20)*(BasePrix))</f>
        <v>0</v>
      </c>
      <c r="D20" s="7">
        <f t="shared" ca="1" si="1"/>
        <v>10000</v>
      </c>
      <c r="F20" s="8" t="str">
        <f t="shared" ca="1" si="0"/>
        <v/>
      </c>
    </row>
    <row r="21" spans="1:6" x14ac:dyDescent="0.25">
      <c r="A21" s="2" t="str">
        <f>Paramètres!A21</f>
        <v>Nom19</v>
      </c>
      <c r="B21" s="6">
        <v>0</v>
      </c>
      <c r="C21" s="6">
        <f ca="1">SUMPRODUCT((MONTH(BaseDate)=MONTH("1"&amp;$B$1))*(YEAR(BaseDate)=$C$1)*(BaseNom=A21)*(BasePrix))</f>
        <v>0</v>
      </c>
      <c r="D21" s="7">
        <f t="shared" ca="1" si="1"/>
        <v>0</v>
      </c>
      <c r="F21" s="8" t="str">
        <f t="shared" ca="1" si="0"/>
        <v/>
      </c>
    </row>
    <row r="22" spans="1:6" x14ac:dyDescent="0.25">
      <c r="A22" s="2" t="str">
        <f>Paramètres!A22</f>
        <v>Nom20</v>
      </c>
      <c r="B22" s="6">
        <v>0</v>
      </c>
      <c r="C22" s="6">
        <f ca="1">SUMPRODUCT((MONTH(BaseDate)=MONTH("1"&amp;$B$1))*(YEAR(BaseDate)=$C$1)*(BaseNom=A22)*(BasePrix))</f>
        <v>0</v>
      </c>
      <c r="D22" s="7">
        <f t="shared" ca="1" si="1"/>
        <v>0</v>
      </c>
      <c r="F22" s="8" t="str">
        <f t="shared" ca="1" si="0"/>
        <v/>
      </c>
    </row>
    <row r="23" spans="1:6" x14ac:dyDescent="0.25">
      <c r="A23" s="2" t="str">
        <f>Paramètres!A23</f>
        <v>Nom21</v>
      </c>
      <c r="B23" s="6">
        <v>0</v>
      </c>
      <c r="C23" s="6">
        <f ca="1">SUMPRODUCT((MONTH(BaseDate)=MONTH("1"&amp;$B$1))*(YEAR(BaseDate)=$C$1)*(BaseNom=A23)*(BasePrix))</f>
        <v>0</v>
      </c>
      <c r="D23" s="7">
        <f t="shared" ca="1" si="1"/>
        <v>0</v>
      </c>
      <c r="F23" s="8" t="str">
        <f t="shared" ca="1" si="0"/>
        <v/>
      </c>
    </row>
    <row r="24" spans="1:6" x14ac:dyDescent="0.25">
      <c r="A24" s="2" t="str">
        <f>Paramètres!A24</f>
        <v>Nom22</v>
      </c>
      <c r="B24" s="6">
        <v>0</v>
      </c>
      <c r="C24" s="6">
        <f ca="1">SUMPRODUCT((MONTH(BaseDate)=MONTH("1"&amp;$B$1))*(YEAR(BaseDate)=$C$1)*(BaseNom=A24)*(BasePrix))</f>
        <v>0</v>
      </c>
      <c r="D24" s="7">
        <f t="shared" ca="1" si="1"/>
        <v>0</v>
      </c>
      <c r="F24" s="8" t="str">
        <f t="shared" ca="1" si="0"/>
        <v/>
      </c>
    </row>
    <row r="25" spans="1:6" x14ac:dyDescent="0.25">
      <c r="A25" s="2" t="str">
        <f>Paramètres!A25</f>
        <v>Nom23</v>
      </c>
      <c r="B25" s="6">
        <v>6000</v>
      </c>
      <c r="C25" s="6">
        <f ca="1">SUMPRODUCT((MONTH(BaseDate)=MONTH("1"&amp;$B$1))*(YEAR(BaseDate)=$C$1)*(BaseNom=A25)*(BasePrix))</f>
        <v>0</v>
      </c>
      <c r="D25" s="7">
        <f t="shared" ca="1" si="1"/>
        <v>6000</v>
      </c>
      <c r="F25" s="8" t="str">
        <f t="shared" ca="1" si="0"/>
        <v/>
      </c>
    </row>
    <row r="26" spans="1:6" x14ac:dyDescent="0.25">
      <c r="A26" s="2" t="str">
        <f>Paramètres!A26</f>
        <v>Nom24</v>
      </c>
      <c r="B26" s="6">
        <v>0</v>
      </c>
      <c r="C26" s="6">
        <f ca="1">SUMPRODUCT((MONTH(BaseDate)=MONTH("1"&amp;$B$1))*(YEAR(BaseDate)=$C$1)*(BaseNom=A26)*(BasePrix))</f>
        <v>0</v>
      </c>
      <c r="D26" s="7">
        <f t="shared" ca="1" si="1"/>
        <v>0</v>
      </c>
      <c r="F26" s="8" t="str">
        <f t="shared" ca="1" si="0"/>
        <v/>
      </c>
    </row>
    <row r="27" spans="1:6" x14ac:dyDescent="0.25">
      <c r="A27" s="2" t="str">
        <f>Paramètres!A27</f>
        <v>Nom25</v>
      </c>
      <c r="B27" s="6">
        <v>0</v>
      </c>
      <c r="C27" s="6">
        <f ca="1">SUMPRODUCT((MONTH(BaseDate)=MONTH("1"&amp;$B$1))*(YEAR(BaseDate)=$C$1)*(BaseNom=A27)*(BasePrix))</f>
        <v>0</v>
      </c>
      <c r="D27" s="7">
        <f t="shared" ca="1" si="1"/>
        <v>0</v>
      </c>
      <c r="F27" s="8" t="str">
        <f t="shared" ca="1" si="0"/>
        <v/>
      </c>
    </row>
    <row r="28" spans="1:6" x14ac:dyDescent="0.25">
      <c r="A28" s="2" t="str">
        <f>Paramètres!A28</f>
        <v>Nom26</v>
      </c>
      <c r="B28" s="6">
        <v>0</v>
      </c>
      <c r="C28" s="6">
        <f ca="1">SUMPRODUCT((MONTH(BaseDate)=MONTH("1"&amp;$B$1))*(YEAR(BaseDate)=$C$1)*(BaseNom=A28)*(BasePrix))</f>
        <v>0</v>
      </c>
      <c r="D28" s="7">
        <f t="shared" ca="1" si="1"/>
        <v>0</v>
      </c>
      <c r="F28" s="8" t="str">
        <f t="shared" ca="1" si="0"/>
        <v/>
      </c>
    </row>
    <row r="29" spans="1:6" x14ac:dyDescent="0.25">
      <c r="A29" s="2" t="str">
        <f>Paramètres!A29</f>
        <v>Nom27</v>
      </c>
      <c r="B29" s="6">
        <v>10500</v>
      </c>
      <c r="C29" s="6">
        <f ca="1">SUMPRODUCT((MONTH(BaseDate)=MONTH("1"&amp;$B$1))*(YEAR(BaseDate)=$C$1)*(BaseNom=A29)*(BasePrix))</f>
        <v>0</v>
      </c>
      <c r="D29" s="7">
        <f t="shared" ca="1" si="1"/>
        <v>10500</v>
      </c>
      <c r="F29" s="8" t="str">
        <f t="shared" ca="1" si="0"/>
        <v/>
      </c>
    </row>
    <row r="30" spans="1:6" x14ac:dyDescent="0.25">
      <c r="A30" s="2" t="str">
        <f>Paramètres!A30</f>
        <v>Nom28</v>
      </c>
      <c r="B30" s="6">
        <v>1000</v>
      </c>
      <c r="C30" s="6">
        <f ca="1">SUMPRODUCT((MONTH(BaseDate)=MONTH("1"&amp;$B$1))*(YEAR(BaseDate)=$C$1)*(BaseNom=A30)*(BasePrix))</f>
        <v>0</v>
      </c>
      <c r="D30" s="7">
        <f t="shared" ca="1" si="1"/>
        <v>1000</v>
      </c>
      <c r="F30" s="8" t="str">
        <f t="shared" ca="1" si="0"/>
        <v/>
      </c>
    </row>
    <row r="31" spans="1:6" x14ac:dyDescent="0.25">
      <c r="A31" s="2" t="str">
        <f>Paramètres!A31</f>
        <v>Nom29</v>
      </c>
      <c r="B31" s="6">
        <v>0</v>
      </c>
      <c r="C31" s="6">
        <f ca="1">SUMPRODUCT((MONTH(BaseDate)=MONTH("1"&amp;$B$1))*(YEAR(BaseDate)=$C$1)*(BaseNom=A31)*(BasePrix))</f>
        <v>0</v>
      </c>
      <c r="D31" s="7">
        <f t="shared" ca="1" si="1"/>
        <v>0</v>
      </c>
      <c r="F31" s="8" t="str">
        <f t="shared" ca="1" si="0"/>
        <v/>
      </c>
    </row>
    <row r="32" spans="1:6" x14ac:dyDescent="0.25">
      <c r="A32" s="2" t="str">
        <f>Paramètres!A32</f>
        <v>Nom30</v>
      </c>
      <c r="B32" s="6">
        <v>0</v>
      </c>
      <c r="C32" s="6">
        <f ca="1">SUMPRODUCT((MONTH(BaseDate)=MONTH("1"&amp;$B$1))*(YEAR(BaseDate)=$C$1)*(BaseNom=A32)*(BasePrix))</f>
        <v>0</v>
      </c>
      <c r="D32" s="7">
        <f t="shared" ca="1" si="1"/>
        <v>0</v>
      </c>
      <c r="F32" s="8" t="str">
        <f t="shared" ca="1" si="0"/>
        <v/>
      </c>
    </row>
    <row r="33" spans="1:6" x14ac:dyDescent="0.25">
      <c r="A33" s="2" t="str">
        <f>Paramètres!A33</f>
        <v>Nom31</v>
      </c>
      <c r="B33" s="6">
        <v>0</v>
      </c>
      <c r="C33" s="6">
        <f ca="1">SUMPRODUCT((MONTH(BaseDate)=MONTH("1"&amp;$B$1))*(YEAR(BaseDate)=$C$1)*(BaseNom=A33)*(BasePrix))</f>
        <v>0</v>
      </c>
      <c r="D33" s="7">
        <f t="shared" ca="1" si="1"/>
        <v>0</v>
      </c>
      <c r="F33" s="8" t="str">
        <f t="shared" ca="1" si="0"/>
        <v/>
      </c>
    </row>
    <row r="34" spans="1:6" x14ac:dyDescent="0.25">
      <c r="A34" s="2" t="str">
        <f>Paramètres!A34</f>
        <v>Nom32</v>
      </c>
      <c r="B34" s="6">
        <v>2000</v>
      </c>
      <c r="C34" s="6">
        <f ca="1">SUMPRODUCT((MONTH(BaseDate)=MONTH("1"&amp;$B$1))*(YEAR(BaseDate)=$C$1)*(BaseNom=A34)*(BasePrix))</f>
        <v>0</v>
      </c>
      <c r="D34" s="7">
        <f t="shared" ca="1" si="1"/>
        <v>2000</v>
      </c>
      <c r="F34" s="8" t="str">
        <f t="shared" ca="1" si="0"/>
        <v/>
      </c>
    </row>
    <row r="35" spans="1:6" x14ac:dyDescent="0.25">
      <c r="A35" s="2" t="str">
        <f>Paramètres!A35</f>
        <v>Nom33</v>
      </c>
      <c r="B35" s="6">
        <v>0</v>
      </c>
      <c r="C35" s="6">
        <f ca="1">SUMPRODUCT((MONTH(BaseDate)=MONTH("1"&amp;$B$1))*(YEAR(BaseDate)=$C$1)*(BaseNom=A35)*(BasePrix))</f>
        <v>0</v>
      </c>
      <c r="D35" s="7">
        <f t="shared" ca="1" si="1"/>
        <v>0</v>
      </c>
      <c r="F35" s="8" t="str">
        <f t="shared" ref="F35:F63" ca="1" si="2">IF(C35&gt;B35,"Dépassement de "&amp;C35-B35,"")</f>
        <v/>
      </c>
    </row>
    <row r="36" spans="1:6" x14ac:dyDescent="0.25">
      <c r="A36" s="2" t="str">
        <f>Paramètres!A36</f>
        <v>Nom34</v>
      </c>
      <c r="B36" s="6">
        <v>6000</v>
      </c>
      <c r="C36" s="6">
        <f ca="1">SUMPRODUCT((MONTH(BaseDate)=MONTH("1"&amp;$B$1))*(YEAR(BaseDate)=$C$1)*(BaseNom=A36)*(BasePrix))</f>
        <v>0</v>
      </c>
      <c r="D36" s="7">
        <f t="shared" ca="1" si="1"/>
        <v>6000</v>
      </c>
      <c r="F36" s="8" t="str">
        <f t="shared" ca="1" si="2"/>
        <v/>
      </c>
    </row>
    <row r="37" spans="1:6" x14ac:dyDescent="0.25">
      <c r="A37" s="2" t="str">
        <f>Paramètres!A37</f>
        <v>Nom35</v>
      </c>
      <c r="B37" s="6">
        <v>0</v>
      </c>
      <c r="C37" s="6">
        <f ca="1">SUMPRODUCT((MONTH(BaseDate)=MONTH("1"&amp;$B$1))*(YEAR(BaseDate)=$C$1)*(BaseNom=A37)*(BasePrix))</f>
        <v>0</v>
      </c>
      <c r="D37" s="7">
        <f t="shared" ca="1" si="1"/>
        <v>0</v>
      </c>
      <c r="F37" s="8" t="str">
        <f t="shared" ca="1" si="2"/>
        <v/>
      </c>
    </row>
    <row r="38" spans="1:6" x14ac:dyDescent="0.25">
      <c r="A38" s="2" t="str">
        <f>Paramètres!A38</f>
        <v>Nom36</v>
      </c>
      <c r="B38" s="6">
        <v>0</v>
      </c>
      <c r="C38" s="6">
        <f ca="1">SUMPRODUCT((MONTH(BaseDate)=MONTH("1"&amp;$B$1))*(YEAR(BaseDate)=$C$1)*(BaseNom=A38)*(BasePrix))</f>
        <v>0</v>
      </c>
      <c r="D38" s="7">
        <f t="shared" ca="1" si="1"/>
        <v>0</v>
      </c>
      <c r="F38" s="8" t="str">
        <f t="shared" ca="1" si="2"/>
        <v/>
      </c>
    </row>
    <row r="39" spans="1:6" x14ac:dyDescent="0.25">
      <c r="A39" s="2" t="str">
        <f>Paramètres!A39</f>
        <v>Nom37</v>
      </c>
      <c r="B39" s="6">
        <v>18000</v>
      </c>
      <c r="C39" s="6">
        <f ca="1">SUMPRODUCT((MONTH(BaseDate)=MONTH("1"&amp;$B$1))*(YEAR(BaseDate)=$C$1)*(BaseNom=A39)*(BasePrix))</f>
        <v>0</v>
      </c>
      <c r="D39" s="7">
        <f t="shared" ca="1" si="1"/>
        <v>18000</v>
      </c>
      <c r="F39" s="8" t="str">
        <f t="shared" ca="1" si="2"/>
        <v/>
      </c>
    </row>
    <row r="40" spans="1:6" x14ac:dyDescent="0.25">
      <c r="A40" s="2" t="str">
        <f>Paramètres!A40</f>
        <v>Nom38</v>
      </c>
      <c r="B40" s="6">
        <v>0</v>
      </c>
      <c r="C40" s="6">
        <f ca="1">SUMPRODUCT((MONTH(BaseDate)=MONTH("1"&amp;$B$1))*(YEAR(BaseDate)=$C$1)*(BaseNom=A40)*(BasePrix))</f>
        <v>0</v>
      </c>
      <c r="D40" s="7">
        <f t="shared" ca="1" si="1"/>
        <v>0</v>
      </c>
      <c r="F40" s="8" t="str">
        <f t="shared" ca="1" si="2"/>
        <v/>
      </c>
    </row>
    <row r="41" spans="1:6" x14ac:dyDescent="0.25">
      <c r="A41" s="2" t="str">
        <f>Paramètres!A41</f>
        <v>Nom39</v>
      </c>
      <c r="B41" s="6">
        <v>0</v>
      </c>
      <c r="C41" s="6">
        <f ca="1">SUMPRODUCT((MONTH(BaseDate)=MONTH("1"&amp;$B$1))*(YEAR(BaseDate)=$C$1)*(BaseNom=A41)*(BasePrix))</f>
        <v>0</v>
      </c>
      <c r="D41" s="7">
        <f t="shared" ca="1" si="1"/>
        <v>0</v>
      </c>
      <c r="F41" s="8" t="str">
        <f t="shared" ca="1" si="2"/>
        <v/>
      </c>
    </row>
    <row r="42" spans="1:6" x14ac:dyDescent="0.25">
      <c r="A42" s="2" t="str">
        <f>Paramètres!A42</f>
        <v>Nom40</v>
      </c>
      <c r="B42" s="6">
        <v>0</v>
      </c>
      <c r="C42" s="6">
        <f ca="1">SUMPRODUCT((MONTH(BaseDate)=MONTH("1"&amp;$B$1))*(YEAR(BaseDate)=$C$1)*(BaseNom=A42)*(BasePrix))</f>
        <v>0</v>
      </c>
      <c r="D42" s="7">
        <f t="shared" ca="1" si="1"/>
        <v>0</v>
      </c>
      <c r="F42" s="8" t="str">
        <f t="shared" ca="1" si="2"/>
        <v/>
      </c>
    </row>
    <row r="43" spans="1:6" x14ac:dyDescent="0.25">
      <c r="A43" s="2" t="str">
        <f>Paramètres!A43</f>
        <v>Nom41</v>
      </c>
      <c r="B43" s="6">
        <v>0</v>
      </c>
      <c r="C43" s="6">
        <f ca="1">SUMPRODUCT((MONTH(BaseDate)=MONTH("1"&amp;$B$1))*(YEAR(BaseDate)=$C$1)*(BaseNom=A43)*(BasePrix))</f>
        <v>0</v>
      </c>
      <c r="D43" s="7">
        <f t="shared" ca="1" si="1"/>
        <v>0</v>
      </c>
      <c r="F43" s="8" t="str">
        <f t="shared" ca="1" si="2"/>
        <v/>
      </c>
    </row>
    <row r="44" spans="1:6" x14ac:dyDescent="0.25">
      <c r="A44" s="2" t="str">
        <f>Paramètres!A44</f>
        <v>Nom42</v>
      </c>
      <c r="B44" s="6">
        <v>0</v>
      </c>
      <c r="C44" s="6">
        <f ca="1">SUMPRODUCT((MONTH(BaseDate)=MONTH("1"&amp;$B$1))*(YEAR(BaseDate)=$C$1)*(BaseNom=A44)*(BasePrix))</f>
        <v>0</v>
      </c>
      <c r="D44" s="7">
        <f t="shared" ca="1" si="1"/>
        <v>0</v>
      </c>
      <c r="F44" s="8" t="str">
        <f t="shared" ca="1" si="2"/>
        <v/>
      </c>
    </row>
    <row r="45" spans="1:6" x14ac:dyDescent="0.25">
      <c r="A45" s="2" t="str">
        <f>Paramètres!A45</f>
        <v>Nom43</v>
      </c>
      <c r="B45" s="6">
        <v>0</v>
      </c>
      <c r="C45" s="6">
        <f ca="1">SUMPRODUCT((MONTH(BaseDate)=MONTH("1"&amp;$B$1))*(YEAR(BaseDate)=$C$1)*(BaseNom=A45)*(BasePrix))</f>
        <v>0</v>
      </c>
      <c r="D45" s="7">
        <f t="shared" ca="1" si="1"/>
        <v>0</v>
      </c>
      <c r="F45" s="8" t="str">
        <f t="shared" ca="1" si="2"/>
        <v/>
      </c>
    </row>
    <row r="46" spans="1:6" x14ac:dyDescent="0.25">
      <c r="A46" s="2" t="str">
        <f>Paramètres!A46</f>
        <v>Nom44</v>
      </c>
      <c r="B46" s="6">
        <v>0</v>
      </c>
      <c r="C46" s="6">
        <f ca="1">SUMPRODUCT((MONTH(BaseDate)=MONTH("1"&amp;$B$1))*(YEAR(BaseDate)=$C$1)*(BaseNom=A46)*(BasePrix))</f>
        <v>0</v>
      </c>
      <c r="D46" s="7">
        <f t="shared" ca="1" si="1"/>
        <v>0</v>
      </c>
      <c r="F46" s="8" t="str">
        <f t="shared" ca="1" si="2"/>
        <v/>
      </c>
    </row>
    <row r="47" spans="1:6" x14ac:dyDescent="0.25">
      <c r="A47" s="2" t="str">
        <f>Paramètres!A47</f>
        <v>Nom45</v>
      </c>
      <c r="B47" s="6">
        <v>0</v>
      </c>
      <c r="C47" s="6">
        <f ca="1">SUMPRODUCT((MONTH(BaseDate)=MONTH("1"&amp;$B$1))*(YEAR(BaseDate)=$C$1)*(BaseNom=A47)*(BasePrix))</f>
        <v>0</v>
      </c>
      <c r="D47" s="7">
        <f t="shared" ca="1" si="1"/>
        <v>0</v>
      </c>
      <c r="F47" s="8" t="str">
        <f t="shared" ca="1" si="2"/>
        <v/>
      </c>
    </row>
    <row r="48" spans="1:6" x14ac:dyDescent="0.25">
      <c r="A48" s="2" t="str">
        <f>Paramètres!A48</f>
        <v>Nom46</v>
      </c>
      <c r="B48" s="6">
        <v>0</v>
      </c>
      <c r="C48" s="6">
        <f ca="1">SUMPRODUCT((MONTH(BaseDate)=MONTH("1"&amp;$B$1))*(YEAR(BaseDate)=$C$1)*(BaseNom=A48)*(BasePrix))</f>
        <v>0</v>
      </c>
      <c r="D48" s="7">
        <f t="shared" ca="1" si="1"/>
        <v>0</v>
      </c>
      <c r="F48" s="8" t="str">
        <f t="shared" ca="1" si="2"/>
        <v/>
      </c>
    </row>
    <row r="49" spans="1:6" x14ac:dyDescent="0.25">
      <c r="A49" s="2" t="str">
        <f>Paramètres!A49</f>
        <v>Nom47</v>
      </c>
      <c r="B49" s="6">
        <v>0</v>
      </c>
      <c r="C49" s="6">
        <f ca="1">SUMPRODUCT((MONTH(BaseDate)=MONTH("1"&amp;$B$1))*(YEAR(BaseDate)=$C$1)*(BaseNom=A49)*(BasePrix))</f>
        <v>0</v>
      </c>
      <c r="D49" s="7">
        <f t="shared" ca="1" si="1"/>
        <v>0</v>
      </c>
      <c r="F49" s="8" t="str">
        <f t="shared" ca="1" si="2"/>
        <v/>
      </c>
    </row>
    <row r="50" spans="1:6" x14ac:dyDescent="0.25">
      <c r="A50" s="2" t="str">
        <f>Paramètres!A50</f>
        <v>Nom48</v>
      </c>
      <c r="B50" s="6">
        <v>0</v>
      </c>
      <c r="C50" s="6">
        <f ca="1">SUMPRODUCT((MONTH(BaseDate)=MONTH("1"&amp;$B$1))*(YEAR(BaseDate)=$C$1)*(BaseNom=A50)*(BasePrix))</f>
        <v>0</v>
      </c>
      <c r="D50" s="7">
        <f t="shared" ca="1" si="1"/>
        <v>0</v>
      </c>
      <c r="F50" s="8" t="str">
        <f t="shared" ca="1" si="2"/>
        <v/>
      </c>
    </row>
    <row r="51" spans="1:6" x14ac:dyDescent="0.25">
      <c r="A51" s="2" t="str">
        <f>Paramètres!A51</f>
        <v>Nom49</v>
      </c>
      <c r="B51" s="6">
        <v>0</v>
      </c>
      <c r="C51" s="6">
        <f ca="1">SUMPRODUCT((MONTH(BaseDate)=MONTH("1"&amp;$B$1))*(YEAR(BaseDate)=$C$1)*(BaseNom=A51)*(BasePrix))</f>
        <v>0</v>
      </c>
      <c r="D51" s="7">
        <f t="shared" ca="1" si="1"/>
        <v>0</v>
      </c>
      <c r="F51" s="8" t="str">
        <f t="shared" ca="1" si="2"/>
        <v/>
      </c>
    </row>
    <row r="52" spans="1:6" x14ac:dyDescent="0.25">
      <c r="A52" s="2" t="str">
        <f>Paramètres!A52</f>
        <v>Nom50</v>
      </c>
      <c r="B52" s="6">
        <v>0</v>
      </c>
      <c r="C52" s="6">
        <f ca="1">SUMPRODUCT((MONTH(BaseDate)=MONTH("1"&amp;$B$1))*(YEAR(BaseDate)=$C$1)*(BaseNom=A52)*(BasePrix))</f>
        <v>0</v>
      </c>
      <c r="D52" s="7">
        <f t="shared" ca="1" si="1"/>
        <v>0</v>
      </c>
      <c r="F52" s="8" t="str">
        <f t="shared" ca="1" si="2"/>
        <v/>
      </c>
    </row>
    <row r="53" spans="1:6" x14ac:dyDescent="0.25">
      <c r="A53" s="2" t="str">
        <f>Paramètres!A53</f>
        <v>Nom51</v>
      </c>
      <c r="B53" s="6">
        <v>16000</v>
      </c>
      <c r="C53" s="6">
        <f ca="1">SUMPRODUCT((MONTH(BaseDate)=MONTH("1"&amp;$B$1))*(YEAR(BaseDate)=$C$1)*(BaseNom=A53)*(BasePrix))</f>
        <v>0</v>
      </c>
      <c r="D53" s="7">
        <f t="shared" ca="1" si="1"/>
        <v>16000</v>
      </c>
      <c r="F53" s="8" t="str">
        <f t="shared" ca="1" si="2"/>
        <v/>
      </c>
    </row>
    <row r="54" spans="1:6" x14ac:dyDescent="0.25">
      <c r="A54" s="2" t="str">
        <f>Paramètres!A54</f>
        <v>Nom52</v>
      </c>
      <c r="B54" s="6">
        <v>0</v>
      </c>
      <c r="C54" s="6">
        <f ca="1">SUMPRODUCT((MONTH(BaseDate)=MONTH("1"&amp;$B$1))*(YEAR(BaseDate)=$C$1)*(BaseNom=A54)*(BasePrix))</f>
        <v>0</v>
      </c>
      <c r="D54" s="7">
        <f t="shared" ca="1" si="1"/>
        <v>0</v>
      </c>
      <c r="F54" s="8" t="str">
        <f t="shared" ca="1" si="2"/>
        <v/>
      </c>
    </row>
    <row r="55" spans="1:6" x14ac:dyDescent="0.25">
      <c r="A55" s="2" t="str">
        <f>Paramètres!A55</f>
        <v>Nom53</v>
      </c>
      <c r="B55" s="6">
        <v>0</v>
      </c>
      <c r="C55" s="6">
        <f ca="1">SUMPRODUCT((MONTH(BaseDate)=MONTH("1"&amp;$B$1))*(YEAR(BaseDate)=$C$1)*(BaseNom=A55)*(BasePrix))</f>
        <v>0</v>
      </c>
      <c r="D55" s="7">
        <f t="shared" ca="1" si="1"/>
        <v>0</v>
      </c>
      <c r="F55" s="8" t="str">
        <f t="shared" ca="1" si="2"/>
        <v/>
      </c>
    </row>
    <row r="56" spans="1:6" x14ac:dyDescent="0.25">
      <c r="A56" s="2" t="str">
        <f>Paramètres!A56</f>
        <v>Nom54</v>
      </c>
      <c r="B56" s="6">
        <v>0</v>
      </c>
      <c r="C56" s="6">
        <f ca="1">SUMPRODUCT((MONTH(BaseDate)=MONTH("1"&amp;$B$1))*(YEAR(BaseDate)=$C$1)*(BaseNom=A56)*(BasePrix))</f>
        <v>0</v>
      </c>
      <c r="D56" s="7">
        <f t="shared" ca="1" si="1"/>
        <v>0</v>
      </c>
      <c r="F56" s="8" t="str">
        <f t="shared" ca="1" si="2"/>
        <v/>
      </c>
    </row>
    <row r="57" spans="1:6" x14ac:dyDescent="0.25">
      <c r="A57" s="2" t="str">
        <f>Paramètres!A57</f>
        <v>Nom55</v>
      </c>
      <c r="B57" s="6">
        <v>0</v>
      </c>
      <c r="C57" s="6">
        <f ca="1">SUMPRODUCT((MONTH(BaseDate)=MONTH("1"&amp;$B$1))*(YEAR(BaseDate)=$C$1)*(BaseNom=A57)*(BasePrix))</f>
        <v>0</v>
      </c>
      <c r="D57" s="7">
        <f t="shared" ca="1" si="1"/>
        <v>0</v>
      </c>
      <c r="F57" s="8" t="str">
        <f t="shared" ca="1" si="2"/>
        <v/>
      </c>
    </row>
    <row r="58" spans="1:6" x14ac:dyDescent="0.25">
      <c r="A58" s="2" t="str">
        <f>Paramètres!A58</f>
        <v>Nom56</v>
      </c>
      <c r="B58" s="6">
        <v>0</v>
      </c>
      <c r="C58" s="6">
        <f ca="1">SUMPRODUCT((MONTH(BaseDate)=MONTH("1"&amp;$B$1))*(YEAR(BaseDate)=$C$1)*(BaseNom=A58)*(BasePrix))</f>
        <v>0</v>
      </c>
      <c r="D58" s="7">
        <f t="shared" ca="1" si="1"/>
        <v>0</v>
      </c>
      <c r="F58" s="8" t="str">
        <f t="shared" ca="1" si="2"/>
        <v/>
      </c>
    </row>
    <row r="59" spans="1:6" x14ac:dyDescent="0.25">
      <c r="A59" s="2" t="str">
        <f>Paramètres!A59</f>
        <v>Nom57</v>
      </c>
      <c r="B59" s="6">
        <v>0</v>
      </c>
      <c r="C59" s="6">
        <f ca="1">SUMPRODUCT((MONTH(BaseDate)=MONTH("1"&amp;$B$1))*(YEAR(BaseDate)=$C$1)*(BaseNom=A59)*(BasePrix))</f>
        <v>0</v>
      </c>
      <c r="D59" s="7">
        <f t="shared" ca="1" si="1"/>
        <v>0</v>
      </c>
      <c r="F59" s="8" t="str">
        <f t="shared" ca="1" si="2"/>
        <v/>
      </c>
    </row>
    <row r="60" spans="1:6" x14ac:dyDescent="0.25">
      <c r="A60" s="2" t="str">
        <f>Paramètres!A60</f>
        <v>Nom58</v>
      </c>
      <c r="B60" s="6">
        <v>0</v>
      </c>
      <c r="C60" s="6">
        <f ca="1">SUMPRODUCT((MONTH(BaseDate)=MONTH("1"&amp;$B$1))*(YEAR(BaseDate)=$C$1)*(BaseNom=A60)*(BasePrix))</f>
        <v>0</v>
      </c>
      <c r="D60" s="7">
        <f t="shared" ca="1" si="1"/>
        <v>0</v>
      </c>
      <c r="F60" s="8" t="str">
        <f t="shared" ca="1" si="2"/>
        <v/>
      </c>
    </row>
    <row r="61" spans="1:6" x14ac:dyDescent="0.25">
      <c r="A61" s="2" t="str">
        <f>Paramètres!A61</f>
        <v>Nom59</v>
      </c>
      <c r="B61" s="6">
        <v>0</v>
      </c>
      <c r="C61" s="6">
        <f ca="1">SUMPRODUCT((MONTH(BaseDate)=MONTH("1"&amp;$B$1))*(YEAR(BaseDate)=$C$1)*(BaseNom=A61)*(BasePrix))</f>
        <v>0</v>
      </c>
      <c r="D61" s="7">
        <f t="shared" ca="1" si="1"/>
        <v>0</v>
      </c>
      <c r="F61" s="8" t="str">
        <f t="shared" ca="1" si="2"/>
        <v/>
      </c>
    </row>
    <row r="62" spans="1:6" x14ac:dyDescent="0.25">
      <c r="A62" s="2" t="str">
        <f>Paramètres!A62</f>
        <v>Nom60</v>
      </c>
      <c r="B62" s="6">
        <v>0</v>
      </c>
      <c r="C62" s="6">
        <f ca="1">SUMPRODUCT((MONTH(BaseDate)=MONTH("1"&amp;$B$1))*(YEAR(BaseDate)=$C$1)*(BaseNom=A62)*(BasePrix))</f>
        <v>0</v>
      </c>
      <c r="D62" s="7">
        <f t="shared" ca="1" si="1"/>
        <v>0</v>
      </c>
      <c r="F62" s="8" t="str">
        <f t="shared" ca="1" si="2"/>
        <v/>
      </c>
    </row>
    <row r="63" spans="1:6" x14ac:dyDescent="0.25">
      <c r="A63" s="2" t="str">
        <f>Paramètres!A63</f>
        <v>Nom61</v>
      </c>
      <c r="B63" s="6">
        <v>0</v>
      </c>
      <c r="C63" s="6">
        <f ca="1">SUMPRODUCT((MONTH(BaseDate)=MONTH("1"&amp;$B$1))*(YEAR(BaseDate)=$C$1)*(BaseNom=A63)*(BasePrix))</f>
        <v>0</v>
      </c>
      <c r="D63" s="7">
        <f t="shared" ca="1" si="1"/>
        <v>0</v>
      </c>
      <c r="F63" s="8" t="str">
        <f t="shared" ca="1" si="2"/>
        <v/>
      </c>
    </row>
    <row r="68" spans="1:4" ht="21" x14ac:dyDescent="0.35">
      <c r="A68" s="10" t="s">
        <v>7</v>
      </c>
      <c r="B68" s="11">
        <f>SUM(B64:B67)</f>
        <v>0</v>
      </c>
      <c r="C68" s="11">
        <f>SUM(C64:C67)</f>
        <v>0</v>
      </c>
      <c r="D68" s="11">
        <f>SUM(D64:D67)</f>
        <v>0</v>
      </c>
    </row>
  </sheetData>
  <sortState ref="A3:A53">
    <sortCondition ref="A53"/>
  </sortState>
  <dataValidations count="2">
    <dataValidation type="list" allowBlank="1" showInputMessage="1" showErrorMessage="1" sqref="B1">
      <formula1>LesMois</formula1>
    </dataValidation>
    <dataValidation type="list" allowBlank="1" showInputMessage="1" showErrorMessage="1" sqref="C1">
      <formula1>LesAns</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P10"/>
  <sheetViews>
    <sheetView zoomScale="110" zoomScaleNormal="110" workbookViewId="0">
      <pane ySplit="1" topLeftCell="A2" activePane="bottomLeft" state="frozen"/>
      <selection pane="bottomLeft" activeCell="E22" sqref="E22"/>
    </sheetView>
  </sheetViews>
  <sheetFormatPr baseColWidth="10" defaultRowHeight="15" x14ac:dyDescent="0.25"/>
  <cols>
    <col min="1" max="1" width="11.28515625" style="15" bestFit="1" customWidth="1"/>
    <col min="2" max="2" width="28" style="15" bestFit="1" customWidth="1"/>
    <col min="3" max="3" width="10.85546875" style="15" bestFit="1" customWidth="1"/>
    <col min="4" max="7" width="16.5703125" style="15" customWidth="1"/>
    <col min="8" max="8" width="15.5703125" style="15" bestFit="1" customWidth="1"/>
    <col min="9" max="9" width="17.42578125" style="15" bestFit="1" customWidth="1"/>
    <col min="10" max="16384" width="11.42578125" style="15"/>
  </cols>
  <sheetData>
    <row r="1" spans="1:16" s="13" customFormat="1" x14ac:dyDescent="0.25">
      <c r="B1" s="13" t="s">
        <v>0</v>
      </c>
      <c r="C1" s="13" t="s">
        <v>254</v>
      </c>
      <c r="D1" s="17" t="s">
        <v>255</v>
      </c>
      <c r="E1" s="17" t="s">
        <v>256</v>
      </c>
      <c r="F1" s="17" t="s">
        <v>257</v>
      </c>
      <c r="G1" s="13" t="s">
        <v>260</v>
      </c>
      <c r="H1" s="13" t="s">
        <v>259</v>
      </c>
      <c r="I1" s="13" t="s">
        <v>258</v>
      </c>
      <c r="J1" s="16"/>
      <c r="K1" s="16"/>
      <c r="L1" s="16"/>
      <c r="M1" s="16"/>
      <c r="N1" s="16"/>
      <c r="O1" s="16"/>
      <c r="P1" s="16"/>
    </row>
    <row r="2" spans="1:16" s="13" customFormat="1" x14ac:dyDescent="0.25">
      <c r="A2" s="13" t="str">
        <f>C2&amp;B2</f>
        <v>42186Nom1</v>
      </c>
      <c r="B2" s="13" t="s">
        <v>192</v>
      </c>
      <c r="C2" s="14">
        <v>42186</v>
      </c>
      <c r="D2" s="13">
        <v>2</v>
      </c>
      <c r="E2" s="13">
        <v>1</v>
      </c>
      <c r="F2" s="13">
        <v>3</v>
      </c>
      <c r="G2" s="13">
        <f>D2*2000</f>
        <v>4000</v>
      </c>
      <c r="H2" s="13">
        <f>E2*1750</f>
        <v>1750</v>
      </c>
      <c r="I2" s="13">
        <f>F2*2000</f>
        <v>6000</v>
      </c>
      <c r="J2" t="s">
        <v>12</v>
      </c>
      <c r="K2" t="s">
        <v>13</v>
      </c>
      <c r="L2" t="s">
        <v>72</v>
      </c>
      <c r="M2" t="s">
        <v>73</v>
      </c>
      <c r="N2" t="s">
        <v>133</v>
      </c>
      <c r="O2" t="s">
        <v>134</v>
      </c>
    </row>
    <row r="3" spans="1:16" s="13" customFormat="1" x14ac:dyDescent="0.25">
      <c r="A3" s="13" t="str">
        <f>C3&amp;B3</f>
        <v>42207Nom5</v>
      </c>
      <c r="B3" s="13" t="s">
        <v>196</v>
      </c>
      <c r="C3" s="14">
        <v>42207</v>
      </c>
      <c r="D3" s="13">
        <v>3</v>
      </c>
      <c r="E3" s="13">
        <v>2</v>
      </c>
      <c r="F3" s="13">
        <v>2</v>
      </c>
      <c r="G3" s="13">
        <f>D3*2000</f>
        <v>6000</v>
      </c>
      <c r="H3" s="13">
        <f>E3*1750</f>
        <v>3500</v>
      </c>
      <c r="I3" s="13">
        <f>F3*2000</f>
        <v>4000</v>
      </c>
      <c r="J3" s="13" t="s">
        <v>15</v>
      </c>
      <c r="K3" s="13" t="s">
        <v>18</v>
      </c>
      <c r="L3" s="13" t="s">
        <v>20</v>
      </c>
      <c r="M3" s="13" t="s">
        <v>77</v>
      </c>
      <c r="N3" s="13" t="s">
        <v>80</v>
      </c>
      <c r="O3" s="13" t="s">
        <v>133</v>
      </c>
      <c r="P3" s="13" t="s">
        <v>135</v>
      </c>
    </row>
    <row r="4" spans="1:16" s="13" customFormat="1" x14ac:dyDescent="0.25"/>
    <row r="5" spans="1:16" s="13" customFormat="1" x14ac:dyDescent="0.25"/>
    <row r="6" spans="1:16" s="13" customFormat="1" x14ac:dyDescent="0.25"/>
    <row r="7" spans="1:16" s="13" customFormat="1" x14ac:dyDescent="0.25"/>
    <row r="8" spans="1:16" s="13" customFormat="1" x14ac:dyDescent="0.25"/>
    <row r="9" spans="1:16" s="13" customFormat="1" x14ac:dyDescent="0.25"/>
    <row r="10" spans="1:16" s="13" customFormat="1" x14ac:dyDescent="0.25"/>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Paramètres</vt:lpstr>
      <vt:lpstr>Enregistrements</vt:lpstr>
      <vt:lpstr>Versements</vt:lpstr>
      <vt:lpstr>BdD</vt:lpstr>
      <vt:lpstr>Africains</vt:lpstr>
      <vt:lpstr>Dafrik</vt:lpstr>
      <vt:lpstr>Deurop</vt:lpstr>
      <vt:lpstr>Entrées</vt:lpstr>
      <vt:lpstr>Européens</vt:lpstr>
      <vt:lpstr>LesAns</vt:lpstr>
      <vt:lpstr>LesMois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2006-09-12T15:06:44Z</dcterms:created>
  <dcterms:modified xsi:type="dcterms:W3CDTF">2015-07-22T20:20:45Z</dcterms:modified>
</cp:coreProperties>
</file>