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date1904="1" codeName="ThisWorkbook"/>
  <bookViews>
    <workbookView xWindow="0" yWindow="465" windowWidth="28800" windowHeight="16440"/>
  </bookViews>
  <sheets>
    <sheet name="Présentation" sheetId="18" r:id="rId1"/>
    <sheet name="Janvier" sheetId="15" r:id="rId2"/>
    <sheet name="Fevrier" sheetId="14" r:id="rId3"/>
    <sheet name="Mars" sheetId="13" r:id="rId4"/>
    <sheet name="Avril" sheetId="12" r:id="rId5"/>
    <sheet name="Mai" sheetId="11" r:id="rId6"/>
    <sheet name="Juin" sheetId="10" r:id="rId7"/>
    <sheet name="Prix des produits" sheetId="19" r:id="rId8"/>
  </sheets>
  <calcPr calcId="145621" iterate="1" calcOnSave="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5" l="1"/>
  <c r="C4" i="15"/>
  <c r="C5" i="15"/>
  <c r="C6" i="15"/>
  <c r="D3" i="15"/>
  <c r="D4" i="15"/>
  <c r="D5" i="15"/>
  <c r="D6" i="15"/>
  <c r="D7" i="15"/>
  <c r="D8" i="15"/>
  <c r="D9" i="15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C7" i="15"/>
  <c r="C8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B3" i="15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A11" i="15"/>
  <c r="A12" i="15"/>
  <c r="A13" i="15"/>
  <c r="A14" i="15"/>
  <c r="A15" i="15"/>
  <c r="A16" i="15"/>
  <c r="A17" i="15"/>
  <c r="A19" i="15"/>
  <c r="A20" i="15"/>
  <c r="A21" i="15"/>
  <c r="A22" i="15"/>
  <c r="A23" i="15"/>
  <c r="A24" i="15"/>
  <c r="A25" i="15"/>
  <c r="A27" i="15"/>
  <c r="A28" i="15"/>
  <c r="A29" i="15"/>
  <c r="A30" i="15"/>
  <c r="A31" i="15"/>
  <c r="A32" i="15"/>
  <c r="A33" i="15"/>
  <c r="A34" i="15"/>
  <c r="A35" i="15"/>
  <c r="A36" i="15"/>
  <c r="A37" i="15"/>
  <c r="I7" i="15"/>
  <c r="N7" i="15"/>
  <c r="S7" i="15"/>
  <c r="X7" i="15"/>
  <c r="AC7" i="15"/>
  <c r="C3" i="14"/>
  <c r="C4" i="14"/>
  <c r="C5" i="14"/>
  <c r="C6" i="14"/>
  <c r="D3" i="14"/>
  <c r="D4" i="14"/>
  <c r="D5" i="14"/>
  <c r="D6" i="14"/>
  <c r="D7" i="14"/>
  <c r="D8" i="14"/>
  <c r="D9" i="14"/>
  <c r="D10" i="14"/>
  <c r="D11" i="14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34" i="14"/>
  <c r="D35" i="14"/>
  <c r="D36" i="14"/>
  <c r="D37" i="14"/>
  <c r="D38" i="14"/>
  <c r="D39" i="14"/>
  <c r="D40" i="14"/>
  <c r="D41" i="14"/>
  <c r="D42" i="14"/>
  <c r="D43" i="14"/>
  <c r="D44" i="14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3" i="14"/>
  <c r="D74" i="14"/>
  <c r="D75" i="14"/>
  <c r="D76" i="14"/>
  <c r="D77" i="14"/>
  <c r="D78" i="14"/>
  <c r="C7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C46" i="14"/>
  <c r="C47" i="14"/>
  <c r="C48" i="14"/>
  <c r="C49" i="14"/>
  <c r="C50" i="14"/>
  <c r="C51" i="14"/>
  <c r="C52" i="14"/>
  <c r="C53" i="14"/>
  <c r="C54" i="14"/>
  <c r="C55" i="14"/>
  <c r="C56" i="14"/>
  <c r="C57" i="14"/>
  <c r="C58" i="14"/>
  <c r="C59" i="14"/>
  <c r="C60" i="14"/>
  <c r="C61" i="14"/>
  <c r="C62" i="14"/>
  <c r="C63" i="14"/>
  <c r="C64" i="14"/>
  <c r="C65" i="14"/>
  <c r="C66" i="14"/>
  <c r="C67" i="14"/>
  <c r="C68" i="14"/>
  <c r="C69" i="14"/>
  <c r="C70" i="14"/>
  <c r="C71" i="14"/>
  <c r="C72" i="14"/>
  <c r="C73" i="14"/>
  <c r="C74" i="14"/>
  <c r="C75" i="14"/>
  <c r="C76" i="14"/>
  <c r="C77" i="14"/>
  <c r="C78" i="14"/>
  <c r="B3" i="14"/>
  <c r="B4" i="14"/>
  <c r="B5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J7" i="14"/>
  <c r="O7" i="14"/>
  <c r="T7" i="14"/>
  <c r="Y7" i="14"/>
  <c r="AD7" i="14"/>
  <c r="C3" i="13"/>
  <c r="C4" i="13"/>
  <c r="B4" i="13"/>
  <c r="C5" i="13"/>
  <c r="D3" i="13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3" i="13"/>
  <c r="D54" i="13"/>
  <c r="D55" i="13"/>
  <c r="D56" i="13"/>
  <c r="D57" i="13"/>
  <c r="D58" i="13"/>
  <c r="D59" i="13"/>
  <c r="D60" i="13"/>
  <c r="D61" i="13"/>
  <c r="D62" i="13"/>
  <c r="D63" i="13"/>
  <c r="D64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B3" i="13"/>
  <c r="B5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J7" i="13"/>
  <c r="O7" i="13"/>
  <c r="T7" i="13"/>
  <c r="Y7" i="13"/>
  <c r="AD7" i="13"/>
  <c r="C27" i="12"/>
  <c r="C28" i="12"/>
  <c r="B28" i="12"/>
  <c r="C29" i="12"/>
  <c r="D3" i="12"/>
  <c r="D4" i="12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C3" i="12"/>
  <c r="C4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C94" i="12"/>
  <c r="C95" i="12"/>
  <c r="C96" i="12"/>
  <c r="C97" i="12"/>
  <c r="C98" i="12"/>
  <c r="C99" i="12"/>
  <c r="C100" i="12"/>
  <c r="C101" i="12"/>
  <c r="C102" i="12"/>
  <c r="C103" i="12"/>
  <c r="C104" i="12"/>
  <c r="C105" i="12"/>
  <c r="C106" i="12"/>
  <c r="C107" i="12"/>
  <c r="C108" i="12"/>
  <c r="C109" i="12"/>
  <c r="C110" i="12"/>
  <c r="C111" i="12"/>
  <c r="C112" i="12"/>
  <c r="C113" i="12"/>
  <c r="C114" i="12"/>
  <c r="C115" i="12"/>
  <c r="C116" i="12"/>
  <c r="C117" i="12"/>
  <c r="C118" i="12"/>
  <c r="C119" i="12"/>
  <c r="C120" i="12"/>
  <c r="C121" i="12"/>
  <c r="C122" i="12"/>
  <c r="C123" i="12"/>
  <c r="C124" i="12"/>
  <c r="C125" i="12"/>
  <c r="C126" i="12"/>
  <c r="C127" i="12"/>
  <c r="C128" i="12"/>
  <c r="C129" i="12"/>
  <c r="C130" i="12"/>
  <c r="C131" i="12"/>
  <c r="C132" i="12"/>
  <c r="C133" i="12"/>
  <c r="C134" i="12"/>
  <c r="C135" i="12"/>
  <c r="C136" i="12"/>
  <c r="C137" i="12"/>
  <c r="C138" i="12"/>
  <c r="B3" i="12"/>
  <c r="B4" i="12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130" i="12"/>
  <c r="B131" i="12"/>
  <c r="B132" i="12"/>
  <c r="B133" i="12"/>
  <c r="B134" i="12"/>
  <c r="B135" i="12"/>
  <c r="B136" i="12"/>
  <c r="B137" i="12"/>
  <c r="B138" i="12"/>
  <c r="A4" i="12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8" i="12"/>
  <c r="A29" i="12"/>
  <c r="A30" i="12"/>
  <c r="A31" i="12"/>
  <c r="A32" i="12"/>
  <c r="A33" i="12"/>
  <c r="A34" i="12"/>
  <c r="A35" i="12"/>
  <c r="A36" i="12"/>
  <c r="A37" i="12"/>
  <c r="A38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5" i="12"/>
  <c r="A56" i="12"/>
  <c r="A57" i="12"/>
  <c r="A58" i="12"/>
  <c r="A59" i="12"/>
  <c r="A60" i="12"/>
  <c r="A62" i="12"/>
  <c r="A63" i="12"/>
  <c r="A64" i="12"/>
  <c r="A65" i="12"/>
  <c r="A66" i="12"/>
  <c r="A67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N7" i="12"/>
  <c r="S7" i="12"/>
  <c r="X7" i="12"/>
  <c r="AC7" i="12"/>
  <c r="I7" i="12"/>
  <c r="AH7" i="12"/>
  <c r="C3" i="11"/>
  <c r="C4" i="11"/>
  <c r="C5" i="11"/>
  <c r="C6" i="11"/>
  <c r="D3" i="1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C77" i="11"/>
  <c r="C78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C93" i="11"/>
  <c r="C94" i="11"/>
  <c r="C95" i="11"/>
  <c r="C96" i="11"/>
  <c r="C97" i="11"/>
  <c r="C98" i="11"/>
  <c r="C99" i="11"/>
  <c r="C100" i="11"/>
  <c r="C101" i="11"/>
  <c r="C102" i="11"/>
  <c r="C103" i="11"/>
  <c r="C104" i="11"/>
  <c r="C105" i="11"/>
  <c r="C106" i="11"/>
  <c r="C107" i="11"/>
  <c r="C108" i="11"/>
  <c r="C109" i="11"/>
  <c r="C110" i="11"/>
  <c r="C111" i="11"/>
  <c r="C112" i="11"/>
  <c r="C113" i="11"/>
  <c r="C114" i="11"/>
  <c r="C115" i="11"/>
  <c r="C116" i="11"/>
  <c r="C117" i="11"/>
  <c r="C118" i="11"/>
  <c r="C119" i="11"/>
  <c r="C120" i="11"/>
  <c r="C121" i="11"/>
  <c r="B3" i="11"/>
  <c r="B4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B101" i="11"/>
  <c r="B102" i="11"/>
  <c r="B103" i="11"/>
  <c r="B104" i="11"/>
  <c r="B105" i="11"/>
  <c r="B106" i="11"/>
  <c r="B107" i="11"/>
  <c r="B108" i="11"/>
  <c r="B109" i="11"/>
  <c r="B110" i="11"/>
  <c r="B111" i="11"/>
  <c r="B112" i="11"/>
  <c r="B113" i="11"/>
  <c r="B114" i="11"/>
  <c r="B115" i="11"/>
  <c r="B116" i="11"/>
  <c r="B117" i="11"/>
  <c r="B118" i="11"/>
  <c r="B119" i="11"/>
  <c r="B120" i="11"/>
  <c r="B121" i="11"/>
  <c r="A4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8" i="11"/>
  <c r="A19" i="11"/>
  <c r="A20" i="11"/>
  <c r="A21" i="11"/>
  <c r="A22" i="11"/>
  <c r="A23" i="11"/>
  <c r="A24" i="11"/>
  <c r="A25" i="11"/>
  <c r="A26" i="11"/>
  <c r="A27" i="11"/>
  <c r="A28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3" i="11"/>
  <c r="A64" i="11"/>
  <c r="A65" i="11"/>
  <c r="A66" i="11"/>
  <c r="A67" i="11"/>
  <c r="A68" i="11"/>
  <c r="A69" i="11"/>
  <c r="A70" i="11"/>
  <c r="A71" i="11"/>
  <c r="A72" i="11"/>
  <c r="A73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I7" i="11"/>
  <c r="N7" i="11"/>
  <c r="S7" i="11"/>
  <c r="X7" i="11"/>
  <c r="AC7" i="11"/>
  <c r="C3" i="10"/>
  <c r="C4" i="10"/>
  <c r="C5" i="10"/>
  <c r="C6" i="10"/>
  <c r="D3" i="10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191" i="10"/>
  <c r="D192" i="10"/>
  <c r="D193" i="10"/>
  <c r="D194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98" i="10"/>
  <c r="C99" i="10"/>
  <c r="C100" i="10"/>
  <c r="C101" i="10"/>
  <c r="C102" i="10"/>
  <c r="C103" i="10"/>
  <c r="C104" i="10"/>
  <c r="C105" i="10"/>
  <c r="C106" i="10"/>
  <c r="C107" i="10"/>
  <c r="C108" i="10"/>
  <c r="C109" i="10"/>
  <c r="C110" i="10"/>
  <c r="C111" i="10"/>
  <c r="C112" i="10"/>
  <c r="C113" i="10"/>
  <c r="C114" i="10"/>
  <c r="C115" i="10"/>
  <c r="C116" i="10"/>
  <c r="C117" i="10"/>
  <c r="C118" i="10"/>
  <c r="C119" i="10"/>
  <c r="C120" i="10"/>
  <c r="C121" i="10"/>
  <c r="C122" i="10"/>
  <c r="C123" i="10"/>
  <c r="C124" i="10"/>
  <c r="C125" i="10"/>
  <c r="C126" i="10"/>
  <c r="C127" i="10"/>
  <c r="C128" i="10"/>
  <c r="C129" i="10"/>
  <c r="C130" i="10"/>
  <c r="C131" i="10"/>
  <c r="C132" i="10"/>
  <c r="C133" i="10"/>
  <c r="C134" i="10"/>
  <c r="C135" i="10"/>
  <c r="C136" i="10"/>
  <c r="C137" i="10"/>
  <c r="C138" i="10"/>
  <c r="C139" i="10"/>
  <c r="C140" i="10"/>
  <c r="C141" i="10"/>
  <c r="C142" i="10"/>
  <c r="C143" i="10"/>
  <c r="C144" i="10"/>
  <c r="C145" i="10"/>
  <c r="C146" i="10"/>
  <c r="C147" i="10"/>
  <c r="C148" i="10"/>
  <c r="C149" i="10"/>
  <c r="C150" i="10"/>
  <c r="C151" i="10"/>
  <c r="C152" i="10"/>
  <c r="C153" i="10"/>
  <c r="C154" i="10"/>
  <c r="C155" i="10"/>
  <c r="C156" i="10"/>
  <c r="C157" i="10"/>
  <c r="C158" i="10"/>
  <c r="C159" i="10"/>
  <c r="C160" i="10"/>
  <c r="C161" i="10"/>
  <c r="C162" i="10"/>
  <c r="C163" i="10"/>
  <c r="C164" i="10"/>
  <c r="C165" i="10"/>
  <c r="C166" i="10"/>
  <c r="C167" i="10"/>
  <c r="C168" i="10"/>
  <c r="C169" i="10"/>
  <c r="C170" i="10"/>
  <c r="C171" i="10"/>
  <c r="C172" i="10"/>
  <c r="C173" i="10"/>
  <c r="C174" i="10"/>
  <c r="C175" i="10"/>
  <c r="C176" i="10"/>
  <c r="C177" i="10"/>
  <c r="C178" i="10"/>
  <c r="C179" i="10"/>
  <c r="C180" i="10"/>
  <c r="C181" i="10"/>
  <c r="C182" i="10"/>
  <c r="C183" i="10"/>
  <c r="C184" i="10"/>
  <c r="C185" i="10"/>
  <c r="C186" i="10"/>
  <c r="C187" i="10"/>
  <c r="C188" i="10"/>
  <c r="C189" i="10"/>
  <c r="C190" i="10"/>
  <c r="C191" i="10"/>
  <c r="C192" i="10"/>
  <c r="C193" i="10"/>
  <c r="C194" i="10"/>
  <c r="B3" i="10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100" i="10"/>
  <c r="B101" i="10"/>
  <c r="B102" i="10"/>
  <c r="B103" i="10"/>
  <c r="B104" i="10"/>
  <c r="B105" i="10"/>
  <c r="B106" i="10"/>
  <c r="B107" i="10"/>
  <c r="B108" i="10"/>
  <c r="B109" i="10"/>
  <c r="B110" i="10"/>
  <c r="B111" i="10"/>
  <c r="B112" i="10"/>
  <c r="B113" i="10"/>
  <c r="B114" i="10"/>
  <c r="B115" i="10"/>
  <c r="B116" i="10"/>
  <c r="B117" i="10"/>
  <c r="B118" i="10"/>
  <c r="B119" i="10"/>
  <c r="B120" i="10"/>
  <c r="B121" i="10"/>
  <c r="B122" i="10"/>
  <c r="B123" i="10"/>
  <c r="B124" i="10"/>
  <c r="B125" i="10"/>
  <c r="B126" i="10"/>
  <c r="B127" i="10"/>
  <c r="B128" i="10"/>
  <c r="B129" i="10"/>
  <c r="B130" i="10"/>
  <c r="B131" i="10"/>
  <c r="B132" i="10"/>
  <c r="B133" i="10"/>
  <c r="B134" i="10"/>
  <c r="B135" i="10"/>
  <c r="B136" i="10"/>
  <c r="B137" i="10"/>
  <c r="B138" i="10"/>
  <c r="B139" i="10"/>
  <c r="B140" i="10"/>
  <c r="B141" i="10"/>
  <c r="B142" i="10"/>
  <c r="B143" i="10"/>
  <c r="B144" i="10"/>
  <c r="B145" i="10"/>
  <c r="B146" i="10"/>
  <c r="B147" i="10"/>
  <c r="B148" i="10"/>
  <c r="B149" i="10"/>
  <c r="B150" i="10"/>
  <c r="B151" i="10"/>
  <c r="B152" i="10"/>
  <c r="B153" i="10"/>
  <c r="B154" i="10"/>
  <c r="B155" i="10"/>
  <c r="B156" i="10"/>
  <c r="B157" i="10"/>
  <c r="B158" i="10"/>
  <c r="B159" i="10"/>
  <c r="B160" i="10"/>
  <c r="B161" i="10"/>
  <c r="B162" i="10"/>
  <c r="B163" i="10"/>
  <c r="B164" i="10"/>
  <c r="B165" i="10"/>
  <c r="B166" i="10"/>
  <c r="B167" i="10"/>
  <c r="B168" i="10"/>
  <c r="B169" i="10"/>
  <c r="B170" i="10"/>
  <c r="B171" i="10"/>
  <c r="B172" i="10"/>
  <c r="B173" i="10"/>
  <c r="B174" i="10"/>
  <c r="B175" i="10"/>
  <c r="B176" i="10"/>
  <c r="B177" i="10"/>
  <c r="B178" i="10"/>
  <c r="B179" i="10"/>
  <c r="B180" i="10"/>
  <c r="B181" i="10"/>
  <c r="B182" i="10"/>
  <c r="B183" i="10"/>
  <c r="B184" i="10"/>
  <c r="B185" i="10"/>
  <c r="B186" i="10"/>
  <c r="B187" i="10"/>
  <c r="B188" i="10"/>
  <c r="B189" i="10"/>
  <c r="B190" i="10"/>
  <c r="B191" i="10"/>
  <c r="B192" i="10"/>
  <c r="B193" i="10"/>
  <c r="B194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8" i="10"/>
  <c r="A19" i="10"/>
  <c r="A20" i="10"/>
  <c r="A21" i="10"/>
  <c r="A22" i="10"/>
  <c r="A23" i="10"/>
  <c r="A24" i="10"/>
  <c r="A25" i="10"/>
  <c r="A26" i="10"/>
  <c r="A27" i="10"/>
  <c r="A28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6" i="10"/>
  <c r="A67" i="10"/>
  <c r="A68" i="10"/>
  <c r="A69" i="10"/>
  <c r="A70" i="10"/>
  <c r="A71" i="10"/>
  <c r="A72" i="10"/>
  <c r="A73" i="10"/>
  <c r="A74" i="10"/>
  <c r="A75" i="10"/>
  <c r="A76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4" i="10"/>
  <c r="A115" i="10"/>
  <c r="A116" i="10"/>
  <c r="A117" i="10"/>
  <c r="A118" i="10"/>
  <c r="A119" i="10"/>
  <c r="A120" i="10"/>
  <c r="A121" i="10"/>
  <c r="A122" i="10"/>
  <c r="A123" i="10"/>
  <c r="A124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2" i="10"/>
  <c r="A163" i="10"/>
  <c r="A164" i="10"/>
  <c r="A165" i="10"/>
  <c r="A166" i="10"/>
  <c r="A167" i="10"/>
  <c r="A168" i="10"/>
  <c r="A169" i="10"/>
  <c r="A170" i="10"/>
  <c r="A171" i="10"/>
  <c r="A172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I7" i="10"/>
  <c r="N7" i="10"/>
  <c r="S7" i="10"/>
  <c r="X7" i="10"/>
  <c r="AC7" i="10"/>
  <c r="J7" i="15"/>
  <c r="O7" i="15"/>
  <c r="T7" i="15"/>
  <c r="Y7" i="15"/>
  <c r="AD7" i="15"/>
  <c r="H7" i="15"/>
  <c r="M7" i="15"/>
  <c r="R7" i="15"/>
  <c r="W7" i="15"/>
  <c r="AB7" i="15"/>
  <c r="J7" i="11"/>
  <c r="O7" i="11"/>
  <c r="T7" i="11"/>
  <c r="Y7" i="11"/>
  <c r="AD7" i="11"/>
  <c r="J7" i="10"/>
  <c r="O7" i="10"/>
  <c r="T7" i="10"/>
  <c r="Y7" i="10"/>
  <c r="AD7" i="10"/>
  <c r="S7" i="18"/>
  <c r="I6" i="15"/>
  <c r="N6" i="15"/>
  <c r="S6" i="15"/>
  <c r="X6" i="15"/>
  <c r="AC6" i="15"/>
  <c r="J6" i="14"/>
  <c r="O6" i="14"/>
  <c r="T6" i="14"/>
  <c r="Y6" i="14"/>
  <c r="AD6" i="14"/>
  <c r="J6" i="13"/>
  <c r="O6" i="13"/>
  <c r="T6" i="13"/>
  <c r="Y6" i="13"/>
  <c r="AD6" i="13"/>
  <c r="N6" i="12"/>
  <c r="S6" i="12"/>
  <c r="X6" i="12"/>
  <c r="AC6" i="12"/>
  <c r="I6" i="12"/>
  <c r="AH6" i="12"/>
  <c r="I6" i="11"/>
  <c r="N6" i="11"/>
  <c r="S6" i="11"/>
  <c r="X6" i="11"/>
  <c r="AC6" i="11"/>
  <c r="I6" i="10"/>
  <c r="N6" i="10"/>
  <c r="S6" i="10"/>
  <c r="X6" i="10"/>
  <c r="AC6" i="10"/>
  <c r="J6" i="15"/>
  <c r="O6" i="15"/>
  <c r="T6" i="15"/>
  <c r="Y6" i="15"/>
  <c r="AD6" i="15"/>
  <c r="H6" i="15"/>
  <c r="M6" i="15"/>
  <c r="R6" i="15"/>
  <c r="W6" i="15"/>
  <c r="AB6" i="15"/>
  <c r="J6" i="11"/>
  <c r="O6" i="11"/>
  <c r="T6" i="11"/>
  <c r="Y6" i="11"/>
  <c r="AD6" i="11"/>
  <c r="J6" i="10"/>
  <c r="O6" i="10"/>
  <c r="T6" i="10"/>
  <c r="Y6" i="10"/>
  <c r="AD6" i="10"/>
  <c r="S8" i="18"/>
  <c r="I5" i="15"/>
  <c r="N5" i="15"/>
  <c r="S5" i="15"/>
  <c r="X5" i="15"/>
  <c r="AC5" i="15"/>
  <c r="J5" i="14"/>
  <c r="O5" i="14"/>
  <c r="T5" i="14"/>
  <c r="Y5" i="14"/>
  <c r="AD5" i="14"/>
  <c r="J5" i="13"/>
  <c r="O5" i="13"/>
  <c r="T5" i="13"/>
  <c r="Y5" i="13"/>
  <c r="AD5" i="13"/>
  <c r="N5" i="12"/>
  <c r="S5" i="12"/>
  <c r="X5" i="12"/>
  <c r="AC5" i="12"/>
  <c r="I5" i="12"/>
  <c r="AH5" i="12"/>
  <c r="I5" i="11"/>
  <c r="N5" i="11"/>
  <c r="S5" i="11"/>
  <c r="X5" i="11"/>
  <c r="AC5" i="11"/>
  <c r="I5" i="10"/>
  <c r="N5" i="10"/>
  <c r="S5" i="10"/>
  <c r="X5" i="10"/>
  <c r="AC5" i="10"/>
  <c r="J5" i="15"/>
  <c r="O5" i="15"/>
  <c r="T5" i="15"/>
  <c r="Y5" i="15"/>
  <c r="AD5" i="15"/>
  <c r="H5" i="15"/>
  <c r="M5" i="15"/>
  <c r="R5" i="15"/>
  <c r="W5" i="15"/>
  <c r="AB5" i="15"/>
  <c r="J5" i="11"/>
  <c r="O5" i="11"/>
  <c r="T5" i="11"/>
  <c r="Y5" i="11"/>
  <c r="AD5" i="11"/>
  <c r="J5" i="10"/>
  <c r="O5" i="10"/>
  <c r="T5" i="10"/>
  <c r="Y5" i="10"/>
  <c r="AD5" i="10"/>
  <c r="S9" i="18"/>
  <c r="I10" i="15"/>
  <c r="N10" i="15"/>
  <c r="S10" i="15"/>
  <c r="X10" i="15"/>
  <c r="AC10" i="15"/>
  <c r="J10" i="14"/>
  <c r="O10" i="14"/>
  <c r="T10" i="14"/>
  <c r="Y10" i="14"/>
  <c r="AD10" i="14"/>
  <c r="J10" i="13"/>
  <c r="O10" i="13"/>
  <c r="T10" i="13"/>
  <c r="Y10" i="13"/>
  <c r="AD10" i="13"/>
  <c r="N10" i="12"/>
  <c r="S10" i="12"/>
  <c r="X10" i="12"/>
  <c r="AC10" i="12"/>
  <c r="I10" i="12"/>
  <c r="AH10" i="12"/>
  <c r="I10" i="11"/>
  <c r="N10" i="11"/>
  <c r="S10" i="11"/>
  <c r="X10" i="11"/>
  <c r="AC10" i="11"/>
  <c r="I10" i="10"/>
  <c r="N10" i="10"/>
  <c r="S10" i="10"/>
  <c r="X10" i="10"/>
  <c r="AC10" i="10"/>
  <c r="J10" i="15"/>
  <c r="O10" i="15"/>
  <c r="T10" i="15"/>
  <c r="Y10" i="15"/>
  <c r="AD10" i="15"/>
  <c r="H10" i="15"/>
  <c r="M10" i="15"/>
  <c r="R10" i="15"/>
  <c r="W10" i="15"/>
  <c r="AB10" i="15"/>
  <c r="J10" i="11"/>
  <c r="O10" i="11"/>
  <c r="T10" i="11"/>
  <c r="Y10" i="11"/>
  <c r="AD10" i="11"/>
  <c r="J10" i="10"/>
  <c r="O10" i="10"/>
  <c r="T10" i="10"/>
  <c r="Y10" i="10"/>
  <c r="AD10" i="10"/>
  <c r="S11" i="18"/>
  <c r="I13" i="15"/>
  <c r="N13" i="15"/>
  <c r="S13" i="15"/>
  <c r="X13" i="15"/>
  <c r="AC13" i="15"/>
  <c r="J13" i="14"/>
  <c r="O13" i="14"/>
  <c r="T13" i="14"/>
  <c r="Y13" i="14"/>
  <c r="AD13" i="14"/>
  <c r="J13" i="13"/>
  <c r="O13" i="13"/>
  <c r="T13" i="13"/>
  <c r="Y13" i="13"/>
  <c r="AD13" i="13"/>
  <c r="N13" i="12"/>
  <c r="S13" i="12"/>
  <c r="X13" i="12"/>
  <c r="AC13" i="12"/>
  <c r="I13" i="12"/>
  <c r="AH13" i="12"/>
  <c r="I13" i="11"/>
  <c r="N13" i="11"/>
  <c r="S13" i="11"/>
  <c r="X13" i="11"/>
  <c r="AC13" i="11"/>
  <c r="I13" i="10"/>
  <c r="N13" i="10"/>
  <c r="S13" i="10"/>
  <c r="X13" i="10"/>
  <c r="AC13" i="10"/>
  <c r="J13" i="15"/>
  <c r="O13" i="15"/>
  <c r="T13" i="15"/>
  <c r="Y13" i="15"/>
  <c r="AD13" i="15"/>
  <c r="H13" i="15"/>
  <c r="M13" i="15"/>
  <c r="R13" i="15"/>
  <c r="W13" i="15"/>
  <c r="AB13" i="15"/>
  <c r="J13" i="11"/>
  <c r="O13" i="11"/>
  <c r="T13" i="11"/>
  <c r="Y13" i="11"/>
  <c r="AD13" i="11"/>
  <c r="J13" i="10"/>
  <c r="O13" i="10"/>
  <c r="T13" i="10"/>
  <c r="Y13" i="10"/>
  <c r="AD13" i="10"/>
  <c r="S12" i="18"/>
  <c r="I9" i="15"/>
  <c r="N9" i="15"/>
  <c r="S9" i="15"/>
  <c r="X9" i="15"/>
  <c r="AC9" i="15"/>
  <c r="J9" i="14"/>
  <c r="O9" i="14"/>
  <c r="T9" i="14"/>
  <c r="Y9" i="14"/>
  <c r="AD9" i="14"/>
  <c r="J9" i="13"/>
  <c r="O9" i="13"/>
  <c r="T9" i="13"/>
  <c r="Y9" i="13"/>
  <c r="AD9" i="13"/>
  <c r="N9" i="12"/>
  <c r="S9" i="12"/>
  <c r="X9" i="12"/>
  <c r="AC9" i="12"/>
  <c r="I9" i="12"/>
  <c r="AH9" i="12"/>
  <c r="I9" i="11"/>
  <c r="N9" i="11"/>
  <c r="S9" i="11"/>
  <c r="X9" i="11"/>
  <c r="AC9" i="11"/>
  <c r="I9" i="10"/>
  <c r="N9" i="10"/>
  <c r="S9" i="10"/>
  <c r="X9" i="10"/>
  <c r="AC9" i="10"/>
  <c r="J9" i="15"/>
  <c r="O9" i="15"/>
  <c r="T9" i="15"/>
  <c r="Y9" i="15"/>
  <c r="AD9" i="15"/>
  <c r="H9" i="15"/>
  <c r="M9" i="15"/>
  <c r="R9" i="15"/>
  <c r="W9" i="15"/>
  <c r="AB9" i="15"/>
  <c r="J9" i="11"/>
  <c r="O9" i="11"/>
  <c r="T9" i="11"/>
  <c r="Y9" i="11"/>
  <c r="AD9" i="11"/>
  <c r="J9" i="10"/>
  <c r="O9" i="10"/>
  <c r="T9" i="10"/>
  <c r="Y9" i="10"/>
  <c r="AD9" i="10"/>
  <c r="S14" i="18"/>
  <c r="I12" i="15"/>
  <c r="N12" i="15"/>
  <c r="S12" i="15"/>
  <c r="X12" i="15"/>
  <c r="AC12" i="15"/>
  <c r="J12" i="14"/>
  <c r="O12" i="14"/>
  <c r="T12" i="14"/>
  <c r="Y12" i="14"/>
  <c r="AD12" i="14"/>
  <c r="J12" i="13"/>
  <c r="O12" i="13"/>
  <c r="T12" i="13"/>
  <c r="Y12" i="13"/>
  <c r="AD12" i="13"/>
  <c r="N12" i="12"/>
  <c r="S12" i="12"/>
  <c r="X12" i="12"/>
  <c r="AC12" i="12"/>
  <c r="I12" i="12"/>
  <c r="AH12" i="12"/>
  <c r="I12" i="11"/>
  <c r="N12" i="11"/>
  <c r="S12" i="11"/>
  <c r="X12" i="11"/>
  <c r="AC12" i="11"/>
  <c r="I12" i="10"/>
  <c r="N12" i="10"/>
  <c r="S12" i="10"/>
  <c r="X12" i="10"/>
  <c r="AC12" i="10"/>
  <c r="J12" i="15"/>
  <c r="O12" i="15"/>
  <c r="T12" i="15"/>
  <c r="Y12" i="15"/>
  <c r="AD12" i="15"/>
  <c r="H12" i="15"/>
  <c r="M12" i="15"/>
  <c r="R12" i="15"/>
  <c r="W12" i="15"/>
  <c r="AB12" i="15"/>
  <c r="J12" i="11"/>
  <c r="O12" i="11"/>
  <c r="T12" i="11"/>
  <c r="Y12" i="11"/>
  <c r="AD12" i="11"/>
  <c r="J12" i="10"/>
  <c r="O12" i="10"/>
  <c r="T12" i="10"/>
  <c r="Y12" i="10"/>
  <c r="AD12" i="10"/>
  <c r="S15" i="18"/>
  <c r="I11" i="15"/>
  <c r="N11" i="15"/>
  <c r="S11" i="15"/>
  <c r="X11" i="15"/>
  <c r="AC11" i="15"/>
  <c r="J11" i="14"/>
  <c r="O11" i="14"/>
  <c r="T11" i="14"/>
  <c r="Y11" i="14"/>
  <c r="AD11" i="14"/>
  <c r="J11" i="13"/>
  <c r="O11" i="13"/>
  <c r="T11" i="13"/>
  <c r="Y11" i="13"/>
  <c r="AD11" i="13"/>
  <c r="N11" i="12"/>
  <c r="S11" i="12"/>
  <c r="X11" i="12"/>
  <c r="AC11" i="12"/>
  <c r="I11" i="12"/>
  <c r="AH11" i="12"/>
  <c r="I11" i="11"/>
  <c r="N11" i="11"/>
  <c r="S11" i="11"/>
  <c r="X11" i="11"/>
  <c r="AC11" i="11"/>
  <c r="I11" i="10"/>
  <c r="N11" i="10"/>
  <c r="S11" i="10"/>
  <c r="X11" i="10"/>
  <c r="AC11" i="10"/>
  <c r="J11" i="15"/>
  <c r="O11" i="15"/>
  <c r="T11" i="15"/>
  <c r="Y11" i="15"/>
  <c r="AD11" i="15"/>
  <c r="H11" i="15"/>
  <c r="M11" i="15"/>
  <c r="R11" i="15"/>
  <c r="W11" i="15"/>
  <c r="AB11" i="15"/>
  <c r="J11" i="11"/>
  <c r="O11" i="11"/>
  <c r="T11" i="11"/>
  <c r="Y11" i="11"/>
  <c r="AD11" i="11"/>
  <c r="J11" i="10"/>
  <c r="O11" i="10"/>
  <c r="T11" i="10"/>
  <c r="Y11" i="10"/>
  <c r="AD11" i="10"/>
  <c r="S16" i="18"/>
  <c r="I8" i="15"/>
  <c r="N8" i="15"/>
  <c r="S8" i="15"/>
  <c r="X8" i="15"/>
  <c r="AC8" i="15"/>
  <c r="J8" i="14"/>
  <c r="O8" i="14"/>
  <c r="T8" i="14"/>
  <c r="Y8" i="14"/>
  <c r="AD8" i="14"/>
  <c r="J8" i="13"/>
  <c r="O8" i="13"/>
  <c r="T8" i="13"/>
  <c r="Y8" i="13"/>
  <c r="AD8" i="13"/>
  <c r="N8" i="12"/>
  <c r="S8" i="12"/>
  <c r="X8" i="12"/>
  <c r="AC8" i="12"/>
  <c r="I8" i="12"/>
  <c r="AH8" i="12"/>
  <c r="I8" i="11"/>
  <c r="N8" i="11"/>
  <c r="S8" i="11"/>
  <c r="X8" i="11"/>
  <c r="AC8" i="11"/>
  <c r="I8" i="10"/>
  <c r="N8" i="10"/>
  <c r="S8" i="10"/>
  <c r="X8" i="10"/>
  <c r="AC8" i="10"/>
  <c r="J8" i="15"/>
  <c r="O8" i="15"/>
  <c r="T8" i="15"/>
  <c r="Y8" i="15"/>
  <c r="AD8" i="15"/>
  <c r="H8" i="15"/>
  <c r="M8" i="15"/>
  <c r="R8" i="15"/>
  <c r="W8" i="15"/>
  <c r="AB8" i="15"/>
  <c r="J8" i="11"/>
  <c r="O8" i="11"/>
  <c r="T8" i="11"/>
  <c r="Y8" i="11"/>
  <c r="AD8" i="11"/>
  <c r="J8" i="10"/>
  <c r="O8" i="10"/>
  <c r="T8" i="10"/>
  <c r="Y8" i="10"/>
  <c r="AD8" i="10"/>
  <c r="S18" i="18"/>
  <c r="I4" i="15"/>
  <c r="N4" i="15"/>
  <c r="S4" i="15"/>
  <c r="X4" i="15"/>
  <c r="AC4" i="15"/>
  <c r="J4" i="14"/>
  <c r="O4" i="14"/>
  <c r="T4" i="14"/>
  <c r="Y4" i="14"/>
  <c r="AD4" i="14"/>
  <c r="J4" i="13"/>
  <c r="O4" i="13"/>
  <c r="T4" i="13"/>
  <c r="Y4" i="13"/>
  <c r="AD4" i="13"/>
  <c r="N4" i="12"/>
  <c r="S4" i="12"/>
  <c r="X4" i="12"/>
  <c r="AC4" i="12"/>
  <c r="I4" i="12"/>
  <c r="AH4" i="12"/>
  <c r="I4" i="11"/>
  <c r="N4" i="11"/>
  <c r="S4" i="11"/>
  <c r="X4" i="11"/>
  <c r="AC4" i="11"/>
  <c r="I4" i="10"/>
  <c r="N4" i="10"/>
  <c r="S4" i="10"/>
  <c r="X4" i="10"/>
  <c r="AC4" i="10"/>
  <c r="J4" i="15"/>
  <c r="O4" i="15"/>
  <c r="T4" i="15"/>
  <c r="Y4" i="15"/>
  <c r="AD4" i="15"/>
  <c r="H4" i="15"/>
  <c r="M4" i="15"/>
  <c r="R4" i="15"/>
  <c r="W4" i="15"/>
  <c r="AB4" i="15"/>
  <c r="J4" i="11"/>
  <c r="O4" i="11"/>
  <c r="T4" i="11"/>
  <c r="Y4" i="11"/>
  <c r="AD4" i="11"/>
  <c r="J4" i="10"/>
  <c r="O4" i="10"/>
  <c r="T4" i="10"/>
  <c r="Y4" i="10"/>
  <c r="AD4" i="10"/>
  <c r="S19" i="18"/>
  <c r="I14" i="15"/>
  <c r="N14" i="15"/>
  <c r="S14" i="15"/>
  <c r="X14" i="15"/>
  <c r="AC14" i="15"/>
  <c r="J14" i="14"/>
  <c r="O14" i="14"/>
  <c r="T14" i="14"/>
  <c r="Y14" i="14"/>
  <c r="AD14" i="14"/>
  <c r="J14" i="13"/>
  <c r="O14" i="13"/>
  <c r="T14" i="13"/>
  <c r="Y14" i="13"/>
  <c r="AD14" i="13"/>
  <c r="N14" i="12"/>
  <c r="S14" i="12"/>
  <c r="X14" i="12"/>
  <c r="AC14" i="12"/>
  <c r="I14" i="12"/>
  <c r="AH14" i="12"/>
  <c r="I14" i="11"/>
  <c r="N14" i="11"/>
  <c r="S14" i="11"/>
  <c r="X14" i="11"/>
  <c r="AC14" i="11"/>
  <c r="I14" i="10"/>
  <c r="N14" i="10"/>
  <c r="S14" i="10"/>
  <c r="X14" i="10"/>
  <c r="AC14" i="10"/>
  <c r="J14" i="15"/>
  <c r="O14" i="15"/>
  <c r="T14" i="15"/>
  <c r="Y14" i="15"/>
  <c r="AD14" i="15"/>
  <c r="H14" i="15"/>
  <c r="M14" i="15"/>
  <c r="R14" i="15"/>
  <c r="W14" i="15"/>
  <c r="AB14" i="15"/>
  <c r="J14" i="11"/>
  <c r="O14" i="11"/>
  <c r="T14" i="11"/>
  <c r="Y14" i="11"/>
  <c r="AD14" i="11"/>
  <c r="J14" i="10"/>
  <c r="O14" i="10"/>
  <c r="T14" i="10"/>
  <c r="Y14" i="10"/>
  <c r="AD14" i="10"/>
  <c r="S20" i="18"/>
  <c r="S23" i="18"/>
  <c r="S25" i="18"/>
  <c r="K7" i="14"/>
  <c r="P7" i="14"/>
  <c r="U7" i="14"/>
  <c r="Z7" i="14"/>
  <c r="AE7" i="14"/>
  <c r="K7" i="13"/>
  <c r="P7" i="13"/>
  <c r="U7" i="13"/>
  <c r="Z7" i="13"/>
  <c r="AE7" i="13"/>
  <c r="O7" i="12"/>
  <c r="T7" i="12"/>
  <c r="Y7" i="12"/>
  <c r="AD7" i="12"/>
  <c r="J7" i="12"/>
  <c r="AI7" i="12"/>
  <c r="G7" i="15"/>
  <c r="L7" i="15"/>
  <c r="Q7" i="15"/>
  <c r="V7" i="15"/>
  <c r="AA7" i="15"/>
  <c r="AE7" i="15"/>
  <c r="G7" i="11"/>
  <c r="L7" i="11"/>
  <c r="Q7" i="11"/>
  <c r="V7" i="11"/>
  <c r="AA7" i="11"/>
  <c r="H7" i="11"/>
  <c r="M7" i="11"/>
  <c r="R7" i="11"/>
  <c r="W7" i="11"/>
  <c r="AB7" i="11"/>
  <c r="AE7" i="11"/>
  <c r="G7" i="10"/>
  <c r="L7" i="10"/>
  <c r="Q7" i="10"/>
  <c r="V7" i="10"/>
  <c r="AA7" i="10"/>
  <c r="H7" i="10"/>
  <c r="M7" i="10"/>
  <c r="R7" i="10"/>
  <c r="W7" i="10"/>
  <c r="AB7" i="10"/>
  <c r="AE7" i="10"/>
  <c r="T7" i="18"/>
  <c r="K6" i="14"/>
  <c r="P6" i="14"/>
  <c r="U6" i="14"/>
  <c r="Z6" i="14"/>
  <c r="AE6" i="14"/>
  <c r="K6" i="13"/>
  <c r="P6" i="13"/>
  <c r="U6" i="13"/>
  <c r="Z6" i="13"/>
  <c r="AE6" i="13"/>
  <c r="O6" i="12"/>
  <c r="T6" i="12"/>
  <c r="Y6" i="12"/>
  <c r="AD6" i="12"/>
  <c r="J6" i="12"/>
  <c r="AI6" i="12"/>
  <c r="G6" i="15"/>
  <c r="L6" i="15"/>
  <c r="Q6" i="15"/>
  <c r="V6" i="15"/>
  <c r="AA6" i="15"/>
  <c r="AE6" i="15"/>
  <c r="G6" i="11"/>
  <c r="L6" i="11"/>
  <c r="Q6" i="11"/>
  <c r="V6" i="11"/>
  <c r="AA6" i="11"/>
  <c r="H6" i="11"/>
  <c r="M6" i="11"/>
  <c r="R6" i="11"/>
  <c r="W6" i="11"/>
  <c r="AB6" i="11"/>
  <c r="AE6" i="11"/>
  <c r="G6" i="10"/>
  <c r="L6" i="10"/>
  <c r="Q6" i="10"/>
  <c r="V6" i="10"/>
  <c r="AA6" i="10"/>
  <c r="H6" i="10"/>
  <c r="M6" i="10"/>
  <c r="R6" i="10"/>
  <c r="W6" i="10"/>
  <c r="AB6" i="10"/>
  <c r="AE6" i="10"/>
  <c r="T8" i="18"/>
  <c r="K5" i="14"/>
  <c r="P5" i="14"/>
  <c r="U5" i="14"/>
  <c r="Z5" i="14"/>
  <c r="AE5" i="14"/>
  <c r="K5" i="13"/>
  <c r="P5" i="13"/>
  <c r="U5" i="13"/>
  <c r="Z5" i="13"/>
  <c r="AE5" i="13"/>
  <c r="O5" i="12"/>
  <c r="T5" i="12"/>
  <c r="Y5" i="12"/>
  <c r="AD5" i="12"/>
  <c r="J5" i="12"/>
  <c r="AI5" i="12"/>
  <c r="G5" i="15"/>
  <c r="L5" i="15"/>
  <c r="Q5" i="15"/>
  <c r="V5" i="15"/>
  <c r="AA5" i="15"/>
  <c r="AE5" i="15"/>
  <c r="G5" i="11"/>
  <c r="L5" i="11"/>
  <c r="Q5" i="11"/>
  <c r="V5" i="11"/>
  <c r="AA5" i="11"/>
  <c r="H5" i="11"/>
  <c r="M5" i="11"/>
  <c r="R5" i="11"/>
  <c r="W5" i="11"/>
  <c r="AB5" i="11"/>
  <c r="AE5" i="11"/>
  <c r="G5" i="10"/>
  <c r="L5" i="10"/>
  <c r="Q5" i="10"/>
  <c r="V5" i="10"/>
  <c r="AA5" i="10"/>
  <c r="H5" i="10"/>
  <c r="M5" i="10"/>
  <c r="R5" i="10"/>
  <c r="W5" i="10"/>
  <c r="AB5" i="10"/>
  <c r="AE5" i="10"/>
  <c r="T9" i="18"/>
  <c r="K10" i="14"/>
  <c r="P10" i="14"/>
  <c r="U10" i="14"/>
  <c r="Z10" i="14"/>
  <c r="AE10" i="14"/>
  <c r="K10" i="13"/>
  <c r="P10" i="13"/>
  <c r="U10" i="13"/>
  <c r="Z10" i="13"/>
  <c r="AE10" i="13"/>
  <c r="O10" i="12"/>
  <c r="T10" i="12"/>
  <c r="Y10" i="12"/>
  <c r="AD10" i="12"/>
  <c r="J10" i="12"/>
  <c r="AI10" i="12"/>
  <c r="G10" i="15"/>
  <c r="L10" i="15"/>
  <c r="Q10" i="15"/>
  <c r="V10" i="15"/>
  <c r="AA10" i="15"/>
  <c r="AE10" i="15"/>
  <c r="G10" i="11"/>
  <c r="L10" i="11"/>
  <c r="Q10" i="11"/>
  <c r="V10" i="11"/>
  <c r="AA10" i="11"/>
  <c r="H10" i="11"/>
  <c r="M10" i="11"/>
  <c r="R10" i="11"/>
  <c r="W10" i="11"/>
  <c r="AB10" i="11"/>
  <c r="AE10" i="11"/>
  <c r="G10" i="10"/>
  <c r="L10" i="10"/>
  <c r="Q10" i="10"/>
  <c r="V10" i="10"/>
  <c r="AA10" i="10"/>
  <c r="H10" i="10"/>
  <c r="M10" i="10"/>
  <c r="R10" i="10"/>
  <c r="W10" i="10"/>
  <c r="AB10" i="10"/>
  <c r="AE10" i="10"/>
  <c r="T11" i="18"/>
  <c r="K13" i="14"/>
  <c r="P13" i="14"/>
  <c r="U13" i="14"/>
  <c r="Z13" i="14"/>
  <c r="AE13" i="14"/>
  <c r="K13" i="13"/>
  <c r="P13" i="13"/>
  <c r="U13" i="13"/>
  <c r="Z13" i="13"/>
  <c r="AE13" i="13"/>
  <c r="O13" i="12"/>
  <c r="T13" i="12"/>
  <c r="Y13" i="12"/>
  <c r="AD13" i="12"/>
  <c r="J13" i="12"/>
  <c r="AI13" i="12"/>
  <c r="G13" i="15"/>
  <c r="L13" i="15"/>
  <c r="Q13" i="15"/>
  <c r="V13" i="15"/>
  <c r="AA13" i="15"/>
  <c r="AE13" i="15"/>
  <c r="G13" i="11"/>
  <c r="L13" i="11"/>
  <c r="Q13" i="11"/>
  <c r="V13" i="11"/>
  <c r="AA13" i="11"/>
  <c r="H13" i="11"/>
  <c r="M13" i="11"/>
  <c r="R13" i="11"/>
  <c r="W13" i="11"/>
  <c r="AB13" i="11"/>
  <c r="AE13" i="11"/>
  <c r="G13" i="10"/>
  <c r="L13" i="10"/>
  <c r="Q13" i="10"/>
  <c r="V13" i="10"/>
  <c r="AA13" i="10"/>
  <c r="H13" i="10"/>
  <c r="M13" i="10"/>
  <c r="R13" i="10"/>
  <c r="W13" i="10"/>
  <c r="AB13" i="10"/>
  <c r="AE13" i="10"/>
  <c r="T12" i="18"/>
  <c r="K9" i="14"/>
  <c r="P9" i="14"/>
  <c r="U9" i="14"/>
  <c r="Z9" i="14"/>
  <c r="AE9" i="14"/>
  <c r="K9" i="13"/>
  <c r="P9" i="13"/>
  <c r="U9" i="13"/>
  <c r="Z9" i="13"/>
  <c r="AE9" i="13"/>
  <c r="O9" i="12"/>
  <c r="T9" i="12"/>
  <c r="Y9" i="12"/>
  <c r="AD9" i="12"/>
  <c r="J9" i="12"/>
  <c r="AI9" i="12"/>
  <c r="G9" i="15"/>
  <c r="L9" i="15"/>
  <c r="Q9" i="15"/>
  <c r="V9" i="15"/>
  <c r="AA9" i="15"/>
  <c r="AE9" i="15"/>
  <c r="G9" i="11"/>
  <c r="L9" i="11"/>
  <c r="Q9" i="11"/>
  <c r="V9" i="11"/>
  <c r="AA9" i="11"/>
  <c r="H9" i="11"/>
  <c r="M9" i="11"/>
  <c r="R9" i="11"/>
  <c r="W9" i="11"/>
  <c r="AB9" i="11"/>
  <c r="AE9" i="11"/>
  <c r="G9" i="10"/>
  <c r="L9" i="10"/>
  <c r="Q9" i="10"/>
  <c r="V9" i="10"/>
  <c r="AA9" i="10"/>
  <c r="H9" i="10"/>
  <c r="M9" i="10"/>
  <c r="R9" i="10"/>
  <c r="W9" i="10"/>
  <c r="AB9" i="10"/>
  <c r="AE9" i="10"/>
  <c r="T14" i="18"/>
  <c r="K12" i="14"/>
  <c r="P12" i="14"/>
  <c r="U12" i="14"/>
  <c r="Z12" i="14"/>
  <c r="AE12" i="14"/>
  <c r="K12" i="13"/>
  <c r="P12" i="13"/>
  <c r="U12" i="13"/>
  <c r="Z12" i="13"/>
  <c r="AE12" i="13"/>
  <c r="O12" i="12"/>
  <c r="T12" i="12"/>
  <c r="Y12" i="12"/>
  <c r="AD12" i="12"/>
  <c r="J12" i="12"/>
  <c r="AI12" i="12"/>
  <c r="G12" i="15"/>
  <c r="L12" i="15"/>
  <c r="Q12" i="15"/>
  <c r="V12" i="15"/>
  <c r="AA12" i="15"/>
  <c r="AE12" i="15"/>
  <c r="G12" i="11"/>
  <c r="L12" i="11"/>
  <c r="Q12" i="11"/>
  <c r="V12" i="11"/>
  <c r="AA12" i="11"/>
  <c r="H12" i="11"/>
  <c r="M12" i="11"/>
  <c r="R12" i="11"/>
  <c r="W12" i="11"/>
  <c r="AB12" i="11"/>
  <c r="AE12" i="11"/>
  <c r="G12" i="10"/>
  <c r="L12" i="10"/>
  <c r="Q12" i="10"/>
  <c r="V12" i="10"/>
  <c r="AA12" i="10"/>
  <c r="H12" i="10"/>
  <c r="M12" i="10"/>
  <c r="R12" i="10"/>
  <c r="W12" i="10"/>
  <c r="AB12" i="10"/>
  <c r="AE12" i="10"/>
  <c r="T15" i="18"/>
  <c r="K11" i="14"/>
  <c r="P11" i="14"/>
  <c r="U11" i="14"/>
  <c r="Z11" i="14"/>
  <c r="AE11" i="14"/>
  <c r="K11" i="13"/>
  <c r="P11" i="13"/>
  <c r="U11" i="13"/>
  <c r="Z11" i="13"/>
  <c r="AE11" i="13"/>
  <c r="O11" i="12"/>
  <c r="T11" i="12"/>
  <c r="Y11" i="12"/>
  <c r="AD11" i="12"/>
  <c r="J11" i="12"/>
  <c r="AI11" i="12"/>
  <c r="G11" i="15"/>
  <c r="L11" i="15"/>
  <c r="Q11" i="15"/>
  <c r="V11" i="15"/>
  <c r="AA11" i="15"/>
  <c r="AE11" i="15"/>
  <c r="G11" i="11"/>
  <c r="L11" i="11"/>
  <c r="Q11" i="11"/>
  <c r="V11" i="11"/>
  <c r="AA11" i="11"/>
  <c r="H11" i="11"/>
  <c r="M11" i="11"/>
  <c r="R11" i="11"/>
  <c r="W11" i="11"/>
  <c r="AB11" i="11"/>
  <c r="AE11" i="11"/>
  <c r="G11" i="10"/>
  <c r="L11" i="10"/>
  <c r="Q11" i="10"/>
  <c r="V11" i="10"/>
  <c r="AA11" i="10"/>
  <c r="H11" i="10"/>
  <c r="M11" i="10"/>
  <c r="R11" i="10"/>
  <c r="W11" i="10"/>
  <c r="AB11" i="10"/>
  <c r="AE11" i="10"/>
  <c r="T16" i="18"/>
  <c r="K8" i="14"/>
  <c r="P8" i="14"/>
  <c r="U8" i="14"/>
  <c r="Z8" i="14"/>
  <c r="AE8" i="14"/>
  <c r="K8" i="13"/>
  <c r="P8" i="13"/>
  <c r="U8" i="13"/>
  <c r="Z8" i="13"/>
  <c r="AE8" i="13"/>
  <c r="O8" i="12"/>
  <c r="T8" i="12"/>
  <c r="Y8" i="12"/>
  <c r="AD8" i="12"/>
  <c r="J8" i="12"/>
  <c r="AI8" i="12"/>
  <c r="G8" i="15"/>
  <c r="L8" i="15"/>
  <c r="Q8" i="15"/>
  <c r="V8" i="15"/>
  <c r="AA8" i="15"/>
  <c r="AE8" i="15"/>
  <c r="G8" i="11"/>
  <c r="L8" i="11"/>
  <c r="Q8" i="11"/>
  <c r="V8" i="11"/>
  <c r="AA8" i="11"/>
  <c r="H8" i="11"/>
  <c r="M8" i="11"/>
  <c r="R8" i="11"/>
  <c r="W8" i="11"/>
  <c r="AB8" i="11"/>
  <c r="AE8" i="11"/>
  <c r="G8" i="10"/>
  <c r="L8" i="10"/>
  <c r="Q8" i="10"/>
  <c r="V8" i="10"/>
  <c r="AA8" i="10"/>
  <c r="H8" i="10"/>
  <c r="M8" i="10"/>
  <c r="R8" i="10"/>
  <c r="W8" i="10"/>
  <c r="AB8" i="10"/>
  <c r="AE8" i="10"/>
  <c r="T18" i="18"/>
  <c r="K4" i="14"/>
  <c r="P4" i="14"/>
  <c r="U4" i="14"/>
  <c r="Z4" i="14"/>
  <c r="AE4" i="14"/>
  <c r="K4" i="13"/>
  <c r="P4" i="13"/>
  <c r="U4" i="13"/>
  <c r="Z4" i="13"/>
  <c r="AE4" i="13"/>
  <c r="O4" i="12"/>
  <c r="T4" i="12"/>
  <c r="Y4" i="12"/>
  <c r="AD4" i="12"/>
  <c r="J4" i="12"/>
  <c r="AI4" i="12"/>
  <c r="G4" i="15"/>
  <c r="L4" i="15"/>
  <c r="Q4" i="15"/>
  <c r="V4" i="15"/>
  <c r="AA4" i="15"/>
  <c r="AE4" i="15"/>
  <c r="G4" i="11"/>
  <c r="L4" i="11"/>
  <c r="Q4" i="11"/>
  <c r="V4" i="11"/>
  <c r="AA4" i="11"/>
  <c r="H4" i="11"/>
  <c r="M4" i="11"/>
  <c r="R4" i="11"/>
  <c r="W4" i="11"/>
  <c r="AB4" i="11"/>
  <c r="AE4" i="11"/>
  <c r="G4" i="10"/>
  <c r="L4" i="10"/>
  <c r="Q4" i="10"/>
  <c r="V4" i="10"/>
  <c r="AA4" i="10"/>
  <c r="H4" i="10"/>
  <c r="M4" i="10"/>
  <c r="R4" i="10"/>
  <c r="W4" i="10"/>
  <c r="AB4" i="10"/>
  <c r="AE4" i="10"/>
  <c r="T19" i="18"/>
  <c r="K14" i="14"/>
  <c r="P14" i="14"/>
  <c r="U14" i="14"/>
  <c r="Z14" i="14"/>
  <c r="AE14" i="14"/>
  <c r="K14" i="13"/>
  <c r="P14" i="13"/>
  <c r="U14" i="13"/>
  <c r="Z14" i="13"/>
  <c r="AE14" i="13"/>
  <c r="O14" i="12"/>
  <c r="T14" i="12"/>
  <c r="Y14" i="12"/>
  <c r="AD14" i="12"/>
  <c r="J14" i="12"/>
  <c r="AI14" i="12"/>
  <c r="G14" i="15"/>
  <c r="L14" i="15"/>
  <c r="Q14" i="15"/>
  <c r="V14" i="15"/>
  <c r="AA14" i="15"/>
  <c r="AE14" i="15"/>
  <c r="G14" i="11"/>
  <c r="L14" i="11"/>
  <c r="Q14" i="11"/>
  <c r="V14" i="11"/>
  <c r="AA14" i="11"/>
  <c r="H14" i="11"/>
  <c r="M14" i="11"/>
  <c r="R14" i="11"/>
  <c r="W14" i="11"/>
  <c r="AB14" i="11"/>
  <c r="AE14" i="11"/>
  <c r="G14" i="10"/>
  <c r="L14" i="10"/>
  <c r="Q14" i="10"/>
  <c r="V14" i="10"/>
  <c r="AA14" i="10"/>
  <c r="H14" i="10"/>
  <c r="M14" i="10"/>
  <c r="R14" i="10"/>
  <c r="W14" i="10"/>
  <c r="AB14" i="10"/>
  <c r="AE14" i="10"/>
  <c r="T20" i="18"/>
  <c r="T23" i="18"/>
  <c r="T25" i="18"/>
  <c r="T24" i="18"/>
  <c r="I7" i="14"/>
  <c r="N7" i="14"/>
  <c r="S7" i="14"/>
  <c r="X7" i="14"/>
  <c r="AC7" i="14"/>
  <c r="I7" i="13"/>
  <c r="N7" i="13"/>
  <c r="S7" i="13"/>
  <c r="X7" i="13"/>
  <c r="AC7" i="13"/>
  <c r="M7" i="12"/>
  <c r="R7" i="12"/>
  <c r="W7" i="12"/>
  <c r="AB7" i="12"/>
  <c r="H7" i="12"/>
  <c r="AG7" i="12"/>
  <c r="R7" i="18"/>
  <c r="I6" i="14"/>
  <c r="N6" i="14"/>
  <c r="S6" i="14"/>
  <c r="X6" i="14"/>
  <c r="AC6" i="14"/>
  <c r="I6" i="13"/>
  <c r="N6" i="13"/>
  <c r="S6" i="13"/>
  <c r="X6" i="13"/>
  <c r="AC6" i="13"/>
  <c r="M6" i="12"/>
  <c r="R6" i="12"/>
  <c r="W6" i="12"/>
  <c r="AB6" i="12"/>
  <c r="H6" i="12"/>
  <c r="AG6" i="12"/>
  <c r="R8" i="18"/>
  <c r="I5" i="14"/>
  <c r="N5" i="14"/>
  <c r="S5" i="14"/>
  <c r="X5" i="14"/>
  <c r="AC5" i="14"/>
  <c r="I5" i="13"/>
  <c r="N5" i="13"/>
  <c r="S5" i="13"/>
  <c r="X5" i="13"/>
  <c r="AC5" i="13"/>
  <c r="M5" i="12"/>
  <c r="R5" i="12"/>
  <c r="W5" i="12"/>
  <c r="AB5" i="12"/>
  <c r="H5" i="12"/>
  <c r="AG5" i="12"/>
  <c r="R9" i="18"/>
  <c r="I10" i="14"/>
  <c r="N10" i="14"/>
  <c r="S10" i="14"/>
  <c r="X10" i="14"/>
  <c r="AC10" i="14"/>
  <c r="I10" i="13"/>
  <c r="N10" i="13"/>
  <c r="S10" i="13"/>
  <c r="X10" i="13"/>
  <c r="AC10" i="13"/>
  <c r="M10" i="12"/>
  <c r="R10" i="12"/>
  <c r="W10" i="12"/>
  <c r="AB10" i="12"/>
  <c r="H10" i="12"/>
  <c r="AG10" i="12"/>
  <c r="R11" i="18"/>
  <c r="I13" i="14"/>
  <c r="N13" i="14"/>
  <c r="S13" i="14"/>
  <c r="X13" i="14"/>
  <c r="AC13" i="14"/>
  <c r="I13" i="13"/>
  <c r="N13" i="13"/>
  <c r="S13" i="13"/>
  <c r="X13" i="13"/>
  <c r="AC13" i="13"/>
  <c r="M13" i="12"/>
  <c r="R13" i="12"/>
  <c r="W13" i="12"/>
  <c r="AB13" i="12"/>
  <c r="H13" i="12"/>
  <c r="AG13" i="12"/>
  <c r="R12" i="18"/>
  <c r="I9" i="14"/>
  <c r="N9" i="14"/>
  <c r="S9" i="14"/>
  <c r="X9" i="14"/>
  <c r="AC9" i="14"/>
  <c r="I9" i="13"/>
  <c r="N9" i="13"/>
  <c r="S9" i="13"/>
  <c r="X9" i="13"/>
  <c r="AC9" i="13"/>
  <c r="M9" i="12"/>
  <c r="R9" i="12"/>
  <c r="W9" i="12"/>
  <c r="AB9" i="12"/>
  <c r="H9" i="12"/>
  <c r="AG9" i="12"/>
  <c r="R14" i="18"/>
  <c r="I12" i="14"/>
  <c r="N12" i="14"/>
  <c r="S12" i="14"/>
  <c r="X12" i="14"/>
  <c r="AC12" i="14"/>
  <c r="I12" i="13"/>
  <c r="N12" i="13"/>
  <c r="S12" i="13"/>
  <c r="X12" i="13"/>
  <c r="AC12" i="13"/>
  <c r="M12" i="12"/>
  <c r="R12" i="12"/>
  <c r="W12" i="12"/>
  <c r="AB12" i="12"/>
  <c r="H12" i="12"/>
  <c r="AG12" i="12"/>
  <c r="R15" i="18"/>
  <c r="I11" i="14"/>
  <c r="N11" i="14"/>
  <c r="S11" i="14"/>
  <c r="X11" i="14"/>
  <c r="AC11" i="14"/>
  <c r="I11" i="13"/>
  <c r="N11" i="13"/>
  <c r="S11" i="13"/>
  <c r="X11" i="13"/>
  <c r="AC11" i="13"/>
  <c r="M11" i="12"/>
  <c r="R11" i="12"/>
  <c r="W11" i="12"/>
  <c r="AB11" i="12"/>
  <c r="H11" i="12"/>
  <c r="AG11" i="12"/>
  <c r="R16" i="18"/>
  <c r="I8" i="14"/>
  <c r="N8" i="14"/>
  <c r="S8" i="14"/>
  <c r="X8" i="14"/>
  <c r="AC8" i="14"/>
  <c r="I8" i="13"/>
  <c r="N8" i="13"/>
  <c r="S8" i="13"/>
  <c r="X8" i="13"/>
  <c r="AC8" i="13"/>
  <c r="M8" i="12"/>
  <c r="R8" i="12"/>
  <c r="W8" i="12"/>
  <c r="AB8" i="12"/>
  <c r="H8" i="12"/>
  <c r="AG8" i="12"/>
  <c r="R18" i="18"/>
  <c r="I4" i="14"/>
  <c r="N4" i="14"/>
  <c r="S4" i="14"/>
  <c r="X4" i="14"/>
  <c r="AC4" i="14"/>
  <c r="I4" i="13"/>
  <c r="N4" i="13"/>
  <c r="S4" i="13"/>
  <c r="X4" i="13"/>
  <c r="AC4" i="13"/>
  <c r="M4" i="12"/>
  <c r="R4" i="12"/>
  <c r="W4" i="12"/>
  <c r="AB4" i="12"/>
  <c r="H4" i="12"/>
  <c r="AG4" i="12"/>
  <c r="R19" i="18"/>
  <c r="I14" i="14"/>
  <c r="N14" i="14"/>
  <c r="S14" i="14"/>
  <c r="X14" i="14"/>
  <c r="AC14" i="14"/>
  <c r="I14" i="13"/>
  <c r="N14" i="13"/>
  <c r="S14" i="13"/>
  <c r="X14" i="13"/>
  <c r="AC14" i="13"/>
  <c r="M14" i="12"/>
  <c r="R14" i="12"/>
  <c r="W14" i="12"/>
  <c r="AB14" i="12"/>
  <c r="H14" i="12"/>
  <c r="AG14" i="12"/>
  <c r="R20" i="18"/>
  <c r="K7" i="15"/>
  <c r="P7" i="15"/>
  <c r="U7" i="15"/>
  <c r="H7" i="14"/>
  <c r="L7" i="14"/>
  <c r="M7" i="14"/>
  <c r="Q7" i="14"/>
  <c r="R7" i="14"/>
  <c r="V7" i="14"/>
  <c r="W7" i="14"/>
  <c r="H7" i="13"/>
  <c r="L7" i="13"/>
  <c r="M7" i="13"/>
  <c r="Q7" i="13"/>
  <c r="R7" i="13"/>
  <c r="V7" i="13"/>
  <c r="W7" i="13"/>
  <c r="G7" i="12"/>
  <c r="K7" i="12"/>
  <c r="L7" i="12"/>
  <c r="P7" i="12"/>
  <c r="Q7" i="12"/>
  <c r="U7" i="12"/>
  <c r="V7" i="12"/>
  <c r="Z7" i="12"/>
  <c r="AA7" i="12"/>
  <c r="K7" i="11"/>
  <c r="P7" i="11"/>
  <c r="U7" i="11"/>
  <c r="K7" i="10"/>
  <c r="P7" i="10"/>
  <c r="U7" i="10"/>
  <c r="L7" i="18"/>
  <c r="K6" i="15"/>
  <c r="P6" i="15"/>
  <c r="U6" i="15"/>
  <c r="H6" i="14"/>
  <c r="L6" i="14"/>
  <c r="M6" i="14"/>
  <c r="Q6" i="14"/>
  <c r="R6" i="14"/>
  <c r="V6" i="14"/>
  <c r="W6" i="14"/>
  <c r="H6" i="13"/>
  <c r="L6" i="13"/>
  <c r="M6" i="13"/>
  <c r="Q6" i="13"/>
  <c r="R6" i="13"/>
  <c r="V6" i="13"/>
  <c r="W6" i="13"/>
  <c r="G6" i="12"/>
  <c r="K6" i="12"/>
  <c r="L6" i="12"/>
  <c r="P6" i="12"/>
  <c r="Q6" i="12"/>
  <c r="U6" i="12"/>
  <c r="V6" i="12"/>
  <c r="Z6" i="12"/>
  <c r="AA6" i="12"/>
  <c r="K6" i="11"/>
  <c r="P6" i="11"/>
  <c r="U6" i="11"/>
  <c r="K6" i="10"/>
  <c r="P6" i="10"/>
  <c r="U6" i="10"/>
  <c r="L8" i="18"/>
  <c r="K5" i="15"/>
  <c r="P5" i="15"/>
  <c r="U5" i="15"/>
  <c r="H5" i="14"/>
  <c r="L5" i="14"/>
  <c r="M5" i="14"/>
  <c r="Q5" i="14"/>
  <c r="R5" i="14"/>
  <c r="V5" i="14"/>
  <c r="W5" i="14"/>
  <c r="H5" i="13"/>
  <c r="L5" i="13"/>
  <c r="M5" i="13"/>
  <c r="Q5" i="13"/>
  <c r="R5" i="13"/>
  <c r="V5" i="13"/>
  <c r="W5" i="13"/>
  <c r="G5" i="12"/>
  <c r="K5" i="12"/>
  <c r="L5" i="12"/>
  <c r="P5" i="12"/>
  <c r="Q5" i="12"/>
  <c r="U5" i="12"/>
  <c r="V5" i="12"/>
  <c r="Z5" i="12"/>
  <c r="AA5" i="12"/>
  <c r="K5" i="11"/>
  <c r="P5" i="11"/>
  <c r="U5" i="11"/>
  <c r="K5" i="10"/>
  <c r="P5" i="10"/>
  <c r="U5" i="10"/>
  <c r="L9" i="18"/>
  <c r="K10" i="15"/>
  <c r="P10" i="15"/>
  <c r="U10" i="15"/>
  <c r="H10" i="14"/>
  <c r="L10" i="14"/>
  <c r="M10" i="14"/>
  <c r="Q10" i="14"/>
  <c r="R10" i="14"/>
  <c r="V10" i="14"/>
  <c r="W10" i="14"/>
  <c r="H10" i="13"/>
  <c r="L10" i="13"/>
  <c r="M10" i="13"/>
  <c r="Q10" i="13"/>
  <c r="R10" i="13"/>
  <c r="V10" i="13"/>
  <c r="W10" i="13"/>
  <c r="G10" i="12"/>
  <c r="K10" i="12"/>
  <c r="L10" i="12"/>
  <c r="P10" i="12"/>
  <c r="Q10" i="12"/>
  <c r="U10" i="12"/>
  <c r="V10" i="12"/>
  <c r="Z10" i="12"/>
  <c r="AA10" i="12"/>
  <c r="K10" i="11"/>
  <c r="P10" i="11"/>
  <c r="U10" i="11"/>
  <c r="K10" i="10"/>
  <c r="P10" i="10"/>
  <c r="U10" i="10"/>
  <c r="L11" i="18"/>
  <c r="K13" i="15"/>
  <c r="P13" i="15"/>
  <c r="U13" i="15"/>
  <c r="H13" i="14"/>
  <c r="L13" i="14"/>
  <c r="M13" i="14"/>
  <c r="Q13" i="14"/>
  <c r="R13" i="14"/>
  <c r="V13" i="14"/>
  <c r="W13" i="14"/>
  <c r="H13" i="13"/>
  <c r="L13" i="13"/>
  <c r="M13" i="13"/>
  <c r="Q13" i="13"/>
  <c r="R13" i="13"/>
  <c r="V13" i="13"/>
  <c r="W13" i="13"/>
  <c r="G13" i="12"/>
  <c r="K13" i="12"/>
  <c r="L13" i="12"/>
  <c r="P13" i="12"/>
  <c r="Q13" i="12"/>
  <c r="U13" i="12"/>
  <c r="V13" i="12"/>
  <c r="Z13" i="12"/>
  <c r="AA13" i="12"/>
  <c r="K13" i="11"/>
  <c r="P13" i="11"/>
  <c r="U13" i="11"/>
  <c r="K13" i="10"/>
  <c r="P13" i="10"/>
  <c r="U13" i="10"/>
  <c r="L12" i="18"/>
  <c r="K9" i="15"/>
  <c r="P9" i="15"/>
  <c r="U9" i="15"/>
  <c r="H9" i="14"/>
  <c r="L9" i="14"/>
  <c r="M9" i="14"/>
  <c r="Q9" i="14"/>
  <c r="R9" i="14"/>
  <c r="V9" i="14"/>
  <c r="W9" i="14"/>
  <c r="H9" i="13"/>
  <c r="L9" i="13"/>
  <c r="M9" i="13"/>
  <c r="Q9" i="13"/>
  <c r="R9" i="13"/>
  <c r="V9" i="13"/>
  <c r="W9" i="13"/>
  <c r="G9" i="12"/>
  <c r="K9" i="12"/>
  <c r="L9" i="12"/>
  <c r="P9" i="12"/>
  <c r="Q9" i="12"/>
  <c r="U9" i="12"/>
  <c r="V9" i="12"/>
  <c r="Z9" i="12"/>
  <c r="AA9" i="12"/>
  <c r="K9" i="11"/>
  <c r="P9" i="11"/>
  <c r="U9" i="11"/>
  <c r="K9" i="10"/>
  <c r="P9" i="10"/>
  <c r="U9" i="10"/>
  <c r="L14" i="18"/>
  <c r="K12" i="15"/>
  <c r="P12" i="15"/>
  <c r="U12" i="15"/>
  <c r="H12" i="14"/>
  <c r="L12" i="14"/>
  <c r="M12" i="14"/>
  <c r="Q12" i="14"/>
  <c r="R12" i="14"/>
  <c r="V12" i="14"/>
  <c r="W12" i="14"/>
  <c r="H12" i="13"/>
  <c r="L12" i="13"/>
  <c r="M12" i="13"/>
  <c r="Q12" i="13"/>
  <c r="R12" i="13"/>
  <c r="V12" i="13"/>
  <c r="W12" i="13"/>
  <c r="G12" i="12"/>
  <c r="K12" i="12"/>
  <c r="L12" i="12"/>
  <c r="P12" i="12"/>
  <c r="Q12" i="12"/>
  <c r="U12" i="12"/>
  <c r="V12" i="12"/>
  <c r="Z12" i="12"/>
  <c r="AA12" i="12"/>
  <c r="K12" i="11"/>
  <c r="P12" i="11"/>
  <c r="U12" i="11"/>
  <c r="K12" i="10"/>
  <c r="P12" i="10"/>
  <c r="U12" i="10"/>
  <c r="L15" i="18"/>
  <c r="K11" i="15"/>
  <c r="P11" i="15"/>
  <c r="U11" i="15"/>
  <c r="H11" i="14"/>
  <c r="L11" i="14"/>
  <c r="M11" i="14"/>
  <c r="Q11" i="14"/>
  <c r="R11" i="14"/>
  <c r="V11" i="14"/>
  <c r="W11" i="14"/>
  <c r="H11" i="13"/>
  <c r="L11" i="13"/>
  <c r="M11" i="13"/>
  <c r="Q11" i="13"/>
  <c r="R11" i="13"/>
  <c r="V11" i="13"/>
  <c r="W11" i="13"/>
  <c r="G11" i="12"/>
  <c r="K11" i="12"/>
  <c r="L11" i="12"/>
  <c r="P11" i="12"/>
  <c r="Q11" i="12"/>
  <c r="U11" i="12"/>
  <c r="V11" i="12"/>
  <c r="Z11" i="12"/>
  <c r="AA11" i="12"/>
  <c r="K11" i="11"/>
  <c r="P11" i="11"/>
  <c r="U11" i="11"/>
  <c r="K11" i="10"/>
  <c r="P11" i="10"/>
  <c r="U11" i="10"/>
  <c r="L16" i="18"/>
  <c r="K8" i="15"/>
  <c r="P8" i="15"/>
  <c r="U8" i="15"/>
  <c r="H8" i="14"/>
  <c r="L8" i="14"/>
  <c r="M8" i="14"/>
  <c r="Q8" i="14"/>
  <c r="R8" i="14"/>
  <c r="V8" i="14"/>
  <c r="W8" i="14"/>
  <c r="H8" i="13"/>
  <c r="L8" i="13"/>
  <c r="M8" i="13"/>
  <c r="Q8" i="13"/>
  <c r="R8" i="13"/>
  <c r="V8" i="13"/>
  <c r="W8" i="13"/>
  <c r="G8" i="12"/>
  <c r="K8" i="12"/>
  <c r="L8" i="12"/>
  <c r="P8" i="12"/>
  <c r="Q8" i="12"/>
  <c r="U8" i="12"/>
  <c r="V8" i="12"/>
  <c r="Z8" i="12"/>
  <c r="AA8" i="12"/>
  <c r="K8" i="11"/>
  <c r="P8" i="11"/>
  <c r="U8" i="11"/>
  <c r="K8" i="10"/>
  <c r="P8" i="10"/>
  <c r="U8" i="10"/>
  <c r="L18" i="18"/>
  <c r="K4" i="15"/>
  <c r="P4" i="15"/>
  <c r="U4" i="15"/>
  <c r="H4" i="14"/>
  <c r="L4" i="14"/>
  <c r="M4" i="14"/>
  <c r="Q4" i="14"/>
  <c r="R4" i="14"/>
  <c r="V4" i="14"/>
  <c r="W4" i="14"/>
  <c r="H4" i="13"/>
  <c r="L4" i="13"/>
  <c r="M4" i="13"/>
  <c r="Q4" i="13"/>
  <c r="R4" i="13"/>
  <c r="V4" i="13"/>
  <c r="W4" i="13"/>
  <c r="G4" i="12"/>
  <c r="K4" i="12"/>
  <c r="L4" i="12"/>
  <c r="P4" i="12"/>
  <c r="Q4" i="12"/>
  <c r="U4" i="12"/>
  <c r="V4" i="12"/>
  <c r="Z4" i="12"/>
  <c r="AA4" i="12"/>
  <c r="K4" i="11"/>
  <c r="P4" i="11"/>
  <c r="U4" i="11"/>
  <c r="K4" i="10"/>
  <c r="P4" i="10"/>
  <c r="U4" i="10"/>
  <c r="L19" i="18"/>
  <c r="K14" i="15"/>
  <c r="P14" i="15"/>
  <c r="U14" i="15"/>
  <c r="H14" i="14"/>
  <c r="L14" i="14"/>
  <c r="M14" i="14"/>
  <c r="Q14" i="14"/>
  <c r="R14" i="14"/>
  <c r="V14" i="14"/>
  <c r="W14" i="14"/>
  <c r="H14" i="13"/>
  <c r="L14" i="13"/>
  <c r="M14" i="13"/>
  <c r="Q14" i="13"/>
  <c r="R14" i="13"/>
  <c r="V14" i="13"/>
  <c r="W14" i="13"/>
  <c r="G14" i="12"/>
  <c r="K14" i="12"/>
  <c r="L14" i="12"/>
  <c r="P14" i="12"/>
  <c r="Q14" i="12"/>
  <c r="U14" i="12"/>
  <c r="V14" i="12"/>
  <c r="Z14" i="12"/>
  <c r="AA14" i="12"/>
  <c r="K14" i="11"/>
  <c r="P14" i="11"/>
  <c r="U14" i="11"/>
  <c r="K14" i="10"/>
  <c r="P14" i="10"/>
  <c r="U14" i="10"/>
  <c r="L20" i="18"/>
  <c r="L23" i="18"/>
  <c r="L25" i="18"/>
  <c r="H7" i="18"/>
  <c r="H8" i="18"/>
  <c r="H9" i="18"/>
  <c r="H11" i="18"/>
  <c r="H12" i="18"/>
  <c r="H14" i="18"/>
  <c r="H15" i="18"/>
  <c r="H16" i="18"/>
  <c r="H18" i="18"/>
  <c r="H19" i="18"/>
  <c r="H20" i="18"/>
  <c r="H23" i="18"/>
  <c r="H25" i="18"/>
  <c r="D7" i="18"/>
  <c r="D8" i="18"/>
  <c r="D9" i="18"/>
  <c r="D11" i="18"/>
  <c r="D12" i="18"/>
  <c r="D14" i="18"/>
  <c r="D15" i="18"/>
  <c r="D16" i="18"/>
  <c r="D18" i="18"/>
  <c r="D19" i="18"/>
  <c r="D20" i="18"/>
  <c r="D23" i="18"/>
  <c r="D25" i="18"/>
  <c r="AB7" i="14"/>
  <c r="AB7" i="13"/>
  <c r="AF7" i="12"/>
  <c r="Z7" i="15"/>
  <c r="Q7" i="18"/>
  <c r="AB6" i="14"/>
  <c r="AB6" i="13"/>
  <c r="AF6" i="12"/>
  <c r="Z6" i="15"/>
  <c r="Q8" i="18"/>
  <c r="AB5" i="14"/>
  <c r="AB5" i="13"/>
  <c r="AF5" i="12"/>
  <c r="Z5" i="15"/>
  <c r="Q9" i="18"/>
  <c r="AB10" i="14"/>
  <c r="AB10" i="13"/>
  <c r="AF10" i="12"/>
  <c r="Z10" i="15"/>
  <c r="Q11" i="18"/>
  <c r="AB13" i="14"/>
  <c r="AB13" i="13"/>
  <c r="AF13" i="12"/>
  <c r="Z13" i="15"/>
  <c r="Q12" i="18"/>
  <c r="AB9" i="14"/>
  <c r="AB9" i="13"/>
  <c r="AF9" i="12"/>
  <c r="Z9" i="15"/>
  <c r="Q14" i="18"/>
  <c r="AB12" i="14"/>
  <c r="AB12" i="13"/>
  <c r="AF12" i="12"/>
  <c r="Z12" i="15"/>
  <c r="Q15" i="18"/>
  <c r="AB11" i="14"/>
  <c r="AB11" i="13"/>
  <c r="AF11" i="12"/>
  <c r="Z11" i="15"/>
  <c r="Q16" i="18"/>
  <c r="AB8" i="14"/>
  <c r="AB8" i="13"/>
  <c r="AF8" i="12"/>
  <c r="Z8" i="15"/>
  <c r="Q18" i="18"/>
  <c r="AB4" i="14"/>
  <c r="AB4" i="13"/>
  <c r="AF4" i="12"/>
  <c r="Z4" i="15"/>
  <c r="Q19" i="18"/>
  <c r="AB14" i="14"/>
  <c r="AB14" i="13"/>
  <c r="AF14" i="12"/>
  <c r="Z14" i="15"/>
  <c r="Q20" i="18"/>
  <c r="Q23" i="18"/>
  <c r="Q25" i="18"/>
  <c r="U15" i="15"/>
  <c r="M11" i="18"/>
  <c r="M18" i="18"/>
  <c r="M14" i="18"/>
  <c r="L29" i="18"/>
  <c r="I11" i="18"/>
  <c r="I18" i="18"/>
  <c r="I14" i="18"/>
  <c r="K29" i="18"/>
  <c r="E11" i="18"/>
  <c r="E18" i="18"/>
  <c r="E14" i="18"/>
  <c r="J29" i="18"/>
  <c r="I29" i="18"/>
  <c r="A29" i="18"/>
  <c r="R23" i="18"/>
  <c r="R25" i="18"/>
  <c r="U25" i="18"/>
  <c r="A31" i="18"/>
  <c r="U20" i="18"/>
  <c r="U9" i="18"/>
  <c r="U16" i="18"/>
  <c r="B31" i="18"/>
  <c r="U19" i="18"/>
  <c r="U12" i="18"/>
  <c r="U8" i="18"/>
  <c r="U15" i="18"/>
  <c r="B30" i="18"/>
  <c r="U18" i="18"/>
  <c r="U11" i="18"/>
  <c r="U7" i="18"/>
  <c r="U14" i="18"/>
  <c r="B29" i="18"/>
  <c r="E7" i="18"/>
  <c r="D22" i="18"/>
  <c r="D24" i="18"/>
  <c r="A30" i="18"/>
  <c r="V18" i="18"/>
  <c r="V14" i="18"/>
  <c r="V11" i="18"/>
  <c r="V7" i="18"/>
  <c r="Q24" i="18"/>
  <c r="R24" i="18"/>
  <c r="S24" i="18"/>
  <c r="U24" i="18"/>
  <c r="U23" i="18"/>
  <c r="U22" i="18"/>
  <c r="L24" i="18"/>
  <c r="H24" i="18"/>
  <c r="E16" i="19"/>
  <c r="E17" i="19"/>
  <c r="E15" i="19"/>
  <c r="E12" i="19"/>
  <c r="E13" i="19"/>
  <c r="E11" i="19"/>
  <c r="E9" i="19"/>
  <c r="E8" i="19"/>
  <c r="E5" i="19"/>
  <c r="E6" i="19"/>
  <c r="E4" i="19"/>
  <c r="K15" i="10"/>
  <c r="P15" i="10"/>
  <c r="U15" i="10"/>
  <c r="Z4" i="10"/>
  <c r="Z5" i="10"/>
  <c r="Z6" i="10"/>
  <c r="Z7" i="10"/>
  <c r="Z8" i="10"/>
  <c r="Z9" i="10"/>
  <c r="Z10" i="10"/>
  <c r="Z11" i="10"/>
  <c r="Z12" i="10"/>
  <c r="Z13" i="10"/>
  <c r="Z14" i="10"/>
  <c r="Z15" i="10"/>
  <c r="AE15" i="10"/>
  <c r="AE15" i="11"/>
  <c r="Z4" i="11"/>
  <c r="Z5" i="11"/>
  <c r="Z6" i="11"/>
  <c r="Z7" i="11"/>
  <c r="Z8" i="11"/>
  <c r="Z9" i="11"/>
  <c r="Z10" i="11"/>
  <c r="Z11" i="11"/>
  <c r="Z12" i="11"/>
  <c r="Z13" i="11"/>
  <c r="Z14" i="11"/>
  <c r="Z15" i="11"/>
  <c r="U15" i="11"/>
  <c r="P15" i="11"/>
  <c r="K15" i="11"/>
  <c r="AJ4" i="12"/>
  <c r="AJ5" i="12"/>
  <c r="AJ6" i="12"/>
  <c r="AJ7" i="12"/>
  <c r="AJ8" i="12"/>
  <c r="AJ9" i="12"/>
  <c r="AJ10" i="12"/>
  <c r="AJ11" i="12"/>
  <c r="AJ12" i="12"/>
  <c r="AJ13" i="12"/>
  <c r="AJ14" i="12"/>
  <c r="AJ15" i="12"/>
  <c r="AE4" i="12"/>
  <c r="AE5" i="12"/>
  <c r="AE6" i="12"/>
  <c r="AE7" i="12"/>
  <c r="AE8" i="12"/>
  <c r="AE9" i="12"/>
  <c r="AE10" i="12"/>
  <c r="AE11" i="12"/>
  <c r="AE12" i="12"/>
  <c r="AE13" i="12"/>
  <c r="AE14" i="12"/>
  <c r="AE15" i="12"/>
  <c r="Z15" i="12"/>
  <c r="U15" i="12"/>
  <c r="P15" i="12"/>
  <c r="K15" i="12"/>
  <c r="AF4" i="13"/>
  <c r="AF5" i="13"/>
  <c r="AF6" i="13"/>
  <c r="AF7" i="13"/>
  <c r="AF8" i="13"/>
  <c r="AF9" i="13"/>
  <c r="AF10" i="13"/>
  <c r="AF11" i="13"/>
  <c r="AF12" i="13"/>
  <c r="AF13" i="13"/>
  <c r="AF14" i="13"/>
  <c r="AF15" i="13"/>
  <c r="AA4" i="13"/>
  <c r="AA5" i="13"/>
  <c r="AA6" i="13"/>
  <c r="AA7" i="13"/>
  <c r="AA8" i="13"/>
  <c r="AA9" i="13"/>
  <c r="AA10" i="13"/>
  <c r="AA11" i="13"/>
  <c r="AA12" i="13"/>
  <c r="AA13" i="13"/>
  <c r="AA14" i="13"/>
  <c r="AA15" i="13"/>
  <c r="V15" i="13"/>
  <c r="Q15" i="13"/>
  <c r="L15" i="13"/>
  <c r="AF4" i="14"/>
  <c r="AF5" i="14"/>
  <c r="AF6" i="14"/>
  <c r="AF7" i="14"/>
  <c r="AF8" i="14"/>
  <c r="AF9" i="14"/>
  <c r="AF10" i="14"/>
  <c r="AF11" i="14"/>
  <c r="AF12" i="14"/>
  <c r="AF13" i="14"/>
  <c r="AF14" i="14"/>
  <c r="AF15" i="14"/>
  <c r="AA4" i="14"/>
  <c r="AA5" i="14"/>
  <c r="AA6" i="14"/>
  <c r="AA7" i="14"/>
  <c r="AA8" i="14"/>
  <c r="AA9" i="14"/>
  <c r="AA10" i="14"/>
  <c r="AA11" i="14"/>
  <c r="AA12" i="14"/>
  <c r="AA13" i="14"/>
  <c r="AA14" i="14"/>
  <c r="AA15" i="14"/>
  <c r="V15" i="14"/>
  <c r="Q15" i="14"/>
  <c r="L15" i="14"/>
  <c r="AE15" i="15"/>
  <c r="Z15" i="15"/>
  <c r="P15" i="15"/>
  <c r="K15" i="15"/>
  <c r="Q22" i="18"/>
  <c r="I7" i="18"/>
  <c r="R22" i="18"/>
  <c r="S22" i="18"/>
  <c r="T22" i="18"/>
  <c r="J20" i="18"/>
  <c r="J19" i="18"/>
  <c r="J18" i="18"/>
  <c r="J16" i="18"/>
  <c r="J15" i="18"/>
  <c r="J14" i="18"/>
  <c r="K14" i="18"/>
  <c r="K11" i="18"/>
  <c r="J12" i="18"/>
  <c r="J11" i="18"/>
  <c r="J9" i="18"/>
  <c r="J8" i="18"/>
  <c r="K7" i="18"/>
  <c r="J7" i="18"/>
  <c r="M7" i="18"/>
  <c r="O18" i="18"/>
  <c r="N20" i="18"/>
  <c r="F20" i="18"/>
  <c r="N19" i="18"/>
  <c r="N18" i="18"/>
  <c r="N16" i="18"/>
  <c r="N15" i="18"/>
  <c r="N14" i="18"/>
  <c r="O14" i="18"/>
  <c r="O11" i="18"/>
  <c r="N12" i="18"/>
  <c r="N11" i="18"/>
  <c r="O7" i="18"/>
  <c r="N9" i="18"/>
  <c r="N8" i="18"/>
  <c r="N7" i="18"/>
  <c r="G18" i="18"/>
  <c r="G14" i="18"/>
  <c r="G11" i="18"/>
  <c r="G7" i="18"/>
  <c r="F15" i="18"/>
  <c r="F19" i="18"/>
  <c r="F18" i="18"/>
  <c r="F16" i="18"/>
  <c r="F14" i="18"/>
  <c r="F12" i="18"/>
  <c r="F11" i="18"/>
  <c r="F9" i="18"/>
  <c r="F8" i="18"/>
  <c r="F7" i="18"/>
  <c r="AD15" i="10"/>
  <c r="AC15" i="10"/>
  <c r="AB15" i="10"/>
  <c r="AA15" i="10"/>
  <c r="Y15" i="10"/>
  <c r="X15" i="10"/>
  <c r="W15" i="10"/>
  <c r="V15" i="10"/>
  <c r="T15" i="10"/>
  <c r="S15" i="10"/>
  <c r="R15" i="10"/>
  <c r="Q15" i="10"/>
  <c r="O15" i="10"/>
  <c r="N15" i="10"/>
  <c r="M15" i="10"/>
  <c r="L15" i="10"/>
  <c r="J15" i="10"/>
  <c r="I15" i="10"/>
  <c r="H15" i="10"/>
  <c r="G15" i="10"/>
  <c r="AD15" i="11"/>
  <c r="AC15" i="11"/>
  <c r="AB15" i="11"/>
  <c r="AA15" i="11"/>
  <c r="Y15" i="11"/>
  <c r="X15" i="11"/>
  <c r="W15" i="11"/>
  <c r="V15" i="11"/>
  <c r="T15" i="11"/>
  <c r="S15" i="11"/>
  <c r="R15" i="11"/>
  <c r="Q15" i="11"/>
  <c r="O15" i="11"/>
  <c r="N15" i="11"/>
  <c r="M15" i="11"/>
  <c r="L15" i="11"/>
  <c r="J15" i="11"/>
  <c r="I15" i="11"/>
  <c r="H15" i="11"/>
  <c r="G15" i="11"/>
  <c r="AI15" i="12"/>
  <c r="AH15" i="12"/>
  <c r="AG15" i="12"/>
  <c r="AF15" i="12"/>
  <c r="AD15" i="12"/>
  <c r="AC15" i="12"/>
  <c r="AB15" i="12"/>
  <c r="AA15" i="12"/>
  <c r="Y15" i="12"/>
  <c r="X15" i="12"/>
  <c r="W15" i="12"/>
  <c r="V15" i="12"/>
  <c r="T15" i="12"/>
  <c r="S15" i="12"/>
  <c r="R15" i="12"/>
  <c r="Q15" i="12"/>
  <c r="O15" i="12"/>
  <c r="N15" i="12"/>
  <c r="M15" i="12"/>
  <c r="L15" i="12"/>
  <c r="J15" i="12"/>
  <c r="I15" i="12"/>
  <c r="H15" i="12"/>
  <c r="G15" i="12"/>
  <c r="AE15" i="14"/>
  <c r="AD15" i="14"/>
  <c r="AC15" i="14"/>
  <c r="AB15" i="14"/>
  <c r="Z15" i="14"/>
  <c r="Y15" i="14"/>
  <c r="X15" i="14"/>
  <c r="W15" i="14"/>
  <c r="U15" i="14"/>
  <c r="T15" i="14"/>
  <c r="S15" i="14"/>
  <c r="R15" i="14"/>
  <c r="P15" i="14"/>
  <c r="O15" i="14"/>
  <c r="N15" i="14"/>
  <c r="M15" i="14"/>
  <c r="K15" i="14"/>
  <c r="J15" i="14"/>
  <c r="I15" i="14"/>
  <c r="H15" i="14"/>
  <c r="AD15" i="15"/>
  <c r="AC15" i="15"/>
  <c r="AB15" i="15"/>
  <c r="AA15" i="15"/>
  <c r="Y15" i="15"/>
  <c r="X15" i="15"/>
  <c r="W15" i="15"/>
  <c r="V15" i="15"/>
  <c r="T15" i="15"/>
  <c r="S15" i="15"/>
  <c r="R15" i="15"/>
  <c r="Q15" i="15"/>
  <c r="O15" i="15"/>
  <c r="N15" i="15"/>
  <c r="M15" i="15"/>
  <c r="L15" i="15"/>
  <c r="J15" i="15"/>
  <c r="I15" i="15"/>
  <c r="H15" i="15"/>
  <c r="G15" i="15"/>
  <c r="A4" i="13"/>
  <c r="A5" i="13"/>
  <c r="A6" i="13"/>
  <c r="A7" i="13"/>
  <c r="A8" i="13"/>
  <c r="A9" i="13"/>
  <c r="A10" i="13"/>
  <c r="A11" i="13"/>
  <c r="A12" i="13"/>
  <c r="A13" i="13"/>
  <c r="A14" i="13"/>
  <c r="A15" i="13"/>
  <c r="A16" i="13"/>
  <c r="A18" i="13"/>
  <c r="A19" i="13"/>
  <c r="A20" i="13"/>
  <c r="A21" i="13"/>
  <c r="A22" i="13"/>
  <c r="A23" i="13"/>
  <c r="A24" i="13"/>
  <c r="A25" i="13"/>
  <c r="A26" i="13"/>
  <c r="A27" i="13"/>
  <c r="A28" i="13"/>
  <c r="A33" i="13"/>
  <c r="A34" i="13"/>
  <c r="A35" i="13"/>
  <c r="A36" i="13"/>
  <c r="A37" i="13"/>
  <c r="A38" i="13"/>
  <c r="A39" i="13"/>
  <c r="A40" i="13"/>
  <c r="A41" i="13"/>
  <c r="A42" i="13"/>
  <c r="A44" i="13"/>
  <c r="A45" i="13"/>
  <c r="A46" i="13"/>
  <c r="A47" i="13"/>
  <c r="A48" i="13"/>
  <c r="A49" i="13"/>
  <c r="A50" i="13"/>
  <c r="A51" i="13"/>
  <c r="A52" i="13"/>
  <c r="A53" i="13"/>
  <c r="A55" i="13"/>
  <c r="A56" i="13"/>
  <c r="A57" i="13"/>
  <c r="A58" i="13"/>
  <c r="A59" i="13"/>
  <c r="A60" i="13"/>
  <c r="A61" i="13"/>
  <c r="A62" i="13"/>
  <c r="A63" i="13"/>
  <c r="A64" i="13"/>
  <c r="H15" i="13"/>
  <c r="I15" i="13"/>
  <c r="J15" i="13"/>
  <c r="K15" i="13"/>
  <c r="M15" i="13"/>
  <c r="N15" i="13"/>
  <c r="O15" i="13"/>
  <c r="P15" i="13"/>
  <c r="R15" i="13"/>
  <c r="S15" i="13"/>
  <c r="T15" i="13"/>
  <c r="U15" i="13"/>
  <c r="W15" i="13"/>
  <c r="X15" i="13"/>
  <c r="Y15" i="13"/>
  <c r="Z15" i="13"/>
  <c r="AE15" i="13"/>
  <c r="AB15" i="13"/>
  <c r="AC15" i="13"/>
  <c r="AD15" i="13"/>
  <c r="L22" i="18"/>
  <c r="K18" i="18"/>
  <c r="H22" i="18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4" i="14"/>
  <c r="A18" i="14"/>
  <c r="A19" i="14"/>
  <c r="A20" i="14"/>
  <c r="A21" i="14"/>
  <c r="A22" i="14"/>
  <c r="A23" i="14"/>
  <c r="A24" i="14"/>
  <c r="A25" i="14"/>
  <c r="A26" i="14"/>
  <c r="A27" i="14"/>
  <c r="A28" i="14"/>
  <c r="A5" i="14"/>
  <c r="A6" i="14"/>
  <c r="A7" i="14"/>
  <c r="A8" i="14"/>
  <c r="A9" i="14"/>
  <c r="A10" i="14"/>
  <c r="A11" i="14"/>
  <c r="A12" i="14"/>
  <c r="A13" i="14"/>
  <c r="A14" i="14"/>
  <c r="A15" i="14"/>
  <c r="A16" i="14"/>
</calcChain>
</file>

<file path=xl/sharedStrings.xml><?xml version="1.0" encoding="utf-8"?>
<sst xmlns="http://schemas.openxmlformats.org/spreadsheetml/2006/main" count="528" uniqueCount="69">
  <si>
    <t>Total</t>
  </si>
  <si>
    <t>Date</t>
  </si>
  <si>
    <t>Heure</t>
  </si>
  <si>
    <t>Produit</t>
  </si>
  <si>
    <t>Quantité</t>
  </si>
  <si>
    <t>Météo</t>
  </si>
  <si>
    <t>SOLEIL</t>
  </si>
  <si>
    <t>PLUIE</t>
  </si>
  <si>
    <t>Lunette de Soleil</t>
  </si>
  <si>
    <t>Tomate</t>
  </si>
  <si>
    <t>Carotte</t>
  </si>
  <si>
    <t>Fraise</t>
  </si>
  <si>
    <t>Parapluie</t>
  </si>
  <si>
    <t>t-shirt</t>
  </si>
  <si>
    <t>dégivrant</t>
  </si>
  <si>
    <t>chaussettes</t>
  </si>
  <si>
    <t>Jogging</t>
  </si>
  <si>
    <t>décoration voiture</t>
  </si>
  <si>
    <t>Soleil</t>
  </si>
  <si>
    <t>Pluie</t>
  </si>
  <si>
    <t>Automobile</t>
  </si>
  <si>
    <t>Alimentaire</t>
  </si>
  <si>
    <t>Textile</t>
  </si>
  <si>
    <t>Objet du quotidien</t>
  </si>
  <si>
    <t>Catégorie</t>
  </si>
  <si>
    <t>Dégivrant</t>
  </si>
  <si>
    <t>Décoration voiture</t>
  </si>
  <si>
    <t>T-shirt</t>
  </si>
  <si>
    <t>Chaussettes</t>
  </si>
  <si>
    <t>Lunette de soleil</t>
  </si>
  <si>
    <t>MÉTÉO</t>
  </si>
  <si>
    <t>Nuageux</t>
  </si>
  <si>
    <t>Rang</t>
  </si>
  <si>
    <t xml:space="preserve"> Rang</t>
  </si>
  <si>
    <t>Pas de promotion</t>
  </si>
  <si>
    <t>8h-9h</t>
  </si>
  <si>
    <t>9h-10h</t>
  </si>
  <si>
    <t>11h - 12h</t>
  </si>
  <si>
    <t>10h - 11h</t>
  </si>
  <si>
    <t>Nbr de vente</t>
  </si>
  <si>
    <t>Total des ventes</t>
  </si>
  <si>
    <t>10h-11h</t>
  </si>
  <si>
    <t>11h-12h</t>
  </si>
  <si>
    <t>8h-12h</t>
  </si>
  <si>
    <t>Total Mars</t>
  </si>
  <si>
    <t>Farce et attrape</t>
  </si>
  <si>
    <t>Total Mai</t>
  </si>
  <si>
    <t>Total Juin</t>
  </si>
  <si>
    <t>Farce et Attrape</t>
  </si>
  <si>
    <t>Total Avril</t>
  </si>
  <si>
    <t>Total Janvier</t>
  </si>
  <si>
    <t>Total Fevrier</t>
  </si>
  <si>
    <t>Prix HT</t>
  </si>
  <si>
    <t>Prix TTC</t>
  </si>
  <si>
    <t>Chiffre d'affaire HT</t>
  </si>
  <si>
    <t>Chiffre d'affaire TTC</t>
  </si>
  <si>
    <t>Taux TVA</t>
  </si>
  <si>
    <t>Avant réduction
par heure</t>
  </si>
  <si>
    <t>Variable</t>
  </si>
  <si>
    <t>TRANCHE HORAIRE</t>
  </si>
  <si>
    <t>Prix d'achat</t>
  </si>
  <si>
    <t>Bénéfice</t>
  </si>
  <si>
    <t>Benéfice</t>
  </si>
  <si>
    <t>Catégorie Objet du quotidien</t>
  </si>
  <si>
    <t>La catégorie automobile</t>
  </si>
  <si>
    <t>La catégorie alimentaire</t>
  </si>
  <si>
    <t>La catégorie textile</t>
  </si>
  <si>
    <t>La catégorie objet du quotidien</t>
  </si>
  <si>
    <t>http://forum.excel-pratique.com/excel/macro-pour-cacher-une-plage-t71077.html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</si>
</sst>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#,##0.00\ &quot;€&quot;"/>
  </numFmts>
  <fonts count="26">
    <font>
      <sz val="10"/>
      <color indexed="8"/>
      <name val="Avenir Next"/>
    </font>
    <font>
      <sz val="10"/>
      <color indexed="8"/>
      <name val="Helvetica"/>
    </font>
    <font>
      <sz val="10"/>
      <color theme="0"/>
      <name val="Avenir Next"/>
    </font>
    <font>
      <sz val="8"/>
      <name val="Avenir Next"/>
    </font>
    <font>
      <sz val="10"/>
      <color theme="1"/>
      <name val="Helvetica"/>
    </font>
    <font>
      <b/>
      <sz val="10"/>
      <color indexed="10"/>
      <name val="Helvetica"/>
    </font>
    <font>
      <b/>
      <sz val="10"/>
      <color theme="0"/>
      <name val="Helvetica"/>
    </font>
    <font>
      <sz val="10"/>
      <name val="Arial"/>
    </font>
    <font>
      <b/>
      <sz val="11"/>
      <name val="Arial"/>
      <family val="2"/>
    </font>
    <font>
      <b/>
      <sz val="12"/>
      <name val="Arial"/>
      <family val="2"/>
    </font>
    <font>
      <b/>
      <sz val="12"/>
      <color indexed="12"/>
      <name val="Arial"/>
      <family val="2"/>
    </font>
    <font>
      <sz val="12"/>
      <name val="Arial"/>
      <family val="2"/>
    </font>
    <font>
      <b/>
      <sz val="12"/>
      <color indexed="10"/>
      <name val="Arial"/>
      <family val="2"/>
    </font>
    <font>
      <b/>
      <sz val="12"/>
      <color theme="1"/>
      <name val="Arial"/>
    </font>
    <font>
      <b/>
      <sz val="10"/>
      <name val="Arial"/>
    </font>
    <font>
      <b/>
      <sz val="10"/>
      <color theme="1"/>
      <name val="Helvetica"/>
    </font>
    <font>
      <sz val="12"/>
      <color theme="1"/>
      <name val="Arial"/>
    </font>
    <font>
      <b/>
      <sz val="10"/>
      <color theme="1"/>
      <name val="Arial"/>
    </font>
    <font>
      <b/>
      <sz val="12"/>
      <color theme="1"/>
      <name val="Avenir Next"/>
    </font>
    <font>
      <b/>
      <sz val="11"/>
      <color indexed="8"/>
      <name val="Arial"/>
    </font>
    <font>
      <sz val="13"/>
      <color rgb="FF000000"/>
      <name val="Lucida Grande"/>
    </font>
    <font>
      <b/>
      <sz val="11"/>
      <color theme="0"/>
      <name val="Arial"/>
    </font>
    <font>
      <sz val="12"/>
      <color theme="0"/>
      <name val="Arial"/>
      <family val="2"/>
    </font>
    <font>
      <sz val="10"/>
      <color theme="0"/>
      <name val="Arial"/>
    </font>
    <font>
      <sz val="11"/>
      <color theme="0"/>
      <name val="Arial"/>
      <family val="2"/>
    </font>
    <font>
      <u/>
      <sz val="10"/>
      <color theme="10"/>
      <name val="Avenir Next"/>
    </font>
  </fonts>
  <fills count="15">
    <fill>
      <patternFill patternType="none"/>
    </fill>
    <fill>
      <patternFill patternType="gray125"/>
    </fill>
    <fill>
      <patternFill patternType="solid">
        <fgColor indexed="18"/>
        <bgColor auto="1"/>
      </patternFill>
    </fill>
    <fill>
      <patternFill patternType="solid">
        <fgColor theme="0"/>
        <bgColor indexed="64"/>
      </patternFill>
    </fill>
    <fill>
      <patternFill patternType="solid">
        <fgColor rgb="FFA2917D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D79DB7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</borders>
  <cellStyleXfs count="3">
    <xf numFmtId="0" fontId="0" fillId="0" borderId="0" applyNumberFormat="0" applyFill="0" applyBorder="0" applyProtection="0">
      <alignment vertical="top" wrapText="1"/>
    </xf>
    <xf numFmtId="0" fontId="7" fillId="0" borderId="0"/>
    <xf numFmtId="0" fontId="25" fillId="0" borderId="0" applyNumberFormat="0" applyFill="0" applyBorder="0" applyAlignment="0" applyProtection="0">
      <alignment vertical="top" wrapText="1"/>
    </xf>
  </cellStyleXfs>
  <cellXfs count="180">
    <xf numFmtId="0" fontId="0" fillId="0" borderId="0" xfId="0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20" fontId="2" fillId="0" borderId="0" xfId="0" applyNumberFormat="1" applyFont="1" applyAlignment="1">
      <alignment vertical="top" wrapText="1"/>
    </xf>
    <xf numFmtId="0" fontId="2" fillId="0" borderId="0" xfId="0" applyNumberFormat="1" applyFont="1" applyAlignment="1">
      <alignment vertical="top" wrapText="1"/>
    </xf>
    <xf numFmtId="21" fontId="2" fillId="0" borderId="0" xfId="0" applyNumberFormat="1" applyFont="1" applyAlignment="1">
      <alignment vertical="top" wrapText="1"/>
    </xf>
    <xf numFmtId="0" fontId="1" fillId="3" borderId="1" xfId="0" applyNumberFormat="1" applyFont="1" applyFill="1" applyBorder="1" applyAlignment="1">
      <alignment vertical="top" wrapText="1"/>
    </xf>
    <xf numFmtId="14" fontId="1" fillId="3" borderId="2" xfId="0" applyNumberFormat="1" applyFont="1" applyFill="1" applyBorder="1" applyAlignment="1">
      <alignment horizontal="left" vertical="top" wrapText="1"/>
    </xf>
    <xf numFmtId="14" fontId="4" fillId="3" borderId="1" xfId="0" applyNumberFormat="1" applyFont="1" applyFill="1" applyBorder="1" applyAlignment="1">
      <alignment horizontal="left" vertical="top" wrapText="1"/>
    </xf>
    <xf numFmtId="20" fontId="4" fillId="3" borderId="1" xfId="0" applyNumberFormat="1" applyFont="1" applyFill="1" applyBorder="1" applyAlignment="1">
      <alignment vertical="top" wrapText="1"/>
    </xf>
    <xf numFmtId="0" fontId="4" fillId="3" borderId="1" xfId="0" applyNumberFormat="1" applyFont="1" applyFill="1" applyBorder="1" applyAlignment="1">
      <alignment vertical="top" wrapText="1"/>
    </xf>
    <xf numFmtId="0" fontId="6" fillId="4" borderId="7" xfId="0" applyNumberFormat="1" applyFont="1" applyFill="1" applyBorder="1" applyAlignment="1">
      <alignment vertical="top" wrapText="1"/>
    </xf>
    <xf numFmtId="14" fontId="4" fillId="3" borderId="4" xfId="0" applyNumberFormat="1" applyFont="1" applyFill="1" applyBorder="1" applyAlignment="1">
      <alignment horizontal="left" vertical="top" wrapText="1"/>
    </xf>
    <xf numFmtId="20" fontId="4" fillId="3" borderId="4" xfId="0" applyNumberFormat="1" applyFont="1" applyFill="1" applyBorder="1" applyAlignment="1">
      <alignment vertical="top" wrapText="1"/>
    </xf>
    <xf numFmtId="0" fontId="4" fillId="3" borderId="4" xfId="0" applyNumberFormat="1" applyFont="1" applyFill="1" applyBorder="1" applyAlignment="1">
      <alignment vertical="top" wrapText="1"/>
    </xf>
    <xf numFmtId="49" fontId="6" fillId="2" borderId="7" xfId="0" applyNumberFormat="1" applyFont="1" applyFill="1" applyBorder="1" applyAlignment="1">
      <alignment horizontal="left" vertical="top" wrapText="1"/>
    </xf>
    <xf numFmtId="49" fontId="6" fillId="2" borderId="7" xfId="0" applyNumberFormat="1" applyFont="1" applyFill="1" applyBorder="1" applyAlignment="1">
      <alignment vertical="top" wrapText="1"/>
    </xf>
    <xf numFmtId="49" fontId="5" fillId="2" borderId="7" xfId="0" applyNumberFormat="1" applyFont="1" applyFill="1" applyBorder="1" applyAlignment="1">
      <alignment horizontal="left" vertical="top" wrapText="1"/>
    </xf>
    <xf numFmtId="49" fontId="5" fillId="2" borderId="7" xfId="0" applyNumberFormat="1" applyFont="1" applyFill="1" applyBorder="1" applyAlignment="1">
      <alignment vertical="top" wrapText="1"/>
    </xf>
    <xf numFmtId="0" fontId="1" fillId="3" borderId="4" xfId="0" applyNumberFormat="1" applyFont="1" applyFill="1" applyBorder="1" applyAlignment="1">
      <alignment vertical="top" wrapText="1"/>
    </xf>
    <xf numFmtId="14" fontId="1" fillId="3" borderId="11" xfId="0" applyNumberFormat="1" applyFont="1" applyFill="1" applyBorder="1" applyAlignment="1">
      <alignment horizontal="left" vertical="top" wrapText="1"/>
    </xf>
    <xf numFmtId="0" fontId="7" fillId="0" borderId="0" xfId="1"/>
    <xf numFmtId="3" fontId="7" fillId="0" borderId="0" xfId="1" applyNumberFormat="1"/>
    <xf numFmtId="1" fontId="10" fillId="0" borderId="7" xfId="1" applyNumberFormat="1" applyFont="1" applyFill="1" applyBorder="1" applyAlignment="1">
      <alignment horizontal="center" vertical="center" wrapText="1"/>
    </xf>
    <xf numFmtId="1" fontId="11" fillId="0" borderId="13" xfId="1" applyNumberFormat="1" applyFont="1" applyFill="1" applyBorder="1" applyAlignment="1">
      <alignment horizontal="center" vertical="center"/>
    </xf>
    <xf numFmtId="1" fontId="11" fillId="0" borderId="16" xfId="1" applyNumberFormat="1" applyFont="1" applyFill="1" applyBorder="1" applyAlignment="1">
      <alignment horizontal="center" vertical="center"/>
    </xf>
    <xf numFmtId="1" fontId="11" fillId="0" borderId="18" xfId="1" applyNumberFormat="1" applyFont="1" applyFill="1" applyBorder="1" applyAlignment="1">
      <alignment horizontal="center" vertical="center"/>
    </xf>
    <xf numFmtId="1" fontId="11" fillId="0" borderId="19" xfId="1" applyNumberFormat="1" applyFont="1" applyFill="1" applyBorder="1" applyAlignment="1">
      <alignment horizontal="center" vertical="center"/>
    </xf>
    <xf numFmtId="1" fontId="8" fillId="3" borderId="0" xfId="1" applyNumberFormat="1" applyFont="1" applyFill="1" applyBorder="1" applyAlignment="1">
      <alignment horizontal="center" vertical="center" wrapText="1"/>
    </xf>
    <xf numFmtId="1" fontId="11" fillId="3" borderId="0" xfId="1" applyNumberFormat="1" applyFont="1" applyFill="1" applyBorder="1" applyAlignment="1">
      <alignment horizontal="center" vertical="center"/>
    </xf>
    <xf numFmtId="0" fontId="7" fillId="3" borderId="0" xfId="1" applyFill="1" applyBorder="1"/>
    <xf numFmtId="3" fontId="11" fillId="3" borderId="0" xfId="1" applyNumberFormat="1" applyFont="1" applyFill="1" applyBorder="1" applyAlignment="1">
      <alignment horizontal="center" vertical="center"/>
    </xf>
    <xf numFmtId="3" fontId="7" fillId="3" borderId="0" xfId="1" applyNumberFormat="1" applyFill="1" applyBorder="1"/>
    <xf numFmtId="3" fontId="12" fillId="3" borderId="0" xfId="1" applyNumberFormat="1" applyFont="1" applyFill="1" applyBorder="1" applyAlignment="1">
      <alignment horizontal="center" vertical="center"/>
    </xf>
    <xf numFmtId="1" fontId="10" fillId="0" borderId="0" xfId="1" applyNumberFormat="1" applyFont="1" applyFill="1" applyBorder="1" applyAlignment="1">
      <alignment horizontal="center" vertical="center" wrapText="1"/>
    </xf>
    <xf numFmtId="1" fontId="10" fillId="0" borderId="0" xfId="1" applyNumberFormat="1" applyFont="1" applyFill="1" applyBorder="1" applyAlignment="1">
      <alignment horizontal="center" vertical="center"/>
    </xf>
    <xf numFmtId="1" fontId="10" fillId="0" borderId="7" xfId="1" applyNumberFormat="1" applyFont="1" applyFill="1" applyBorder="1" applyAlignment="1">
      <alignment horizontal="center" vertical="center"/>
    </xf>
    <xf numFmtId="1" fontId="8" fillId="0" borderId="0" xfId="1" applyNumberFormat="1" applyFont="1" applyFill="1" applyBorder="1" applyAlignment="1">
      <alignment horizontal="center" vertical="center"/>
    </xf>
    <xf numFmtId="1" fontId="9" fillId="0" borderId="0" xfId="1" applyNumberFormat="1" applyFont="1" applyFill="1" applyBorder="1" applyAlignment="1">
      <alignment horizontal="center" vertical="center"/>
    </xf>
    <xf numFmtId="3" fontId="10" fillId="3" borderId="0" xfId="1" applyNumberFormat="1" applyFont="1" applyFill="1" applyBorder="1" applyAlignment="1">
      <alignment horizontal="center" vertical="center"/>
    </xf>
    <xf numFmtId="0" fontId="7" fillId="0" borderId="0" xfId="1" applyBorder="1"/>
    <xf numFmtId="1" fontId="13" fillId="0" borderId="7" xfId="1" applyNumberFormat="1" applyFont="1" applyFill="1" applyBorder="1" applyAlignment="1">
      <alignment horizontal="center" vertical="center"/>
    </xf>
    <xf numFmtId="1" fontId="11" fillId="0" borderId="5" xfId="1" applyNumberFormat="1" applyFont="1" applyFill="1" applyBorder="1" applyAlignment="1">
      <alignment horizontal="center" vertical="center"/>
    </xf>
    <xf numFmtId="1" fontId="11" fillId="0" borderId="21" xfId="1" applyNumberFormat="1" applyFont="1" applyFill="1" applyBorder="1" applyAlignment="1">
      <alignment horizontal="center" vertical="center"/>
    </xf>
    <xf numFmtId="1" fontId="11" fillId="0" borderId="10" xfId="1" applyNumberFormat="1" applyFont="1" applyFill="1" applyBorder="1" applyAlignment="1">
      <alignment horizontal="center" vertical="center"/>
    </xf>
    <xf numFmtId="1" fontId="11" fillId="0" borderId="6" xfId="1" applyNumberFormat="1" applyFont="1" applyFill="1" applyBorder="1" applyAlignment="1">
      <alignment horizontal="center" vertical="center"/>
    </xf>
    <xf numFmtId="1" fontId="11" fillId="0" borderId="0" xfId="1" applyNumberFormat="1" applyFont="1" applyFill="1" applyBorder="1" applyAlignment="1">
      <alignment horizontal="center" vertical="center"/>
    </xf>
    <xf numFmtId="1" fontId="13" fillId="0" borderId="0" xfId="1" applyNumberFormat="1" applyFont="1" applyFill="1" applyBorder="1" applyAlignment="1">
      <alignment horizontal="center" vertical="center"/>
    </xf>
    <xf numFmtId="164" fontId="1" fillId="3" borderId="4" xfId="0" applyNumberFormat="1" applyFont="1" applyFill="1" applyBorder="1" applyAlignment="1">
      <alignment vertical="top" wrapText="1"/>
    </xf>
    <xf numFmtId="0" fontId="14" fillId="0" borderId="7" xfId="1" applyFont="1" applyBorder="1" applyAlignment="1">
      <alignment horizontal="center"/>
    </xf>
    <xf numFmtId="164" fontId="1" fillId="3" borderId="1" xfId="0" applyNumberFormat="1" applyFont="1" applyFill="1" applyBorder="1" applyAlignment="1">
      <alignment vertical="top" wrapText="1"/>
    </xf>
    <xf numFmtId="164" fontId="4" fillId="3" borderId="4" xfId="0" applyNumberFormat="1" applyFont="1" applyFill="1" applyBorder="1" applyAlignment="1">
      <alignment vertical="top" wrapText="1"/>
    </xf>
    <xf numFmtId="0" fontId="6" fillId="10" borderId="22" xfId="0" applyNumberFormat="1" applyFont="1" applyFill="1" applyBorder="1" applyAlignment="1">
      <alignment horizontal="center" vertical="center" wrapText="1"/>
    </xf>
    <xf numFmtId="0" fontId="6" fillId="10" borderId="7" xfId="0" applyNumberFormat="1" applyFont="1" applyFill="1" applyBorder="1" applyAlignment="1">
      <alignment horizontal="center" vertical="center" wrapText="1"/>
    </xf>
    <xf numFmtId="14" fontId="6" fillId="4" borderId="7" xfId="0" applyNumberFormat="1" applyFont="1" applyFill="1" applyBorder="1" applyAlignment="1">
      <alignment horizontal="center" vertical="center" wrapText="1"/>
    </xf>
    <xf numFmtId="0" fontId="4" fillId="3" borderId="3" xfId="0" applyNumberFormat="1" applyFont="1" applyFill="1" applyBorder="1" applyAlignment="1">
      <alignment vertical="top" wrapText="1"/>
    </xf>
    <xf numFmtId="0" fontId="6" fillId="5" borderId="7" xfId="0" applyNumberFormat="1" applyFont="1" applyFill="1" applyBorder="1" applyAlignment="1">
      <alignment horizontal="center" vertical="center" wrapText="1"/>
    </xf>
    <xf numFmtId="14" fontId="6" fillId="4" borderId="7" xfId="0" applyNumberFormat="1" applyFont="1" applyFill="1" applyBorder="1" applyAlignment="1">
      <alignment horizontal="center" vertical="center" wrapText="1"/>
    </xf>
    <xf numFmtId="0" fontId="6" fillId="4" borderId="7" xfId="0" applyNumberFormat="1" applyFont="1" applyFill="1" applyBorder="1" applyAlignment="1">
      <alignment horizontal="right" vertical="top" wrapText="1"/>
    </xf>
    <xf numFmtId="164" fontId="4" fillId="3" borderId="1" xfId="0" applyNumberFormat="1" applyFont="1" applyFill="1" applyBorder="1" applyAlignment="1">
      <alignment vertical="top" wrapText="1"/>
    </xf>
    <xf numFmtId="1" fontId="11" fillId="3" borderId="24" xfId="1" applyNumberFormat="1" applyFont="1" applyFill="1" applyBorder="1" applyAlignment="1">
      <alignment horizontal="center" vertical="center"/>
    </xf>
    <xf numFmtId="1" fontId="11" fillId="0" borderId="14" xfId="1" applyNumberFormat="1" applyFont="1" applyFill="1" applyBorder="1" applyAlignment="1">
      <alignment horizontal="center" vertical="center"/>
    </xf>
    <xf numFmtId="1" fontId="11" fillId="0" borderId="17" xfId="1" applyNumberFormat="1" applyFont="1" applyFill="1" applyBorder="1" applyAlignment="1">
      <alignment horizontal="center" vertical="center"/>
    </xf>
    <xf numFmtId="1" fontId="11" fillId="3" borderId="25" xfId="1" applyNumberFormat="1" applyFont="1" applyFill="1" applyBorder="1" applyAlignment="1">
      <alignment horizontal="center" vertical="center"/>
    </xf>
    <xf numFmtId="0" fontId="15" fillId="4" borderId="22" xfId="0" applyNumberFormat="1" applyFont="1" applyFill="1" applyBorder="1" applyAlignment="1">
      <alignment vertical="center" wrapText="1"/>
    </xf>
    <xf numFmtId="0" fontId="6" fillId="4" borderId="7" xfId="0" applyNumberFormat="1" applyFont="1" applyFill="1" applyBorder="1" applyAlignment="1">
      <alignment horizontal="center" vertical="center" wrapText="1"/>
    </xf>
    <xf numFmtId="0" fontId="6" fillId="4" borderId="22" xfId="0" applyNumberFormat="1" applyFont="1" applyFill="1" applyBorder="1" applyAlignment="1">
      <alignment vertical="center" wrapText="1"/>
    </xf>
    <xf numFmtId="3" fontId="11" fillId="12" borderId="7" xfId="1" applyNumberFormat="1" applyFont="1" applyFill="1" applyBorder="1" applyAlignment="1">
      <alignment horizontal="center" vertical="center"/>
    </xf>
    <xf numFmtId="3" fontId="11" fillId="13" borderId="7" xfId="1" applyNumberFormat="1" applyFont="1" applyFill="1" applyBorder="1" applyAlignment="1">
      <alignment horizontal="center" vertical="center"/>
    </xf>
    <xf numFmtId="3" fontId="11" fillId="11" borderId="7" xfId="1" applyNumberFormat="1" applyFont="1" applyFill="1" applyBorder="1" applyAlignment="1">
      <alignment horizontal="center" vertical="center"/>
    </xf>
    <xf numFmtId="3" fontId="11" fillId="7" borderId="7" xfId="1" applyNumberFormat="1" applyFont="1" applyFill="1" applyBorder="1" applyAlignment="1">
      <alignment horizontal="center" vertical="center"/>
    </xf>
    <xf numFmtId="3" fontId="11" fillId="8" borderId="7" xfId="1" applyNumberFormat="1" applyFont="1" applyFill="1" applyBorder="1" applyAlignment="1">
      <alignment horizontal="center" vertical="center"/>
    </xf>
    <xf numFmtId="3" fontId="11" fillId="9" borderId="7" xfId="1" applyNumberFormat="1" applyFont="1" applyFill="1" applyBorder="1" applyAlignment="1">
      <alignment horizontal="center" vertical="center"/>
    </xf>
    <xf numFmtId="3" fontId="16" fillId="7" borderId="7" xfId="1" applyNumberFormat="1" applyFont="1" applyFill="1" applyBorder="1" applyAlignment="1">
      <alignment horizontal="center" vertical="center"/>
    </xf>
    <xf numFmtId="3" fontId="16" fillId="11" borderId="7" xfId="1" applyNumberFormat="1" applyFont="1" applyFill="1" applyBorder="1" applyAlignment="1">
      <alignment horizontal="center" vertical="center"/>
    </xf>
    <xf numFmtId="3" fontId="16" fillId="12" borderId="7" xfId="1" applyNumberFormat="1" applyFont="1" applyFill="1" applyBorder="1" applyAlignment="1">
      <alignment horizontal="center" vertical="center"/>
    </xf>
    <xf numFmtId="3" fontId="16" fillId="13" borderId="7" xfId="1" applyNumberFormat="1" applyFont="1" applyFill="1" applyBorder="1" applyAlignment="1">
      <alignment horizontal="center" vertical="center"/>
    </xf>
    <xf numFmtId="3" fontId="17" fillId="0" borderId="7" xfId="1" applyNumberFormat="1" applyFont="1" applyBorder="1" applyAlignment="1">
      <alignment horizontal="center"/>
    </xf>
    <xf numFmtId="1" fontId="11" fillId="0" borderId="7" xfId="1" applyNumberFormat="1" applyFont="1" applyFill="1" applyBorder="1" applyAlignment="1">
      <alignment horizontal="center" vertical="center"/>
    </xf>
    <xf numFmtId="1" fontId="11" fillId="3" borderId="7" xfId="1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14" fillId="0" borderId="7" xfId="1" applyNumberFormat="1" applyFont="1" applyBorder="1" applyAlignment="1">
      <alignment horizontal="center" vertical="center"/>
    </xf>
    <xf numFmtId="10" fontId="10" fillId="8" borderId="7" xfId="1" applyNumberFormat="1" applyFont="1" applyFill="1" applyBorder="1" applyAlignment="1">
      <alignment horizontal="center" vertical="center"/>
    </xf>
    <xf numFmtId="10" fontId="10" fillId="9" borderId="7" xfId="1" applyNumberFormat="1" applyFont="1" applyFill="1" applyBorder="1" applyAlignment="1">
      <alignment horizontal="center" vertical="center"/>
    </xf>
    <xf numFmtId="2" fontId="0" fillId="0" borderId="0" xfId="0" applyNumberFormat="1" applyFont="1" applyAlignment="1">
      <alignment vertical="top" wrapText="1"/>
    </xf>
    <xf numFmtId="1" fontId="13" fillId="0" borderId="23" xfId="1" applyNumberFormat="1" applyFont="1" applyFill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165" fontId="19" fillId="0" borderId="7" xfId="0" applyNumberFormat="1" applyFont="1" applyBorder="1" applyAlignment="1">
      <alignment horizontal="center" vertical="top" wrapText="1"/>
    </xf>
    <xf numFmtId="165" fontId="8" fillId="0" borderId="7" xfId="1" applyNumberFormat="1" applyFont="1" applyFill="1" applyBorder="1" applyAlignment="1">
      <alignment horizontal="center" vertical="center" wrapText="1"/>
    </xf>
    <xf numFmtId="10" fontId="8" fillId="0" borderId="7" xfId="1" applyNumberFormat="1" applyFont="1" applyFill="1" applyBorder="1" applyAlignment="1">
      <alignment horizontal="center" vertical="center" wrapText="1"/>
    </xf>
    <xf numFmtId="9" fontId="8" fillId="3" borderId="0" xfId="1" applyNumberFormat="1" applyFont="1" applyFill="1" applyBorder="1" applyAlignment="1">
      <alignment horizontal="center" vertical="center" wrapText="1"/>
    </xf>
    <xf numFmtId="1" fontId="8" fillId="3" borderId="8" xfId="1" applyNumberFormat="1" applyFont="1" applyFill="1" applyBorder="1" applyAlignment="1">
      <alignment horizontal="center" vertical="center" wrapText="1"/>
    </xf>
    <xf numFmtId="10" fontId="8" fillId="0" borderId="0" xfId="1" applyNumberFormat="1" applyFont="1" applyFill="1" applyBorder="1" applyAlignment="1">
      <alignment horizontal="center" vertical="center" wrapText="1"/>
    </xf>
    <xf numFmtId="165" fontId="14" fillId="0" borderId="7" xfId="1" applyNumberFormat="1" applyFont="1" applyBorder="1" applyAlignment="1">
      <alignment horizontal="center"/>
    </xf>
    <xf numFmtId="1" fontId="9" fillId="3" borderId="0" xfId="1" applyNumberFormat="1" applyFont="1" applyFill="1" applyBorder="1" applyAlignment="1">
      <alignment horizontal="center" vertical="center" wrapText="1"/>
    </xf>
    <xf numFmtId="0" fontId="11" fillId="0" borderId="0" xfId="1" applyFont="1"/>
    <xf numFmtId="3" fontId="9" fillId="0" borderId="0" xfId="1" applyNumberFormat="1" applyFont="1" applyFill="1" applyBorder="1" applyAlignment="1">
      <alignment horizontal="center" vertical="center"/>
    </xf>
    <xf numFmtId="165" fontId="14" fillId="0" borderId="0" xfId="1" applyNumberFormat="1" applyFont="1" applyBorder="1" applyAlignment="1">
      <alignment horizontal="center" vertical="center"/>
    </xf>
    <xf numFmtId="165" fontId="14" fillId="0" borderId="0" xfId="1" applyNumberFormat="1" applyFont="1" applyBorder="1" applyAlignment="1">
      <alignment horizontal="center"/>
    </xf>
    <xf numFmtId="3" fontId="14" fillId="0" borderId="7" xfId="1" applyNumberFormat="1" applyFont="1" applyBorder="1" applyAlignment="1">
      <alignment horizontal="center" vertical="center"/>
    </xf>
    <xf numFmtId="3" fontId="14" fillId="0" borderId="0" xfId="1" applyNumberFormat="1" applyFont="1" applyBorder="1" applyAlignment="1">
      <alignment horizontal="center" vertical="center"/>
    </xf>
    <xf numFmtId="3" fontId="10" fillId="7" borderId="10" xfId="1" applyNumberFormat="1" applyFont="1" applyFill="1" applyBorder="1" applyAlignment="1">
      <alignment horizontal="center" vertical="center"/>
    </xf>
    <xf numFmtId="3" fontId="10" fillId="8" borderId="10" xfId="1" applyNumberFormat="1" applyFont="1" applyFill="1" applyBorder="1" applyAlignment="1">
      <alignment horizontal="center" vertical="center"/>
    </xf>
    <xf numFmtId="3" fontId="10" fillId="9" borderId="10" xfId="1" applyNumberFormat="1" applyFont="1" applyFill="1" applyBorder="1" applyAlignment="1">
      <alignment horizontal="center" vertical="center"/>
    </xf>
    <xf numFmtId="1" fontId="21" fillId="0" borderId="0" xfId="1" applyNumberFormat="1" applyFont="1" applyFill="1" applyAlignment="1">
      <alignment horizontal="center" vertical="center"/>
    </xf>
    <xf numFmtId="3" fontId="16" fillId="14" borderId="7" xfId="1" applyNumberFormat="1" applyFont="1" applyFill="1" applyBorder="1" applyAlignment="1">
      <alignment horizontal="center" vertical="center"/>
    </xf>
    <xf numFmtId="165" fontId="14" fillId="0" borderId="7" xfId="1" applyNumberFormat="1" applyFont="1" applyBorder="1" applyAlignment="1">
      <alignment horizontal="center"/>
    </xf>
    <xf numFmtId="0" fontId="18" fillId="0" borderId="23" xfId="0" applyFont="1" applyBorder="1" applyAlignment="1">
      <alignment horizontal="center" vertical="center" wrapText="1"/>
    </xf>
    <xf numFmtId="165" fontId="14" fillId="0" borderId="7" xfId="1" applyNumberFormat="1" applyFont="1" applyBorder="1"/>
    <xf numFmtId="0" fontId="9" fillId="0" borderId="22" xfId="1" applyFont="1" applyBorder="1" applyAlignment="1">
      <alignment horizontal="center"/>
    </xf>
    <xf numFmtId="1" fontId="22" fillId="3" borderId="0" xfId="1" applyNumberFormat="1" applyFont="1" applyFill="1" applyBorder="1" applyAlignment="1">
      <alignment horizontal="center" vertical="center"/>
    </xf>
    <xf numFmtId="0" fontId="23" fillId="0" borderId="0" xfId="1" applyFont="1"/>
    <xf numFmtId="1" fontId="24" fillId="0" borderId="0" xfId="1" applyNumberFormat="1" applyFont="1" applyFill="1" applyAlignment="1">
      <alignment horizontal="center" vertical="center"/>
    </xf>
    <xf numFmtId="49" fontId="5" fillId="2" borderId="23" xfId="0" applyNumberFormat="1" applyFont="1" applyFill="1" applyBorder="1" applyAlignment="1">
      <alignment vertical="top" wrapText="1"/>
    </xf>
    <xf numFmtId="0" fontId="4" fillId="3" borderId="27" xfId="0" applyNumberFormat="1" applyFont="1" applyFill="1" applyBorder="1" applyAlignment="1">
      <alignment vertical="top" wrapText="1"/>
    </xf>
    <xf numFmtId="0" fontId="0" fillId="3" borderId="28" xfId="0" applyNumberFormat="1" applyFont="1" applyFill="1" applyBorder="1" applyAlignment="1">
      <alignment vertical="top" wrapText="1"/>
    </xf>
    <xf numFmtId="0" fontId="4" fillId="3" borderId="30" xfId="0" applyNumberFormat="1" applyFont="1" applyFill="1" applyBorder="1" applyAlignment="1">
      <alignment vertical="top" wrapText="1"/>
    </xf>
    <xf numFmtId="0" fontId="0" fillId="3" borderId="31" xfId="0" applyNumberFormat="1" applyFont="1" applyFill="1" applyBorder="1" applyAlignment="1">
      <alignment vertical="top" wrapText="1"/>
    </xf>
    <xf numFmtId="49" fontId="5" fillId="3" borderId="31" xfId="0" applyNumberFormat="1" applyFont="1" applyFill="1" applyBorder="1" applyAlignment="1">
      <alignment horizontal="right" vertical="top" wrapText="1"/>
    </xf>
    <xf numFmtId="0" fontId="4" fillId="3" borderId="31" xfId="0" applyNumberFormat="1" applyFont="1" applyFill="1" applyBorder="1" applyAlignment="1">
      <alignment horizontal="right" vertical="top" wrapText="1"/>
    </xf>
    <xf numFmtId="49" fontId="5" fillId="2" borderId="29" xfId="0" applyNumberFormat="1" applyFont="1" applyFill="1" applyBorder="1" applyAlignment="1">
      <alignment vertical="top" wrapText="1"/>
    </xf>
    <xf numFmtId="0" fontId="0" fillId="0" borderId="32" xfId="0" applyNumberFormat="1" applyFont="1" applyBorder="1" applyAlignment="1">
      <alignment vertical="top" wrapText="1"/>
    </xf>
    <xf numFmtId="0" fontId="4" fillId="3" borderId="32" xfId="0" applyNumberFormat="1" applyFont="1" applyFill="1" applyBorder="1" applyAlignment="1">
      <alignment vertical="top" wrapText="1"/>
    </xf>
    <xf numFmtId="0" fontId="4" fillId="3" borderId="33" xfId="0" applyNumberFormat="1" applyFont="1" applyFill="1" applyBorder="1" applyAlignment="1">
      <alignment vertical="top" wrapText="1"/>
    </xf>
    <xf numFmtId="49" fontId="5" fillId="3" borderId="34" xfId="0" applyNumberFormat="1" applyFont="1" applyFill="1" applyBorder="1" applyAlignment="1">
      <alignment horizontal="right" vertical="top" wrapText="1"/>
    </xf>
    <xf numFmtId="0" fontId="6" fillId="4" borderId="10" xfId="0" applyNumberFormat="1" applyFont="1" applyFill="1" applyBorder="1" applyAlignment="1">
      <alignment vertical="top" wrapText="1"/>
    </xf>
    <xf numFmtId="0" fontId="6" fillId="4" borderId="10" xfId="0" applyNumberFormat="1" applyFont="1" applyFill="1" applyBorder="1" applyAlignment="1">
      <alignment horizontal="right" vertical="top" wrapText="1"/>
    </xf>
    <xf numFmtId="0" fontId="0" fillId="0" borderId="28" xfId="0" applyNumberFormat="1" applyFont="1" applyBorder="1" applyAlignment="1">
      <alignment vertical="top" wrapText="1"/>
    </xf>
    <xf numFmtId="0" fontId="0" fillId="0" borderId="28" xfId="0" applyFont="1" applyBorder="1" applyAlignment="1">
      <alignment vertical="top" wrapText="1"/>
    </xf>
    <xf numFmtId="20" fontId="2" fillId="0" borderId="35" xfId="0" applyNumberFormat="1" applyFont="1" applyBorder="1" applyAlignment="1">
      <alignment vertical="top" wrapText="1"/>
    </xf>
    <xf numFmtId="0" fontId="0" fillId="0" borderId="35" xfId="0" applyNumberFormat="1" applyFont="1" applyBorder="1" applyAlignment="1">
      <alignment vertical="top" wrapText="1"/>
    </xf>
    <xf numFmtId="49" fontId="5" fillId="2" borderId="29" xfId="0" applyNumberFormat="1" applyFont="1" applyFill="1" applyBorder="1" applyAlignment="1">
      <alignment horizontal="left" vertical="top" wrapText="1"/>
    </xf>
    <xf numFmtId="14" fontId="6" fillId="4" borderId="10" xfId="0" applyNumberFormat="1" applyFont="1" applyFill="1" applyBorder="1" applyAlignment="1">
      <alignment horizontal="center" vertical="center" wrapText="1"/>
    </xf>
    <xf numFmtId="0" fontId="6" fillId="4" borderId="29" xfId="0" applyNumberFormat="1" applyFont="1" applyFill="1" applyBorder="1" applyAlignment="1">
      <alignment vertical="top" wrapText="1"/>
    </xf>
    <xf numFmtId="0" fontId="6" fillId="4" borderId="29" xfId="0" applyNumberFormat="1" applyFont="1" applyFill="1" applyBorder="1" applyAlignment="1">
      <alignment horizontal="right" vertical="top" wrapText="1"/>
    </xf>
    <xf numFmtId="0" fontId="9" fillId="0" borderId="7" xfId="1" applyFont="1" applyBorder="1" applyAlignment="1">
      <alignment horizontal="center"/>
    </xf>
    <xf numFmtId="3" fontId="14" fillId="0" borderId="7" xfId="1" applyNumberFormat="1" applyFont="1" applyBorder="1" applyAlignment="1">
      <alignment horizontal="center"/>
    </xf>
    <xf numFmtId="1" fontId="8" fillId="0" borderId="7" xfId="1" applyNumberFormat="1" applyFont="1" applyFill="1" applyBorder="1" applyAlignment="1">
      <alignment horizontal="center" vertical="center" wrapText="1"/>
    </xf>
    <xf numFmtId="3" fontId="11" fillId="8" borderId="7" xfId="1" applyNumberFormat="1" applyFont="1" applyFill="1" applyBorder="1" applyAlignment="1">
      <alignment horizontal="center" vertical="center"/>
    </xf>
    <xf numFmtId="3" fontId="11" fillId="9" borderId="7" xfId="1" applyNumberFormat="1" applyFont="1" applyFill="1" applyBorder="1" applyAlignment="1">
      <alignment horizontal="center" vertical="center"/>
    </xf>
    <xf numFmtId="1" fontId="8" fillId="0" borderId="0" xfId="1" applyNumberFormat="1" applyFont="1" applyFill="1" applyBorder="1" applyAlignment="1">
      <alignment horizontal="center" vertical="center" wrapText="1"/>
    </xf>
    <xf numFmtId="1" fontId="8" fillId="0" borderId="12" xfId="1" applyNumberFormat="1" applyFont="1" applyFill="1" applyBorder="1" applyAlignment="1">
      <alignment horizontal="center" vertical="center" wrapText="1"/>
    </xf>
    <xf numFmtId="1" fontId="8" fillId="0" borderId="20" xfId="1" applyNumberFormat="1" applyFont="1" applyFill="1" applyBorder="1" applyAlignment="1">
      <alignment horizontal="center" vertical="center" wrapText="1"/>
    </xf>
    <xf numFmtId="1" fontId="8" fillId="0" borderId="19" xfId="1" applyNumberFormat="1" applyFont="1" applyFill="1" applyBorder="1" applyAlignment="1">
      <alignment horizontal="center" vertical="center" wrapText="1"/>
    </xf>
    <xf numFmtId="1" fontId="8" fillId="0" borderId="9" xfId="1" applyNumberFormat="1" applyFont="1" applyFill="1" applyBorder="1" applyAlignment="1">
      <alignment horizontal="center" vertical="center" wrapText="1"/>
    </xf>
    <xf numFmtId="1" fontId="8" fillId="0" borderId="10" xfId="1" applyNumberFormat="1" applyFont="1" applyFill="1" applyBorder="1" applyAlignment="1">
      <alignment horizontal="center" vertical="center" wrapText="1"/>
    </xf>
    <xf numFmtId="1" fontId="8" fillId="0" borderId="15" xfId="1" applyNumberFormat="1" applyFont="1" applyFill="1" applyBorder="1" applyAlignment="1">
      <alignment horizontal="center" vertical="center" wrapText="1"/>
    </xf>
    <xf numFmtId="3" fontId="10" fillId="8" borderId="7" xfId="1" applyNumberFormat="1" applyFont="1" applyFill="1" applyBorder="1" applyAlignment="1">
      <alignment horizontal="center" vertical="center"/>
    </xf>
    <xf numFmtId="3" fontId="10" fillId="7" borderId="7" xfId="1" applyNumberFormat="1" applyFont="1" applyFill="1" applyBorder="1" applyAlignment="1">
      <alignment horizontal="center" vertical="center"/>
    </xf>
    <xf numFmtId="3" fontId="11" fillId="7" borderId="7" xfId="1" applyNumberFormat="1" applyFont="1" applyFill="1" applyBorder="1" applyAlignment="1">
      <alignment horizontal="center" vertical="center"/>
    </xf>
    <xf numFmtId="1" fontId="9" fillId="0" borderId="9" xfId="1" applyNumberFormat="1" applyFont="1" applyFill="1" applyBorder="1" applyAlignment="1">
      <alignment horizontal="center" vertical="center" wrapText="1"/>
    </xf>
    <xf numFmtId="1" fontId="9" fillId="0" borderId="15" xfId="1" applyNumberFormat="1" applyFont="1" applyFill="1" applyBorder="1" applyAlignment="1">
      <alignment horizontal="center" vertical="center" wrapText="1"/>
    </xf>
    <xf numFmtId="1" fontId="9" fillId="0" borderId="10" xfId="1" applyNumberFormat="1" applyFont="1" applyFill="1" applyBorder="1" applyAlignment="1">
      <alignment horizontal="center" vertical="center" wrapText="1"/>
    </xf>
    <xf numFmtId="3" fontId="11" fillId="11" borderId="7" xfId="1" applyNumberFormat="1" applyFont="1" applyFill="1" applyBorder="1" applyAlignment="1">
      <alignment horizontal="center" vertical="center"/>
    </xf>
    <xf numFmtId="3" fontId="11" fillId="12" borderId="7" xfId="1" applyNumberFormat="1" applyFont="1" applyFill="1" applyBorder="1" applyAlignment="1">
      <alignment horizontal="center" vertical="center"/>
    </xf>
    <xf numFmtId="1" fontId="9" fillId="0" borderId="23" xfId="1" applyNumberFormat="1" applyFont="1" applyFill="1" applyBorder="1" applyAlignment="1">
      <alignment horizontal="center" vertical="center" wrapText="1"/>
    </xf>
    <xf numFmtId="3" fontId="9" fillId="0" borderId="8" xfId="1" applyNumberFormat="1" applyFont="1" applyFill="1" applyBorder="1" applyAlignment="1">
      <alignment horizontal="center" vertical="center"/>
    </xf>
    <xf numFmtId="3" fontId="9" fillId="0" borderId="26" xfId="1" applyNumberFormat="1" applyFont="1" applyFill="1" applyBorder="1" applyAlignment="1">
      <alignment horizontal="center" vertical="center"/>
    </xf>
    <xf numFmtId="3" fontId="10" fillId="9" borderId="7" xfId="1" applyNumberFormat="1" applyFont="1" applyFill="1" applyBorder="1" applyAlignment="1">
      <alignment horizontal="center" vertical="center"/>
    </xf>
    <xf numFmtId="3" fontId="9" fillId="6" borderId="7" xfId="1" applyNumberFormat="1" applyFont="1" applyFill="1" applyBorder="1" applyAlignment="1">
      <alignment horizontal="center" vertical="center" wrapText="1"/>
    </xf>
    <xf numFmtId="3" fontId="11" fillId="13" borderId="7" xfId="1" applyNumberFormat="1" applyFont="1" applyFill="1" applyBorder="1" applyAlignment="1">
      <alignment horizontal="center" vertical="center"/>
    </xf>
    <xf numFmtId="165" fontId="14" fillId="0" borderId="7" xfId="1" applyNumberFormat="1" applyFont="1" applyBorder="1" applyAlignment="1">
      <alignment horizontal="center"/>
    </xf>
    <xf numFmtId="165" fontId="14" fillId="0" borderId="7" xfId="1" quotePrefix="1" applyNumberFormat="1" applyFont="1" applyBorder="1" applyAlignment="1">
      <alignment horizontal="center"/>
    </xf>
    <xf numFmtId="0" fontId="9" fillId="0" borderId="7" xfId="1" applyFont="1" applyBorder="1" applyAlignment="1">
      <alignment horizontal="center" vertical="center" wrapText="1"/>
    </xf>
    <xf numFmtId="0" fontId="14" fillId="0" borderId="7" xfId="1" applyFont="1" applyBorder="1" applyAlignment="1">
      <alignment horizontal="center"/>
    </xf>
    <xf numFmtId="3" fontId="13" fillId="14" borderId="7" xfId="1" applyNumberFormat="1" applyFont="1" applyFill="1" applyBorder="1" applyAlignment="1">
      <alignment horizontal="center" vertical="center"/>
    </xf>
    <xf numFmtId="3" fontId="10" fillId="7" borderId="23" xfId="1" applyNumberFormat="1" applyFont="1" applyFill="1" applyBorder="1" applyAlignment="1">
      <alignment horizontal="center" vertical="center"/>
    </xf>
    <xf numFmtId="3" fontId="10" fillId="7" borderId="22" xfId="1" applyNumberFormat="1" applyFont="1" applyFill="1" applyBorder="1" applyAlignment="1">
      <alignment horizontal="center" vertical="center"/>
    </xf>
    <xf numFmtId="10" fontId="10" fillId="14" borderId="23" xfId="1" applyNumberFormat="1" applyFont="1" applyFill="1" applyBorder="1" applyAlignment="1">
      <alignment horizontal="center" vertical="center"/>
    </xf>
    <xf numFmtId="10" fontId="10" fillId="14" borderId="22" xfId="1" applyNumberFormat="1" applyFont="1" applyFill="1" applyBorder="1" applyAlignment="1">
      <alignment horizontal="center" vertical="center"/>
    </xf>
    <xf numFmtId="3" fontId="10" fillId="14" borderId="23" xfId="1" applyNumberFormat="1" applyFont="1" applyFill="1" applyBorder="1" applyAlignment="1">
      <alignment horizontal="center" vertical="center"/>
    </xf>
    <xf numFmtId="3" fontId="10" fillId="14" borderId="22" xfId="1" applyNumberFormat="1" applyFont="1" applyFill="1" applyBorder="1" applyAlignment="1">
      <alignment horizontal="center" vertical="center"/>
    </xf>
    <xf numFmtId="14" fontId="6" fillId="4" borderId="7" xfId="0" applyNumberFormat="1" applyFont="1" applyFill="1" applyBorder="1" applyAlignment="1">
      <alignment horizontal="center" vertical="center" wrapText="1"/>
    </xf>
    <xf numFmtId="0" fontId="15" fillId="4" borderId="23" xfId="0" applyNumberFormat="1" applyFont="1" applyFill="1" applyBorder="1" applyAlignment="1">
      <alignment horizontal="center" vertical="center" wrapText="1"/>
    </xf>
    <xf numFmtId="0" fontId="15" fillId="4" borderId="8" xfId="0" applyNumberFormat="1" applyFont="1" applyFill="1" applyBorder="1" applyAlignment="1">
      <alignment horizontal="center" vertical="center" wrapText="1"/>
    </xf>
    <xf numFmtId="0" fontId="15" fillId="4" borderId="22" xfId="0" applyNumberFormat="1" applyFont="1" applyFill="1" applyBorder="1" applyAlignment="1">
      <alignment horizontal="center" vertical="center" wrapText="1"/>
    </xf>
    <xf numFmtId="14" fontId="6" fillId="4" borderId="29" xfId="0" applyNumberFormat="1" applyFont="1" applyFill="1" applyBorder="1" applyAlignment="1">
      <alignment horizontal="center" vertical="center" wrapText="1"/>
    </xf>
    <xf numFmtId="0" fontId="6" fillId="4" borderId="23" xfId="0" applyNumberFormat="1" applyFont="1" applyFill="1" applyBorder="1" applyAlignment="1">
      <alignment horizontal="center" vertical="center" wrapText="1"/>
    </xf>
    <xf numFmtId="0" fontId="6" fillId="4" borderId="8" xfId="0" applyNumberFormat="1" applyFont="1" applyFill="1" applyBorder="1" applyAlignment="1">
      <alignment horizontal="center" vertical="center" wrapText="1"/>
    </xf>
    <xf numFmtId="1" fontId="25" fillId="0" borderId="0" xfId="2" applyNumberForma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9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PivotStyle="PivotStyleMedium7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594A3A"/>
      <rgbColor rgb="FF000000"/>
      <rgbColor rgb="FFFFFFFF"/>
      <rgbColor rgb="FFE7C280"/>
      <rgbColor rgb="FF6B5A47"/>
      <rgbColor rgb="FFC7BFB6"/>
      <rgbColor rgb="FFF2B220"/>
      <rgbColor rgb="FFAF9E8C"/>
      <rgbColor rgb="FFEACA8F"/>
      <rgbColor rgb="FFC8C2BA"/>
      <rgbColor rgb="FFA2917D"/>
      <rgbColor rgb="FFDED9D4"/>
      <rgbColor rgb="FF7E6A54"/>
      <rgbColor rgb="FFE4E2DE"/>
      <rgbColor rgb="FFFFF8DF"/>
      <rgbColor rgb="FFF1EEEC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CC99"/>
      <color rgb="FFCCFFFF"/>
      <color rgb="FFD79DB7"/>
      <color rgb="FFA2917D"/>
      <color rgb="FFD6C0A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Vente</a:t>
            </a:r>
            <a:r>
              <a:rPr lang="fr-FR" b="1" baseline="0"/>
              <a:t> par secteur (quantité)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2.2814620911462101E-2"/>
          <c:y val="0.19754860201003099"/>
          <c:w val="0.52161225913173503"/>
          <c:h val="0.61256193971444794"/>
        </c:manualLayout>
      </c:layout>
      <c:pieChart>
        <c:varyColors val="1"/>
        <c:ser>
          <c:idx val="0"/>
          <c:order val="0"/>
          <c:tx>
            <c:strRef>
              <c:f>Présentation!$B$28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FF0000">
                <a:alpha val="96000"/>
              </a:srgbClr>
            </a:solidFill>
            <a:ln>
              <a:solidFill>
                <a:schemeClr val="tx1"/>
              </a:solidFill>
            </a:ln>
            <a:scene3d>
              <a:camera prst="orthographicFront"/>
              <a:lightRig rig="morning" dir="t"/>
            </a:scene3d>
          </c:spPr>
          <c:dPt>
            <c:idx val="0"/>
            <c:bubble3D val="0"/>
            <c:spPr>
              <a:solidFill>
                <a:srgbClr val="FFFF99">
                  <a:alpha val="96000"/>
                </a:srgbClr>
              </a:solidFill>
              <a:ln w="19050">
                <a:solidFill>
                  <a:schemeClr val="tx1"/>
                </a:solidFill>
              </a:ln>
              <a:effectLst/>
              <a:scene3d>
                <a:camera prst="orthographicFront"/>
                <a:lightRig rig="morning" dir="t"/>
              </a:scene3d>
            </c:spPr>
          </c:dPt>
          <c:dPt>
            <c:idx val="1"/>
            <c:bubble3D val="0"/>
            <c:spPr>
              <a:solidFill>
                <a:srgbClr val="CCFFFF">
                  <a:alpha val="96000"/>
                </a:srgbClr>
              </a:solidFill>
              <a:ln w="19050">
                <a:solidFill>
                  <a:schemeClr val="tx1"/>
                </a:solidFill>
              </a:ln>
              <a:effectLst/>
              <a:scene3d>
                <a:camera prst="orthographicFront"/>
                <a:lightRig rig="morning" dir="t"/>
              </a:scene3d>
            </c:spPr>
          </c:dPt>
          <c:dPt>
            <c:idx val="2"/>
            <c:bubble3D val="0"/>
            <c:spPr>
              <a:solidFill>
                <a:srgbClr val="FFCC99">
                  <a:alpha val="96000"/>
                </a:srgbClr>
              </a:solidFill>
              <a:ln w="19050">
                <a:solidFill>
                  <a:schemeClr val="tx1"/>
                </a:solidFill>
              </a:ln>
              <a:effectLst/>
              <a:scene3d>
                <a:camera prst="orthographicFront"/>
                <a:lightRig rig="morning" dir="t"/>
              </a:scene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Présentation!$A$29:$A$31</c:f>
              <c:strCache>
                <c:ptCount val="3"/>
                <c:pt idx="0">
                  <c:v>T-shirt</c:v>
                </c:pt>
                <c:pt idx="1">
                  <c:v>Jogging</c:v>
                </c:pt>
                <c:pt idx="2">
                  <c:v>Chaussettes</c:v>
                </c:pt>
              </c:strCache>
            </c:strRef>
          </c:cat>
          <c:val>
            <c:numRef>
              <c:f>Présentation!$B$29:$B$31</c:f>
              <c:numCache>
                <c:formatCode>General</c:formatCode>
                <c:ptCount val="3"/>
                <c:pt idx="0">
                  <c:v>694</c:v>
                </c:pt>
                <c:pt idx="1">
                  <c:v>694</c:v>
                </c:pt>
                <c:pt idx="2">
                  <c:v>750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173792335770967"/>
          <c:y val="0.88326872902797005"/>
          <c:w val="0.63022236648476304"/>
          <c:h val="7.8923194882343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587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Vente selon la météo de</a:t>
            </a:r>
          </a:p>
        </c:rich>
      </c:tx>
      <c:layout>
        <c:manualLayout>
          <c:xMode val="edge"/>
          <c:yMode val="edge"/>
          <c:x val="2.7727272727272701E-2"/>
          <c:y val="3.6666666666666702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Présentation!$I$29</c:f>
              <c:strCache>
                <c:ptCount val="1"/>
                <c:pt idx="0">
                  <c:v>Dégivrant</c:v>
                </c:pt>
              </c:strCache>
            </c:strRef>
          </c:tx>
          <c:spPr>
            <a:solidFill>
              <a:srgbClr val="CCFFFF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FFF99"/>
              </a:solidFill>
              <a:ln>
                <a:noFill/>
              </a:ln>
              <a:effectLst/>
            </c:spPr>
          </c:dPt>
          <c:dPt>
            <c:idx val="2"/>
            <c:invertIfNegative val="0"/>
            <c:bubble3D val="0"/>
            <c:spPr>
              <a:solidFill>
                <a:srgbClr val="FFCC99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Présentation!$J$28:$L$28</c:f>
              <c:strCache>
                <c:ptCount val="3"/>
                <c:pt idx="0">
                  <c:v>Pluie</c:v>
                </c:pt>
                <c:pt idx="1">
                  <c:v>Soleil</c:v>
                </c:pt>
                <c:pt idx="2">
                  <c:v>Nuageux</c:v>
                </c:pt>
              </c:strCache>
            </c:strRef>
          </c:cat>
          <c:val>
            <c:numRef>
              <c:f>Présentation!$J$29:$L$29</c:f>
              <c:numCache>
                <c:formatCode>General</c:formatCode>
                <c:ptCount val="3"/>
                <c:pt idx="0">
                  <c:v>173</c:v>
                </c:pt>
                <c:pt idx="1">
                  <c:v>164</c:v>
                </c:pt>
                <c:pt idx="2">
                  <c:v>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61531392"/>
        <c:axId val="161532928"/>
      </c:barChart>
      <c:catAx>
        <c:axId val="161531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532928"/>
        <c:crosses val="autoZero"/>
        <c:auto val="1"/>
        <c:lblAlgn val="ctr"/>
        <c:lblOffset val="100"/>
        <c:noMultiLvlLbl val="0"/>
      </c:catAx>
      <c:valAx>
        <c:axId val="1615329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5313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Radio" firstButton="1" fmlaLink="$A$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Drop" dropLines="56" dropStyle="combo" dx="16" fmlaLink="$B$1" fmlaRange="$B$6:$B$20" noThreeD="1" sel="6" val="0"/>
</file>

<file path=xl/ctrlProps/ctrlProp6.xml><?xml version="1.0" encoding="utf-8"?>
<formControlPr xmlns="http://schemas.microsoft.com/office/spreadsheetml/2009/9/main" objectType="CheckBox" fmlaLink="$B$3" lockText="1" noThreeD="1"/>
</file>

<file path=xl/ctrlProps/ctrlProp7.xml><?xml version="1.0" encoding="utf-8"?>
<formControlPr xmlns="http://schemas.microsoft.com/office/spreadsheetml/2009/9/main" objectType="CheckBox" fmlaLink="$B$4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26</xdr:row>
      <xdr:rowOff>25953</xdr:rowOff>
    </xdr:from>
    <xdr:to>
      <xdr:col>6</xdr:col>
      <xdr:colOff>215623</xdr:colOff>
      <xdr:row>46</xdr:row>
      <xdr:rowOff>50800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1438275</xdr:colOff>
          <xdr:row>37</xdr:row>
          <xdr:rowOff>180975</xdr:rowOff>
        </xdr:from>
        <xdr:to>
          <xdr:col>5</xdr:col>
          <xdr:colOff>66675</xdr:colOff>
          <xdr:row>42</xdr:row>
          <xdr:rowOff>9525</xdr:rowOff>
        </xdr:to>
        <xdr:sp macro="" textlink="">
          <xdr:nvSpPr>
            <xdr:cNvPr id="7174" name="Option 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Objet du quotidien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1409700</xdr:colOff>
          <xdr:row>32</xdr:row>
          <xdr:rowOff>114300</xdr:rowOff>
        </xdr:from>
        <xdr:to>
          <xdr:col>5</xdr:col>
          <xdr:colOff>28575</xdr:colOff>
          <xdr:row>35</xdr:row>
          <xdr:rowOff>152400</xdr:rowOff>
        </xdr:to>
        <xdr:sp macro="" textlink="">
          <xdr:nvSpPr>
            <xdr:cNvPr id="7172" name="Option 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Automobile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1409700</xdr:colOff>
          <xdr:row>30</xdr:row>
          <xdr:rowOff>66675</xdr:rowOff>
        </xdr:from>
        <xdr:to>
          <xdr:col>5</xdr:col>
          <xdr:colOff>0</xdr:colOff>
          <xdr:row>32</xdr:row>
          <xdr:rowOff>152400</xdr:rowOff>
        </xdr:to>
        <xdr:sp macro="" textlink="">
          <xdr:nvSpPr>
            <xdr:cNvPr id="7171" name="Option 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Alimentaire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1419225</xdr:colOff>
          <xdr:row>35</xdr:row>
          <xdr:rowOff>180975</xdr:rowOff>
        </xdr:from>
        <xdr:to>
          <xdr:col>4</xdr:col>
          <xdr:colOff>371475</xdr:colOff>
          <xdr:row>38</xdr:row>
          <xdr:rowOff>47625</xdr:rowOff>
        </xdr:to>
        <xdr:sp macro="" textlink="">
          <xdr:nvSpPr>
            <xdr:cNvPr id="7173" name="Option 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Textile</a:t>
              </a:r>
            </a:p>
          </xdr:txBody>
        </xdr:sp>
        <xdr:clientData/>
      </xdr:twoCellAnchor>
    </mc:Choice>
    <mc:Fallback/>
  </mc:AlternateContent>
  <xdr:twoCellAnchor editAs="absolute">
    <xdr:from>
      <xdr:col>6</xdr:col>
      <xdr:colOff>227012</xdr:colOff>
      <xdr:row>26</xdr:row>
      <xdr:rowOff>25400</xdr:rowOff>
    </xdr:from>
    <xdr:to>
      <xdr:col>17</xdr:col>
      <xdr:colOff>174625</xdr:colOff>
      <xdr:row>45</xdr:row>
      <xdr:rowOff>165100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542925</xdr:colOff>
          <xdr:row>26</xdr:row>
          <xdr:rowOff>114300</xdr:rowOff>
        </xdr:from>
        <xdr:to>
          <xdr:col>17</xdr:col>
          <xdr:colOff>142875</xdr:colOff>
          <xdr:row>28</xdr:row>
          <xdr:rowOff>85725</xdr:rowOff>
        </xdr:to>
        <xdr:sp macro="" textlink="">
          <xdr:nvSpPr>
            <xdr:cNvPr id="7176" name="Drop Dow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0</xdr:row>
          <xdr:rowOff>0</xdr:rowOff>
        </xdr:from>
        <xdr:to>
          <xdr:col>0</xdr:col>
          <xdr:colOff>1057275</xdr:colOff>
          <xdr:row>1</xdr:row>
          <xdr:rowOff>180975</xdr:rowOff>
        </xdr:to>
        <xdr:sp macro="" textlink="">
          <xdr:nvSpPr>
            <xdr:cNvPr id="7180" name="Check Box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Météo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1</xdr:row>
          <xdr:rowOff>76200</xdr:rowOff>
        </xdr:from>
        <xdr:to>
          <xdr:col>1</xdr:col>
          <xdr:colOff>504825</xdr:colOff>
          <xdr:row>3</xdr:row>
          <xdr:rowOff>66675</xdr:rowOff>
        </xdr:to>
        <xdr:sp macro="" textlink="">
          <xdr:nvSpPr>
            <xdr:cNvPr id="7182" name="Check Box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Tranche horaire</a:t>
              </a:r>
            </a:p>
          </xdr:txBody>
        </xdr:sp>
        <xdr:clientData/>
      </xdr:twoCellAnchor>
    </mc:Choice>
    <mc:Fallback/>
  </mc:AlternateContent>
  <xdr:twoCellAnchor>
    <xdr:from>
      <xdr:col>12</xdr:col>
      <xdr:colOff>381000</xdr:colOff>
      <xdr:row>8</xdr:row>
      <xdr:rowOff>47625</xdr:rowOff>
    </xdr:from>
    <xdr:to>
      <xdr:col>29</xdr:col>
      <xdr:colOff>694693</xdr:colOff>
      <xdr:row>30</xdr:row>
      <xdr:rowOff>151756</xdr:rowOff>
    </xdr:to>
    <xdr:grpSp>
      <xdr:nvGrpSpPr>
        <xdr:cNvPr id="9" name="Groupe 8"/>
        <xdr:cNvGrpSpPr/>
      </xdr:nvGrpSpPr>
      <xdr:grpSpPr>
        <a:xfrm>
          <a:off x="6512719" y="1857375"/>
          <a:ext cx="11755599" cy="5140475"/>
          <a:chOff x="6417469" y="1857375"/>
          <a:chExt cx="11612724" cy="5140475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3"/>
          <a:stretch>
            <a:fillRect/>
          </a:stretch>
        </xdr:blipFill>
        <xdr:spPr>
          <a:xfrm>
            <a:off x="12958763" y="1857375"/>
            <a:ext cx="5071430" cy="5140475"/>
          </a:xfrm>
          <a:prstGeom prst="rect">
            <a:avLst/>
          </a:prstGeom>
        </xdr:spPr>
      </xdr:pic>
      <xdr:sp macro="" textlink="">
        <xdr:nvSpPr>
          <xdr:cNvPr id="5" name="ZoneTexte 4"/>
          <xdr:cNvSpPr txBox="1"/>
        </xdr:nvSpPr>
        <xdr:spPr>
          <a:xfrm>
            <a:off x="6417469" y="3505200"/>
            <a:ext cx="5686425" cy="847725"/>
          </a:xfrm>
          <a:prstGeom prst="rect">
            <a:avLst/>
          </a:prstGeom>
          <a:solidFill>
            <a:schemeClr val="accent3">
              <a:lumMod val="40000"/>
              <a:lumOff val="60000"/>
            </a:schemeClr>
          </a:solidFill>
          <a:ln w="19050" cap="flat">
            <a:solidFill>
              <a:srgbClr val="C00000"/>
            </a:solidFill>
            <a:miter lim="400000"/>
          </a:ln>
          <a:effectLst/>
          <a:sp3d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none"/>
        </xdr:style>
        <xdr:txBody>
          <a:bodyPr rot="0" spcFirstLastPara="1" vertOverflow="clip" horzOverflow="clip" vert="horz" wrap="square" lIns="50800" tIns="50800" rIns="50800" bIns="50800" numCol="1" spcCol="38100" rtlCol="0" anchor="t">
            <a:noAutofit/>
          </a:bodyPr>
          <a:lstStyle/>
          <a:p>
            <a:pPr marL="0" marR="0" indent="0" algn="l" defTabSz="457200" rtl="0" fontAlgn="auto" latinLnBrk="0" hangingPunct="0">
              <a:lnSpc>
                <a:spcPct val="12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</a:pPr>
            <a:r>
              <a:rPr kumimoji="0" lang="fr-FR" sz="1100" b="0" i="0" u="none" strike="noStrike" cap="none" spc="0" normalizeH="0" baseline="0">
                <a:ln>
                  <a:noFill/>
                </a:ln>
                <a:solidFill>
                  <a:schemeClr val="accent6">
                    <a:satOff val="3260"/>
                    <a:lumOff val="-27490"/>
                  </a:schemeClr>
                </a:solidFill>
                <a:effectLst/>
                <a:uFillTx/>
                <a:latin typeface="Hoefler Text"/>
                <a:ea typeface="Hoefler Text"/>
                <a:cs typeface="Hoefler Text"/>
                <a:sym typeface="Hoefler Text"/>
              </a:rPr>
              <a:t>Pour les graphiques</a:t>
            </a:r>
          </a:p>
          <a:p>
            <a:pPr marL="0" marR="0" indent="0" algn="l" defTabSz="457200" rtl="0" fontAlgn="auto" latinLnBrk="0" hangingPunct="0">
              <a:lnSpc>
                <a:spcPct val="12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</a:pPr>
            <a:r>
              <a:rPr kumimoji="0" lang="fr-FR" sz="1100" b="0" i="0" u="none" strike="noStrike" cap="none" spc="0" normalizeH="0" baseline="0">
                <a:ln>
                  <a:noFill/>
                </a:ln>
                <a:solidFill>
                  <a:schemeClr val="accent6">
                    <a:satOff val="3260"/>
                    <a:lumOff val="-27490"/>
                  </a:schemeClr>
                </a:solidFill>
                <a:effectLst/>
                <a:uFillTx/>
                <a:latin typeface="Hoefler Text"/>
                <a:ea typeface="Hoefler Text"/>
                <a:cs typeface="Hoefler Text"/>
                <a:sym typeface="Hoefler Text"/>
              </a:rPr>
              <a:t>Clic droit sur le graphique --&gt; Format de la zone de graphique</a:t>
            </a:r>
          </a:p>
        </xdr:txBody>
      </xdr:sp>
      <xdr:cxnSp macro="">
        <xdr:nvCxnSpPr>
          <xdr:cNvPr id="7" name="Connecteur droit avec flèche 6"/>
          <xdr:cNvCxnSpPr>
            <a:stCxn id="5" idx="3"/>
          </xdr:cNvCxnSpPr>
        </xdr:nvCxnSpPr>
        <xdr:spPr>
          <a:xfrm flipV="1">
            <a:off x="12103894" y="2035969"/>
            <a:ext cx="1243012" cy="1893094"/>
          </a:xfrm>
          <a:prstGeom prst="straightConnector1">
            <a:avLst/>
          </a:prstGeom>
          <a:noFill/>
          <a:ln w="38100" cap="flat">
            <a:solidFill>
              <a:srgbClr val="C00000">
                <a:alpha val="50000"/>
              </a:srgbClr>
            </a:solidFill>
            <a:prstDash val="solid"/>
            <a:miter lim="400000"/>
            <a:tailEnd type="arrow"/>
          </a:ln>
          <a:effectLst/>
          <a:sp3d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none"/>
        </xdr:style>
      </xdr:cxnSp>
      <xdr:sp macro="" textlink="">
        <xdr:nvSpPr>
          <xdr:cNvPr id="8" name="Ellipse 7"/>
          <xdr:cNvSpPr/>
        </xdr:nvSpPr>
        <xdr:spPr>
          <a:xfrm>
            <a:off x="12977813" y="3667126"/>
            <a:ext cx="1464468" cy="619125"/>
          </a:xfrm>
          <a:prstGeom prst="ellipse">
            <a:avLst/>
          </a:prstGeom>
          <a:noFill/>
          <a:ln w="28575" cap="flat">
            <a:solidFill>
              <a:srgbClr val="C00000"/>
            </a:solidFill>
            <a:miter lim="400000"/>
          </a:ln>
          <a:effectLst/>
          <a:sp3d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none"/>
        </xdr:style>
        <xdr:txBody>
          <a:bodyPr rot="0" spcFirstLastPara="1" vertOverflow="clip" horzOverflow="clip" vert="horz" wrap="square" lIns="50800" tIns="50800" rIns="50800" bIns="50800" numCol="1" spcCol="38100" rtlCol="0" anchor="t">
            <a:spAutoFit/>
          </a:bodyPr>
          <a:lstStyle/>
          <a:p>
            <a:pPr marL="0" marR="0" indent="0" algn="l" defTabSz="457200" rtl="0" fontAlgn="auto" latinLnBrk="0" hangingPunct="0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</a:pPr>
            <a:endParaRPr kumimoji="0" lang="fr-FR" sz="1400" b="0" i="0" u="none" strike="noStrike" cap="none" spc="0" normalizeH="0" baseline="0">
              <a:ln>
                <a:noFill/>
              </a:ln>
              <a:solidFill>
                <a:srgbClr val="FFFFFF"/>
              </a:solidFill>
              <a:effectLst/>
              <a:uFillTx/>
              <a:latin typeface="+mn-lt"/>
              <a:ea typeface="+mn-ea"/>
              <a:cs typeface="+mn-cs"/>
              <a:sym typeface="Avenir Next"/>
            </a:endParaRPr>
          </a:p>
        </xdr:txBody>
      </xdr:sp>
      <xdr:sp macro="" textlink="">
        <xdr:nvSpPr>
          <xdr:cNvPr id="16" name="Ellipse 15"/>
          <xdr:cNvSpPr/>
        </xdr:nvSpPr>
        <xdr:spPr>
          <a:xfrm>
            <a:off x="14382751" y="2964656"/>
            <a:ext cx="714374" cy="261938"/>
          </a:xfrm>
          <a:prstGeom prst="ellipse">
            <a:avLst/>
          </a:prstGeom>
          <a:noFill/>
          <a:ln w="28575" cap="flat">
            <a:solidFill>
              <a:srgbClr val="C00000"/>
            </a:solidFill>
            <a:miter lim="400000"/>
          </a:ln>
          <a:effectLst/>
          <a:sp3d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none"/>
        </xdr:style>
        <xdr:txBody>
          <a:bodyPr rot="0" spcFirstLastPara="1" vertOverflow="clip" horzOverflow="clip" vert="horz" wrap="square" lIns="50800" tIns="50800" rIns="50800" bIns="50800" numCol="1" spcCol="38100" rtlCol="0" anchor="t">
            <a:noAutofit/>
          </a:bodyPr>
          <a:lstStyle/>
          <a:p>
            <a:pPr marL="0" marR="0" indent="0" algn="l" defTabSz="457200" rtl="0" fontAlgn="auto" latinLnBrk="0" hangingPunct="0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</a:pPr>
            <a:endParaRPr kumimoji="0" lang="fr-FR" sz="1400" b="0" i="0" u="none" strike="noStrike" cap="none" spc="0" normalizeH="0" baseline="0">
              <a:ln>
                <a:noFill/>
              </a:ln>
              <a:solidFill>
                <a:srgbClr val="FFFFFF"/>
              </a:solidFill>
              <a:effectLst/>
              <a:uFillTx/>
              <a:latin typeface="+mn-lt"/>
              <a:ea typeface="+mn-ea"/>
              <a:cs typeface="+mn-cs"/>
              <a:sym typeface="Avenir Next"/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3047861</xdr:rowOff>
    </xdr:from>
    <xdr:to>
      <xdr:col>5</xdr:col>
      <xdr:colOff>279632</xdr:colOff>
      <xdr:row>0</xdr:row>
      <xdr:rowOff>3052661</xdr:rowOff>
    </xdr:to>
    <xdr:sp macro="" textlink="">
      <xdr:nvSpPr>
        <xdr:cNvPr id="2" name="Shape 9"/>
        <xdr:cNvSpPr/>
      </xdr:nvSpPr>
      <xdr:spPr>
        <a:xfrm>
          <a:off x="0" y="3047861"/>
          <a:ext cx="3611926" cy="4800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69910</xdr:colOff>
      <xdr:row>0</xdr:row>
      <xdr:rowOff>570918</xdr:rowOff>
    </xdr:from>
    <xdr:to>
      <xdr:col>5</xdr:col>
      <xdr:colOff>291284</xdr:colOff>
      <xdr:row>0</xdr:row>
      <xdr:rowOff>2539999</xdr:rowOff>
    </xdr:to>
    <xdr:sp macro="" textlink="">
      <xdr:nvSpPr>
        <xdr:cNvPr id="3" name="Shape 10"/>
        <xdr:cNvSpPr/>
      </xdr:nvSpPr>
      <xdr:spPr>
        <a:xfrm>
          <a:off x="69910" y="570918"/>
          <a:ext cx="3553668" cy="1969081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latinLnBrk="0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Ici sont réunis les ventes du mois de Janvier.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des t-shirt et des chaussettes. La société a vendu sur les machés aux dates suivantes : Le 7 Janvier, le 14 Janvier, le 21 Janvier et le 28 Janvier.</a:t>
          </a:r>
        </a:p>
        <a:p>
          <a:pPr marL="0" marR="0" indent="0" algn="ctr" defTabSz="457200" rtl="0" latinLnBrk="0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endParaRPr lang="fr-FR" sz="1400" b="0" i="0" u="none" strike="noStrike" cap="none" spc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Hoefler Text"/>
          </a:endParaRPr>
        </a:p>
      </xdr:txBody>
    </xdr:sp>
    <xdr:clientData/>
  </xdr:twoCellAnchor>
  <xdr:twoCellAnchor>
    <xdr:from>
      <xdr:col>0</xdr:col>
      <xdr:colOff>0</xdr:colOff>
      <xdr:row>0</xdr:row>
      <xdr:rowOff>544067</xdr:rowOff>
    </xdr:from>
    <xdr:to>
      <xdr:col>5</xdr:col>
      <xdr:colOff>81558</xdr:colOff>
      <xdr:row>0</xdr:row>
      <xdr:rowOff>547614</xdr:rowOff>
    </xdr:to>
    <xdr:sp macro="" textlink="">
      <xdr:nvSpPr>
        <xdr:cNvPr id="4" name="Shape 11"/>
        <xdr:cNvSpPr/>
      </xdr:nvSpPr>
      <xdr:spPr>
        <a:xfrm>
          <a:off x="0" y="544067"/>
          <a:ext cx="3413852" cy="3547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48702</xdr:rowOff>
    </xdr:from>
    <xdr:to>
      <xdr:col>4</xdr:col>
      <xdr:colOff>431101</xdr:colOff>
      <xdr:row>0</xdr:row>
      <xdr:rowOff>524312</xdr:rowOff>
    </xdr:to>
    <xdr:sp macro="" textlink="">
      <xdr:nvSpPr>
        <xdr:cNvPr id="5" name="Shape 12"/>
        <xdr:cNvSpPr/>
      </xdr:nvSpPr>
      <xdr:spPr>
        <a:xfrm>
          <a:off x="0" y="48702"/>
          <a:ext cx="3320642" cy="475610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4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Janvier</a:t>
          </a:r>
          <a:endParaRPr sz="24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2923540</xdr:rowOff>
    </xdr:from>
    <xdr:to>
      <xdr:col>4</xdr:col>
      <xdr:colOff>427102</xdr:colOff>
      <xdr:row>0</xdr:row>
      <xdr:rowOff>2923576</xdr:rowOff>
    </xdr:to>
    <xdr:sp macro="" textlink="">
      <xdr:nvSpPr>
        <xdr:cNvPr id="2" name="Shape 9"/>
        <xdr:cNvSpPr/>
      </xdr:nvSpPr>
      <xdr:spPr>
        <a:xfrm>
          <a:off x="0" y="2923540"/>
          <a:ext cx="3424302" cy="36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63500</xdr:colOff>
      <xdr:row>0</xdr:row>
      <xdr:rowOff>575056</xdr:rowOff>
    </xdr:from>
    <xdr:to>
      <xdr:col>5</xdr:col>
      <xdr:colOff>101600</xdr:colOff>
      <xdr:row>0</xdr:row>
      <xdr:rowOff>2832100</xdr:rowOff>
    </xdr:to>
    <xdr:sp macro="" textlink="">
      <xdr:nvSpPr>
        <xdr:cNvPr id="3" name="Shape 10"/>
        <xdr:cNvSpPr/>
      </xdr:nvSpPr>
      <xdr:spPr>
        <a:xfrm>
          <a:off x="63500" y="575056"/>
          <a:ext cx="3467100" cy="2257044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ctr">
          <a:noAutofit/>
        </a:bodyPr>
        <a:lstStyle/>
        <a:p>
          <a:pPr marL="0" marR="0" indent="0" algn="ctr" defTabSz="457200" rtl="0" latinLnBrk="0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Ici sont réunis les ventes du mois de Février.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des t-shirt et des chaussettes. La société a vendu sur les machés aux dates suivantes : 4 Février, 11 Février, 18 Février et 25 Février</a:t>
          </a:r>
          <a:endParaRPr lang="fr-FR" sz="1400" b="0" i="0" u="none" strike="noStrike" cap="none" spc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Hoefler Text"/>
          </a:endParaRPr>
        </a:p>
      </xdr:txBody>
    </xdr:sp>
    <xdr:clientData/>
  </xdr:twoCellAnchor>
  <xdr:twoCellAnchor>
    <xdr:from>
      <xdr:col>0</xdr:col>
      <xdr:colOff>0</xdr:colOff>
      <xdr:row>0</xdr:row>
      <xdr:rowOff>544068</xdr:rowOff>
    </xdr:from>
    <xdr:to>
      <xdr:col>4</xdr:col>
      <xdr:colOff>1582801</xdr:colOff>
      <xdr:row>0</xdr:row>
      <xdr:rowOff>546065</xdr:rowOff>
    </xdr:to>
    <xdr:sp macro="" textlink="">
      <xdr:nvSpPr>
        <xdr:cNvPr id="4" name="Shape 11"/>
        <xdr:cNvSpPr/>
      </xdr:nvSpPr>
      <xdr:spPr>
        <a:xfrm>
          <a:off x="0" y="544068"/>
          <a:ext cx="7996301" cy="1997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63500</xdr:rowOff>
    </xdr:from>
    <xdr:to>
      <xdr:col>5</xdr:col>
      <xdr:colOff>27431</xdr:colOff>
      <xdr:row>0</xdr:row>
      <xdr:rowOff>535617</xdr:rowOff>
    </xdr:to>
    <xdr:sp macro="" textlink="">
      <xdr:nvSpPr>
        <xdr:cNvPr id="5" name="Shape 12"/>
        <xdr:cNvSpPr/>
      </xdr:nvSpPr>
      <xdr:spPr>
        <a:xfrm>
          <a:off x="0" y="63500"/>
          <a:ext cx="3456431" cy="472117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4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Février</a:t>
          </a:r>
          <a:endParaRPr sz="24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3164840</xdr:rowOff>
    </xdr:from>
    <xdr:to>
      <xdr:col>4</xdr:col>
      <xdr:colOff>427102</xdr:colOff>
      <xdr:row>0</xdr:row>
      <xdr:rowOff>3164876</xdr:rowOff>
    </xdr:to>
    <xdr:sp macro="" textlink="">
      <xdr:nvSpPr>
        <xdr:cNvPr id="2" name="Shape 9"/>
        <xdr:cNvSpPr/>
      </xdr:nvSpPr>
      <xdr:spPr>
        <a:xfrm>
          <a:off x="0" y="3164840"/>
          <a:ext cx="3437002" cy="36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50800</xdr:colOff>
      <xdr:row>0</xdr:row>
      <xdr:rowOff>511556</xdr:rowOff>
    </xdr:from>
    <xdr:to>
      <xdr:col>5</xdr:col>
      <xdr:colOff>76200</xdr:colOff>
      <xdr:row>0</xdr:row>
      <xdr:rowOff>2743200</xdr:rowOff>
    </xdr:to>
    <xdr:sp macro="" textlink="">
      <xdr:nvSpPr>
        <xdr:cNvPr id="3" name="Shape 10"/>
        <xdr:cNvSpPr/>
      </xdr:nvSpPr>
      <xdr:spPr>
        <a:xfrm>
          <a:off x="50800" y="511556"/>
          <a:ext cx="3467100" cy="2231644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eaLnBrk="1" fontAlgn="auto" latinLnBrk="0" hangingPunct="1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Ici sont réunis les ventes du mois de Mars.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</a:t>
          </a:r>
          <a:r>
            <a:rPr lang="fr-FR" sz="1400" b="1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décorations de voiture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, des t-shirts, </a:t>
          </a:r>
          <a:r>
            <a:rPr lang="fr-FR" sz="1400" b="1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joggings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 et des chaussettes. La société a vendu sur les machés aux dates suivantes : Le 4 Mars , le 11 Mars, le 18 Mars et le 25 Mars.</a:t>
          </a:r>
          <a:endParaRPr lang="fr-FR" sz="1400" b="0" i="0" u="none" strike="noStrike" cap="none" spc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Hoefler Text"/>
          </a:endParaRPr>
        </a:p>
      </xdr:txBody>
    </xdr:sp>
    <xdr:clientData/>
  </xdr:twoCellAnchor>
  <xdr:twoCellAnchor>
    <xdr:from>
      <xdr:col>0</xdr:col>
      <xdr:colOff>0</xdr:colOff>
      <xdr:row>0</xdr:row>
      <xdr:rowOff>544068</xdr:rowOff>
    </xdr:from>
    <xdr:to>
      <xdr:col>4</xdr:col>
      <xdr:colOff>1582801</xdr:colOff>
      <xdr:row>0</xdr:row>
      <xdr:rowOff>546065</xdr:rowOff>
    </xdr:to>
    <xdr:sp macro="" textlink="">
      <xdr:nvSpPr>
        <xdr:cNvPr id="4" name="Shape 11"/>
        <xdr:cNvSpPr/>
      </xdr:nvSpPr>
      <xdr:spPr>
        <a:xfrm>
          <a:off x="0" y="544068"/>
          <a:ext cx="7996301" cy="1997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25400</xdr:colOff>
      <xdr:row>0</xdr:row>
      <xdr:rowOff>88900</xdr:rowOff>
    </xdr:from>
    <xdr:to>
      <xdr:col>5</xdr:col>
      <xdr:colOff>52831</xdr:colOff>
      <xdr:row>0</xdr:row>
      <xdr:rowOff>561017</xdr:rowOff>
    </xdr:to>
    <xdr:sp macro="" textlink="">
      <xdr:nvSpPr>
        <xdr:cNvPr id="5" name="Shape 12"/>
        <xdr:cNvSpPr/>
      </xdr:nvSpPr>
      <xdr:spPr>
        <a:xfrm>
          <a:off x="25400" y="88900"/>
          <a:ext cx="3469131" cy="472117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4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Mars</a:t>
          </a:r>
          <a:endParaRPr sz="24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3505200</xdr:rowOff>
    </xdr:from>
    <xdr:to>
      <xdr:col>5</xdr:col>
      <xdr:colOff>190500</xdr:colOff>
      <xdr:row>0</xdr:row>
      <xdr:rowOff>3507740</xdr:rowOff>
    </xdr:to>
    <xdr:sp macro="" textlink="">
      <xdr:nvSpPr>
        <xdr:cNvPr id="2" name="Shape 9"/>
        <xdr:cNvSpPr/>
      </xdr:nvSpPr>
      <xdr:spPr>
        <a:xfrm flipV="1">
          <a:off x="0" y="3505200"/>
          <a:ext cx="3454400" cy="2540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511556</xdr:rowOff>
    </xdr:from>
    <xdr:to>
      <xdr:col>5</xdr:col>
      <xdr:colOff>241300</xdr:colOff>
      <xdr:row>0</xdr:row>
      <xdr:rowOff>3035300</xdr:rowOff>
    </xdr:to>
    <xdr:sp macro="" textlink="">
      <xdr:nvSpPr>
        <xdr:cNvPr id="3" name="Shape 10"/>
        <xdr:cNvSpPr/>
      </xdr:nvSpPr>
      <xdr:spPr>
        <a:xfrm>
          <a:off x="0" y="511556"/>
          <a:ext cx="3505200" cy="2523744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eaLnBrk="1" fontAlgn="auto" latinLnBrk="0" hangingPunct="1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Sur cette feuille sont réunis les ventes du mois d'Avril.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des décorations de voiture, des t-shirts, des joggings, des chaussettes et exceptionnellement le 1er Avril des farces et attrapes. La société a vendu sur les machés aux dates suivantes : Le 1 Avril, le 8 Avril, le 15 Avril, le 22 Avril et le 29 Avril.</a:t>
          </a:r>
          <a:endParaRPr lang="fr-FR" sz="1400" b="0" i="0" u="none" strike="noStrike" cap="none" spc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Hoefler Text"/>
          </a:endParaRPr>
        </a:p>
      </xdr:txBody>
    </xdr:sp>
    <xdr:clientData/>
  </xdr:twoCellAnchor>
  <xdr:twoCellAnchor>
    <xdr:from>
      <xdr:col>0</xdr:col>
      <xdr:colOff>0</xdr:colOff>
      <xdr:row>0</xdr:row>
      <xdr:rowOff>533401</xdr:rowOff>
    </xdr:from>
    <xdr:to>
      <xdr:col>5</xdr:col>
      <xdr:colOff>165100</xdr:colOff>
      <xdr:row>0</xdr:row>
      <xdr:rowOff>544069</xdr:rowOff>
    </xdr:to>
    <xdr:sp macro="" textlink="">
      <xdr:nvSpPr>
        <xdr:cNvPr id="4" name="Shape 11"/>
        <xdr:cNvSpPr/>
      </xdr:nvSpPr>
      <xdr:spPr>
        <a:xfrm flipV="1">
          <a:off x="0" y="533401"/>
          <a:ext cx="3429000" cy="10668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38100</xdr:rowOff>
    </xdr:from>
    <xdr:to>
      <xdr:col>4</xdr:col>
      <xdr:colOff>27431</xdr:colOff>
      <xdr:row>0</xdr:row>
      <xdr:rowOff>510217</xdr:rowOff>
    </xdr:to>
    <xdr:sp macro="" textlink="">
      <xdr:nvSpPr>
        <xdr:cNvPr id="5" name="Shape 12"/>
        <xdr:cNvSpPr/>
      </xdr:nvSpPr>
      <xdr:spPr>
        <a:xfrm>
          <a:off x="0" y="38100"/>
          <a:ext cx="3469131" cy="472117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4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AVRIL</a:t>
          </a:r>
          <a:endParaRPr sz="24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88900</xdr:colOff>
      <xdr:row>0</xdr:row>
      <xdr:rowOff>3197518</xdr:rowOff>
    </xdr:from>
    <xdr:to>
      <xdr:col>4</xdr:col>
      <xdr:colOff>84202</xdr:colOff>
      <xdr:row>0</xdr:row>
      <xdr:rowOff>3197554</xdr:rowOff>
    </xdr:to>
    <xdr:sp macro="" textlink="">
      <xdr:nvSpPr>
        <xdr:cNvPr id="2" name="Shape 9"/>
        <xdr:cNvSpPr/>
      </xdr:nvSpPr>
      <xdr:spPr>
        <a:xfrm>
          <a:off x="88900" y="3197518"/>
          <a:ext cx="3477100" cy="36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524256</xdr:rowOff>
    </xdr:from>
    <xdr:to>
      <xdr:col>4</xdr:col>
      <xdr:colOff>23876</xdr:colOff>
      <xdr:row>0</xdr:row>
      <xdr:rowOff>2006600</xdr:rowOff>
    </xdr:to>
    <xdr:sp macro="" textlink="">
      <xdr:nvSpPr>
        <xdr:cNvPr id="3" name="Shape 10"/>
        <xdr:cNvSpPr/>
      </xdr:nvSpPr>
      <xdr:spPr>
        <a:xfrm>
          <a:off x="0" y="524256"/>
          <a:ext cx="4303776" cy="1482344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eaLnBrk="1" fontAlgn="auto" latinLnBrk="0" hangingPunct="1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Sur cette feuille sont réunis les ventes du mois de Mai.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des décorations de voiture, des t-shirts, des joggings et des chaussettes. La société a vendu sur les machés aux dates suivantes : Le 6 mai, 13 Mai, 20 Mai et 27 Mai</a:t>
          </a:r>
        </a:p>
      </xdr:txBody>
    </xdr:sp>
    <xdr:clientData/>
  </xdr:twoCellAnchor>
  <xdr:twoCellAnchor>
    <xdr:from>
      <xdr:col>0</xdr:col>
      <xdr:colOff>0</xdr:colOff>
      <xdr:row>0</xdr:row>
      <xdr:rowOff>544068</xdr:rowOff>
    </xdr:from>
    <xdr:to>
      <xdr:col>4</xdr:col>
      <xdr:colOff>0</xdr:colOff>
      <xdr:row>0</xdr:row>
      <xdr:rowOff>546065</xdr:rowOff>
    </xdr:to>
    <xdr:sp macro="" textlink="">
      <xdr:nvSpPr>
        <xdr:cNvPr id="4" name="Shape 11"/>
        <xdr:cNvSpPr/>
      </xdr:nvSpPr>
      <xdr:spPr>
        <a:xfrm>
          <a:off x="0" y="544068"/>
          <a:ext cx="7996301" cy="1997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4</xdr:col>
      <xdr:colOff>27431</xdr:colOff>
      <xdr:row>0</xdr:row>
      <xdr:rowOff>533736</xdr:rowOff>
    </xdr:to>
    <xdr:sp macro="" textlink="">
      <xdr:nvSpPr>
        <xdr:cNvPr id="5" name="Shape 12"/>
        <xdr:cNvSpPr/>
      </xdr:nvSpPr>
      <xdr:spPr>
        <a:xfrm>
          <a:off x="0" y="0"/>
          <a:ext cx="8041131" cy="533736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MAI</a:t>
          </a:r>
          <a:endParaRPr sz="28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3124200</xdr:rowOff>
    </xdr:from>
    <xdr:to>
      <xdr:col>5</xdr:col>
      <xdr:colOff>0</xdr:colOff>
      <xdr:row>0</xdr:row>
      <xdr:rowOff>3126740</xdr:rowOff>
    </xdr:to>
    <xdr:sp macro="" textlink="">
      <xdr:nvSpPr>
        <xdr:cNvPr id="2" name="Shape 9"/>
        <xdr:cNvSpPr/>
      </xdr:nvSpPr>
      <xdr:spPr>
        <a:xfrm flipV="1">
          <a:off x="0" y="3124200"/>
          <a:ext cx="3340100" cy="2540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511556</xdr:rowOff>
    </xdr:from>
    <xdr:to>
      <xdr:col>5</xdr:col>
      <xdr:colOff>127000</xdr:colOff>
      <xdr:row>0</xdr:row>
      <xdr:rowOff>2654300</xdr:rowOff>
    </xdr:to>
    <xdr:sp macro="" textlink="">
      <xdr:nvSpPr>
        <xdr:cNvPr id="3" name="Shape 10"/>
        <xdr:cNvSpPr/>
      </xdr:nvSpPr>
      <xdr:spPr>
        <a:xfrm>
          <a:off x="0" y="511556"/>
          <a:ext cx="3467100" cy="2142744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eaLnBrk="1" fontAlgn="auto" latinLnBrk="0" hangingPunct="1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Sur cette feuille sont réunis les ventes du mois de Juin.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des décorations de voiture, des t-shirts, des joggings et des chaussettes. La société a vendu sur les machés aux dates suivantes : Le 3 Juin, le 10 Juin, le 17 Juin, le 24 Juin.</a:t>
          </a:r>
          <a:endParaRPr lang="fr-FR" sz="1400" b="0" i="0" u="none" strike="noStrike" cap="none" spc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Hoefler Text"/>
          </a:endParaRPr>
        </a:p>
      </xdr:txBody>
    </xdr:sp>
    <xdr:clientData/>
  </xdr:twoCellAnchor>
  <xdr:twoCellAnchor>
    <xdr:from>
      <xdr:col>0</xdr:col>
      <xdr:colOff>0</xdr:colOff>
      <xdr:row>0</xdr:row>
      <xdr:rowOff>533401</xdr:rowOff>
    </xdr:from>
    <xdr:to>
      <xdr:col>5</xdr:col>
      <xdr:colOff>38100</xdr:colOff>
      <xdr:row>0</xdr:row>
      <xdr:rowOff>544069</xdr:rowOff>
    </xdr:to>
    <xdr:sp macro="" textlink="">
      <xdr:nvSpPr>
        <xdr:cNvPr id="4" name="Shape 11"/>
        <xdr:cNvSpPr/>
      </xdr:nvSpPr>
      <xdr:spPr>
        <a:xfrm flipV="1">
          <a:off x="0" y="533401"/>
          <a:ext cx="3378200" cy="10668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4</xdr:col>
      <xdr:colOff>27431</xdr:colOff>
      <xdr:row>0</xdr:row>
      <xdr:rowOff>533736</xdr:rowOff>
    </xdr:to>
    <xdr:sp macro="" textlink="">
      <xdr:nvSpPr>
        <xdr:cNvPr id="5" name="Shape 12"/>
        <xdr:cNvSpPr/>
      </xdr:nvSpPr>
      <xdr:spPr>
        <a:xfrm>
          <a:off x="0" y="0"/>
          <a:ext cx="6440931" cy="533736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Juin</a:t>
          </a:r>
          <a:endParaRPr sz="28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05_Personal_Budget">
  <a:themeElements>
    <a:clrScheme name="05_Personal_Budget">
      <a:dk1>
        <a:srgbClr val="000000"/>
      </a:dk1>
      <a:lt1>
        <a:srgbClr val="FFFFFF"/>
      </a:lt1>
      <a:dk2>
        <a:srgbClr val="5B5854"/>
      </a:dk2>
      <a:lt2>
        <a:srgbClr val="C9C3BA"/>
      </a:lt2>
      <a:accent1>
        <a:srgbClr val="5CB1AB"/>
      </a:accent1>
      <a:accent2>
        <a:srgbClr val="8FAD4B"/>
      </a:accent2>
      <a:accent3>
        <a:srgbClr val="FFD84A"/>
      </a:accent3>
      <a:accent4>
        <a:srgbClr val="F7825C"/>
      </a:accent4>
      <a:accent5>
        <a:srgbClr val="958BBD"/>
      </a:accent5>
      <a:accent6>
        <a:srgbClr val="A3917D"/>
      </a:accent6>
      <a:hlink>
        <a:srgbClr val="0000FF"/>
      </a:hlink>
      <a:folHlink>
        <a:srgbClr val="FF00FF"/>
      </a:folHlink>
    </a:clrScheme>
    <a:fontScheme name="05_Personal_Budget">
      <a:majorFont>
        <a:latin typeface="Didot"/>
        <a:ea typeface="Didot"/>
        <a:cs typeface="Didot"/>
      </a:majorFont>
      <a:minorFont>
        <a:latin typeface="Avenir Next"/>
        <a:ea typeface="Avenir Next"/>
        <a:cs typeface="Avenir Next"/>
      </a:minorFont>
    </a:fontScheme>
    <a:fmtScheme name="05_Personal_Budget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4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Avenir Next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635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2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effectLst/>
            <a:uFillTx/>
            <a:latin typeface="Hoefler Text"/>
            <a:ea typeface="Hoefler Text"/>
            <a:cs typeface="Hoefler Text"/>
            <a:sym typeface="Hoefler Text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pour-cacher-une-plage-t71077.html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>
    <tabColor rgb="FFFF0000"/>
  </sheetPr>
  <dimension ref="A1:AA49"/>
  <sheetViews>
    <sheetView showGridLines="0" tabSelected="1" zoomScale="80" zoomScaleNormal="80" workbookViewId="0">
      <selection activeCell="U29" sqref="U29"/>
    </sheetView>
  </sheetViews>
  <sheetFormatPr baseColWidth="10" defaultColWidth="10.85546875" defaultRowHeight="12.75"/>
  <cols>
    <col min="1" max="1" width="17.28515625" style="20" bestFit="1" customWidth="1"/>
    <col min="2" max="2" width="20.140625" style="20" bestFit="1" customWidth="1"/>
    <col min="3" max="3" width="1.28515625" style="20" customWidth="1"/>
    <col min="4" max="5" width="7.140625" style="20" customWidth="1"/>
    <col min="6" max="6" width="3.85546875" style="20" bestFit="1" customWidth="1"/>
    <col min="7" max="7" width="4" style="20" customWidth="1"/>
    <col min="8" max="8" width="5.140625" style="20" customWidth="1"/>
    <col min="9" max="9" width="9" style="20" customWidth="1"/>
    <col min="10" max="10" width="4.140625" style="20" customWidth="1"/>
    <col min="11" max="11" width="4" style="20" customWidth="1"/>
    <col min="12" max="12" width="9" style="20" customWidth="1"/>
    <col min="13" max="13" width="6.28515625" style="20" customWidth="1"/>
    <col min="14" max="14" width="4.42578125" style="20" customWidth="1"/>
    <col min="15" max="15" width="2.140625" style="20" customWidth="1"/>
    <col min="16" max="16" width="2" style="20" customWidth="1"/>
    <col min="17" max="18" width="11.42578125" style="20" bestFit="1" customWidth="1"/>
    <col min="19" max="20" width="11.140625" style="20" customWidth="1"/>
    <col min="21" max="21" width="11.42578125" style="20" bestFit="1" customWidth="1"/>
    <col min="22" max="22" width="6.85546875" style="20" customWidth="1"/>
    <col min="23" max="23" width="15.28515625" style="20" customWidth="1"/>
    <col min="24" max="24" width="17.28515625" style="20" bestFit="1" customWidth="1"/>
    <col min="25" max="25" width="17.28515625" style="20" customWidth="1"/>
    <col min="26" max="16384" width="10.85546875" style="20"/>
  </cols>
  <sheetData>
    <row r="1" spans="1:25" ht="16.5" thickBot="1">
      <c r="A1" s="104">
        <v>3</v>
      </c>
      <c r="B1" s="112">
        <v>6</v>
      </c>
      <c r="D1" s="156"/>
      <c r="E1" s="156"/>
      <c r="F1" s="156"/>
      <c r="G1" s="156"/>
      <c r="H1" s="156"/>
      <c r="I1" s="156"/>
      <c r="J1" s="156"/>
      <c r="K1" s="156"/>
      <c r="L1" s="156"/>
      <c r="M1" s="156"/>
      <c r="N1" s="156"/>
      <c r="O1" s="156"/>
      <c r="P1" s="156"/>
      <c r="Q1" s="157"/>
      <c r="R1" s="157"/>
      <c r="S1" s="157"/>
      <c r="T1" s="157"/>
      <c r="U1" s="96"/>
      <c r="V1" s="96"/>
      <c r="X1" s="37"/>
      <c r="Y1" s="179" t="s">
        <v>68</v>
      </c>
    </row>
    <row r="2" spans="1:25" ht="16.5" thickBot="1">
      <c r="A2" s="36"/>
      <c r="B2" s="37"/>
      <c r="D2" s="159" t="s">
        <v>30</v>
      </c>
      <c r="E2" s="159"/>
      <c r="F2" s="159"/>
      <c r="G2" s="159"/>
      <c r="H2" s="159"/>
      <c r="I2" s="159"/>
      <c r="J2" s="159"/>
      <c r="K2" s="159"/>
      <c r="L2" s="159"/>
      <c r="M2" s="159"/>
      <c r="N2" s="159"/>
      <c r="O2" s="159"/>
      <c r="P2" s="21"/>
      <c r="Q2" s="159" t="s">
        <v>59</v>
      </c>
      <c r="R2" s="159"/>
      <c r="S2" s="159"/>
      <c r="T2" s="159"/>
      <c r="U2" s="159"/>
      <c r="V2" s="159"/>
      <c r="X2" s="34"/>
      <c r="Y2" s="33"/>
    </row>
    <row r="3" spans="1:25" ht="16.5" thickBot="1">
      <c r="A3" s="33"/>
      <c r="B3" s="34" t="b">
        <v>0</v>
      </c>
      <c r="D3" s="148" t="s">
        <v>7</v>
      </c>
      <c r="E3" s="148"/>
      <c r="F3" s="148"/>
      <c r="G3" s="148"/>
      <c r="H3" s="147" t="s">
        <v>6</v>
      </c>
      <c r="I3" s="147"/>
      <c r="J3" s="147"/>
      <c r="K3" s="147"/>
      <c r="L3" s="158" t="s">
        <v>31</v>
      </c>
      <c r="M3" s="158"/>
      <c r="N3" s="158"/>
      <c r="O3" s="158"/>
      <c r="P3" s="21"/>
      <c r="Q3" s="101" t="s">
        <v>35</v>
      </c>
      <c r="R3" s="101" t="s">
        <v>36</v>
      </c>
      <c r="S3" s="102" t="s">
        <v>38</v>
      </c>
      <c r="T3" s="103" t="s">
        <v>37</v>
      </c>
      <c r="U3" s="170" t="s">
        <v>43</v>
      </c>
      <c r="V3" s="171"/>
      <c r="X3" s="34"/>
      <c r="Y3" s="33"/>
    </row>
    <row r="4" spans="1:25" ht="16.5" thickBot="1">
      <c r="A4" s="33"/>
      <c r="B4" s="34" t="b">
        <v>0</v>
      </c>
      <c r="D4" s="148" t="s">
        <v>39</v>
      </c>
      <c r="E4" s="148"/>
      <c r="F4" s="148" t="s">
        <v>32</v>
      </c>
      <c r="G4" s="148"/>
      <c r="H4" s="147" t="s">
        <v>39</v>
      </c>
      <c r="I4" s="147"/>
      <c r="J4" s="147" t="s">
        <v>33</v>
      </c>
      <c r="K4" s="147"/>
      <c r="L4" s="158" t="s">
        <v>39</v>
      </c>
      <c r="M4" s="158"/>
      <c r="N4" s="158" t="s">
        <v>32</v>
      </c>
      <c r="O4" s="158"/>
      <c r="P4" s="21"/>
      <c r="Q4" s="166" t="s">
        <v>34</v>
      </c>
      <c r="R4" s="167"/>
      <c r="S4" s="82">
        <v>-0.1</v>
      </c>
      <c r="T4" s="83">
        <v>-0.25</v>
      </c>
      <c r="U4" s="168" t="s">
        <v>58</v>
      </c>
      <c r="V4" s="169"/>
      <c r="X4" s="34"/>
      <c r="Y4" s="33"/>
    </row>
    <row r="5" spans="1:25" ht="16.5" thickBot="1">
      <c r="A5" s="22" t="s">
        <v>24</v>
      </c>
      <c r="B5" s="35" t="s">
        <v>3</v>
      </c>
      <c r="C5" s="39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21"/>
      <c r="Q5" s="38"/>
      <c r="R5" s="38"/>
      <c r="S5" s="38"/>
      <c r="T5" s="38"/>
      <c r="U5" s="38"/>
      <c r="V5" s="38"/>
      <c r="X5" s="35" t="s">
        <v>3</v>
      </c>
      <c r="Y5" s="22" t="s">
        <v>24</v>
      </c>
    </row>
    <row r="6" spans="1:25" s="29" customFormat="1" ht="16.5" thickBot="1">
      <c r="A6" s="94"/>
      <c r="B6" s="110" t="s">
        <v>65</v>
      </c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1"/>
      <c r="Q6" s="32">
        <v>0.375</v>
      </c>
      <c r="R6" s="30"/>
      <c r="S6" s="30"/>
      <c r="T6" s="30"/>
      <c r="U6" s="30"/>
      <c r="V6" s="30"/>
      <c r="X6" s="28"/>
      <c r="Y6" s="27"/>
    </row>
    <row r="7" spans="1:25" ht="21" customHeight="1" thickBot="1">
      <c r="A7" s="150" t="s">
        <v>21</v>
      </c>
      <c r="B7" s="23" t="s">
        <v>11</v>
      </c>
      <c r="D7" s="68">
        <f ca="1">SUMIF(Janvier!G16:Y16,"pluie",Janvier!G7:Y7)+SUMIF(Fevrier!H16:Z16,"pluie",Fevrier!H7:Z7)+SUMIF(Mars!H16:Z16,"pluie",Mars!H7:Z7)+SUMIF(Avril!G16:AD16,"pluie",Avril!G7:AD7)+SUMIF(Mai!G16:Y16,"pluie",Mai!G7:Y7)+SUMIF(Juin!G16:Y16,"pluie",Juin!G7:Y7)</f>
        <v>171</v>
      </c>
      <c r="E7" s="149">
        <f ca="1">SUM(D7:D9)</f>
        <v>443</v>
      </c>
      <c r="F7" s="69">
        <f ca="1">RANK(D7,$D$7:$D$20)</f>
        <v>4</v>
      </c>
      <c r="G7" s="149">
        <f ca="1">RANK(E7,$E$7:$E$20)</f>
        <v>2</v>
      </c>
      <c r="H7" s="70">
        <f ca="1">SUMIF(Janvier!G16:Y16,"soleil",Janvier!G7:Y7)+SUMIF(Fevrier!H16:Z16,"soleil",Fevrier!H7:Z7)+SUMIF(Mars!H16:Z16,"soleil",Mars!H7:Z7)+SUMIF(Avril!G16:AD16,"soleil",Avril!G7:AD7)+SUMIF(Mai!G16:Y16,"soleil",Mai!G7:Y7)+SUMIF(Juin!G16:Y16,"soleil",Juin!G7:Y7)</f>
        <v>159</v>
      </c>
      <c r="I7" s="138">
        <f ca="1">SUM(H7:H9)</f>
        <v>659</v>
      </c>
      <c r="J7" s="70">
        <f ca="1">RANK(H7,$H$7:$H$20)</f>
        <v>10</v>
      </c>
      <c r="K7" s="138">
        <f ca="1">RANK(I7,$I$7:$I$20)</f>
        <v>2</v>
      </c>
      <c r="L7" s="71">
        <f ca="1">SUMIF(Janvier!G16:Y16,"nuageux",Janvier!G7:Y7)+SUMIF(Fevrier!H16:Z16,"nuageux",Fevrier!H7:Z7)+SUMIF(Mars!H16:Z16,"nuageux",Mars!H7:Z7)+SUMIF(Avril!G16:AD16,"nuageux",Avril!G7:AD7)+SUMIF(Mai!G16:Y16,"nuageux",Mai!G7:Y7)+SUMIF(Juin!G16:Y16,"nuageux",Juin!G7:Y7)</f>
        <v>48</v>
      </c>
      <c r="M7" s="139">
        <f ca="1">SUM(L7:L9)</f>
        <v>162</v>
      </c>
      <c r="N7" s="71">
        <f ca="1">RANK(L7,$L$7:$L$20)</f>
        <v>3</v>
      </c>
      <c r="O7" s="139">
        <f ca="1">RANK(M7,$M$7:$M$20)</f>
        <v>1</v>
      </c>
      <c r="P7" s="21"/>
      <c r="Q7" s="72">
        <f ca="1">SUM(Janvier:Mars!AB7,Avril!AF7,Mai:Juin!AB7)</f>
        <v>58</v>
      </c>
      <c r="R7" s="72">
        <f ca="1">SUM(Janvier:Mars!AC7,Avril!AG7,Mai:Juin!AC7)</f>
        <v>123</v>
      </c>
      <c r="S7" s="74">
        <f ca="1">SUM(Janvier:Mars!AD7,Avril!AH7,Mai:Juin!AD7)</f>
        <v>60</v>
      </c>
      <c r="T7" s="75">
        <f ca="1">SUM(Janvier:Mars!AE7,Avril!AI7,Mai:Juin!AE7)</f>
        <v>301</v>
      </c>
      <c r="U7" s="105">
        <f ca="1">SUM(Q7:T7)</f>
        <v>542</v>
      </c>
      <c r="V7" s="165">
        <f ca="1">SUM(U7:U9)</f>
        <v>1756</v>
      </c>
      <c r="X7" s="41" t="s">
        <v>11</v>
      </c>
      <c r="Y7" s="141" t="s">
        <v>21</v>
      </c>
    </row>
    <row r="8" spans="1:25" ht="21" customHeight="1" thickBot="1">
      <c r="A8" s="151"/>
      <c r="B8" s="25" t="s">
        <v>10</v>
      </c>
      <c r="D8" s="68">
        <f ca="1">SUMIF(Janvier!G16:Y16,"pluie",Janvier!G6:Y6)+SUMIF(Fevrier!H16:Z16,"pluie",Fevrier!H6:Z6)+SUMIF(Mars!H16:Z16,"pluie",Mars!H6:Z6)+SUMIF(Avril!G16:AD16,"pluie",Avril!G6:AD6)+SUMIF(Mai!G16:Y16,"pluie",Mai!G6:Y6)+SUMIF(Juin!G16:Y16,"pluie",Juin!G6:Y6)</f>
        <v>130</v>
      </c>
      <c r="E8" s="149"/>
      <c r="F8" s="69">
        <f ca="1">RANK(D8,$D$7:$D$20)</f>
        <v>9</v>
      </c>
      <c r="G8" s="149"/>
      <c r="H8" s="70">
        <f ca="1">SUMIF(Janvier!G16:Y16,"soleil",Janvier!G6:Y6)+SUMIF(Fevrier!H16:Z16,"soleil",Fevrier!H6:Z6)+SUMIF(Mars!H16:Z16,"soleil",Mars!H6:Z6)+SUMIF(Avril!G16:AD16,"soleil",Avril!G6:AD6)+SUMIF(Mai!G16:Y16,"soleil",Mai!G6:Y6)+SUMIF(Juin!G16:Y16,"soleil",Juin!G6:Y6)</f>
        <v>226</v>
      </c>
      <c r="I8" s="138"/>
      <c r="J8" s="70">
        <f ca="1">RANK(H8,$H$7:$H$20)</f>
        <v>7</v>
      </c>
      <c r="K8" s="138"/>
      <c r="L8" s="71">
        <f ca="1">SUMIF(Janvier!G16:Y16,"nuageux",Janvier!G6:Y6)+SUMIF(Fevrier!H16:Z16,"nuageux",Fevrier!H6:Z6)+SUMIF(Mars!H16:Z16,"nuageux",Mars!H6:Z6)+SUMIF(Avril!G16:AD16,"nuageux",Avril!G6:AD6)+SUMIF(Mai!G16:Y16,"nuageux",Mai!G6:Y6)+SUMIF(Juin!G16:Y16,"nuageux",Juin!G6:Y6)</f>
        <v>25</v>
      </c>
      <c r="M8" s="139"/>
      <c r="N8" s="71">
        <f ca="1">RANK(L8,$L$7:$L$20)</f>
        <v>9</v>
      </c>
      <c r="O8" s="139"/>
      <c r="P8" s="21"/>
      <c r="Q8" s="72">
        <f ca="1">SUM(Janvier:Mars!AB6,Avril!AF6,Mai:Juin!AB6)</f>
        <v>82</v>
      </c>
      <c r="R8" s="72">
        <f ca="1">SUM(Janvier:Mars!AC6,Avril!AG6,Mai:Juin!AC6)</f>
        <v>82</v>
      </c>
      <c r="S8" s="74">
        <f ca="1">SUM(Janvier:Mars!AD6,Avril!AH6,Mai:Juin!AD6)</f>
        <v>121</v>
      </c>
      <c r="T8" s="75">
        <f ca="1">SUM(Janvier:Mars!AE6,Avril!AI6,Mai:Juin!AE6)</f>
        <v>278</v>
      </c>
      <c r="U8" s="105">
        <f ca="1">SUM(Q8:T8)</f>
        <v>563</v>
      </c>
      <c r="V8" s="165"/>
      <c r="X8" s="42" t="s">
        <v>10</v>
      </c>
      <c r="Y8" s="142"/>
    </row>
    <row r="9" spans="1:25" ht="21" customHeight="1" thickBot="1">
      <c r="A9" s="152"/>
      <c r="B9" s="26" t="s">
        <v>9</v>
      </c>
      <c r="D9" s="68">
        <f ca="1">SUMIF(Janvier!G16:Y16,"pluie",Janvier!G5:Y5)+SUMIF(Fevrier!H16:Z16,"pluie",Fevrier!H5:Z5)+SUMIF(Mars!H16:Z16,"pluie",Mars!H5:Z5)+SUMIF(Avril!G16:AD16,"pluie",Avril!G5:AD5)+SUMIF(Mai!G16:Y16,"pluie",Mai!G5:Y5)+SUMIF(Juin!G16:Y16,"pluie",Juin!G5:Y5)</f>
        <v>142</v>
      </c>
      <c r="E9" s="149"/>
      <c r="F9" s="69">
        <f ca="1">RANK(D9,$D$7:$D$20)</f>
        <v>8</v>
      </c>
      <c r="G9" s="149"/>
      <c r="H9" s="70">
        <f ca="1">SUMIF(Janvier!G16:Y16,"soleil",Janvier!G5:Y5)+SUMIF(Fevrier!H16:Z16,"soleil",Fevrier!H5:Z5)+SUMIF(Mars!H16:Z16,"soleil",Mars!H5:Z5)+SUMIF(Avril!G16:AD16,"soleil",Avril!G5:AD5)+SUMIF(Mai!G16:Y16,"soleil",Mai!G5:Y5)+SUMIF(Juin!G16:Y16,"soleil",Juin!G5:Y5)</f>
        <v>274</v>
      </c>
      <c r="I9" s="138"/>
      <c r="J9" s="70">
        <f ca="1">RANK(H9,$H$7:$H$20)</f>
        <v>3</v>
      </c>
      <c r="K9" s="138"/>
      <c r="L9" s="71">
        <f ca="1">SUMIF(Janvier!G16:Y16,"nuageux",Janvier!G5:Y5)+SUMIF(Fevrier!H16:Z16,"nuageux",Fevrier!H5:Z5)+SUMIF(Mars!H16:Z16,"nuageux",Mars!H5:Z5)+SUMIF(Avril!G16:AD16,"nuageux",Avril!G5:AD5)+SUMIF(Mai!G16:Y16,"nuageux",Mai!G5:Y5)+SUMIF(Juin!G16:Y16,"nuageux",Juin!G5:Y5)</f>
        <v>89</v>
      </c>
      <c r="M9" s="139"/>
      <c r="N9" s="71">
        <f ca="1">RANK(L9,$L$7:$L$20)</f>
        <v>1</v>
      </c>
      <c r="O9" s="139"/>
      <c r="P9" s="21"/>
      <c r="Q9" s="72">
        <f ca="1">SUM(Janvier:Mars!AB5,Avril!AF5,Mai:Juin!AB5)</f>
        <v>92</v>
      </c>
      <c r="R9" s="72">
        <f ca="1">SUM(Janvier:Mars!AC5,Avril!AG5,Mai:Juin!AC5)</f>
        <v>160</v>
      </c>
      <c r="S9" s="74">
        <f ca="1">SUM(Janvier:Mars!AD5,Avril!AH5,Mai:Juin!AD5)</f>
        <v>108</v>
      </c>
      <c r="T9" s="75">
        <f ca="1">SUM(Janvier:Mars!AE5,Avril!AI5,Mai:Juin!AE5)</f>
        <v>291</v>
      </c>
      <c r="U9" s="105">
        <f ca="1">SUM(Q9:T9)</f>
        <v>651</v>
      </c>
      <c r="V9" s="165"/>
      <c r="X9" s="43" t="s">
        <v>9</v>
      </c>
      <c r="Y9" s="143"/>
    </row>
    <row r="10" spans="1:25" s="29" customFormat="1" ht="21" customHeight="1" thickBot="1">
      <c r="A10" s="94"/>
      <c r="B10" s="110" t="s">
        <v>64</v>
      </c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1"/>
      <c r="Q10" s="32"/>
      <c r="R10" s="30"/>
      <c r="S10" s="30"/>
      <c r="T10" s="30"/>
      <c r="U10" s="30"/>
      <c r="V10" s="30"/>
      <c r="W10" s="20"/>
      <c r="X10" s="28"/>
      <c r="Y10" s="27"/>
    </row>
    <row r="11" spans="1:25" ht="21" customHeight="1" thickBot="1">
      <c r="A11" s="150" t="s">
        <v>20</v>
      </c>
      <c r="B11" s="23" t="s">
        <v>25</v>
      </c>
      <c r="D11" s="69">
        <f ca="1">SUMIF(Janvier!G16:Y16,"pluie",Janvier!G10:Y10)+SUMIF(Fevrier!H16:Z16,"pluie",Fevrier!H10:Z10)+SUMIF(Mars!H16:Z16,"pluie",Mars!H10:Z10)+SUMIF(Avril!G16:AD16,"pluie",Avril!G10:AD10)+SUMIF(Mai!G16:Y16,"pluie",Mai!G10:Y10)+SUMIF(Juin!G16:Y16,"pluie",Juin!G10:Y10)</f>
        <v>173</v>
      </c>
      <c r="E11" s="153">
        <f ca="1">SUM(D11:D12)</f>
        <v>261</v>
      </c>
      <c r="F11" s="69">
        <f ca="1">RANK(D11,$D$7:$D$20)</f>
        <v>3</v>
      </c>
      <c r="G11" s="149">
        <f ca="1">RANK(E11,$E$7:$E$20)</f>
        <v>4</v>
      </c>
      <c r="H11" s="70">
        <f ca="1">SUMIF(Janvier!G16:Y16,"soleil",Janvier!G10:Y10)+SUMIF(Fevrier!H16:Z16,"soleil",Fevrier!H10:Z10)+SUMIF(Mars!H16:Z16,"soleil",Mars!H10:Z10)+SUMIF(Avril!G16:AD16,"soleil",Avril!G10:AD10)+SUMIF(Mai!G16:Y16,"soleil",Mai!G10:Y10)+SUMIF(Juin!G16:Y16,"soleil",Juin!G10:Y10)</f>
        <v>164</v>
      </c>
      <c r="I11" s="138">
        <f ca="1">SUM(H11:H12)</f>
        <v>447</v>
      </c>
      <c r="J11" s="70">
        <f ca="1">RANK(H11,$H$7:$H$20)</f>
        <v>9</v>
      </c>
      <c r="K11" s="138">
        <f ca="1">RANK(I11,$I$7:$I$20)</f>
        <v>4</v>
      </c>
      <c r="L11" s="71">
        <f ca="1">SUMIF(Janvier!G16:Y16,"nuageux",Janvier!G10:Y10)+SUMIF(Fevrier!H16:Z16,"nuageux",Fevrier!H10:Z10)+SUMIF(Mars!H16:Z16,"nuageux",Mars!H10:Z10)+SUMIF(Avril!G16:AD16,"nuageux",Avril!G10:AD10)+SUMIF(Mai!G16:Y16,"nuageux",Mai!G10:Y10)+SUMIF(Juin!G16:Y16,"nuageux",Juin!G10:Y10)</f>
        <v>46</v>
      </c>
      <c r="M11" s="139">
        <f ca="1">SUM(L11:L12)</f>
        <v>48</v>
      </c>
      <c r="N11" s="71">
        <f ca="1">RANK(L11,$L$7:$L$20)</f>
        <v>5</v>
      </c>
      <c r="O11" s="139">
        <f ca="1">RANK(M11,$M$7:$M$20)</f>
        <v>4</v>
      </c>
      <c r="P11" s="21"/>
      <c r="Q11" s="72">
        <f ca="1">SUM(Janvier:Mars!AB10,Avril!AF10,Mai:Juin!AB10)</f>
        <v>75</v>
      </c>
      <c r="R11" s="72">
        <f ca="1">SUM(Janvier:Mars!AC10,Avril!AG10,Mai:Juin!AC10)</f>
        <v>126</v>
      </c>
      <c r="S11" s="74">
        <f ca="1">SUM(Janvier:Mars!AD10,Avril!AH10,Mai:Juin!AD10)</f>
        <v>92</v>
      </c>
      <c r="T11" s="75">
        <f ca="1">SUM(Janvier:Mars!AE10,Avril!AI10,Mai:Juin!AE10)</f>
        <v>262</v>
      </c>
      <c r="U11" s="105">
        <f ca="1">SUM(Q11:T11)</f>
        <v>555</v>
      </c>
      <c r="V11" s="165">
        <f ca="1">SUM(U11:U12)</f>
        <v>1097</v>
      </c>
      <c r="X11" s="41" t="s">
        <v>25</v>
      </c>
      <c r="Y11" s="144" t="s">
        <v>20</v>
      </c>
    </row>
    <row r="12" spans="1:25" ht="21" customHeight="1" thickBot="1">
      <c r="A12" s="152"/>
      <c r="B12" s="26" t="s">
        <v>26</v>
      </c>
      <c r="D12" s="69">
        <f ca="1">SUMIF(Janvier!G16:Y16,"pluie",Janvier!G13:Y13)+SUMIF(Fevrier!H16:Z16,"pluie",Fevrier!H13:Z13)+SUMIF(Mars!H16:Z16,"pluie",Mars!H13:Z13)+SUMIF(Avril!G16:AD16,"pluie",Avril!G13:AD13)+SUMIF(Mai!G16:Y16,"pluie",Mai!G13:Y13)+SUMIF(Juin!G16:Y16,"pluie",Juin!G13:Y13)</f>
        <v>88</v>
      </c>
      <c r="E12" s="153"/>
      <c r="F12" s="69">
        <f ca="1">RANK(D12,$D$7:$D$20)</f>
        <v>10</v>
      </c>
      <c r="G12" s="149"/>
      <c r="H12" s="70">
        <f ca="1">SUMIF(Janvier!G16:Y16,"soleil",Janvier!G13:Y13)+SUMIF(Fevrier!H16:Z16,"soleil",Fevrier!H13:Z13)+SUMIF(Mars!H16:Z16,"soleil",Mars!H13:Z13)+SUMIF(Avril!G16:AD16,"soleil",Avril!G13:AD13)+SUMIF(Mai!G16:Y16,"soleil",Mai!G13:Y13)+SUMIF(Juin!G16:Y16,"soleil",Juin!G13:Y13)</f>
        <v>283</v>
      </c>
      <c r="I12" s="138"/>
      <c r="J12" s="70">
        <f ca="1">RANK(H12,$H$7:$H$20)</f>
        <v>2</v>
      </c>
      <c r="K12" s="138"/>
      <c r="L12" s="71">
        <f ca="1">SUMIF(Janvier!G16:Y16,"nuageux",Janvier!G13:Y13)+SUMIF(Fevrier!H16:Z16,"nuageux",Fevrier!H13:Z13)+SUMIF(Mars!H16:Z16,"nuageux",Mars!H13:Z13)+SUMIF(Avril!G16:AD16,"nuageux",Avril!G13:AD13)+SUMIF(Mai!G16:Y16,"nuageux",Mai!G13:Y13)+SUMIF(Juin!G16:Y16,"nuageux",Juin!G13:Y13)</f>
        <v>2</v>
      </c>
      <c r="M12" s="139"/>
      <c r="N12" s="71">
        <f ca="1">RANK(L12,$L$7:$L$20)</f>
        <v>11</v>
      </c>
      <c r="O12" s="139"/>
      <c r="P12" s="21"/>
      <c r="Q12" s="72">
        <f ca="1">SUM(Janvier:Mars!AB13,Avril!AF13,Mai:Juin!AB13)</f>
        <v>70</v>
      </c>
      <c r="R12" s="72">
        <f ca="1">SUM(Janvier:Mars!AC13,Avril!AG13,Mai:Juin!AC13)</f>
        <v>98</v>
      </c>
      <c r="S12" s="74">
        <f ca="1">SUM(Janvier:Mars!AD13,Avril!AH13,Mai:Juin!AD13)</f>
        <v>95</v>
      </c>
      <c r="T12" s="75">
        <f ca="1">SUM(Janvier:Mars!AE13,Avril!AI13,Mai:Juin!AE13)</f>
        <v>279</v>
      </c>
      <c r="U12" s="105">
        <f ca="1">SUM(Q12:T12)</f>
        <v>542</v>
      </c>
      <c r="V12" s="165"/>
      <c r="X12" s="43" t="s">
        <v>26</v>
      </c>
      <c r="Y12" s="145"/>
    </row>
    <row r="13" spans="1:25" s="29" customFormat="1" ht="21" customHeight="1" thickBot="1">
      <c r="A13" s="94"/>
      <c r="B13" s="110" t="s">
        <v>66</v>
      </c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1"/>
      <c r="Q13" s="32"/>
      <c r="R13" s="30"/>
      <c r="S13" s="30"/>
      <c r="T13" s="30"/>
      <c r="U13" s="30"/>
      <c r="V13" s="30"/>
      <c r="W13" s="20"/>
      <c r="X13" s="28"/>
      <c r="Y13" s="27"/>
    </row>
    <row r="14" spans="1:25" ht="21" customHeight="1" thickBot="1">
      <c r="A14" s="150" t="s">
        <v>22</v>
      </c>
      <c r="B14" s="23" t="s">
        <v>27</v>
      </c>
      <c r="D14" s="69">
        <f ca="1">SUMIF(Janvier!G16:Y16,"pluie",Janvier!G9:Y9)+SUMIF(Fevrier!H16:Z16,"pluie",Fevrier!H9:Z9)+SUMIF(Mars!H16:Z16,"pluie",Mars!H9:Z9)+SUMIF(Avril!G16:AD16,"pluie",Avril!G9:AD9)+SUMIF(Mai!G16:Y16,"pluie",Mai!G9:Y9)+SUMIF(Juin!G16:Y16,"pluie",Juin!G9:Y9)</f>
        <v>220</v>
      </c>
      <c r="E14" s="149">
        <f ca="1">SUM(D14:D16)</f>
        <v>517</v>
      </c>
      <c r="F14" s="69">
        <f ca="1">RANK(D14,$D$7:$D$20)</f>
        <v>1</v>
      </c>
      <c r="G14" s="149">
        <f ca="1">RANK(E14,$E$7:$E$20)</f>
        <v>1</v>
      </c>
      <c r="H14" s="70">
        <f ca="1">SUMIF(Janvier!G16:Y16,"soleil",Janvier!G9:Y9)+SUMIF(Fevrier!H16:Z16,"soleil",Fevrier!H9:Z9)+SUMIF(Mars!H16:Z16,"soleil",Mars!H9:Z9)+SUMIF(Avril!G16:AD16,"soleil",Avril!G9:AD9)+SUMIF(Mai!G16:Y16,"soleil",Mai!G9:Y9)+SUMIF(Juin!G16:Y16,"soleil",Juin!G9:Y9)</f>
        <v>249</v>
      </c>
      <c r="I14" s="154">
        <f ca="1">SUM(H14:H16)</f>
        <v>824</v>
      </c>
      <c r="J14" s="70">
        <f ca="1">RANK(H14,$H$7:$H$20)</f>
        <v>6</v>
      </c>
      <c r="K14" s="138">
        <f ca="1">RANK(I14,$I$7:$I$20)</f>
        <v>1</v>
      </c>
      <c r="L14" s="71">
        <f ca="1">SUMIF(Janvier!G16:Y16,"nuageux",Janvier!G9:Y9)+SUMIF(Fevrier!H16:Z16,"nuageux",Fevrier!H9:Z9)+SUMIF(Mars!H16:Z16,"nuageux",Mars!H9:Z9)+SUMIF(Avril!G16:AD16,"nuageux",Avril!G9:AD9)+SUMIF(Mai!G16:Y16,"nuageux",Mai!G9:Y9)+SUMIF(Juin!G16:Y16,"nuageux",Juin!G9:Y9)</f>
        <v>38</v>
      </c>
      <c r="M14" s="160">
        <f ca="1">SUM(L14:L16)</f>
        <v>115</v>
      </c>
      <c r="N14" s="71">
        <f ca="1">RANK(L14,$L$7:$L$20)</f>
        <v>7</v>
      </c>
      <c r="O14" s="139">
        <f ca="1">RANK(M14,$M$7:$M$20)</f>
        <v>3</v>
      </c>
      <c r="P14" s="21"/>
      <c r="Q14" s="72">
        <f ca="1">SUM(Janvier:Mars!AB9,Avril!AF9,Mai:Juin!AB9)</f>
        <v>108</v>
      </c>
      <c r="R14" s="72">
        <f ca="1">SUM(Janvier:Mars!AC9,Avril!AG9,Mai:Juin!AC9)</f>
        <v>152</v>
      </c>
      <c r="S14" s="74">
        <f ca="1">SUM(Janvier:Mars!AD9,Avril!AH9,Mai:Juin!AD9)</f>
        <v>154</v>
      </c>
      <c r="T14" s="75">
        <f ca="1">SUM(Janvier:Mars!AE9,Avril!AI9,Mai:Juin!AE9)</f>
        <v>280</v>
      </c>
      <c r="U14" s="105">
        <f ca="1">SUM(Q14:T14)</f>
        <v>694</v>
      </c>
      <c r="V14" s="165">
        <f ca="1">SUM(U14:U16)</f>
        <v>2138</v>
      </c>
      <c r="X14" s="41" t="s">
        <v>27</v>
      </c>
      <c r="Y14" s="144" t="s">
        <v>22</v>
      </c>
    </row>
    <row r="15" spans="1:25" ht="21" customHeight="1" thickBot="1">
      <c r="A15" s="151"/>
      <c r="B15" s="24" t="s">
        <v>16</v>
      </c>
      <c r="D15" s="69">
        <f ca="1">SUMIF(Janvier!G16:Y16,"pluie",Janvier!G12:Y12)+SUMIF(Fevrier!H16:Z16,"pluie",Fevrier!H12:Z12)+SUMIF(Mars!H16:Z16,"pluie",Mars!H12:Z12)+SUMIF(Avril!G16:AD16,"pluie",Avril!G12:AD12)+SUMIF(Mai!G16:Y16,"pluie",Mai!G12:Y12)+SUMIF(Juin!G16:Y16,"pluie",Juin!G12:Y12)</f>
        <v>153</v>
      </c>
      <c r="E15" s="149"/>
      <c r="F15" s="69">
        <f ca="1">RANK(D15,$D$7:$D$20)</f>
        <v>6</v>
      </c>
      <c r="G15" s="149"/>
      <c r="H15" s="70">
        <f ca="1">SUMIF(Janvier!G16:Y16,"soleil",Janvier!G12:Y12)+SUMIF(Fevrier!H16:Z16,"soleil",Fevrier!H12:Z12)+SUMIF(Mars!H16:Z16,"soleil",Mars!H12:Z12)+SUMIF(Avril!G16:AD16,"soleil",Avril!G12:AD12)+SUMIF(Mai!G16:Y16,"soleil",Mai!G12:Y12)+SUMIF(Juin!G16:Y16,"soleil",Juin!G12:Y12)</f>
        <v>260</v>
      </c>
      <c r="I15" s="154"/>
      <c r="J15" s="70">
        <f ca="1">RANK(H15,$H$7:$H$20)</f>
        <v>5</v>
      </c>
      <c r="K15" s="138"/>
      <c r="L15" s="71">
        <f ca="1">SUMIF(Janvier!G16:Y16,"nuageux",Janvier!G12:Y12)+SUMIF(Fevrier!H16:Z16,"nuageux",Fevrier!H12:Z12)+SUMIF(Mars!H16:Z16,"nuageux",Mars!H12:Z12)+SUMIF(Avril!G16:AD16,"nuageux",Avril!G12:AD12)+SUMIF(Mai!G16:Y16,"nuageux",Mai!G12:Y12)+SUMIF(Juin!G16:Y16,"nuageux",Juin!G12:Y12)</f>
        <v>35</v>
      </c>
      <c r="M15" s="160"/>
      <c r="N15" s="71">
        <f ca="1">RANK(L15,$L$7:$L$20)</f>
        <v>8</v>
      </c>
      <c r="O15" s="139"/>
      <c r="P15" s="21"/>
      <c r="Q15" s="72">
        <f ca="1">SUM(Janvier:Mars!AB12,Avril!AF12,Mai:Juin!AB12)</f>
        <v>77</v>
      </c>
      <c r="R15" s="72">
        <f ca="1">SUM(Janvier:Mars!AC12,Avril!AG12,Mai:Juin!AC12)</f>
        <v>183</v>
      </c>
      <c r="S15" s="74">
        <f ca="1">SUM(Janvier:Mars!AD12,Avril!AH12,Mai:Juin!AD12)</f>
        <v>114</v>
      </c>
      <c r="T15" s="75">
        <f ca="1">SUM(Janvier:Mars!AE12,Avril!AI12,Mai:Juin!AE12)</f>
        <v>320</v>
      </c>
      <c r="U15" s="105">
        <f ca="1">SUM(Q15:T15)</f>
        <v>694</v>
      </c>
      <c r="V15" s="165"/>
      <c r="X15" s="44" t="s">
        <v>16</v>
      </c>
      <c r="Y15" s="146"/>
    </row>
    <row r="16" spans="1:25" ht="21" customHeight="1" thickBot="1">
      <c r="A16" s="152"/>
      <c r="B16" s="26" t="s">
        <v>28</v>
      </c>
      <c r="D16" s="69">
        <f ca="1">SUMIF(Janvier!G16:Y16,"pluie",Janvier!G11:Y11)+SUMIF(Fevrier!H16:Z16,"pluie",Fevrier!H11:Z11)+SUMIF(Mars!H16:Z16,"pluie",Mars!H11:Z11)+SUMIF(Avril!G16:AD16,"pluie",Avril!G11:AD11)+SUMIF(Mai!G16:Y16,"pluie",Mai!G11:Y11)+SUMIF(Juin!G16:Y16,"pluie",Juin!G11:Y11)</f>
        <v>144</v>
      </c>
      <c r="E16" s="149"/>
      <c r="F16" s="69">
        <f ca="1">RANK(D16,$D$7:$D$20)</f>
        <v>7</v>
      </c>
      <c r="G16" s="149"/>
      <c r="H16" s="70">
        <f ca="1">SUMIF(Janvier!G16:Y16,"soleil",Janvier!G11:Y11)+SUMIF(Fevrier!H16:Z16,"soleil",Fevrier!H11:Z11)+SUMIF(Mars!H16:Z16,"soleil",Mars!H11:Z11)+SUMIF(Avril!G16:AD16,"soleil",Avril!G11:AD11)+SUMIF(Mai!G16:Y16,"soleil",Mai!G11:Y11)+SUMIF(Juin!G16:Y16,"soleil",Juin!G11:Y11)</f>
        <v>315</v>
      </c>
      <c r="I16" s="154"/>
      <c r="J16" s="70">
        <f ca="1">RANK(H16,$H$7:$H$20)</f>
        <v>1</v>
      </c>
      <c r="K16" s="138"/>
      <c r="L16" s="71">
        <f ca="1">SUMIF(Janvier!G16:Y16,"nuageux",Janvier!G11:Y11)+SUMIF(Fevrier!H16:Z16,"nuageux",Fevrier!H11:Z11)+SUMIF(Mars!H16:Z16,"nuageux",Mars!H11:Z11)+SUMIF(Avril!G16:AD16,"nuageux",Avril!G11:AD11)+SUMIF(Mai!G16:Y16,"nuageux",Mai!G11:Y11)+SUMIF(Juin!G16:Y16,"nuageux",Juin!G11:Y11)</f>
        <v>42</v>
      </c>
      <c r="M16" s="160"/>
      <c r="N16" s="71">
        <f ca="1">RANK(L16,$L$7:$L$20)</f>
        <v>6</v>
      </c>
      <c r="O16" s="139"/>
      <c r="P16" s="21"/>
      <c r="Q16" s="72">
        <f ca="1">SUM(Janvier:Mars!AB11,Avril!AF11,Mai:Juin!AB11)</f>
        <v>80</v>
      </c>
      <c r="R16" s="72">
        <f ca="1">SUM(Janvier:Mars!AC11,Avril!AG11,Mai:Juin!AC11)</f>
        <v>148</v>
      </c>
      <c r="S16" s="74">
        <f ca="1">SUM(Janvier:Mars!AD11,Avril!AH11,Mai:Juin!AD11)</f>
        <v>133</v>
      </c>
      <c r="T16" s="75">
        <f ca="1">SUM(Janvier:Mars!AE11,Avril!AI11,Mai:Juin!AE11)</f>
        <v>389</v>
      </c>
      <c r="U16" s="105">
        <f ca="1">SUM(Q16:T16)</f>
        <v>750</v>
      </c>
      <c r="V16" s="165"/>
      <c r="X16" s="43" t="s">
        <v>28</v>
      </c>
      <c r="Y16" s="145"/>
    </row>
    <row r="17" spans="1:27" s="29" customFormat="1" ht="21" customHeight="1" thickBot="1">
      <c r="A17" s="94"/>
      <c r="B17" s="110" t="s">
        <v>67</v>
      </c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1"/>
      <c r="Q17" s="32"/>
      <c r="R17" s="30"/>
      <c r="S17" s="30"/>
      <c r="T17" s="30"/>
      <c r="U17" s="30"/>
      <c r="V17" s="30"/>
      <c r="W17" s="20"/>
      <c r="X17" s="28"/>
      <c r="Y17" s="27"/>
    </row>
    <row r="18" spans="1:27" ht="21" customHeight="1" thickBot="1">
      <c r="A18" s="155" t="s">
        <v>23</v>
      </c>
      <c r="B18" s="41" t="s">
        <v>12</v>
      </c>
      <c r="D18" s="69">
        <f ca="1">SUMIF(Janvier!G16:Y16,"pluie",Janvier!G8:Y8)+SUMIF(Fevrier!H16:Z16,"pluie",Fevrier!H8:Z8)+SUMIF(Mars!H16:Z16,"pluie",Mars!H8:Z8)+SUMIF(Avril!G16:AD16,"pluie",Avril!G8:AD8)+SUMIF(Mai!G16:Y16,"pluie",Mai!G8:Y8)+SUMIF(Juin!G16:Y16,"pluie",Juin!G8:Y8)</f>
        <v>195</v>
      </c>
      <c r="E18" s="149">
        <f ca="1">SUM(D18:D20)</f>
        <v>363</v>
      </c>
      <c r="F18" s="69">
        <f ca="1">RANK(D18,$D$7:$D$20)</f>
        <v>2</v>
      </c>
      <c r="G18" s="149">
        <f ca="1">RANK(E18,$E$7:$E$20)</f>
        <v>3</v>
      </c>
      <c r="H18" s="70">
        <f ca="1">SUMIF(Janvier!G16:Y16,"soleil",Janvier!G8:Y8)+SUMIF(Fevrier!H16:Z16,"soleil",Fevrier!H8:Z8)+SUMIF(Mars!H16:Z16,"soleil",Mars!H8:Z8)+SUMIF(Avril!G16:AD16,"soleil",Avril!G8:AD8)+SUMIF(Mai!G16:Y16,"soleil",Mai!G8:Y8)+SUMIF(Juin!G16:Y16,"soleil",Juin!G8:Y8)</f>
        <v>224</v>
      </c>
      <c r="I18" s="138">
        <f ca="1">SUM(H18:H20)</f>
        <v>535</v>
      </c>
      <c r="J18" s="70">
        <f ca="1">RANK(H18,$H$7:$H$20)</f>
        <v>8</v>
      </c>
      <c r="K18" s="138">
        <f ca="1">RANK(I18,$I$7:$I$19)</f>
        <v>3</v>
      </c>
      <c r="L18" s="71">
        <f ca="1">SUMIF(Janvier!G16:Y16,"nuageux",Janvier!G8:Y8)+SUMIF(Fevrier!H16:Z16,"nuageux",Fevrier!H8:Z8)+SUMIF(Mars!H16:Z16,"nuageux",Mars!H8:Z8)+SUMIF(Avril!G16:AD16,"nuageux",Avril!G8:AD8)+SUMIF(Mai!G16:Y16,"nuageux",Mai!G8:Y8)+SUMIF(Juin!G16:Y16,"nuageux",Juin!G8:Y8)</f>
        <v>21</v>
      </c>
      <c r="M18" s="139">
        <f ca="1">SUM(L18:L20)</f>
        <v>140</v>
      </c>
      <c r="N18" s="71">
        <f ca="1">RANK(L18,$L$7:$L$20)</f>
        <v>10</v>
      </c>
      <c r="O18" s="139">
        <f ca="1">RANK(M18,$M$7:$M$20)</f>
        <v>2</v>
      </c>
      <c r="P18" s="21"/>
      <c r="Q18" s="72">
        <f ca="1">SUM(Janvier:Mars!AB8,Avril!AF8,Mai:Juin!AB8)</f>
        <v>119</v>
      </c>
      <c r="R18" s="72">
        <f ca="1">SUM(Janvier:Mars!AC8,Avril!AG8,Mai:Juin!AC8)</f>
        <v>83</v>
      </c>
      <c r="S18" s="74">
        <f ca="1">SUM(Janvier:Mars!AD8,Avril!AH8,Mai:Juin!AD8)</f>
        <v>125</v>
      </c>
      <c r="T18" s="75">
        <f ca="1">SUM(Janvier:Mars!AE8,Avril!AI8,Mai:Juin!AE8)</f>
        <v>289</v>
      </c>
      <c r="U18" s="105">
        <f ca="1">SUM(Q18:T18)</f>
        <v>616</v>
      </c>
      <c r="V18" s="165">
        <f ca="1">SUM(U18:U20)</f>
        <v>1411</v>
      </c>
      <c r="X18" s="60" t="s">
        <v>12</v>
      </c>
      <c r="Y18" s="137" t="s">
        <v>23</v>
      </c>
    </row>
    <row r="19" spans="1:27" ht="21" customHeight="1" thickBot="1">
      <c r="A19" s="155"/>
      <c r="B19" s="44" t="s">
        <v>29</v>
      </c>
      <c r="D19" s="69">
        <f ca="1">SUMIF(Janvier!G16:Y16,"pluie",Janvier!G4:Y4)+SUMIF(Fevrier!H16:Z16,"pluie",Fevrier!H4:Z4)+SUMIF(Mars!H16:Z16,"pluie",Mars!H4:Z4)+SUMIF(Avril!G16:AD16,"pluie",Avril!G4:AD4)+SUMIF(Mai!G16:Y16,"pluie",Mai!G4:Y4)+SUMIF(Juin!G16:Y16,"pluie",Juin!G4:Y4)</f>
        <v>168</v>
      </c>
      <c r="E19" s="149"/>
      <c r="F19" s="69">
        <f ca="1">RANK(D19,$D$7:$D$20)</f>
        <v>5</v>
      </c>
      <c r="G19" s="149"/>
      <c r="H19" s="70">
        <f ca="1">SUMIF(Janvier!G16:Y16,"soleil",Janvier!G4:Y4)+SUMIF(Fevrier!H16:Z16,"soleil",Fevrier!H4:Z4)+SUMIF(Mars!H16:Z16,"soleil",Mars!H4:Z4)+SUMIF(Avril!G16:AD16,"soleil",Avril!G4:AD4)+SUMIF(Mai!G16:Y16,"soleil",Mai!G4:Y4)+SUMIF(Juin!G16:Y16,"soleil",Juin!G4:Y4)</f>
        <v>264</v>
      </c>
      <c r="I19" s="138"/>
      <c r="J19" s="70">
        <f ca="1">RANK(H19,$H$7:$H$20)</f>
        <v>4</v>
      </c>
      <c r="K19" s="138"/>
      <c r="L19" s="71">
        <f ca="1">SUMIF(Janvier!G16:Y16,"nuageux",Janvier!G4:Y4)+SUMIF(Fevrier!H16:Z16,"nuageux",Fevrier!H4:Z4)+SUMIF(Mars!H16:Z16,"nuageux",Mars!H4:Z4)+SUMIF(Avril!G16:AD16,"nuageux",Avril!G4:AD4)+SUMIF(Mai!G16:Y16,"nuageux",Mai!G4:Y4)+SUMIF(Juin!G16:Y16,"nuageux",Juin!G4:Y4)</f>
        <v>72</v>
      </c>
      <c r="M19" s="139"/>
      <c r="N19" s="71">
        <f ca="1">RANK(L19,$L$7:$L$20)</f>
        <v>2</v>
      </c>
      <c r="O19" s="139"/>
      <c r="P19" s="21"/>
      <c r="Q19" s="72">
        <f ca="1">SUM(Janvier:Mars!AB4,Avril!AF4,Mai:Juin!AB4)</f>
        <v>104</v>
      </c>
      <c r="R19" s="72">
        <f ca="1">SUM(Janvier:Mars!AC4,Avril!AG4,Mai:Juin!AC4)</f>
        <v>191</v>
      </c>
      <c r="S19" s="74">
        <f ca="1">SUM(Janvier:Mars!AD4,Avril!AH4,Mai:Juin!AD4)</f>
        <v>100</v>
      </c>
      <c r="T19" s="75">
        <f ca="1">SUM(Janvier:Mars!AE4,Avril!AI4,Mai:Juin!AE4)</f>
        <v>306</v>
      </c>
      <c r="U19" s="105">
        <f ca="1">SUM(Q19:T19)</f>
        <v>701</v>
      </c>
      <c r="V19" s="165"/>
      <c r="X19" s="61" t="s">
        <v>29</v>
      </c>
      <c r="Y19" s="137"/>
    </row>
    <row r="20" spans="1:27" s="29" customFormat="1" ht="21" customHeight="1" thickBot="1">
      <c r="A20" s="155"/>
      <c r="B20" s="59" t="s">
        <v>45</v>
      </c>
      <c r="D20" s="68">
        <f ca="1">SUMIF(Janvier!G16:Y16,"pluie",Janvier!G14:Y14)+SUMIF(Fevrier!H16:Z16,"pluie",Fevrier!H14:Z14)+SUMIF(Mars!H16:Z16,"pluie",Mars!H14:Z14)+SUMIF(Avril!G16:AD16,"pluie",Avril!G14:AD14)+SUMIF(Mai!G16:Y16,"pluie",Mai!G14:Y14)+SUMIF(Juin!G16:Y16,"pluie",Juin!G14:Y14)</f>
        <v>0</v>
      </c>
      <c r="E20" s="149"/>
      <c r="F20" s="69">
        <f ca="1">RANK(D20,$D$7:$D$20)</f>
        <v>11</v>
      </c>
      <c r="G20" s="149"/>
      <c r="H20" s="66">
        <f ca="1">SUMIF(Janvier!G16:Y16,"soleil",Janvier!G14:Y14)+SUMIF(Fevrier!H16:Z16,"soleil",Fevrier!H14:Z14)+SUMIF(Mars!H16:Z16,"soleil",Mars!H14:Z14)+SUMIF(Avril!G16:AD16,"soleil",Avril!G14:AD14)+SUMIF(Mai!G16:Y16,"soleil",Mai!G14:Y14)+SUMIF(Juin!G16:Y16,"soleil",Juin!G14:Y14)</f>
        <v>47</v>
      </c>
      <c r="I20" s="138"/>
      <c r="J20" s="66">
        <f ca="1">RANK(H20,$H$7:$H$20)</f>
        <v>11</v>
      </c>
      <c r="K20" s="138"/>
      <c r="L20" s="67">
        <f ca="1">SUMIF(Janvier!G16:Y16,"nuageux",Janvier!G14:Y14)+SUMIF(Fevrier!H16:Z16,"nuageux",Fevrier!H14:Z14)+SUMIF(Mars!H16:Z16,"nuageux",Mars!H14:Z14)+SUMIF(Avril!G16:AD16,"nuageux",Avril!G14:AD14)+SUMIF(Mai!G16:Y16,"nuageux",Mai!G14:Y14)+SUMIF(Juin!G16:Y16,"nuageux",Juin!G14:Y14)</f>
        <v>47</v>
      </c>
      <c r="M20" s="139"/>
      <c r="N20" s="67">
        <f ca="1">RANK(L20,$L$7:$L$20)</f>
        <v>4</v>
      </c>
      <c r="O20" s="139"/>
      <c r="P20" s="31"/>
      <c r="Q20" s="73">
        <f ca="1">SUM(Janvier:Mars!AB14,Avril!AF14,Mai:Juin!AB14)</f>
        <v>32</v>
      </c>
      <c r="R20" s="73">
        <f ca="1">SUM(Janvier:Mars!AC14,Avril!AG14,Mai:Juin!AC14)</f>
        <v>18</v>
      </c>
      <c r="S20" s="74">
        <f ca="1">SUM(Janvier:Mars!AD14,Avril!AH14,Mai:Juin!AD14)</f>
        <v>29</v>
      </c>
      <c r="T20" s="75">
        <f ca="1">SUM(Janvier:Mars!AE14,Avril!AI14,Mai:Juin!AE14)</f>
        <v>15</v>
      </c>
      <c r="U20" s="105">
        <f ca="1">SUM(Q20:T20)</f>
        <v>94</v>
      </c>
      <c r="V20" s="165"/>
      <c r="W20" s="20"/>
      <c r="X20" s="62" t="s">
        <v>45</v>
      </c>
      <c r="Y20" s="137"/>
    </row>
    <row r="21" spans="1:27" s="29" customFormat="1" ht="16.5" thickBot="1">
      <c r="A21" s="94"/>
      <c r="B21" s="110" t="s">
        <v>63</v>
      </c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1"/>
      <c r="Q21" s="32"/>
      <c r="R21" s="30"/>
      <c r="S21" s="30"/>
      <c r="T21" s="30"/>
      <c r="U21" s="30"/>
      <c r="V21" s="30"/>
      <c r="X21" s="28"/>
      <c r="Y21" s="27"/>
    </row>
    <row r="22" spans="1:27" ht="16.5" thickBot="1">
      <c r="A22" s="95"/>
      <c r="B22" s="40" t="s">
        <v>40</v>
      </c>
      <c r="D22" s="136">
        <f ca="1">E7+E11+E14+E18</f>
        <v>1584</v>
      </c>
      <c r="E22" s="136"/>
      <c r="H22" s="136">
        <f ca="1">SUM(I7:I19)</f>
        <v>2465</v>
      </c>
      <c r="I22" s="136"/>
      <c r="L22" s="136">
        <f ca="1">M7+M11+M14+M18</f>
        <v>465</v>
      </c>
      <c r="M22" s="136"/>
      <c r="Q22" s="76">
        <f ca="1">SUM(Q7:Q20)</f>
        <v>897</v>
      </c>
      <c r="R22" s="76">
        <f ca="1">SUM(R7:R20)</f>
        <v>1364</v>
      </c>
      <c r="S22" s="76">
        <f ca="1">SUM(S7:S20)</f>
        <v>1131</v>
      </c>
      <c r="T22" s="76">
        <f ca="1">SUM(T7:T20)</f>
        <v>3010</v>
      </c>
      <c r="U22" s="99">
        <f ca="1">SUM(U7:U20)</f>
        <v>6402</v>
      </c>
      <c r="V22" s="100"/>
      <c r="X22" s="40" t="s">
        <v>40</v>
      </c>
    </row>
    <row r="23" spans="1:27" ht="17.100000000000001" customHeight="1" thickBot="1">
      <c r="A23" s="163" t="s">
        <v>57</v>
      </c>
      <c r="B23" s="109" t="s">
        <v>54</v>
      </c>
      <c r="D23" s="161">
        <f ca="1">SUMPRODUCT(D7:D20,'Prix des produits'!$C4:$C17)</f>
        <v>16820.439999999999</v>
      </c>
      <c r="E23" s="161"/>
      <c r="H23" s="161">
        <f ca="1">SUMPRODUCT(H7:H20,'Prix des produits'!$C4:$C17)</f>
        <v>23550.880000000001</v>
      </c>
      <c r="I23" s="161"/>
      <c r="L23" s="161">
        <f ca="1">SUMPRODUCT(L7:L20,'Prix des produits'!$C4:$C17)</f>
        <v>4176.33</v>
      </c>
      <c r="M23" s="161"/>
      <c r="Q23" s="81">
        <f ca="1">SUMPRODUCT(Q7:Q20,'Prix des produits'!$C4:$C17)</f>
        <v>9178.64</v>
      </c>
      <c r="R23" s="81">
        <f ca="1">SUMPRODUCT(R7:R20,'Prix des produits'!$C4:$C17)</f>
        <v>14225</v>
      </c>
      <c r="S23" s="81">
        <f ca="1">SUMPRODUCT(S7:S20,0.9*'Prix des produits'!$C4:$C17)</f>
        <v>10179.548999999999</v>
      </c>
      <c r="T23" s="81">
        <f ca="1">SUMPRODUCT(T7:T20,0.75*'Prix des produits'!$C4:$C17)</f>
        <v>21649.4025</v>
      </c>
      <c r="U23" s="81">
        <f ca="1">SUM(Q23:T23)</f>
        <v>55232.591499999995</v>
      </c>
      <c r="V23" s="97"/>
      <c r="X23" s="48" t="s">
        <v>54</v>
      </c>
      <c r="Y23" s="39"/>
    </row>
    <row r="24" spans="1:27" ht="16.5" thickBot="1">
      <c r="A24" s="163"/>
      <c r="B24" s="109" t="s">
        <v>55</v>
      </c>
      <c r="D24" s="162">
        <f ca="1">SUMPRODUCT(D7:D20,'Prix des produits'!$E4:$E17)</f>
        <v>20068.435199999996</v>
      </c>
      <c r="E24" s="161"/>
      <c r="H24" s="161">
        <f ca="1">SUMPRODUCT(H7:H20,'Prix des produits'!$E4:$E17)</f>
        <v>28094.729399999997</v>
      </c>
      <c r="I24" s="161"/>
      <c r="L24" s="161">
        <f ca="1">SUMPRODUCT(L7:L20,'Prix des produits'!$E4:$E17)</f>
        <v>4974.4209000000001</v>
      </c>
      <c r="M24" s="161"/>
      <c r="Q24" s="93">
        <f ca="1">SUMPRODUCT(Q7:Q20,'Prix des produits'!$E4:$E17)</f>
        <v>10955.187699999999</v>
      </c>
      <c r="R24" s="93">
        <f ca="1">SUMPRODUCT(R7:R20,'Prix des produits'!$E4:$E17)</f>
        <v>16980.433499999999</v>
      </c>
      <c r="S24" s="93">
        <f ca="1">SUMPRODUCT(S7:S20,0.9*'Prix des produits'!$E4:$E17)</f>
        <v>12147.780194999999</v>
      </c>
      <c r="T24" s="93">
        <f ca="1">SUMPRODUCT(T7:T20,0.75*'Prix des produits'!$E4:$E17)</f>
        <v>25808.766262500001</v>
      </c>
      <c r="U24" s="93">
        <f ca="1">SUM(Q24:T24)</f>
        <v>65892.167657499987</v>
      </c>
      <c r="V24" s="98"/>
      <c r="X24" s="48" t="s">
        <v>55</v>
      </c>
    </row>
    <row r="25" spans="1:27" ht="15.95" customHeight="1" thickBot="1">
      <c r="A25" s="163"/>
      <c r="B25" s="135" t="s">
        <v>62</v>
      </c>
      <c r="D25" s="161">
        <f ca="1">D23-SUMPRODUCT(D7:D20,'Prix des produits'!$F4:F17)</f>
        <v>6320.1799999999985</v>
      </c>
      <c r="E25" s="164"/>
      <c r="H25" s="161">
        <f ca="1">H23-SUMPRODUCT(H7:H20,'Prix des produits'!$F4:F17)</f>
        <v>8629.5400000000027</v>
      </c>
      <c r="I25" s="164"/>
      <c r="L25" s="161">
        <f ca="1">L23-SUMPRODUCT(L7:L20,'Prix des produits'!$F4:F17)</f>
        <v>1322.2499999999995</v>
      </c>
      <c r="M25" s="161"/>
      <c r="Q25" s="106">
        <f ca="1">Q23-SUMPRODUCT(Q7:Q20,'Prix des produits'!$F4:F17)</f>
        <v>3400.9599999999991</v>
      </c>
      <c r="R25" s="106">
        <f ca="1">R23-SUMPRODUCT(R7:R20,'Prix des produits'!$F4:$F17)</f>
        <v>4849.619999999999</v>
      </c>
      <c r="S25" s="106">
        <f ca="1">S23-SUMPRODUCT(S7:S20,'Prix des produits'!F4:$F17)</f>
        <v>3205.7789999999986</v>
      </c>
      <c r="T25" s="106">
        <f ca="1">T23-SUMPRODUCT(T7:T20,'Prix des produits'!$F4:$F17)</f>
        <v>3545.1225000000013</v>
      </c>
      <c r="U25" s="108">
        <f ca="1">SUM(Q25:T25)</f>
        <v>15001.481499999998</v>
      </c>
      <c r="X25" s="135" t="s">
        <v>61</v>
      </c>
    </row>
    <row r="26" spans="1:27">
      <c r="A26" s="111"/>
      <c r="B26" s="111"/>
      <c r="C26" s="111"/>
      <c r="D26" s="111"/>
      <c r="E26" s="111"/>
    </row>
    <row r="27" spans="1:27">
      <c r="A27" s="111"/>
      <c r="B27" s="111"/>
      <c r="C27" s="111"/>
      <c r="D27" s="111"/>
      <c r="E27" s="111"/>
      <c r="I27" s="111"/>
      <c r="J27" s="111"/>
      <c r="K27" s="111"/>
      <c r="L27" s="111"/>
      <c r="M27" s="111"/>
      <c r="N27" s="111"/>
      <c r="O27" s="111"/>
    </row>
    <row r="28" spans="1:27">
      <c r="A28" s="111"/>
      <c r="B28" s="111" t="s">
        <v>0</v>
      </c>
      <c r="C28" s="111"/>
      <c r="D28" s="111"/>
      <c r="E28" s="111"/>
      <c r="I28" s="111"/>
      <c r="J28" s="111" t="s">
        <v>19</v>
      </c>
      <c r="K28" s="111" t="s">
        <v>18</v>
      </c>
      <c r="L28" s="111" t="s">
        <v>31</v>
      </c>
      <c r="M28" s="111"/>
      <c r="N28" s="111"/>
      <c r="O28" s="111"/>
    </row>
    <row r="29" spans="1:27">
      <c r="A29" s="111" t="str">
        <f>IF(A1=3,"T-shirt",IF(A1=1,"Fraise",IF(A1=2,"Dégivrant",IF(A1=4,"Parapluie",IF(A1=5,"Fraise")))))</f>
        <v>T-shirt</v>
      </c>
      <c r="B29" s="111">
        <f ca="1">IF($A$1=3,U14,IF($A$1=1,U7,IF($A$1=2,U11,IF($A$1=4,U18))))</f>
        <v>694</v>
      </c>
      <c r="C29" s="111"/>
      <c r="D29" s="111"/>
      <c r="E29" s="111"/>
      <c r="I29" s="111" t="str">
        <f>IF(B1=1,"Catégorie alimentaire",IF(B1=2,"Fraise",IF(B1=3,"Carotte",IF(B1=4,"Tomate",IF(B1=5,"Catégorie automobile",IF(B1=6,"Dégivrant",IF(B1=7,"Décoration voiture",IF(B1=8,"Catégorie textile",IF(B1=9,"T-shirt",IF(B1=10,"Jogging",IF(B1=11,"Chaussettes",IF(B1=12,"Catégorie Objet du quotidien",IF(B1=13,"Parapluie",IF(B1=14,"Lunette de soleil",IF(B1=15,"Farce et attrape")))))))))))))))</f>
        <v>Dégivrant</v>
      </c>
      <c r="J29" s="111">
        <f ca="1">IF(B1=1,E7,IF(B1=2,D7,IF(B1=3,D8,IF(B1=4,D9,IF(B1=5,E11,IF(B1=6,D11,IF(B1=7,D12,IF(B1=8,E14,IF(B1=9,D14,IF(B1=10,D15,IF(B1=11,D16,IF(B1=12,E18,IF(B1=13,D18,IF(B1=14,D19,IF(B1=15,D20)))))))))))))))</f>
        <v>173</v>
      </c>
      <c r="K29" s="111">
        <f ca="1">IF(B1=1,I7,IF(B1=2,H7,IF(B1=3,H8,IF(B1=4,H9,IF(B1=5,I11,IF(B1=6,H11,IF(B1=7,H12,IF(B1=8,I14,IF(B1=9,H14,IF(B1=10,H15,IF(B1=11,H16,IF(B1=12,I18,IF(B1=13,H18,IF(B1=14,H19,IF(B1=15,H20)))))))))))))))</f>
        <v>164</v>
      </c>
      <c r="L29" s="111">
        <f ca="1">IF(B1=1,M7,IF(B1=2,L7,IF(B1=3,L8,IF(B1=4,L9,IF(B1=5,M11,IF(B1=6,L11,IF(B1=7,L12,IF(B1=8,M14,IF(B1=9,L14,IF(B1=10,L15,IF(B1=11,L16,IF(B1=12,M18,IF(B1=13,L18,IF(B1=14,L19,IF(B1=15,L20)))))))))))))))</f>
        <v>46</v>
      </c>
      <c r="M29" s="111"/>
      <c r="N29" s="111"/>
      <c r="O29" s="111"/>
    </row>
    <row r="30" spans="1:27">
      <c r="A30" s="111" t="str">
        <f>IF(A1=3,"Jogging",IF(A1=1,"Carotte",IF(A1=2,"Décoration voiture",IF(A1=4,"Lunette de soleil",IF(A1=5,"Carotte")))))</f>
        <v>Jogging</v>
      </c>
      <c r="B30" s="111">
        <f ca="1">IF($A$1=3,U15,IF($A$1=1,U8,IF($A$1=2,U12,IF($A$1=4,U19))))</f>
        <v>694</v>
      </c>
      <c r="C30" s="111"/>
      <c r="D30" s="111"/>
      <c r="E30" s="111"/>
      <c r="I30" s="111"/>
      <c r="J30" s="111"/>
      <c r="K30" s="111"/>
      <c r="L30" s="111"/>
      <c r="M30" s="111"/>
      <c r="N30" s="111"/>
      <c r="O30" s="111"/>
    </row>
    <row r="31" spans="1:27">
      <c r="A31" s="111" t="str">
        <f>IF(A1=3,"Chaussettes",IF(A1=1,"Tomate",IF(A1=4,"Farce et attrape",IF(A1=2,"Autres"))))</f>
        <v>Chaussettes</v>
      </c>
      <c r="B31" s="111">
        <f ca="1">IF($A$1=3,U16,IF($A$1=1,U9,IF($A$1=2,U13,IF($A$1=4,U20))))</f>
        <v>750</v>
      </c>
      <c r="C31" s="111"/>
      <c r="D31" s="111"/>
      <c r="E31" s="111"/>
      <c r="I31" s="111"/>
      <c r="J31" s="111"/>
      <c r="K31" s="111"/>
      <c r="L31" s="111"/>
      <c r="M31" s="111"/>
      <c r="N31" s="111"/>
      <c r="O31" s="111"/>
    </row>
    <row r="32" spans="1:27" ht="15">
      <c r="A32" s="111"/>
      <c r="B32" s="111"/>
      <c r="C32" s="111"/>
      <c r="D32" s="111"/>
      <c r="E32" s="111"/>
      <c r="I32" s="111"/>
      <c r="J32" s="111"/>
      <c r="K32" s="111"/>
      <c r="L32" s="111"/>
      <c r="M32" s="111"/>
      <c r="N32" s="111"/>
      <c r="O32" s="111"/>
      <c r="X32" s="39"/>
      <c r="Y32" s="28"/>
      <c r="Z32" s="27"/>
      <c r="AA32" s="39"/>
    </row>
    <row r="33" spans="1:27" ht="15">
      <c r="A33" s="111"/>
      <c r="B33" s="111"/>
      <c r="C33" s="111"/>
      <c r="D33" s="111"/>
      <c r="E33" s="111"/>
      <c r="I33" s="111"/>
      <c r="J33" s="111"/>
      <c r="K33" s="111"/>
      <c r="L33" s="111"/>
      <c r="M33" s="111"/>
      <c r="N33" s="111"/>
      <c r="O33" s="111"/>
      <c r="X33" s="29"/>
      <c r="Y33" s="45"/>
      <c r="Z33" s="140"/>
      <c r="AA33" s="39"/>
    </row>
    <row r="34" spans="1:27" ht="15">
      <c r="A34" s="111"/>
      <c r="B34" s="111"/>
      <c r="C34" s="111"/>
      <c r="D34" s="111"/>
      <c r="E34" s="111"/>
      <c r="I34" s="111"/>
      <c r="J34" s="111"/>
      <c r="K34" s="111"/>
      <c r="L34" s="111"/>
      <c r="M34" s="111"/>
      <c r="N34" s="111"/>
      <c r="O34" s="111"/>
      <c r="X34" s="39"/>
      <c r="Y34" s="45"/>
      <c r="Z34" s="140"/>
      <c r="AA34" s="39"/>
    </row>
    <row r="35" spans="1:27" ht="15">
      <c r="I35" s="111"/>
      <c r="J35" s="111"/>
      <c r="K35" s="111"/>
      <c r="L35" s="111"/>
      <c r="M35" s="111"/>
      <c r="N35" s="111"/>
      <c r="O35" s="111"/>
      <c r="X35" s="39"/>
      <c r="Y35" s="45"/>
      <c r="Z35" s="140"/>
      <c r="AA35" s="39"/>
    </row>
    <row r="36" spans="1:27" ht="15">
      <c r="X36" s="39"/>
      <c r="Y36" s="28"/>
      <c r="Z36" s="27"/>
      <c r="AA36" s="39"/>
    </row>
    <row r="37" spans="1:27" ht="15">
      <c r="X37" s="29"/>
      <c r="Y37" s="45"/>
      <c r="Z37" s="140"/>
      <c r="AA37" s="39"/>
    </row>
    <row r="38" spans="1:27" ht="15">
      <c r="X38" s="39"/>
      <c r="Y38" s="45"/>
      <c r="Z38" s="140"/>
      <c r="AA38" s="39"/>
    </row>
    <row r="39" spans="1:27" ht="15">
      <c r="X39" s="39"/>
      <c r="Y39" s="28"/>
      <c r="Z39" s="27"/>
      <c r="AA39" s="39"/>
    </row>
    <row r="40" spans="1:27" ht="15">
      <c r="X40" s="29"/>
      <c r="Y40" s="45"/>
      <c r="Z40" s="140"/>
      <c r="AA40" s="39"/>
    </row>
    <row r="41" spans="1:27" ht="15">
      <c r="X41" s="39"/>
      <c r="Y41" s="45"/>
      <c r="Z41" s="140"/>
      <c r="AA41" s="39"/>
    </row>
    <row r="42" spans="1:27" ht="15">
      <c r="X42" s="39"/>
      <c r="Y42" s="45"/>
      <c r="Z42" s="140"/>
      <c r="AA42" s="39"/>
    </row>
    <row r="43" spans="1:27" ht="15">
      <c r="X43" s="39"/>
      <c r="Y43" s="28"/>
      <c r="Z43" s="27"/>
      <c r="AA43" s="39"/>
    </row>
    <row r="44" spans="1:27" ht="15">
      <c r="X44" s="29"/>
      <c r="Y44" s="45"/>
      <c r="Z44" s="140"/>
      <c r="AA44" s="39"/>
    </row>
    <row r="45" spans="1:27" ht="15">
      <c r="X45" s="39"/>
      <c r="Y45" s="45"/>
      <c r="Z45" s="140"/>
      <c r="AA45" s="39"/>
    </row>
    <row r="46" spans="1:27" ht="15">
      <c r="X46" s="39"/>
      <c r="Y46" s="28"/>
      <c r="Z46" s="27"/>
      <c r="AA46" s="39"/>
    </row>
    <row r="47" spans="1:27" ht="15.75">
      <c r="X47" s="29"/>
      <c r="Y47" s="46"/>
      <c r="Z47" s="39"/>
      <c r="AA47" s="39"/>
    </row>
    <row r="48" spans="1:27">
      <c r="X48" s="39"/>
      <c r="Y48" s="39"/>
      <c r="Z48" s="39"/>
      <c r="AA48" s="39"/>
    </row>
    <row r="49" spans="24:27">
      <c r="X49" s="39"/>
      <c r="Y49" s="39"/>
      <c r="Z49" s="39"/>
      <c r="AA49" s="39"/>
    </row>
  </sheetData>
  <mergeCells count="68">
    <mergeCell ref="L25:M25"/>
    <mergeCell ref="L23:M23"/>
    <mergeCell ref="L24:M24"/>
    <mergeCell ref="Q2:V2"/>
    <mergeCell ref="V7:V9"/>
    <mergeCell ref="V11:V12"/>
    <mergeCell ref="V14:V16"/>
    <mergeCell ref="V18:V20"/>
    <mergeCell ref="Q4:R4"/>
    <mergeCell ref="U4:V4"/>
    <mergeCell ref="U3:V3"/>
    <mergeCell ref="D23:E23"/>
    <mergeCell ref="D24:E24"/>
    <mergeCell ref="H23:I23"/>
    <mergeCell ref="H24:I24"/>
    <mergeCell ref="A23:A25"/>
    <mergeCell ref="D25:E25"/>
    <mergeCell ref="H25:I25"/>
    <mergeCell ref="A18:A20"/>
    <mergeCell ref="E18:E20"/>
    <mergeCell ref="G18:G20"/>
    <mergeCell ref="D1:T1"/>
    <mergeCell ref="H3:K3"/>
    <mergeCell ref="O7:O9"/>
    <mergeCell ref="N4:O4"/>
    <mergeCell ref="L3:O3"/>
    <mergeCell ref="D2:O2"/>
    <mergeCell ref="L4:M4"/>
    <mergeCell ref="D3:G3"/>
    <mergeCell ref="O11:O12"/>
    <mergeCell ref="O14:O16"/>
    <mergeCell ref="M7:M9"/>
    <mergeCell ref="M11:M12"/>
    <mergeCell ref="M14:M16"/>
    <mergeCell ref="G11:G12"/>
    <mergeCell ref="G14:G16"/>
    <mergeCell ref="K7:K9"/>
    <mergeCell ref="A7:A9"/>
    <mergeCell ref="A11:A12"/>
    <mergeCell ref="A14:A16"/>
    <mergeCell ref="E11:E12"/>
    <mergeCell ref="E14:E16"/>
    <mergeCell ref="I14:I16"/>
    <mergeCell ref="I11:I12"/>
    <mergeCell ref="K11:K12"/>
    <mergeCell ref="K14:K16"/>
    <mergeCell ref="J4:K4"/>
    <mergeCell ref="F4:G4"/>
    <mergeCell ref="D4:E4"/>
    <mergeCell ref="H4:I4"/>
    <mergeCell ref="E7:E9"/>
    <mergeCell ref="I7:I9"/>
    <mergeCell ref="G7:G9"/>
    <mergeCell ref="Z33:Z35"/>
    <mergeCell ref="Z37:Z38"/>
    <mergeCell ref="Z40:Z42"/>
    <mergeCell ref="Z44:Z45"/>
    <mergeCell ref="Y7:Y9"/>
    <mergeCell ref="Y11:Y12"/>
    <mergeCell ref="Y14:Y16"/>
    <mergeCell ref="D22:E22"/>
    <mergeCell ref="H22:I22"/>
    <mergeCell ref="L22:M22"/>
    <mergeCell ref="Y18:Y20"/>
    <mergeCell ref="I18:I20"/>
    <mergeCell ref="M18:M20"/>
    <mergeCell ref="K18:K20"/>
    <mergeCell ref="O18:O20"/>
  </mergeCells>
  <phoneticPr fontId="3" type="noConversion"/>
  <conditionalFormatting sqref="G7:G9">
    <cfRule type="cellIs" dxfId="8" priority="11" operator="equal">
      <formula>1</formula>
    </cfRule>
  </conditionalFormatting>
  <conditionalFormatting sqref="G11:G12 G14:G16 G18 G7:G9">
    <cfRule type="cellIs" dxfId="7" priority="9" operator="equal">
      <formula>1</formula>
    </cfRule>
    <cfRule type="cellIs" dxfId="6" priority="10" operator="equal">
      <formula>4</formula>
    </cfRule>
  </conditionalFormatting>
  <conditionalFormatting sqref="F7:F20">
    <cfRule type="cellIs" dxfId="5" priority="8" operator="greaterThan">
      <formula>7</formula>
    </cfRule>
  </conditionalFormatting>
  <conditionalFormatting sqref="F7:F9 F11:F12 F14:F16 F18:F20">
    <cfRule type="cellIs" dxfId="4" priority="7" operator="lessThan">
      <formula>4</formula>
    </cfRule>
  </conditionalFormatting>
  <conditionalFormatting sqref="J7:J9 J11:J12 J14:J16 J18:J19 N18:N19 N11:N12 N7:N9 N14:N16">
    <cfRule type="cellIs" dxfId="3" priority="6" operator="greaterThan">
      <formula>7</formula>
    </cfRule>
  </conditionalFormatting>
  <conditionalFormatting sqref="J7:J9 J11:J12 J14:J16 J18:J19 N18:N19 N11:N12 N7:N9 N14:N16">
    <cfRule type="cellIs" dxfId="2" priority="5" operator="lessThan">
      <formula>4</formula>
    </cfRule>
  </conditionalFormatting>
  <conditionalFormatting sqref="O18 O14:O16 O11:O12 O7:O9 K7:K9 K11:K12 K14:K16 K18">
    <cfRule type="cellIs" dxfId="1" priority="2" operator="lessThan">
      <formula>2</formula>
    </cfRule>
    <cfRule type="cellIs" dxfId="0" priority="3" operator="greaterThan">
      <formula>3</formula>
    </cfRule>
  </conditionalFormatting>
  <conditionalFormatting sqref="W7:W2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Y1" r:id="rId1"/>
  </hyperlinks>
  <pageMargins left="0.7" right="0.7" top="0.75" bottom="0.75" header="0.4921259845" footer="0.4921259845"/>
  <pageSetup paperSize="9" fitToWidth="0" fitToHeight="0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4" r:id="rId5" name="Option Button 6">
              <controlPr defaultSize="0" autoFill="0" autoLine="0" autoPict="0">
                <anchor moveWithCells="1">
                  <from>
                    <xdr:col>1</xdr:col>
                    <xdr:colOff>1343025</xdr:colOff>
                    <xdr:row>37</xdr:row>
                    <xdr:rowOff>180975</xdr:rowOff>
                  </from>
                  <to>
                    <xdr:col>5</xdr:col>
                    <xdr:colOff>66675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Option Button 4">
              <controlPr defaultSize="0" autoFill="0" autoLine="0" autoPict="0">
                <anchor moveWithCells="1">
                  <from>
                    <xdr:col>1</xdr:col>
                    <xdr:colOff>1343025</xdr:colOff>
                    <xdr:row>32</xdr:row>
                    <xdr:rowOff>114300</xdr:rowOff>
                  </from>
                  <to>
                    <xdr:col>5</xdr:col>
                    <xdr:colOff>28575</xdr:colOff>
                    <xdr:row>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7" name="Option Button 3">
              <controlPr defaultSize="0" autoFill="0" autoLine="0" autoPict="0">
                <anchor moveWithCells="1">
                  <from>
                    <xdr:col>1</xdr:col>
                    <xdr:colOff>1343025</xdr:colOff>
                    <xdr:row>30</xdr:row>
                    <xdr:rowOff>66675</xdr:rowOff>
                  </from>
                  <to>
                    <xdr:col>5</xdr:col>
                    <xdr:colOff>0</xdr:colOff>
                    <xdr:row>32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Option Button 5">
              <controlPr defaultSize="0" autoFill="0" autoLine="0" autoPict="0">
                <anchor moveWithCells="1">
                  <from>
                    <xdr:col>1</xdr:col>
                    <xdr:colOff>1343025</xdr:colOff>
                    <xdr:row>35</xdr:row>
                    <xdr:rowOff>180975</xdr:rowOff>
                  </from>
                  <to>
                    <xdr:col>4</xdr:col>
                    <xdr:colOff>371475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9" name="Drop Down 8">
              <controlPr defaultSize="0" autoLine="0" autoPict="0">
                <anchor moveWithCells="1">
                  <from>
                    <xdr:col>11</xdr:col>
                    <xdr:colOff>542925</xdr:colOff>
                    <xdr:row>26</xdr:row>
                    <xdr:rowOff>114300</xdr:rowOff>
                  </from>
                  <to>
                    <xdr:col>17</xdr:col>
                    <xdr:colOff>142875</xdr:colOff>
                    <xdr:row>28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0" name="Check Box 12">
              <controlPr defaultSize="0" autoFill="0" autoLine="0" autoPict="0" macro="[0]!Meteo">
                <anchor moveWithCells="1">
                  <from>
                    <xdr:col>0</xdr:col>
                    <xdr:colOff>85725</xdr:colOff>
                    <xdr:row>0</xdr:row>
                    <xdr:rowOff>0</xdr:rowOff>
                  </from>
                  <to>
                    <xdr:col>0</xdr:col>
                    <xdr:colOff>1057275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1" name="Check Box 14">
              <controlPr defaultSize="0" autoFill="0" autoLine="0" autoPict="0" macro="[0]!Tranche">
                <anchor moveWithCells="1">
                  <from>
                    <xdr:col>0</xdr:col>
                    <xdr:colOff>76200</xdr:colOff>
                    <xdr:row>1</xdr:row>
                    <xdr:rowOff>76200</xdr:rowOff>
                  </from>
                  <to>
                    <xdr:col>1</xdr:col>
                    <xdr:colOff>504825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05C60535-1F16-4fd2-B633-F4F36F0B64E0}">
      <x14:sparklineGroups xmlns:xm="http://schemas.microsoft.com/office/excel/2006/main">
        <x14:sparklineGroup manualMax="0" manualMin="0" type="column" displayEmptyCellsAs="gap" markers="1" high="1" low="1">
          <x14:colorSeries theme="1"/>
          <x14:colorNegative theme="1" tint="0.249977111117893"/>
          <x14:colorAxis rgb="FF000000"/>
          <x14:colorMarkers theme="1" tint="0.249977111117893"/>
          <x14:colorFirst theme="1" tint="0.249977111117893"/>
          <x14:colorLast theme="1" tint="0.249977111117893"/>
          <x14:colorHigh rgb="FF00B050"/>
          <x14:colorLow rgb="FFFF0000"/>
          <x14:sparklines>
            <x14:sparkline>
              <xm:f>Présentation!Q7:T7</xm:f>
              <xm:sqref>W7</xm:sqref>
            </x14:sparkline>
            <x14:sparkline>
              <xm:f>Présentation!Q8:T8</xm:f>
              <xm:sqref>W8</xm:sqref>
            </x14:sparkline>
            <x14:sparkline>
              <xm:f>Présentation!Q9:T9</xm:f>
              <xm:sqref>W9</xm:sqref>
            </x14:sparkline>
            <x14:sparkline>
              <xm:f>Présentation!Q10:T10</xm:f>
              <xm:sqref>W10</xm:sqref>
            </x14:sparkline>
            <x14:sparkline>
              <xm:f>Présentation!Q11:T11</xm:f>
              <xm:sqref>W11</xm:sqref>
            </x14:sparkline>
            <x14:sparkline>
              <xm:f>Présentation!Q12:T12</xm:f>
              <xm:sqref>W12</xm:sqref>
            </x14:sparkline>
            <x14:sparkline>
              <xm:f>Présentation!Q13:T13</xm:f>
              <xm:sqref>W13</xm:sqref>
            </x14:sparkline>
            <x14:sparkline>
              <xm:f>Présentation!Q14:T14</xm:f>
              <xm:sqref>W14</xm:sqref>
            </x14:sparkline>
            <x14:sparkline>
              <xm:f>Présentation!Q15:T15</xm:f>
              <xm:sqref>W15</xm:sqref>
            </x14:sparkline>
            <x14:sparkline>
              <xm:f>Présentation!Q16:T16</xm:f>
              <xm:sqref>W16</xm:sqref>
            </x14:sparkline>
            <x14:sparkline>
              <xm:f>Présentation!Q17:T17</xm:f>
              <xm:sqref>W17</xm:sqref>
            </x14:sparkline>
            <x14:sparkline>
              <xm:f>Présentation!Q18:T18</xm:f>
              <xm:sqref>W18</xm:sqref>
            </x14:sparkline>
            <x14:sparkline>
              <xm:f>Présentation!Q19:T19</xm:f>
              <xm:sqref>W19</xm:sqref>
            </x14:sparkline>
            <x14:sparkline>
              <xm:f>Présentation!Q20:T20</xm:f>
              <xm:sqref>W20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pageSetUpPr fitToPage="1"/>
  </sheetPr>
  <dimension ref="A1:IV37"/>
  <sheetViews>
    <sheetView showGridLines="0" zoomScale="109" workbookViewId="0">
      <selection activeCell="K1" sqref="K1"/>
    </sheetView>
  </sheetViews>
  <sheetFormatPr baseColWidth="10" defaultColWidth="10.85546875" defaultRowHeight="21.75" customHeight="1"/>
  <cols>
    <col min="1" max="1" width="9.42578125" style="1" bestFit="1" customWidth="1"/>
    <col min="2" max="2" width="7.42578125" style="1" bestFit="1" customWidth="1"/>
    <col min="3" max="3" width="13.140625" style="1" bestFit="1" customWidth="1"/>
    <col min="4" max="4" width="7.85546875" style="1" bestFit="1" customWidth="1"/>
    <col min="5" max="5" width="5.85546875" style="1" customWidth="1"/>
    <col min="6" max="6" width="15.7109375" style="1" bestFit="1" customWidth="1"/>
    <col min="7" max="7" width="5.42578125" style="1" bestFit="1" customWidth="1"/>
    <col min="8" max="8" width="7.85546875" style="1" bestFit="1" customWidth="1"/>
    <col min="9" max="9" width="8" style="1" bestFit="1" customWidth="1"/>
    <col min="10" max="10" width="7.28515625" style="1" bestFit="1" customWidth="1"/>
    <col min="11" max="11" width="6.42578125" style="1" bestFit="1" customWidth="1"/>
    <col min="12" max="12" width="5.42578125" style="1" bestFit="1" customWidth="1"/>
    <col min="13" max="13" width="6.42578125" style="1" bestFit="1" customWidth="1"/>
    <col min="14" max="14" width="8.140625" style="1" bestFit="1" customWidth="1"/>
    <col min="15" max="15" width="7.28515625" style="1" bestFit="1" customWidth="1"/>
    <col min="16" max="16" width="6.42578125" style="1" bestFit="1" customWidth="1"/>
    <col min="17" max="17" width="8.140625" style="1" bestFit="1" customWidth="1"/>
    <col min="18" max="18" width="6.42578125" style="1" bestFit="1" customWidth="1"/>
    <col min="19" max="19" width="8.140625" style="1" bestFit="1" customWidth="1"/>
    <col min="20" max="20" width="7.28515625" style="1" bestFit="1" customWidth="1"/>
    <col min="21" max="21" width="6.42578125" style="1" bestFit="1" customWidth="1"/>
    <col min="22" max="22" width="5.42578125" style="1" bestFit="1" customWidth="1"/>
    <col min="23" max="24" width="8.140625" style="1" bestFit="1" customWidth="1"/>
    <col min="25" max="26" width="7.28515625" style="1" bestFit="1" customWidth="1"/>
    <col min="27" max="28" width="6.42578125" style="1" bestFit="1" customWidth="1"/>
    <col min="29" max="30" width="7.28515625" style="1" bestFit="1" customWidth="1"/>
    <col min="31" max="31" width="6.42578125" style="1" bestFit="1" customWidth="1"/>
    <col min="32" max="32" width="15.7109375" style="1" bestFit="1" customWidth="1"/>
    <col min="33" max="256" width="10.85546875" style="1" customWidth="1"/>
  </cols>
  <sheetData>
    <row r="1" spans="1:256" ht="248.1" customHeight="1" thickBot="1">
      <c r="A1" s="2">
        <v>0.33333333333333331</v>
      </c>
      <c r="B1" s="2">
        <v>0.5</v>
      </c>
    </row>
    <row r="2" spans="1:256" ht="18.95" customHeight="1" thickBot="1">
      <c r="A2" s="16" t="s">
        <v>1</v>
      </c>
      <c r="B2" s="17" t="s">
        <v>2</v>
      </c>
      <c r="C2" s="17" t="s">
        <v>3</v>
      </c>
      <c r="D2" s="17" t="s">
        <v>4</v>
      </c>
      <c r="F2" s="10"/>
      <c r="G2" s="172">
        <v>40549</v>
      </c>
      <c r="H2" s="172"/>
      <c r="I2" s="172"/>
      <c r="J2" s="172"/>
      <c r="K2" s="172"/>
      <c r="L2" s="172">
        <v>40556</v>
      </c>
      <c r="M2" s="172"/>
      <c r="N2" s="172"/>
      <c r="O2" s="172"/>
      <c r="P2" s="172"/>
      <c r="Q2" s="172">
        <v>40563</v>
      </c>
      <c r="R2" s="172"/>
      <c r="S2" s="172"/>
      <c r="T2" s="172"/>
      <c r="U2" s="172"/>
      <c r="V2" s="172">
        <v>40570</v>
      </c>
      <c r="W2" s="172"/>
      <c r="X2" s="172"/>
      <c r="Y2" s="172"/>
      <c r="Z2" s="172"/>
      <c r="AA2" s="172" t="s">
        <v>50</v>
      </c>
      <c r="AB2" s="172"/>
      <c r="AC2" s="172"/>
      <c r="AD2" s="172"/>
      <c r="AE2" s="172"/>
      <c r="AF2" s="57"/>
      <c r="IV2"/>
    </row>
    <row r="3" spans="1:256" ht="22.35" customHeight="1" thickBot="1">
      <c r="A3" s="19">
        <v>40549</v>
      </c>
      <c r="B3" s="47">
        <f t="shared" ref="B3:B37" ca="1" si="0">RAND()*($A$1-$B$1)+$B$1</f>
        <v>0.45901879727960182</v>
      </c>
      <c r="C3" s="18" t="str">
        <f ca="1">CHOOSE(INT(RAND()*8)+1,"Lunette de soleil","parapluie","tomate","fraise","carotte","dégivrant","t-shirt","chaussettes")</f>
        <v>chaussettes</v>
      </c>
      <c r="D3" s="18">
        <f ca="1">ROUND((RAND()*15+1),0)</f>
        <v>15</v>
      </c>
      <c r="F3" s="10"/>
      <c r="G3" s="53" t="s">
        <v>35</v>
      </c>
      <c r="H3" s="53" t="s">
        <v>36</v>
      </c>
      <c r="I3" s="53" t="s">
        <v>41</v>
      </c>
      <c r="J3" s="53" t="s">
        <v>42</v>
      </c>
      <c r="K3" s="53" t="s">
        <v>43</v>
      </c>
      <c r="L3" s="53" t="s">
        <v>35</v>
      </c>
      <c r="M3" s="53" t="s">
        <v>36</v>
      </c>
      <c r="N3" s="53" t="s">
        <v>41</v>
      </c>
      <c r="O3" s="53" t="s">
        <v>42</v>
      </c>
      <c r="P3" s="53" t="s">
        <v>43</v>
      </c>
      <c r="Q3" s="53" t="s">
        <v>35</v>
      </c>
      <c r="R3" s="53" t="s">
        <v>36</v>
      </c>
      <c r="S3" s="53" t="s">
        <v>41</v>
      </c>
      <c r="T3" s="53" t="s">
        <v>42</v>
      </c>
      <c r="U3" s="53" t="s">
        <v>43</v>
      </c>
      <c r="V3" s="53" t="s">
        <v>35</v>
      </c>
      <c r="W3" s="53" t="s">
        <v>36</v>
      </c>
      <c r="X3" s="53" t="s">
        <v>41</v>
      </c>
      <c r="Y3" s="53" t="s">
        <v>42</v>
      </c>
      <c r="Z3" s="53" t="s">
        <v>43</v>
      </c>
      <c r="AA3" s="53" t="s">
        <v>35</v>
      </c>
      <c r="AB3" s="53" t="s">
        <v>36</v>
      </c>
      <c r="AC3" s="53" t="s">
        <v>41</v>
      </c>
      <c r="AD3" s="53" t="s">
        <v>42</v>
      </c>
      <c r="AE3" s="53" t="s">
        <v>43</v>
      </c>
      <c r="AF3" s="57"/>
      <c r="IV3"/>
    </row>
    <row r="4" spans="1:256" ht="22.35" customHeight="1" thickBot="1">
      <c r="A4" s="6">
        <v>40549</v>
      </c>
      <c r="B4" s="49">
        <f t="shared" ca="1" si="0"/>
        <v>0.40474608285051372</v>
      </c>
      <c r="C4" s="5" t="str">
        <f t="shared" ref="C4:C37" ca="1" si="1">CHOOSE(INT(RAND()*8)+1,"Lunette de soleil","parapluie","tomate","fraise","carotte","dégivrant","t-shirt","chaussettes")</f>
        <v>tomate</v>
      </c>
      <c r="D4" s="18">
        <f t="shared" ref="D4:D37" ca="1" si="2">ROUND((RAND()*15+1),0)</f>
        <v>6</v>
      </c>
      <c r="F4" s="10" t="s">
        <v>8</v>
      </c>
      <c r="G4" s="54">
        <f t="shared" ref="G4:G14" ca="1" si="3">SUMIFS($D$3:$D$780,$A$3:$A$780,$G$2,$C$3:$C$780,$F4,$B$3:$B$780,"&lt;0,375")</f>
        <v>0</v>
      </c>
      <c r="H4" s="54">
        <f t="shared" ref="H4:H14" ca="1" si="4">SUMIFS($D$3:$D$780,$A$3:$A$780,$G$2,$C$3:$C$780,$F4,$B$3:$B$780,"&lt;0,41666666",$B$3:$B$780,"&gt;0,375")</f>
        <v>0</v>
      </c>
      <c r="I4" s="54">
        <f t="shared" ref="I4:I14" ca="1" si="5">SUMIFS($D$3:$D$780,$A$3:$A$780,$G$2,$C$3:$C$780,$F4,$B$3:$B$780,"&lt;0,458333333",$B$3:$B$780,"&gt;0,41666666666")</f>
        <v>0</v>
      </c>
      <c r="J4" s="54">
        <f t="shared" ref="J4:J14" ca="1" si="6">SUMIFS($D$3:$D$780,$A$3:$A$780,$G$2,$C$3:$C$780,$F4,$B$3:$B$780,"&lt;0,5",$B$3:$B$780,"&gt;0,45833333")</f>
        <v>0</v>
      </c>
      <c r="K4" s="52">
        <f ca="1">SUM(G4:J4)</f>
        <v>0</v>
      </c>
      <c r="L4" s="54">
        <f t="shared" ref="L4:L14" ca="1" si="7">SUMIFS($D$3:$D$780,$A$3:$A$780,$L$2,$C$3:$C$780,$F4,$B$3:$B$780,"&lt;0,375")</f>
        <v>0</v>
      </c>
      <c r="M4" s="54">
        <f t="shared" ref="M4:M14" ca="1" si="8">SUMIFS($D$3:$D$780,$A$3:$A$780,$L$2,$C$3:$C$780,$F4,$B$3:$B$780,"&lt;0,41666666",$B$3:$B$780,"&gt;0,375")</f>
        <v>11</v>
      </c>
      <c r="N4" s="54">
        <f t="shared" ref="N4:N14" ca="1" si="9">SUMIFS($D$3:$D$780,$A$3:$A$780,$L$2,$C$3:$C$780,$F4,$B$3:$B$780,"&lt;0,458333333",$B$3:$B$780,"&gt;0,41666666666")</f>
        <v>0</v>
      </c>
      <c r="O4" s="54">
        <f t="shared" ref="O4:O14" ca="1" si="10">SUMIFS($D$3:$D$780,$A$3:$A$780,$L$2,$C$3:$C$780,$F4,$B$3:$B$780,"&lt;0,5",$B$3:$B$780,"&gt;0,45833333")</f>
        <v>0</v>
      </c>
      <c r="P4" s="52">
        <f ca="1">SUM(L4:O4)</f>
        <v>11</v>
      </c>
      <c r="Q4" s="54">
        <f t="shared" ref="Q4:Q14" ca="1" si="11">SUMIFS($D$3:$D$780,$A$3:$A$780,$Q$2,$C$3:$C$780,$F4,$B$3:$B$780,"&lt;0,375")</f>
        <v>5</v>
      </c>
      <c r="R4" s="54">
        <f t="shared" ref="R4:R14" ca="1" si="12">SUMIFS($D$3:$D$780,$A$3:$A$780,$Q$2,$C$3:$C$780,$F4,$B$3:$B$780,"&lt;0,41666666",$B$3:$B$780,"&gt;0,375")</f>
        <v>0</v>
      </c>
      <c r="S4" s="54">
        <f t="shared" ref="S4:S14" ca="1" si="13">SUMIFS($D$3:$D$780,$A$3:$A$780,$Q$2,$C$3:$C$780,$F4,$B$3:$B$780,"&lt;0,458333333",$B$3:$B$780,"&gt;0,41666666666")</f>
        <v>26</v>
      </c>
      <c r="T4" s="54">
        <f t="shared" ref="T4:T14" ca="1" si="14">SUMIFS($D$3:$D$780,$A$3:$A$780,$Q$2,$C$3:$C$780,$F4,$B$3:$B$780,"&lt;0,5",$B$3:$B$780,"&gt;0,45833333")</f>
        <v>0</v>
      </c>
      <c r="U4" s="52">
        <f ca="1">SUM(Q4:T4)</f>
        <v>31</v>
      </c>
      <c r="V4" s="54">
        <f t="shared" ref="V4:V14" ca="1" si="15">SUMIFS($D$3:$D$780,$A$3:$A$780,$V$2,$C$3:$C$780,$F4,$B$3:$B$780,"&lt;0,375")</f>
        <v>0</v>
      </c>
      <c r="W4" s="54">
        <f t="shared" ref="W4:W14" ca="1" si="16">SUMIFS($D$3:$D$780,$A$3:$A$780,$V$2,$C$3:$C$780,$F4,$B$3:$B$780,"&lt;0,41666666",$B$3:$B$780,"&gt;0,375")</f>
        <v>7</v>
      </c>
      <c r="X4" s="54">
        <f t="shared" ref="X4:X14" ca="1" si="17">SUMIFS($D$3:$D$780,$A$3:$A$780,$V$2,$C$3:$C$780,$F4,$B$3:$B$780,"&lt;0,458333333",$B$3:$B$780,"&gt;0,41666666666")</f>
        <v>0</v>
      </c>
      <c r="Y4" s="54">
        <f t="shared" ref="Y4:Y14" ca="1" si="18">SUMIFS($D$3:$D$780,$A$3:$A$780,$V$2,$C$3:$C$780,$F4,$B$3:$B$780,"&lt;0,5",$B$3:$B$780,"&gt;0,45833333")</f>
        <v>0</v>
      </c>
      <c r="Z4" s="52">
        <f ca="1">SUM(V4:Y4)</f>
        <v>7</v>
      </c>
      <c r="AA4" s="54">
        <f ca="1">G4+L4+Q4+V4</f>
        <v>5</v>
      </c>
      <c r="AB4" s="54">
        <f ca="1">H4+M4+R4+W4</f>
        <v>18</v>
      </c>
      <c r="AC4" s="54">
        <f t="shared" ref="AB4:AD14" ca="1" si="19">I4+N4+S4+X4</f>
        <v>26</v>
      </c>
      <c r="AD4" s="54">
        <f t="shared" ca="1" si="19"/>
        <v>0</v>
      </c>
      <c r="AE4" s="52">
        <f ca="1">SUM(AA4:AD4)</f>
        <v>49</v>
      </c>
      <c r="AF4" s="57" t="s">
        <v>8</v>
      </c>
      <c r="IV4"/>
    </row>
    <row r="5" spans="1:256" ht="22.35" customHeight="1" thickBot="1">
      <c r="A5" s="6">
        <v>40549</v>
      </c>
      <c r="B5" s="49">
        <f t="shared" ca="1" si="0"/>
        <v>0.45510711647056379</v>
      </c>
      <c r="C5" s="5" t="str">
        <f t="shared" ca="1" si="1"/>
        <v>chaussettes</v>
      </c>
      <c r="D5" s="18">
        <f t="shared" ca="1" si="2"/>
        <v>12</v>
      </c>
      <c r="F5" s="10" t="s">
        <v>9</v>
      </c>
      <c r="G5" s="54">
        <f t="shared" ca="1" si="3"/>
        <v>0</v>
      </c>
      <c r="H5" s="54">
        <f t="shared" ca="1" si="4"/>
        <v>6</v>
      </c>
      <c r="I5" s="54">
        <f t="shared" ca="1" si="5"/>
        <v>15</v>
      </c>
      <c r="J5" s="54">
        <f t="shared" ca="1" si="6"/>
        <v>0</v>
      </c>
      <c r="K5" s="52">
        <f t="shared" ref="K5:K14" ca="1" si="20">SUM(G5:J5)</f>
        <v>21</v>
      </c>
      <c r="L5" s="54">
        <f t="shared" ca="1" si="7"/>
        <v>27</v>
      </c>
      <c r="M5" s="54">
        <f t="shared" ca="1" si="8"/>
        <v>0</v>
      </c>
      <c r="N5" s="54">
        <f t="shared" ca="1" si="9"/>
        <v>0</v>
      </c>
      <c r="O5" s="54">
        <f t="shared" ca="1" si="10"/>
        <v>0</v>
      </c>
      <c r="P5" s="52">
        <f t="shared" ref="P5:P14" ca="1" si="21">SUM(L5:O5)</f>
        <v>27</v>
      </c>
      <c r="Q5" s="54">
        <f t="shared" ca="1" si="11"/>
        <v>15</v>
      </c>
      <c r="R5" s="54">
        <f t="shared" ca="1" si="12"/>
        <v>0</v>
      </c>
      <c r="S5" s="54">
        <f t="shared" ca="1" si="13"/>
        <v>0</v>
      </c>
      <c r="T5" s="54">
        <f t="shared" ca="1" si="14"/>
        <v>0</v>
      </c>
      <c r="U5" s="52">
        <f t="shared" ref="U5:U14" ca="1" si="22">SUM(Q5:T5)</f>
        <v>15</v>
      </c>
      <c r="V5" s="54">
        <f t="shared" ca="1" si="15"/>
        <v>8</v>
      </c>
      <c r="W5" s="54">
        <f t="shared" ca="1" si="16"/>
        <v>0</v>
      </c>
      <c r="X5" s="54">
        <f t="shared" ca="1" si="17"/>
        <v>0</v>
      </c>
      <c r="Y5" s="54">
        <f t="shared" ca="1" si="18"/>
        <v>5</v>
      </c>
      <c r="Z5" s="52">
        <f t="shared" ref="Z5:Z14" ca="1" si="23">SUM(V5:Y5)</f>
        <v>13</v>
      </c>
      <c r="AA5" s="54">
        <f t="shared" ref="AA5:AB14" ca="1" si="24">G5+L5+Q5+V5</f>
        <v>50</v>
      </c>
      <c r="AB5" s="54">
        <f t="shared" ca="1" si="19"/>
        <v>6</v>
      </c>
      <c r="AC5" s="54">
        <f t="shared" ca="1" si="19"/>
        <v>15</v>
      </c>
      <c r="AD5" s="54">
        <f t="shared" ca="1" si="19"/>
        <v>5</v>
      </c>
      <c r="AE5" s="52">
        <f t="shared" ref="AE5:AE14" ca="1" si="25">SUM(AA5:AD5)</f>
        <v>76</v>
      </c>
      <c r="AF5" s="57" t="s">
        <v>9</v>
      </c>
      <c r="IV5"/>
    </row>
    <row r="6" spans="1:256" ht="22.35" customHeight="1" thickBot="1">
      <c r="A6" s="6">
        <v>40549</v>
      </c>
      <c r="B6" s="49">
        <f t="shared" ca="1" si="0"/>
        <v>0.41730809901843852</v>
      </c>
      <c r="C6" s="5" t="str">
        <f t="shared" ca="1" si="1"/>
        <v>dégivrant</v>
      </c>
      <c r="D6" s="18">
        <f t="shared" ca="1" si="2"/>
        <v>15</v>
      </c>
      <c r="F6" s="10" t="s">
        <v>10</v>
      </c>
      <c r="G6" s="54">
        <f t="shared" ca="1" si="3"/>
        <v>0</v>
      </c>
      <c r="H6" s="54">
        <f t="shared" ca="1" si="4"/>
        <v>0</v>
      </c>
      <c r="I6" s="54">
        <f t="shared" ca="1" si="5"/>
        <v>0</v>
      </c>
      <c r="J6" s="54">
        <f t="shared" ca="1" si="6"/>
        <v>0</v>
      </c>
      <c r="K6" s="52">
        <f t="shared" ca="1" si="20"/>
        <v>0</v>
      </c>
      <c r="L6" s="54">
        <f t="shared" ca="1" si="7"/>
        <v>0</v>
      </c>
      <c r="M6" s="54">
        <f t="shared" ca="1" si="8"/>
        <v>0</v>
      </c>
      <c r="N6" s="54">
        <f t="shared" ca="1" si="9"/>
        <v>0</v>
      </c>
      <c r="O6" s="54">
        <f t="shared" ca="1" si="10"/>
        <v>0</v>
      </c>
      <c r="P6" s="52">
        <f t="shared" ca="1" si="21"/>
        <v>0</v>
      </c>
      <c r="Q6" s="54">
        <f t="shared" ca="1" si="11"/>
        <v>0</v>
      </c>
      <c r="R6" s="54">
        <f t="shared" ca="1" si="12"/>
        <v>0</v>
      </c>
      <c r="S6" s="54">
        <f t="shared" ca="1" si="13"/>
        <v>0</v>
      </c>
      <c r="T6" s="54">
        <f t="shared" ca="1" si="14"/>
        <v>15</v>
      </c>
      <c r="U6" s="52">
        <f t="shared" ca="1" si="22"/>
        <v>15</v>
      </c>
      <c r="V6" s="54">
        <f t="shared" ca="1" si="15"/>
        <v>0</v>
      </c>
      <c r="W6" s="54">
        <f t="shared" ca="1" si="16"/>
        <v>0</v>
      </c>
      <c r="X6" s="54">
        <f t="shared" ca="1" si="17"/>
        <v>0</v>
      </c>
      <c r="Y6" s="54">
        <f t="shared" ca="1" si="18"/>
        <v>0</v>
      </c>
      <c r="Z6" s="52">
        <f t="shared" ca="1" si="23"/>
        <v>0</v>
      </c>
      <c r="AA6" s="54">
        <f t="shared" ca="1" si="24"/>
        <v>0</v>
      </c>
      <c r="AB6" s="54">
        <f t="shared" ca="1" si="19"/>
        <v>0</v>
      </c>
      <c r="AC6" s="54">
        <f t="shared" ca="1" si="19"/>
        <v>0</v>
      </c>
      <c r="AD6" s="54">
        <f t="shared" ca="1" si="19"/>
        <v>15</v>
      </c>
      <c r="AE6" s="52">
        <f t="shared" ca="1" si="25"/>
        <v>15</v>
      </c>
      <c r="AF6" s="57" t="s">
        <v>10</v>
      </c>
      <c r="IV6"/>
    </row>
    <row r="7" spans="1:256" ht="22.35" customHeight="1" thickBot="1">
      <c r="A7" s="6">
        <v>40549</v>
      </c>
      <c r="B7" s="49">
        <f t="shared" ca="1" si="0"/>
        <v>0.40594195052946042</v>
      </c>
      <c r="C7" s="5" t="str">
        <f t="shared" ca="1" si="1"/>
        <v>t-shirt</v>
      </c>
      <c r="D7" s="18">
        <f t="shared" ca="1" si="2"/>
        <v>9</v>
      </c>
      <c r="F7" s="10" t="s">
        <v>11</v>
      </c>
      <c r="G7" s="54">
        <f t="shared" ca="1" si="3"/>
        <v>0</v>
      </c>
      <c r="H7" s="54">
        <f t="shared" ca="1" si="4"/>
        <v>0</v>
      </c>
      <c r="I7" s="54">
        <f t="shared" ca="1" si="5"/>
        <v>0</v>
      </c>
      <c r="J7" s="54">
        <f t="shared" ca="1" si="6"/>
        <v>0</v>
      </c>
      <c r="K7" s="52">
        <f t="shared" ca="1" si="20"/>
        <v>0</v>
      </c>
      <c r="L7" s="54">
        <f t="shared" ca="1" si="7"/>
        <v>0</v>
      </c>
      <c r="M7" s="54">
        <f t="shared" ca="1" si="8"/>
        <v>0</v>
      </c>
      <c r="N7" s="54">
        <f t="shared" ca="1" si="9"/>
        <v>11</v>
      </c>
      <c r="O7" s="54">
        <f t="shared" ca="1" si="10"/>
        <v>0</v>
      </c>
      <c r="P7" s="52">
        <f t="shared" ca="1" si="21"/>
        <v>11</v>
      </c>
      <c r="Q7" s="54">
        <f t="shared" ca="1" si="11"/>
        <v>0</v>
      </c>
      <c r="R7" s="54">
        <f t="shared" ca="1" si="12"/>
        <v>0</v>
      </c>
      <c r="S7" s="54">
        <f t="shared" ca="1" si="13"/>
        <v>7</v>
      </c>
      <c r="T7" s="54">
        <f t="shared" ca="1" si="14"/>
        <v>0</v>
      </c>
      <c r="U7" s="52">
        <f t="shared" ca="1" si="22"/>
        <v>7</v>
      </c>
      <c r="V7" s="54">
        <f t="shared" ca="1" si="15"/>
        <v>13</v>
      </c>
      <c r="W7" s="54">
        <f t="shared" ca="1" si="16"/>
        <v>0</v>
      </c>
      <c r="X7" s="54">
        <f t="shared" ca="1" si="17"/>
        <v>9</v>
      </c>
      <c r="Y7" s="54">
        <f t="shared" ca="1" si="18"/>
        <v>0</v>
      </c>
      <c r="Z7" s="52">
        <f t="shared" ca="1" si="23"/>
        <v>22</v>
      </c>
      <c r="AA7" s="54">
        <f t="shared" ca="1" si="24"/>
        <v>13</v>
      </c>
      <c r="AB7" s="54">
        <f t="shared" ca="1" si="19"/>
        <v>0</v>
      </c>
      <c r="AC7" s="54">
        <f t="shared" ca="1" si="19"/>
        <v>27</v>
      </c>
      <c r="AD7" s="54">
        <f t="shared" ca="1" si="19"/>
        <v>0</v>
      </c>
      <c r="AE7" s="52">
        <f t="shared" ca="1" si="25"/>
        <v>40</v>
      </c>
      <c r="AF7" s="57" t="s">
        <v>11</v>
      </c>
      <c r="IV7"/>
    </row>
    <row r="8" spans="1:256" ht="22.35" customHeight="1" thickBot="1">
      <c r="A8" s="6">
        <v>40549</v>
      </c>
      <c r="B8" s="49">
        <f t="shared" ca="1" si="0"/>
        <v>0.40640876560378569</v>
      </c>
      <c r="C8" s="5" t="str">
        <f t="shared" ca="1" si="1"/>
        <v>t-shirt</v>
      </c>
      <c r="D8" s="18">
        <f t="shared" ca="1" si="2"/>
        <v>9</v>
      </c>
      <c r="F8" s="10" t="s">
        <v>12</v>
      </c>
      <c r="G8" s="54">
        <f t="shared" ca="1" si="3"/>
        <v>0</v>
      </c>
      <c r="H8" s="54">
        <f t="shared" ca="1" si="4"/>
        <v>0</v>
      </c>
      <c r="I8" s="54">
        <f t="shared" ca="1" si="5"/>
        <v>0</v>
      </c>
      <c r="J8" s="54">
        <f t="shared" ca="1" si="6"/>
        <v>0</v>
      </c>
      <c r="K8" s="52">
        <f t="shared" ca="1" si="20"/>
        <v>0</v>
      </c>
      <c r="L8" s="54">
        <f t="shared" ca="1" si="7"/>
        <v>0</v>
      </c>
      <c r="M8" s="54">
        <f t="shared" ca="1" si="8"/>
        <v>0</v>
      </c>
      <c r="N8" s="54">
        <f t="shared" ca="1" si="9"/>
        <v>0</v>
      </c>
      <c r="O8" s="54">
        <f t="shared" ca="1" si="10"/>
        <v>0</v>
      </c>
      <c r="P8" s="52">
        <f t="shared" ca="1" si="21"/>
        <v>0</v>
      </c>
      <c r="Q8" s="54">
        <f t="shared" ca="1" si="11"/>
        <v>0</v>
      </c>
      <c r="R8" s="54">
        <f t="shared" ca="1" si="12"/>
        <v>0</v>
      </c>
      <c r="S8" s="54">
        <f t="shared" ca="1" si="13"/>
        <v>0</v>
      </c>
      <c r="T8" s="54">
        <f t="shared" ca="1" si="14"/>
        <v>0</v>
      </c>
      <c r="U8" s="52">
        <f t="shared" ca="1" si="22"/>
        <v>0</v>
      </c>
      <c r="V8" s="54">
        <f t="shared" ca="1" si="15"/>
        <v>9</v>
      </c>
      <c r="W8" s="54">
        <f t="shared" ca="1" si="16"/>
        <v>0</v>
      </c>
      <c r="X8" s="54">
        <f t="shared" ca="1" si="17"/>
        <v>0</v>
      </c>
      <c r="Y8" s="54">
        <f t="shared" ca="1" si="18"/>
        <v>20</v>
      </c>
      <c r="Z8" s="52">
        <f t="shared" ca="1" si="23"/>
        <v>29</v>
      </c>
      <c r="AA8" s="54">
        <f t="shared" ca="1" si="24"/>
        <v>9</v>
      </c>
      <c r="AB8" s="54">
        <f t="shared" ca="1" si="19"/>
        <v>0</v>
      </c>
      <c r="AC8" s="54">
        <f t="shared" ca="1" si="19"/>
        <v>0</v>
      </c>
      <c r="AD8" s="54">
        <f t="shared" ca="1" si="19"/>
        <v>20</v>
      </c>
      <c r="AE8" s="52">
        <f t="shared" ca="1" si="25"/>
        <v>29</v>
      </c>
      <c r="AF8" s="57" t="s">
        <v>12</v>
      </c>
      <c r="IV8"/>
    </row>
    <row r="9" spans="1:256" ht="22.35" customHeight="1" thickBot="1">
      <c r="A9" s="6">
        <v>40549</v>
      </c>
      <c r="B9" s="49">
        <f t="shared" ca="1" si="0"/>
        <v>0.4391210064393784</v>
      </c>
      <c r="C9" s="5" t="str">
        <f t="shared" ca="1" si="1"/>
        <v>tomate</v>
      </c>
      <c r="D9" s="18">
        <f t="shared" ca="1" si="2"/>
        <v>15</v>
      </c>
      <c r="F9" s="10" t="s">
        <v>13</v>
      </c>
      <c r="G9" s="54">
        <f t="shared" ca="1" si="3"/>
        <v>0</v>
      </c>
      <c r="H9" s="54">
        <f t="shared" ca="1" si="4"/>
        <v>18</v>
      </c>
      <c r="I9" s="54">
        <f t="shared" ca="1" si="5"/>
        <v>0</v>
      </c>
      <c r="J9" s="54">
        <f t="shared" ca="1" si="6"/>
        <v>0</v>
      </c>
      <c r="K9" s="52">
        <f t="shared" ca="1" si="20"/>
        <v>18</v>
      </c>
      <c r="L9" s="54">
        <f t="shared" ca="1" si="7"/>
        <v>0</v>
      </c>
      <c r="M9" s="54">
        <f t="shared" ca="1" si="8"/>
        <v>0</v>
      </c>
      <c r="N9" s="54">
        <f t="shared" ca="1" si="9"/>
        <v>0</v>
      </c>
      <c r="O9" s="54">
        <f t="shared" ca="1" si="10"/>
        <v>0</v>
      </c>
      <c r="P9" s="52">
        <f t="shared" ca="1" si="21"/>
        <v>0</v>
      </c>
      <c r="Q9" s="54">
        <f t="shared" ca="1" si="11"/>
        <v>0</v>
      </c>
      <c r="R9" s="54">
        <f t="shared" ca="1" si="12"/>
        <v>0</v>
      </c>
      <c r="S9" s="54">
        <f t="shared" ca="1" si="13"/>
        <v>0</v>
      </c>
      <c r="T9" s="54">
        <f t="shared" ca="1" si="14"/>
        <v>8</v>
      </c>
      <c r="U9" s="52">
        <f t="shared" ca="1" si="22"/>
        <v>8</v>
      </c>
      <c r="V9" s="54">
        <f t="shared" ca="1" si="15"/>
        <v>0</v>
      </c>
      <c r="W9" s="54">
        <f t="shared" ca="1" si="16"/>
        <v>0</v>
      </c>
      <c r="X9" s="54">
        <f t="shared" ca="1" si="17"/>
        <v>14</v>
      </c>
      <c r="Y9" s="54">
        <f t="shared" ca="1" si="18"/>
        <v>1</v>
      </c>
      <c r="Z9" s="52">
        <f t="shared" ca="1" si="23"/>
        <v>15</v>
      </c>
      <c r="AA9" s="54">
        <f t="shared" ca="1" si="24"/>
        <v>0</v>
      </c>
      <c r="AB9" s="54">
        <f t="shared" ca="1" si="19"/>
        <v>18</v>
      </c>
      <c r="AC9" s="54">
        <f t="shared" ca="1" si="19"/>
        <v>14</v>
      </c>
      <c r="AD9" s="54">
        <f ca="1">J9+O9+T9+Y9</f>
        <v>9</v>
      </c>
      <c r="AE9" s="52">
        <f t="shared" ca="1" si="25"/>
        <v>41</v>
      </c>
      <c r="AF9" s="57" t="s">
        <v>13</v>
      </c>
      <c r="IV9"/>
    </row>
    <row r="10" spans="1:256" ht="22.35" customHeight="1" thickBot="1">
      <c r="A10" s="6">
        <v>40556</v>
      </c>
      <c r="B10" s="49">
        <f t="shared" ca="1" si="0"/>
        <v>0.42081919473270391</v>
      </c>
      <c r="C10" s="5" t="str">
        <f t="shared" ca="1" si="1"/>
        <v>fraise</v>
      </c>
      <c r="D10" s="18">
        <f t="shared" ca="1" si="2"/>
        <v>5</v>
      </c>
      <c r="F10" s="10" t="s">
        <v>14</v>
      </c>
      <c r="G10" s="54">
        <f t="shared" ca="1" si="3"/>
        <v>0</v>
      </c>
      <c r="H10" s="54">
        <f t="shared" ca="1" si="4"/>
        <v>0</v>
      </c>
      <c r="I10" s="54">
        <f t="shared" ca="1" si="5"/>
        <v>15</v>
      </c>
      <c r="J10" s="54">
        <f t="shared" ca="1" si="6"/>
        <v>0</v>
      </c>
      <c r="K10" s="52">
        <f t="shared" ca="1" si="20"/>
        <v>15</v>
      </c>
      <c r="L10" s="54">
        <f t="shared" ca="1" si="7"/>
        <v>7</v>
      </c>
      <c r="M10" s="54">
        <f t="shared" ca="1" si="8"/>
        <v>0</v>
      </c>
      <c r="N10" s="54">
        <f t="shared" ca="1" si="9"/>
        <v>0</v>
      </c>
      <c r="O10" s="54">
        <f t="shared" ca="1" si="10"/>
        <v>0</v>
      </c>
      <c r="P10" s="52">
        <f t="shared" ca="1" si="21"/>
        <v>7</v>
      </c>
      <c r="Q10" s="54">
        <f t="shared" ca="1" si="11"/>
        <v>0</v>
      </c>
      <c r="R10" s="54">
        <f t="shared" ca="1" si="12"/>
        <v>0</v>
      </c>
      <c r="S10" s="54">
        <f t="shared" ca="1" si="13"/>
        <v>0</v>
      </c>
      <c r="T10" s="54">
        <f t="shared" ca="1" si="14"/>
        <v>0</v>
      </c>
      <c r="U10" s="52">
        <f t="shared" ca="1" si="22"/>
        <v>0</v>
      </c>
      <c r="V10" s="54">
        <f t="shared" ca="1" si="15"/>
        <v>0</v>
      </c>
      <c r="W10" s="54">
        <f t="shared" ca="1" si="16"/>
        <v>0</v>
      </c>
      <c r="X10" s="54">
        <f t="shared" ca="1" si="17"/>
        <v>0</v>
      </c>
      <c r="Y10" s="54">
        <f t="shared" ca="1" si="18"/>
        <v>8</v>
      </c>
      <c r="Z10" s="52">
        <f t="shared" ca="1" si="23"/>
        <v>8</v>
      </c>
      <c r="AA10" s="54">
        <f t="shared" ca="1" si="24"/>
        <v>7</v>
      </c>
      <c r="AB10" s="54">
        <f t="shared" ca="1" si="19"/>
        <v>0</v>
      </c>
      <c r="AC10" s="54">
        <f t="shared" ca="1" si="19"/>
        <v>15</v>
      </c>
      <c r="AD10" s="54">
        <f ca="1">J10+O10+T10+Y10</f>
        <v>8</v>
      </c>
      <c r="AE10" s="52">
        <f t="shared" ca="1" si="25"/>
        <v>30</v>
      </c>
      <c r="AF10" s="57" t="s">
        <v>14</v>
      </c>
      <c r="IV10"/>
    </row>
    <row r="11" spans="1:256" ht="22.35" customHeight="1" thickBot="1">
      <c r="A11" s="6">
        <f t="shared" ref="A11:A17" si="26">A10</f>
        <v>40556</v>
      </c>
      <c r="B11" s="49">
        <f t="shared" ca="1" si="0"/>
        <v>0.38949291329222718</v>
      </c>
      <c r="C11" s="5" t="str">
        <f ca="1">CHOOSE(INT(RAND()*8)+1,"Lunette de soleil","parapluie","tomate","fraise","carotte","dégivrant","t-shirt","chaussettes")</f>
        <v>Lunette de soleil</v>
      </c>
      <c r="D11" s="18">
        <f t="shared" ca="1" si="2"/>
        <v>11</v>
      </c>
      <c r="F11" s="10" t="s">
        <v>15</v>
      </c>
      <c r="G11" s="54">
        <f t="shared" ca="1" si="3"/>
        <v>0</v>
      </c>
      <c r="H11" s="54">
        <f t="shared" ca="1" si="4"/>
        <v>0</v>
      </c>
      <c r="I11" s="54">
        <f t="shared" ca="1" si="5"/>
        <v>12</v>
      </c>
      <c r="J11" s="54">
        <f t="shared" ca="1" si="6"/>
        <v>15</v>
      </c>
      <c r="K11" s="52">
        <f t="shared" ca="1" si="20"/>
        <v>27</v>
      </c>
      <c r="L11" s="54">
        <f t="shared" ca="1" si="7"/>
        <v>8</v>
      </c>
      <c r="M11" s="54">
        <f t="shared" ca="1" si="8"/>
        <v>0</v>
      </c>
      <c r="N11" s="54">
        <f t="shared" ca="1" si="9"/>
        <v>0</v>
      </c>
      <c r="O11" s="54">
        <f t="shared" ca="1" si="10"/>
        <v>0</v>
      </c>
      <c r="P11" s="52">
        <f t="shared" ca="1" si="21"/>
        <v>8</v>
      </c>
      <c r="Q11" s="54">
        <f t="shared" ca="1" si="11"/>
        <v>6</v>
      </c>
      <c r="R11" s="54">
        <f t="shared" ca="1" si="12"/>
        <v>0</v>
      </c>
      <c r="S11" s="54">
        <f t="shared" ca="1" si="13"/>
        <v>0</v>
      </c>
      <c r="T11" s="54">
        <f t="shared" ca="1" si="14"/>
        <v>0</v>
      </c>
      <c r="U11" s="52">
        <f t="shared" ca="1" si="22"/>
        <v>6</v>
      </c>
      <c r="V11" s="54">
        <f t="shared" ca="1" si="15"/>
        <v>0</v>
      </c>
      <c r="W11" s="54">
        <f t="shared" ca="1" si="16"/>
        <v>10</v>
      </c>
      <c r="X11" s="54">
        <f t="shared" ca="1" si="17"/>
        <v>0</v>
      </c>
      <c r="Y11" s="54">
        <f t="shared" ca="1" si="18"/>
        <v>0</v>
      </c>
      <c r="Z11" s="52">
        <f t="shared" ca="1" si="23"/>
        <v>10</v>
      </c>
      <c r="AA11" s="54">
        <f t="shared" ca="1" si="24"/>
        <v>14</v>
      </c>
      <c r="AB11" s="54">
        <f t="shared" ca="1" si="19"/>
        <v>10</v>
      </c>
      <c r="AC11" s="54">
        <f t="shared" ca="1" si="19"/>
        <v>12</v>
      </c>
      <c r="AD11" s="54">
        <f ca="1">J11+O11+T11+Y11</f>
        <v>15</v>
      </c>
      <c r="AE11" s="52">
        <f t="shared" ca="1" si="25"/>
        <v>51</v>
      </c>
      <c r="AF11" s="57" t="s">
        <v>15</v>
      </c>
      <c r="IV11"/>
    </row>
    <row r="12" spans="1:256" ht="22.35" customHeight="1" thickBot="1">
      <c r="A12" s="6">
        <f t="shared" si="26"/>
        <v>40556</v>
      </c>
      <c r="B12" s="49">
        <f t="shared" ca="1" si="0"/>
        <v>0.36861283771325104</v>
      </c>
      <c r="C12" s="5" t="str">
        <f t="shared" ca="1" si="1"/>
        <v>tomate</v>
      </c>
      <c r="D12" s="18">
        <f t="shared" ca="1" si="2"/>
        <v>7</v>
      </c>
      <c r="F12" s="10" t="s">
        <v>16</v>
      </c>
      <c r="G12" s="54">
        <f t="shared" ca="1" si="3"/>
        <v>0</v>
      </c>
      <c r="H12" s="54">
        <f t="shared" ca="1" si="4"/>
        <v>0</v>
      </c>
      <c r="I12" s="54">
        <f t="shared" ca="1" si="5"/>
        <v>0</v>
      </c>
      <c r="J12" s="54">
        <f t="shared" ca="1" si="6"/>
        <v>0</v>
      </c>
      <c r="K12" s="52">
        <f t="shared" ca="1" si="20"/>
        <v>0</v>
      </c>
      <c r="L12" s="54">
        <f t="shared" ca="1" si="7"/>
        <v>0</v>
      </c>
      <c r="M12" s="54">
        <f t="shared" ca="1" si="8"/>
        <v>0</v>
      </c>
      <c r="N12" s="54">
        <f t="shared" ca="1" si="9"/>
        <v>0</v>
      </c>
      <c r="O12" s="54">
        <f t="shared" ca="1" si="10"/>
        <v>0</v>
      </c>
      <c r="P12" s="52">
        <f t="shared" ca="1" si="21"/>
        <v>0</v>
      </c>
      <c r="Q12" s="54">
        <f t="shared" ca="1" si="11"/>
        <v>0</v>
      </c>
      <c r="R12" s="54">
        <f t="shared" ca="1" si="12"/>
        <v>0</v>
      </c>
      <c r="S12" s="54">
        <f t="shared" ca="1" si="13"/>
        <v>0</v>
      </c>
      <c r="T12" s="54">
        <f t="shared" ca="1" si="14"/>
        <v>0</v>
      </c>
      <c r="U12" s="52">
        <f t="shared" ca="1" si="22"/>
        <v>0</v>
      </c>
      <c r="V12" s="54">
        <f t="shared" ca="1" si="15"/>
        <v>0</v>
      </c>
      <c r="W12" s="54">
        <f t="shared" ca="1" si="16"/>
        <v>0</v>
      </c>
      <c r="X12" s="54">
        <f t="shared" ca="1" si="17"/>
        <v>0</v>
      </c>
      <c r="Y12" s="54">
        <f t="shared" ca="1" si="18"/>
        <v>0</v>
      </c>
      <c r="Z12" s="52">
        <f t="shared" ca="1" si="23"/>
        <v>0</v>
      </c>
      <c r="AA12" s="54">
        <f t="shared" ca="1" si="24"/>
        <v>0</v>
      </c>
      <c r="AB12" s="54">
        <f ca="1">H12+M12+R12+W12</f>
        <v>0</v>
      </c>
      <c r="AC12" s="54">
        <f t="shared" ca="1" si="19"/>
        <v>0</v>
      </c>
      <c r="AD12" s="54">
        <f t="shared" ca="1" si="19"/>
        <v>0</v>
      </c>
      <c r="AE12" s="52">
        <f t="shared" ca="1" si="25"/>
        <v>0</v>
      </c>
      <c r="AF12" s="57" t="s">
        <v>16</v>
      </c>
      <c r="IV12"/>
    </row>
    <row r="13" spans="1:256" ht="22.35" customHeight="1" thickBot="1">
      <c r="A13" s="6">
        <f t="shared" si="26"/>
        <v>40556</v>
      </c>
      <c r="B13" s="49">
        <f t="shared" ca="1" si="0"/>
        <v>0.34456203434920962</v>
      </c>
      <c r="C13" s="5" t="str">
        <f t="shared" ca="1" si="1"/>
        <v>chaussettes</v>
      </c>
      <c r="D13" s="18">
        <f t="shared" ca="1" si="2"/>
        <v>8</v>
      </c>
      <c r="F13" s="10" t="s">
        <v>17</v>
      </c>
      <c r="G13" s="54">
        <f t="shared" ca="1" si="3"/>
        <v>0</v>
      </c>
      <c r="H13" s="54">
        <f t="shared" ca="1" si="4"/>
        <v>0</v>
      </c>
      <c r="I13" s="54">
        <f t="shared" ca="1" si="5"/>
        <v>0</v>
      </c>
      <c r="J13" s="54">
        <f t="shared" ca="1" si="6"/>
        <v>0</v>
      </c>
      <c r="K13" s="52">
        <f t="shared" ca="1" si="20"/>
        <v>0</v>
      </c>
      <c r="L13" s="54">
        <f t="shared" ca="1" si="7"/>
        <v>0</v>
      </c>
      <c r="M13" s="54">
        <f t="shared" ca="1" si="8"/>
        <v>0</v>
      </c>
      <c r="N13" s="54">
        <f t="shared" ca="1" si="9"/>
        <v>0</v>
      </c>
      <c r="O13" s="54">
        <f t="shared" ca="1" si="10"/>
        <v>0</v>
      </c>
      <c r="P13" s="52">
        <f t="shared" ca="1" si="21"/>
        <v>0</v>
      </c>
      <c r="Q13" s="54">
        <f t="shared" ca="1" si="11"/>
        <v>0</v>
      </c>
      <c r="R13" s="54">
        <f t="shared" ca="1" si="12"/>
        <v>0</v>
      </c>
      <c r="S13" s="54">
        <f t="shared" ca="1" si="13"/>
        <v>0</v>
      </c>
      <c r="T13" s="54">
        <f t="shared" ca="1" si="14"/>
        <v>0</v>
      </c>
      <c r="U13" s="52">
        <f t="shared" ca="1" si="22"/>
        <v>0</v>
      </c>
      <c r="V13" s="54">
        <f t="shared" ca="1" si="15"/>
        <v>0</v>
      </c>
      <c r="W13" s="54">
        <f t="shared" ca="1" si="16"/>
        <v>0</v>
      </c>
      <c r="X13" s="54">
        <f t="shared" ca="1" si="17"/>
        <v>0</v>
      </c>
      <c r="Y13" s="54">
        <f t="shared" ca="1" si="18"/>
        <v>0</v>
      </c>
      <c r="Z13" s="52">
        <f t="shared" ca="1" si="23"/>
        <v>0</v>
      </c>
      <c r="AA13" s="54">
        <f t="shared" ca="1" si="24"/>
        <v>0</v>
      </c>
      <c r="AB13" s="54">
        <f t="shared" ca="1" si="24"/>
        <v>0</v>
      </c>
      <c r="AC13" s="54">
        <f t="shared" ca="1" si="19"/>
        <v>0</v>
      </c>
      <c r="AD13" s="54">
        <f ca="1">J13+O13+T13+Y13</f>
        <v>0</v>
      </c>
      <c r="AE13" s="52">
        <f t="shared" ca="1" si="25"/>
        <v>0</v>
      </c>
      <c r="AF13" s="57" t="s">
        <v>17</v>
      </c>
      <c r="IV13"/>
    </row>
    <row r="14" spans="1:256" ht="22.35" customHeight="1" thickBot="1">
      <c r="A14" s="6">
        <f t="shared" si="26"/>
        <v>40556</v>
      </c>
      <c r="B14" s="49">
        <f t="shared" ca="1" si="0"/>
        <v>0.44402270707024971</v>
      </c>
      <c r="C14" s="5" t="str">
        <f t="shared" ca="1" si="1"/>
        <v>fraise</v>
      </c>
      <c r="D14" s="18">
        <f t="shared" ca="1" si="2"/>
        <v>6</v>
      </c>
      <c r="F14" s="10" t="s">
        <v>48</v>
      </c>
      <c r="G14" s="54">
        <f t="shared" ca="1" si="3"/>
        <v>0</v>
      </c>
      <c r="H14" s="54">
        <f t="shared" ca="1" si="4"/>
        <v>0</v>
      </c>
      <c r="I14" s="54">
        <f t="shared" ca="1" si="5"/>
        <v>0</v>
      </c>
      <c r="J14" s="54">
        <f t="shared" ca="1" si="6"/>
        <v>0</v>
      </c>
      <c r="K14" s="52">
        <f t="shared" ca="1" si="20"/>
        <v>0</v>
      </c>
      <c r="L14" s="54">
        <f t="shared" ca="1" si="7"/>
        <v>0</v>
      </c>
      <c r="M14" s="54">
        <f t="shared" ca="1" si="8"/>
        <v>0</v>
      </c>
      <c r="N14" s="54">
        <f t="shared" ca="1" si="9"/>
        <v>0</v>
      </c>
      <c r="O14" s="54">
        <f t="shared" ca="1" si="10"/>
        <v>0</v>
      </c>
      <c r="P14" s="52">
        <f t="shared" ca="1" si="21"/>
        <v>0</v>
      </c>
      <c r="Q14" s="54">
        <f t="shared" ca="1" si="11"/>
        <v>0</v>
      </c>
      <c r="R14" s="54">
        <f t="shared" ca="1" si="12"/>
        <v>0</v>
      </c>
      <c r="S14" s="54">
        <f t="shared" ca="1" si="13"/>
        <v>0</v>
      </c>
      <c r="T14" s="54">
        <f t="shared" ca="1" si="14"/>
        <v>0</v>
      </c>
      <c r="U14" s="52">
        <f t="shared" ca="1" si="22"/>
        <v>0</v>
      </c>
      <c r="V14" s="54">
        <f t="shared" ca="1" si="15"/>
        <v>0</v>
      </c>
      <c r="W14" s="54">
        <f t="shared" ca="1" si="16"/>
        <v>0</v>
      </c>
      <c r="X14" s="54">
        <f t="shared" ca="1" si="17"/>
        <v>0</v>
      </c>
      <c r="Y14" s="54">
        <f t="shared" ca="1" si="18"/>
        <v>0</v>
      </c>
      <c r="Z14" s="52">
        <f t="shared" ca="1" si="23"/>
        <v>0</v>
      </c>
      <c r="AA14" s="54">
        <f t="shared" ca="1" si="24"/>
        <v>0</v>
      </c>
      <c r="AB14" s="54">
        <f ca="1">H14+M14+R14+W14</f>
        <v>0</v>
      </c>
      <c r="AC14" s="54">
        <f t="shared" ca="1" si="19"/>
        <v>0</v>
      </c>
      <c r="AD14" s="54">
        <f t="shared" ca="1" si="19"/>
        <v>0</v>
      </c>
      <c r="AE14" s="52">
        <f t="shared" ca="1" si="25"/>
        <v>0</v>
      </c>
      <c r="AF14" s="57" t="s">
        <v>45</v>
      </c>
    </row>
    <row r="15" spans="1:256" ht="22.35" customHeight="1" thickBot="1">
      <c r="A15" s="6">
        <f t="shared" si="26"/>
        <v>40556</v>
      </c>
      <c r="B15" s="49">
        <f t="shared" ca="1" si="0"/>
        <v>0.36631098899799353</v>
      </c>
      <c r="C15" s="5" t="str">
        <f t="shared" ca="1" si="1"/>
        <v>dégivrant</v>
      </c>
      <c r="D15" s="18">
        <f t="shared" ca="1" si="2"/>
        <v>7</v>
      </c>
      <c r="F15" s="10" t="s">
        <v>0</v>
      </c>
      <c r="G15" s="51">
        <f t="shared" ref="G15:AD15" ca="1" si="27">SUM(G4:G11)</f>
        <v>0</v>
      </c>
      <c r="H15" s="52">
        <f t="shared" ca="1" si="27"/>
        <v>24</v>
      </c>
      <c r="I15" s="52">
        <f t="shared" ca="1" si="27"/>
        <v>42</v>
      </c>
      <c r="J15" s="52">
        <f t="shared" ca="1" si="27"/>
        <v>15</v>
      </c>
      <c r="K15" s="55">
        <f ca="1">SUM(K4:K14)</f>
        <v>81</v>
      </c>
      <c r="L15" s="51">
        <f t="shared" ca="1" si="27"/>
        <v>42</v>
      </c>
      <c r="M15" s="52">
        <f t="shared" ca="1" si="27"/>
        <v>11</v>
      </c>
      <c r="N15" s="52">
        <f t="shared" ca="1" si="27"/>
        <v>11</v>
      </c>
      <c r="O15" s="52">
        <f t="shared" ca="1" si="27"/>
        <v>0</v>
      </c>
      <c r="P15" s="55">
        <f ca="1">SUM(P4:P14)</f>
        <v>64</v>
      </c>
      <c r="Q15" s="51">
        <f t="shared" ca="1" si="27"/>
        <v>26</v>
      </c>
      <c r="R15" s="52">
        <f t="shared" ca="1" si="27"/>
        <v>0</v>
      </c>
      <c r="S15" s="52">
        <f t="shared" ca="1" si="27"/>
        <v>33</v>
      </c>
      <c r="T15" s="52">
        <f t="shared" ca="1" si="27"/>
        <v>23</v>
      </c>
      <c r="U15" s="55">
        <f ca="1">SUM(U4:U14)</f>
        <v>82</v>
      </c>
      <c r="V15" s="51">
        <f t="shared" ca="1" si="27"/>
        <v>30</v>
      </c>
      <c r="W15" s="52">
        <f t="shared" ca="1" si="27"/>
        <v>17</v>
      </c>
      <c r="X15" s="52">
        <f t="shared" ca="1" si="27"/>
        <v>23</v>
      </c>
      <c r="Y15" s="52">
        <f t="shared" ca="1" si="27"/>
        <v>34</v>
      </c>
      <c r="Z15" s="55">
        <f ca="1">SUM(Z4:Z14)</f>
        <v>104</v>
      </c>
      <c r="AA15" s="51">
        <f t="shared" ca="1" si="27"/>
        <v>98</v>
      </c>
      <c r="AB15" s="52">
        <f t="shared" ca="1" si="27"/>
        <v>52</v>
      </c>
      <c r="AC15" s="52">
        <f t="shared" ca="1" si="27"/>
        <v>109</v>
      </c>
      <c r="AD15" s="52">
        <f t="shared" ca="1" si="27"/>
        <v>72</v>
      </c>
      <c r="AE15" s="55">
        <f ca="1">SUM(AE4:AE14)</f>
        <v>331</v>
      </c>
      <c r="AF15" s="57" t="s">
        <v>0</v>
      </c>
    </row>
    <row r="16" spans="1:256" ht="22.35" customHeight="1" thickBot="1">
      <c r="A16" s="6">
        <f t="shared" si="26"/>
        <v>40556</v>
      </c>
      <c r="B16" s="49">
        <f t="shared" ca="1" si="0"/>
        <v>0.34739352282362079</v>
      </c>
      <c r="C16" s="5" t="str">
        <f ca="1">CHOOSE(INT(RAND()*8)+1,"Lunette de soleil","parapluie","tomate","fraise","carotte","dégivrant","t-shirt","chaussettes")</f>
        <v>tomate</v>
      </c>
      <c r="D16" s="18">
        <f t="shared" ca="1" si="2"/>
        <v>7</v>
      </c>
      <c r="F16" s="10" t="s">
        <v>5</v>
      </c>
      <c r="G16" s="64" t="s">
        <v>18</v>
      </c>
      <c r="H16" s="64" t="s">
        <v>18</v>
      </c>
      <c r="I16" s="64" t="s">
        <v>31</v>
      </c>
      <c r="J16" s="64" t="s">
        <v>19</v>
      </c>
      <c r="K16" s="63"/>
      <c r="L16" s="64" t="s">
        <v>18</v>
      </c>
      <c r="M16" s="64" t="s">
        <v>18</v>
      </c>
      <c r="N16" s="64" t="s">
        <v>31</v>
      </c>
      <c r="O16" s="64" t="s">
        <v>19</v>
      </c>
      <c r="P16" s="65"/>
      <c r="Q16" s="64" t="s">
        <v>31</v>
      </c>
      <c r="R16" s="64" t="s">
        <v>19</v>
      </c>
      <c r="S16" s="64" t="s">
        <v>31</v>
      </c>
      <c r="T16" s="64" t="s">
        <v>19</v>
      </c>
      <c r="U16" s="65"/>
      <c r="V16" s="64" t="s">
        <v>18</v>
      </c>
      <c r="W16" s="64" t="s">
        <v>31</v>
      </c>
      <c r="X16" s="64" t="s">
        <v>19</v>
      </c>
      <c r="Y16" s="64" t="s">
        <v>19</v>
      </c>
      <c r="Z16" s="65"/>
      <c r="AA16" s="173"/>
      <c r="AB16" s="174"/>
      <c r="AC16" s="174"/>
      <c r="AD16" s="174"/>
      <c r="AE16" s="175"/>
      <c r="AF16" s="57" t="s">
        <v>5</v>
      </c>
    </row>
    <row r="17" spans="1:8" ht="22.35" customHeight="1">
      <c r="A17" s="6">
        <f t="shared" si="26"/>
        <v>40556</v>
      </c>
      <c r="B17" s="49">
        <f t="shared" ca="1" si="0"/>
        <v>0.3573902074518881</v>
      </c>
      <c r="C17" s="5" t="str">
        <f t="shared" ca="1" si="1"/>
        <v>tomate</v>
      </c>
      <c r="D17" s="18">
        <f t="shared" ca="1" si="2"/>
        <v>13</v>
      </c>
    </row>
    <row r="18" spans="1:8" ht="22.35" customHeight="1">
      <c r="A18" s="6">
        <v>40563</v>
      </c>
      <c r="B18" s="49">
        <f t="shared" ca="1" si="0"/>
        <v>0.35309898777950266</v>
      </c>
      <c r="C18" s="5" t="str">
        <f t="shared" ca="1" si="1"/>
        <v>tomate</v>
      </c>
      <c r="D18" s="18">
        <f t="shared" ca="1" si="2"/>
        <v>15</v>
      </c>
    </row>
    <row r="19" spans="1:8" ht="22.35" customHeight="1">
      <c r="A19" s="6">
        <f t="shared" ref="A19:A25" si="28">A18</f>
        <v>40563</v>
      </c>
      <c r="B19" s="49">
        <f t="shared" ca="1" si="0"/>
        <v>0.34504236260189158</v>
      </c>
      <c r="C19" s="5" t="str">
        <f t="shared" ca="1" si="1"/>
        <v>chaussettes</v>
      </c>
      <c r="D19" s="18">
        <f t="shared" ca="1" si="2"/>
        <v>6</v>
      </c>
    </row>
    <row r="20" spans="1:8" ht="22.35" customHeight="1">
      <c r="A20" s="6">
        <f t="shared" si="28"/>
        <v>40563</v>
      </c>
      <c r="B20" s="49">
        <f t="shared" ca="1" si="0"/>
        <v>0.44987574881771181</v>
      </c>
      <c r="C20" s="5" t="str">
        <f t="shared" ca="1" si="1"/>
        <v>Lunette de soleil</v>
      </c>
      <c r="D20" s="18">
        <f t="shared" ca="1" si="2"/>
        <v>16</v>
      </c>
    </row>
    <row r="21" spans="1:8" ht="22.35" customHeight="1">
      <c r="A21" s="6">
        <f t="shared" si="28"/>
        <v>40563</v>
      </c>
      <c r="B21" s="49">
        <f t="shared" ca="1" si="0"/>
        <v>0.44950171930733146</v>
      </c>
      <c r="C21" s="5" t="str">
        <f t="shared" ca="1" si="1"/>
        <v>fraise</v>
      </c>
      <c r="D21" s="18">
        <f t="shared" ca="1" si="2"/>
        <v>7</v>
      </c>
      <c r="H21" s="84"/>
    </row>
    <row r="22" spans="1:8" ht="22.35" customHeight="1">
      <c r="A22" s="6">
        <f t="shared" si="28"/>
        <v>40563</v>
      </c>
      <c r="B22" s="49">
        <f t="shared" ca="1" si="0"/>
        <v>0.36140422839892394</v>
      </c>
      <c r="C22" s="5" t="str">
        <f t="shared" ca="1" si="1"/>
        <v>Lunette de soleil</v>
      </c>
      <c r="D22" s="18">
        <f t="shared" ca="1" si="2"/>
        <v>5</v>
      </c>
    </row>
    <row r="23" spans="1:8" ht="22.35" customHeight="1">
      <c r="A23" s="6">
        <f t="shared" si="28"/>
        <v>40563</v>
      </c>
      <c r="B23" s="49">
        <f t="shared" ca="1" si="0"/>
        <v>0.4733251324225371</v>
      </c>
      <c r="C23" s="5" t="str">
        <f ca="1">CHOOSE(INT(RAND()*8)+1,"Lunette de soleil","parapluie","tomate","fraise","carotte","dégivrant","t-shirt","chaussettes")</f>
        <v>t-shirt</v>
      </c>
      <c r="D23" s="18">
        <f t="shared" ca="1" si="2"/>
        <v>8</v>
      </c>
    </row>
    <row r="24" spans="1:8" ht="22.35" customHeight="1">
      <c r="A24" s="6">
        <f t="shared" si="28"/>
        <v>40563</v>
      </c>
      <c r="B24" s="49">
        <f t="shared" ca="1" si="0"/>
        <v>0.47983312693297292</v>
      </c>
      <c r="C24" s="5" t="str">
        <f t="shared" ca="1" si="1"/>
        <v>carotte</v>
      </c>
      <c r="D24" s="18">
        <f t="shared" ca="1" si="2"/>
        <v>15</v>
      </c>
    </row>
    <row r="25" spans="1:8" ht="22.35" customHeight="1">
      <c r="A25" s="6">
        <f t="shared" si="28"/>
        <v>40563</v>
      </c>
      <c r="B25" s="49">
        <f t="shared" ca="1" si="0"/>
        <v>0.42016984359219878</v>
      </c>
      <c r="C25" s="5" t="str">
        <f t="shared" ca="1" si="1"/>
        <v>Lunette de soleil</v>
      </c>
      <c r="D25" s="18">
        <f t="shared" ca="1" si="2"/>
        <v>10</v>
      </c>
    </row>
    <row r="26" spans="1:8" ht="22.35" customHeight="1">
      <c r="A26" s="6">
        <v>40570</v>
      </c>
      <c r="B26" s="49">
        <f t="shared" ca="1" si="0"/>
        <v>0.39965270572434264</v>
      </c>
      <c r="C26" s="5" t="str">
        <f t="shared" ca="1" si="1"/>
        <v>Lunette de soleil</v>
      </c>
      <c r="D26" s="18">
        <f t="shared" ca="1" si="2"/>
        <v>7</v>
      </c>
    </row>
    <row r="27" spans="1:8" ht="22.35" customHeight="1">
      <c r="A27" s="6">
        <f t="shared" ref="A27:A37" si="29">A26</f>
        <v>40570</v>
      </c>
      <c r="B27" s="49">
        <f t="shared" ca="1" si="0"/>
        <v>0.45969791948041594</v>
      </c>
      <c r="C27" s="5" t="str">
        <f t="shared" ca="1" si="1"/>
        <v>tomate</v>
      </c>
      <c r="D27" s="18">
        <f t="shared" ca="1" si="2"/>
        <v>5</v>
      </c>
    </row>
    <row r="28" spans="1:8" ht="22.35" customHeight="1">
      <c r="A28" s="6">
        <f t="shared" si="29"/>
        <v>40570</v>
      </c>
      <c r="B28" s="49">
        <f t="shared" ca="1" si="0"/>
        <v>0.39894770466077328</v>
      </c>
      <c r="C28" s="5" t="str">
        <f t="shared" ca="1" si="1"/>
        <v>chaussettes</v>
      </c>
      <c r="D28" s="18">
        <f t="shared" ca="1" si="2"/>
        <v>10</v>
      </c>
    </row>
    <row r="29" spans="1:8" ht="22.35" customHeight="1">
      <c r="A29" s="6">
        <f t="shared" si="29"/>
        <v>40570</v>
      </c>
      <c r="B29" s="49">
        <f t="shared" ca="1" si="0"/>
        <v>0.44078841427835669</v>
      </c>
      <c r="C29" s="5" t="str">
        <f ca="1">CHOOSE(INT(RAND()*8)+1,"Lunette de soleil","parapluie","tomate","fraise","carotte","dégivrant","t-shirt","chaussettes")</f>
        <v>fraise</v>
      </c>
      <c r="D29" s="18">
        <f t="shared" ca="1" si="2"/>
        <v>9</v>
      </c>
    </row>
    <row r="30" spans="1:8" ht="22.35" customHeight="1">
      <c r="A30" s="6">
        <f t="shared" si="29"/>
        <v>40570</v>
      </c>
      <c r="B30" s="49">
        <f t="shared" ca="1" si="0"/>
        <v>0.37081283402818022</v>
      </c>
      <c r="C30" s="5" t="str">
        <f t="shared" ca="1" si="1"/>
        <v>parapluie</v>
      </c>
      <c r="D30" s="18">
        <f t="shared" ca="1" si="2"/>
        <v>9</v>
      </c>
    </row>
    <row r="31" spans="1:8" ht="22.35" customHeight="1">
      <c r="A31" s="6">
        <f t="shared" si="29"/>
        <v>40570</v>
      </c>
      <c r="B31" s="49">
        <f t="shared" ca="1" si="0"/>
        <v>0.48421254174192496</v>
      </c>
      <c r="C31" s="5" t="str">
        <f t="shared" ca="1" si="1"/>
        <v>t-shirt</v>
      </c>
      <c r="D31" s="18">
        <f t="shared" ca="1" si="2"/>
        <v>1</v>
      </c>
    </row>
    <row r="32" spans="1:8" ht="21.75" customHeight="1">
      <c r="A32" s="6">
        <f t="shared" si="29"/>
        <v>40570</v>
      </c>
      <c r="B32" s="49">
        <f t="shared" ca="1" si="0"/>
        <v>0.47919685447791133</v>
      </c>
      <c r="C32" s="5" t="str">
        <f t="shared" ca="1" si="1"/>
        <v>parapluie</v>
      </c>
      <c r="D32" s="18">
        <f t="shared" ca="1" si="2"/>
        <v>11</v>
      </c>
    </row>
    <row r="33" spans="1:4" ht="21.75" customHeight="1">
      <c r="A33" s="6">
        <f t="shared" si="29"/>
        <v>40570</v>
      </c>
      <c r="B33" s="49">
        <f t="shared" ca="1" si="0"/>
        <v>0.35790870485147297</v>
      </c>
      <c r="C33" s="5" t="str">
        <f t="shared" ca="1" si="1"/>
        <v>tomate</v>
      </c>
      <c r="D33" s="18">
        <f t="shared" ca="1" si="2"/>
        <v>8</v>
      </c>
    </row>
    <row r="34" spans="1:4" ht="21.75" customHeight="1">
      <c r="A34" s="6">
        <f t="shared" si="29"/>
        <v>40570</v>
      </c>
      <c r="B34" s="49">
        <f t="shared" ca="1" si="0"/>
        <v>0.46890373615687492</v>
      </c>
      <c r="C34" s="5" t="str">
        <f t="shared" ca="1" si="1"/>
        <v>dégivrant</v>
      </c>
      <c r="D34" s="18">
        <f t="shared" ca="1" si="2"/>
        <v>8</v>
      </c>
    </row>
    <row r="35" spans="1:4" ht="21.75" customHeight="1">
      <c r="A35" s="6">
        <f t="shared" si="29"/>
        <v>40570</v>
      </c>
      <c r="B35" s="49">
        <f t="shared" ca="1" si="0"/>
        <v>0.43213796507821955</v>
      </c>
      <c r="C35" s="5" t="str">
        <f t="shared" ca="1" si="1"/>
        <v>t-shirt</v>
      </c>
      <c r="D35" s="18">
        <f t="shared" ca="1" si="2"/>
        <v>14</v>
      </c>
    </row>
    <row r="36" spans="1:4" ht="21.75" customHeight="1">
      <c r="A36" s="6">
        <f t="shared" si="29"/>
        <v>40570</v>
      </c>
      <c r="B36" s="49">
        <f t="shared" ca="1" si="0"/>
        <v>0.48528307741560228</v>
      </c>
      <c r="C36" s="5" t="str">
        <f t="shared" ca="1" si="1"/>
        <v>parapluie</v>
      </c>
      <c r="D36" s="18">
        <f t="shared" ca="1" si="2"/>
        <v>9</v>
      </c>
    </row>
    <row r="37" spans="1:4" ht="21.75" customHeight="1">
      <c r="A37" s="6">
        <f t="shared" si="29"/>
        <v>40570</v>
      </c>
      <c r="B37" s="49">
        <f t="shared" ca="1" si="0"/>
        <v>0.36606141268030068</v>
      </c>
      <c r="C37" s="5" t="str">
        <f t="shared" ca="1" si="1"/>
        <v>fraise</v>
      </c>
      <c r="D37" s="18">
        <f t="shared" ca="1" si="2"/>
        <v>13</v>
      </c>
    </row>
  </sheetData>
  <mergeCells count="6">
    <mergeCell ref="G2:K2"/>
    <mergeCell ref="L2:P2"/>
    <mergeCell ref="AA16:AE16"/>
    <mergeCell ref="Q2:U2"/>
    <mergeCell ref="V2:Z2"/>
    <mergeCell ref="AA2:AE2"/>
  </mergeCells>
  <phoneticPr fontId="3" type="noConversion"/>
  <pageMargins left="0.75" right="0.75" top="0.25" bottom="0.5" header="0.25" footer="0.25"/>
  <pageSetup scale="78" fitToWidth="0" orientation="portrait"/>
  <headerFooter>
    <oddFooter>&amp;C&amp;"Avenir Next,Regular"&amp;10&amp;K000000&amp;P</oddFooter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>
    <pageSetUpPr fitToPage="1"/>
  </sheetPr>
  <dimension ref="A1:IV78"/>
  <sheetViews>
    <sheetView showGridLines="0" workbookViewId="0">
      <selection activeCell="N6" sqref="N6"/>
    </sheetView>
  </sheetViews>
  <sheetFormatPr baseColWidth="10" defaultColWidth="10.85546875" defaultRowHeight="21.75" customHeight="1" thickBottom="1"/>
  <cols>
    <col min="1" max="1" width="10.85546875" style="1" customWidth="1"/>
    <col min="2" max="2" width="7.42578125" style="1" bestFit="1" customWidth="1"/>
    <col min="3" max="3" width="13.140625" style="1" bestFit="1" customWidth="1"/>
    <col min="4" max="4" width="7.85546875" style="121" bestFit="1" customWidth="1"/>
    <col min="5" max="5" width="5.7109375" style="117" bestFit="1" customWidth="1"/>
    <col min="6" max="6" width="3.28515625" style="1" customWidth="1"/>
    <col min="7" max="7" width="16.28515625" style="1" customWidth="1"/>
    <col min="8" max="8" width="5.42578125" style="1" bestFit="1" customWidth="1"/>
    <col min="9" max="9" width="6.42578125" style="1" bestFit="1" customWidth="1"/>
    <col min="10" max="10" width="8.140625" style="1" bestFit="1" customWidth="1"/>
    <col min="11" max="11" width="7.28515625" style="1" bestFit="1" customWidth="1"/>
    <col min="12" max="12" width="6.42578125" style="1" bestFit="1" customWidth="1"/>
    <col min="13" max="13" width="5.42578125" style="1" bestFit="1" customWidth="1"/>
    <col min="14" max="14" width="6.42578125" style="1" bestFit="1" customWidth="1"/>
    <col min="15" max="15" width="8.140625" style="1" bestFit="1" customWidth="1"/>
    <col min="16" max="16" width="7.28515625" style="1" bestFit="1" customWidth="1"/>
    <col min="17" max="17" width="6.42578125" style="1" bestFit="1" customWidth="1"/>
    <col min="18" max="18" width="8.140625" style="1" bestFit="1" customWidth="1"/>
    <col min="19" max="19" width="6.42578125" style="1" bestFit="1" customWidth="1"/>
    <col min="20" max="20" width="8.140625" style="1" bestFit="1" customWidth="1"/>
    <col min="21" max="21" width="7.28515625" style="1" bestFit="1" customWidth="1"/>
    <col min="22" max="22" width="6.42578125" style="1" bestFit="1" customWidth="1"/>
    <col min="23" max="23" width="5.42578125" style="1" bestFit="1" customWidth="1"/>
    <col min="24" max="24" width="8.140625" style="1" bestFit="1" customWidth="1"/>
    <col min="25" max="26" width="7.28515625" style="1" bestFit="1" customWidth="1"/>
    <col min="27" max="27" width="6.42578125" style="1" bestFit="1" customWidth="1"/>
    <col min="28" max="28" width="5.42578125" style="1" bestFit="1" customWidth="1"/>
    <col min="29" max="29" width="6.42578125" style="1" bestFit="1" customWidth="1"/>
    <col min="30" max="31" width="7.28515625" style="1" bestFit="1" customWidth="1"/>
    <col min="32" max="32" width="6.42578125" style="1" bestFit="1" customWidth="1"/>
    <col min="33" max="33" width="15.7109375" style="1" bestFit="1" customWidth="1"/>
    <col min="34" max="256" width="10.85546875" style="1" customWidth="1"/>
  </cols>
  <sheetData>
    <row r="1" spans="1:256" s="128" customFormat="1" ht="237.95" customHeight="1" thickBot="1">
      <c r="A1" s="129">
        <v>0.33333333333333331</v>
      </c>
      <c r="B1" s="129">
        <v>0.5</v>
      </c>
      <c r="C1" s="129">
        <v>0.5</v>
      </c>
      <c r="D1" s="130"/>
      <c r="E1" s="115"/>
      <c r="F1" s="127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130"/>
      <c r="W1" s="130"/>
      <c r="X1" s="130"/>
      <c r="Y1" s="130"/>
      <c r="Z1" s="130"/>
      <c r="AA1" s="130"/>
      <c r="AB1" s="130"/>
      <c r="AC1" s="130"/>
      <c r="AD1" s="130"/>
      <c r="AE1" s="130"/>
      <c r="AF1" s="130"/>
      <c r="AG1" s="130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7"/>
      <c r="EH1" s="127"/>
      <c r="EI1" s="127"/>
      <c r="EJ1" s="127"/>
      <c r="EK1" s="127"/>
      <c r="EL1" s="127"/>
      <c r="EM1" s="127"/>
      <c r="EN1" s="127"/>
      <c r="EO1" s="127"/>
      <c r="EP1" s="127"/>
      <c r="EQ1" s="127"/>
      <c r="ER1" s="127"/>
      <c r="ES1" s="127"/>
      <c r="ET1" s="127"/>
      <c r="EU1" s="127"/>
      <c r="EV1" s="127"/>
      <c r="EW1" s="127"/>
      <c r="EX1" s="127"/>
      <c r="EY1" s="127"/>
      <c r="EZ1" s="127"/>
      <c r="FA1" s="127"/>
      <c r="FB1" s="127"/>
      <c r="FC1" s="127"/>
      <c r="FD1" s="127"/>
      <c r="FE1" s="127"/>
      <c r="FF1" s="127"/>
      <c r="FG1" s="127"/>
      <c r="FH1" s="127"/>
      <c r="FI1" s="127"/>
      <c r="FJ1" s="127"/>
      <c r="FK1" s="127"/>
      <c r="FL1" s="127"/>
      <c r="FM1" s="127"/>
      <c r="FN1" s="127"/>
      <c r="FO1" s="127"/>
      <c r="FP1" s="127"/>
      <c r="FQ1" s="127"/>
      <c r="FR1" s="127"/>
      <c r="FS1" s="127"/>
      <c r="FT1" s="127"/>
      <c r="FU1" s="127"/>
      <c r="FV1" s="127"/>
      <c r="FW1" s="127"/>
      <c r="FX1" s="127"/>
      <c r="FY1" s="127"/>
      <c r="FZ1" s="127"/>
      <c r="GA1" s="127"/>
      <c r="GB1" s="127"/>
      <c r="GC1" s="127"/>
      <c r="GD1" s="127"/>
      <c r="GE1" s="127"/>
      <c r="GF1" s="127"/>
      <c r="GG1" s="127"/>
      <c r="GH1" s="127"/>
      <c r="GI1" s="127"/>
      <c r="GJ1" s="127"/>
      <c r="GK1" s="127"/>
      <c r="GL1" s="127"/>
      <c r="GM1" s="127"/>
      <c r="GN1" s="127"/>
      <c r="GO1" s="127"/>
      <c r="GP1" s="127"/>
      <c r="GQ1" s="127"/>
      <c r="GR1" s="127"/>
      <c r="GS1" s="127"/>
      <c r="GT1" s="127"/>
      <c r="GU1" s="127"/>
      <c r="GV1" s="127"/>
      <c r="GW1" s="127"/>
      <c r="GX1" s="127"/>
      <c r="GY1" s="127"/>
      <c r="GZ1" s="127"/>
      <c r="HA1" s="127"/>
      <c r="HB1" s="127"/>
      <c r="HC1" s="127"/>
      <c r="HD1" s="127"/>
      <c r="HE1" s="127"/>
      <c r="HF1" s="127"/>
      <c r="HG1" s="127"/>
      <c r="HH1" s="127"/>
      <c r="HI1" s="127"/>
      <c r="HJ1" s="127"/>
      <c r="HK1" s="127"/>
      <c r="HL1" s="127"/>
      <c r="HM1" s="127"/>
      <c r="HN1" s="127"/>
      <c r="HO1" s="127"/>
      <c r="HP1" s="127"/>
      <c r="HQ1" s="127"/>
      <c r="HR1" s="127"/>
      <c r="HS1" s="127"/>
      <c r="HT1" s="127"/>
      <c r="HU1" s="127"/>
      <c r="HV1" s="127"/>
      <c r="HW1" s="127"/>
      <c r="HX1" s="127"/>
      <c r="HY1" s="127"/>
      <c r="HZ1" s="127"/>
      <c r="IA1" s="127"/>
      <c r="IB1" s="127"/>
      <c r="IC1" s="127"/>
      <c r="ID1" s="127"/>
      <c r="IE1" s="127"/>
      <c r="IF1" s="127"/>
      <c r="IG1" s="127"/>
      <c r="IH1" s="127"/>
      <c r="II1" s="127"/>
      <c r="IJ1" s="127"/>
      <c r="IK1" s="127"/>
      <c r="IL1" s="127"/>
      <c r="IM1" s="127"/>
      <c r="IN1" s="127"/>
      <c r="IO1" s="127"/>
      <c r="IP1" s="127"/>
      <c r="IQ1" s="127"/>
      <c r="IR1" s="127"/>
      <c r="IS1" s="127"/>
      <c r="IT1" s="127"/>
      <c r="IU1" s="127"/>
      <c r="IV1" s="127"/>
    </row>
    <row r="2" spans="1:256" ht="22.5" customHeight="1" thickBot="1">
      <c r="A2" s="131" t="s">
        <v>1</v>
      </c>
      <c r="B2" s="120" t="s">
        <v>2</v>
      </c>
      <c r="C2" s="120" t="s">
        <v>3</v>
      </c>
      <c r="D2" s="120" t="s">
        <v>4</v>
      </c>
      <c r="E2" s="124"/>
      <c r="G2" s="133"/>
      <c r="H2" s="176">
        <v>40577</v>
      </c>
      <c r="I2" s="176"/>
      <c r="J2" s="176"/>
      <c r="K2" s="176"/>
      <c r="L2" s="176"/>
      <c r="M2" s="176">
        <v>40584</v>
      </c>
      <c r="N2" s="176"/>
      <c r="O2" s="176"/>
      <c r="P2" s="176"/>
      <c r="Q2" s="176"/>
      <c r="R2" s="176">
        <v>40591</v>
      </c>
      <c r="S2" s="176"/>
      <c r="T2" s="176"/>
      <c r="U2" s="176"/>
      <c r="V2" s="176"/>
      <c r="W2" s="176">
        <v>40598</v>
      </c>
      <c r="X2" s="176"/>
      <c r="Y2" s="176"/>
      <c r="Z2" s="176"/>
      <c r="AA2" s="176"/>
      <c r="AB2" s="176" t="s">
        <v>51</v>
      </c>
      <c r="AC2" s="176"/>
      <c r="AD2" s="176"/>
      <c r="AE2" s="176"/>
      <c r="AF2" s="176"/>
      <c r="AG2" s="134"/>
      <c r="IQ2"/>
      <c r="IR2"/>
      <c r="IS2"/>
      <c r="IT2"/>
      <c r="IU2"/>
      <c r="IV2"/>
    </row>
    <row r="3" spans="1:256" ht="22.5" customHeight="1" thickBot="1">
      <c r="A3" s="11">
        <v>40577</v>
      </c>
      <c r="B3" s="50">
        <f ca="1">RAND()*($A$1-$B$1)+$B$1</f>
        <v>0.44523953277892059</v>
      </c>
      <c r="C3" s="114" t="str">
        <f ca="1">CHOOSE(INT(RAND()*8)+1,"Lunette de soleil","parapluie","tomate","fraise","carotte","dégivrant","t-shirt","chaussettes")</f>
        <v>t-shirt</v>
      </c>
      <c r="D3" s="123">
        <f ca="1">ROUND((RAND()*15+1),0)</f>
        <v>7</v>
      </c>
      <c r="E3" s="119"/>
      <c r="G3" s="125"/>
      <c r="H3" s="132" t="s">
        <v>35</v>
      </c>
      <c r="I3" s="132" t="s">
        <v>36</v>
      </c>
      <c r="J3" s="132" t="s">
        <v>41</v>
      </c>
      <c r="K3" s="132" t="s">
        <v>42</v>
      </c>
      <c r="L3" s="132" t="s">
        <v>43</v>
      </c>
      <c r="M3" s="132" t="s">
        <v>35</v>
      </c>
      <c r="N3" s="132" t="s">
        <v>36</v>
      </c>
      <c r="O3" s="132" t="s">
        <v>41</v>
      </c>
      <c r="P3" s="132" t="s">
        <v>42</v>
      </c>
      <c r="Q3" s="132" t="s">
        <v>43</v>
      </c>
      <c r="R3" s="132" t="s">
        <v>35</v>
      </c>
      <c r="S3" s="132" t="s">
        <v>36</v>
      </c>
      <c r="T3" s="132" t="s">
        <v>41</v>
      </c>
      <c r="U3" s="132" t="s">
        <v>42</v>
      </c>
      <c r="V3" s="132" t="s">
        <v>43</v>
      </c>
      <c r="W3" s="132" t="s">
        <v>35</v>
      </c>
      <c r="X3" s="132" t="s">
        <v>36</v>
      </c>
      <c r="Y3" s="132" t="s">
        <v>41</v>
      </c>
      <c r="Z3" s="132" t="s">
        <v>42</v>
      </c>
      <c r="AA3" s="132" t="s">
        <v>43</v>
      </c>
      <c r="AB3" s="132" t="s">
        <v>35</v>
      </c>
      <c r="AC3" s="132" t="s">
        <v>36</v>
      </c>
      <c r="AD3" s="132" t="s">
        <v>41</v>
      </c>
      <c r="AE3" s="132" t="s">
        <v>42</v>
      </c>
      <c r="AF3" s="132" t="s">
        <v>43</v>
      </c>
      <c r="AG3" s="126"/>
      <c r="IQ3"/>
      <c r="IR3"/>
      <c r="IS3"/>
      <c r="IT3"/>
      <c r="IU3"/>
      <c r="IV3"/>
    </row>
    <row r="4" spans="1:256" ht="22.35" customHeight="1" thickBot="1">
      <c r="A4" s="7">
        <f>A3</f>
        <v>40577</v>
      </c>
      <c r="B4" s="50">
        <f t="shared" ref="B4:B67" ca="1" si="0">RAND()*($A$1-$B$1)+$B$1</f>
        <v>0.48569604346075823</v>
      </c>
      <c r="C4" s="116" t="str">
        <f t="shared" ref="C4:C67" ca="1" si="1">CHOOSE(INT(RAND()*8)+1,"Lunette de soleil","parapluie","tomate","fraise","carotte","dégivrant","t-shirt","chaussettes")</f>
        <v>chaussettes</v>
      </c>
      <c r="D4" s="122">
        <f t="shared" ref="D4:D67" ca="1" si="2">ROUND((RAND()*15+1),0)</f>
        <v>5</v>
      </c>
      <c r="E4" s="119"/>
      <c r="G4" s="10" t="s">
        <v>8</v>
      </c>
      <c r="H4" s="54">
        <f ca="1">SUMIFS($D$3:$D$780,$A$3:$A$780,$H$2,$C$3:$C$780,$G4,$B$3:$B$780,"&lt;0,375")</f>
        <v>0</v>
      </c>
      <c r="I4" s="54">
        <f ca="1">SUMIFS($D$3:$D$780,$A$3:$A$780,$H$2,$C$3:$C$780,$G4,$B$3:$B$780,"&lt;0,41666666",$B$3:$B$780,"&gt;0,375")</f>
        <v>0</v>
      </c>
      <c r="J4" s="54">
        <f t="shared" ref="J4:J14" ca="1" si="3">SUMIFS($D$3:$D$780,$A$3:$A$780,$H$2,$C$3:$C$780,$G4,$B$3:$B$780,"&lt;0,458333333",$B$3:$B$780,"&gt;0,41666666666")</f>
        <v>5</v>
      </c>
      <c r="K4" s="54">
        <f t="shared" ref="K4:K14" ca="1" si="4">SUMIFS($D$3:$D$780,$A$3:$A$780,$H$2,$C$3:$C$780,$G4,$B$3:$B$780,"&lt;0,5",$B$3:$B$780,"&gt;0,45833333")</f>
        <v>0</v>
      </c>
      <c r="L4" s="52">
        <f ca="1">SUM(H4:K4)</f>
        <v>5</v>
      </c>
      <c r="M4" s="54">
        <f t="shared" ref="M4:M14" ca="1" si="5">SUMIFS($D$3:$D$780,$A$3:$A$780,$M$2,$C$3:$C$780,$G4,$B$3:$B$780,"&lt;0,375")</f>
        <v>0</v>
      </c>
      <c r="N4" s="54">
        <f t="shared" ref="N4:N14" ca="1" si="6">SUMIFS($D$3:$D$780,$A$3:$A$780,$M$2,$C$3:$C$780,$G4,$B$3:$B$780,"&lt;0,41666666",$B$3:$B$780,"&gt;0,375")</f>
        <v>7</v>
      </c>
      <c r="O4" s="54">
        <f t="shared" ref="O4:O14" ca="1" si="7">SUMIFS($D$3:$D$780,$A$3:$A$780,$M$2,$C$3:$C$780,$G4,$B$3:$B$780,"&lt;0,458333333",$B$3:$B$780,"&gt;0,41666666666")</f>
        <v>0</v>
      </c>
      <c r="P4" s="54">
        <f t="shared" ref="P4:P14" ca="1" si="8">SUMIFS($D$3:$D$780,$A$3:$A$780,$M$2,$C$3:$C$780,$G4,$B$3:$B$780,"&lt;0,5",$B$3:$B$780,"&gt;0,45833333")</f>
        <v>13</v>
      </c>
      <c r="Q4" s="52">
        <f ca="1">SUM(M4:P4)</f>
        <v>20</v>
      </c>
      <c r="R4" s="54">
        <f t="shared" ref="R4:R14" ca="1" si="9">SUMIFS($D$3:$D$780,$A$3:$A$780,$R$2,$C$3:$C$780,$G4,$B$3:$B$780,"&lt;0,375")</f>
        <v>0</v>
      </c>
      <c r="S4" s="54">
        <f t="shared" ref="S4:S14" ca="1" si="10">SUMIFS($D$3:$D$780,$A$3:$A$780,$R$2,$C$3:$C$780,$G4,$B$3:$B$780,"&lt;0,41666666",$B$3:$B$780,"&gt;0,375")</f>
        <v>0</v>
      </c>
      <c r="T4" s="54">
        <f t="shared" ref="T4:T14" ca="1" si="11">SUMIFS($D$3:$D$780,$A$3:$A$780,$R$2,$C$3:$C$780,$G4,$B$3:$B$780,"&lt;0,458333333",$B$3:$B$780,"&gt;0,41666666666")</f>
        <v>0</v>
      </c>
      <c r="U4" s="54">
        <f t="shared" ref="U4:U14" ca="1" si="12">SUMIFS($D$3:$D$780,$A$3:$A$780,$R$2,$C$3:$C$780,$G4,$B$3:$B$780,"&lt;0,5",$B$3:$B$780,"&gt;0,45833333")</f>
        <v>0</v>
      </c>
      <c r="V4" s="52">
        <f ca="1">SUM(R4:U4)</f>
        <v>0</v>
      </c>
      <c r="W4" s="54">
        <f t="shared" ref="W4:W14" ca="1" si="13">SUMIFS($D$3:$D$780,$A$3:$A$780,$W$2,$C$3:$C$780,$G4,$B$3:$B$780,"&lt;0,375")</f>
        <v>3</v>
      </c>
      <c r="X4" s="54">
        <f t="shared" ref="X4:X14" ca="1" si="14">SUMIFS($D$3:$D$780,$A$3:$A$780,$W$2,$C$3:$C$780,$G4,$B$3:$B$780,"&lt;0,41666666",$B$3:$B$780,"&gt;0,375")</f>
        <v>14</v>
      </c>
      <c r="Y4" s="54">
        <f t="shared" ref="Y4:Y14" ca="1" si="15">SUMIFS($D$3:$D$780,$A$3:$A$780,$W$2,$C$3:$C$780,$G4,$B$3:$B$780,"&lt;0,458333333",$B$3:$B$780,"&gt;0,41666666666")</f>
        <v>11</v>
      </c>
      <c r="Z4" s="54">
        <f t="shared" ref="Z4:Z14" ca="1" si="16">SUMIFS($D$3:$D$780,$A$3:$A$780,$W$2,$C$3:$C$780,$G4,$B$3:$B$780,"&lt;0,5",$B$3:$B$780,"&gt;0,45833333")</f>
        <v>28</v>
      </c>
      <c r="AA4" s="52">
        <f ca="1">SUM(W4:Z4)</f>
        <v>56</v>
      </c>
      <c r="AB4" s="54">
        <f ca="1">H4+M4+R4+W4</f>
        <v>3</v>
      </c>
      <c r="AC4" s="54">
        <f ca="1">I4+N4+S4+X4</f>
        <v>21</v>
      </c>
      <c r="AD4" s="54">
        <f t="shared" ref="AC4:AE14" ca="1" si="17">J4+O4+T4+Y4</f>
        <v>16</v>
      </c>
      <c r="AE4" s="54">
        <f t="shared" ca="1" si="17"/>
        <v>41</v>
      </c>
      <c r="AF4" s="52">
        <f ca="1">SUM(AB4:AE4)</f>
        <v>81</v>
      </c>
      <c r="AG4" s="57" t="s">
        <v>8</v>
      </c>
      <c r="IQ4"/>
      <c r="IR4"/>
      <c r="IS4"/>
      <c r="IT4"/>
      <c r="IU4"/>
      <c r="IV4"/>
    </row>
    <row r="5" spans="1:256" ht="22.35" customHeight="1" thickBot="1">
      <c r="A5" s="7">
        <f t="shared" ref="A5:A16" si="18">A4</f>
        <v>40577</v>
      </c>
      <c r="B5" s="50">
        <f t="shared" ca="1" si="0"/>
        <v>0.46598296934418948</v>
      </c>
      <c r="C5" s="116" t="str">
        <f t="shared" ca="1" si="1"/>
        <v>t-shirt</v>
      </c>
      <c r="D5" s="122">
        <f t="shared" ca="1" si="2"/>
        <v>9</v>
      </c>
      <c r="E5" s="119"/>
      <c r="G5" s="10" t="s">
        <v>9</v>
      </c>
      <c r="H5" s="54">
        <f ca="1">SUMIFS($D$3:$D$780,$A$3:$A$780,$H$2,$C$3:$C$780,$G5,$B$3:$B$780,"&lt;0,375")</f>
        <v>0</v>
      </c>
      <c r="I5" s="54">
        <f ca="1">SUMIFS($D$3:$D$780,$A$3:$A$780,$H$2,$C$3:$C$780,$G5,$B$3:$B$780,"&lt;0,41666666",$B$3:$B$780,"&gt;0,375")</f>
        <v>0</v>
      </c>
      <c r="J5" s="54">
        <f t="shared" ca="1" si="3"/>
        <v>0</v>
      </c>
      <c r="K5" s="54">
        <f t="shared" ca="1" si="4"/>
        <v>0</v>
      </c>
      <c r="L5" s="52">
        <f t="shared" ref="L5:L14" ca="1" si="19">SUM(H5:K5)</f>
        <v>0</v>
      </c>
      <c r="M5" s="54">
        <f t="shared" ca="1" si="5"/>
        <v>0</v>
      </c>
      <c r="N5" s="54">
        <f t="shared" ca="1" si="6"/>
        <v>0</v>
      </c>
      <c r="O5" s="54">
        <f t="shared" ca="1" si="7"/>
        <v>9</v>
      </c>
      <c r="P5" s="54">
        <f t="shared" ca="1" si="8"/>
        <v>0</v>
      </c>
      <c r="Q5" s="52">
        <f t="shared" ref="Q5:Q14" ca="1" si="20">SUM(M5:P5)</f>
        <v>9</v>
      </c>
      <c r="R5" s="54">
        <f t="shared" ca="1" si="9"/>
        <v>0</v>
      </c>
      <c r="S5" s="54">
        <f t="shared" ca="1" si="10"/>
        <v>0</v>
      </c>
      <c r="T5" s="54">
        <f t="shared" ca="1" si="11"/>
        <v>9</v>
      </c>
      <c r="U5" s="54">
        <f t="shared" ca="1" si="12"/>
        <v>0</v>
      </c>
      <c r="V5" s="52">
        <f t="shared" ref="V5:V14" ca="1" si="21">SUM(R5:U5)</f>
        <v>9</v>
      </c>
      <c r="W5" s="54">
        <f t="shared" ca="1" si="13"/>
        <v>3</v>
      </c>
      <c r="X5" s="54">
        <f t="shared" ca="1" si="14"/>
        <v>21</v>
      </c>
      <c r="Y5" s="54">
        <f t="shared" ca="1" si="15"/>
        <v>24</v>
      </c>
      <c r="Z5" s="54">
        <f t="shared" ca="1" si="16"/>
        <v>5</v>
      </c>
      <c r="AA5" s="52">
        <f t="shared" ref="AA5:AA14" ca="1" si="22">SUM(W5:Z5)</f>
        <v>53</v>
      </c>
      <c r="AB5" s="54">
        <f t="shared" ref="AB5:AC14" ca="1" si="23">H5+M5+R5+W5</f>
        <v>3</v>
      </c>
      <c r="AC5" s="54">
        <f t="shared" ca="1" si="17"/>
        <v>21</v>
      </c>
      <c r="AD5" s="54">
        <f t="shared" ca="1" si="17"/>
        <v>42</v>
      </c>
      <c r="AE5" s="54">
        <f t="shared" ca="1" si="17"/>
        <v>5</v>
      </c>
      <c r="AF5" s="52">
        <f t="shared" ref="AF5:AF14" ca="1" si="24">SUM(AB5:AE5)</f>
        <v>71</v>
      </c>
      <c r="AG5" s="57" t="s">
        <v>9</v>
      </c>
      <c r="IQ5"/>
      <c r="IR5"/>
      <c r="IS5"/>
      <c r="IT5"/>
      <c r="IU5"/>
      <c r="IV5"/>
    </row>
    <row r="6" spans="1:256" ht="22.35" customHeight="1" thickBot="1">
      <c r="A6" s="7">
        <f t="shared" si="18"/>
        <v>40577</v>
      </c>
      <c r="B6" s="50">
        <f t="shared" ca="1" si="0"/>
        <v>0.34285656533142927</v>
      </c>
      <c r="C6" s="116" t="str">
        <f t="shared" ca="1" si="1"/>
        <v>t-shirt</v>
      </c>
      <c r="D6" s="122">
        <f t="shared" ca="1" si="2"/>
        <v>7</v>
      </c>
      <c r="E6" s="119"/>
      <c r="G6" s="10" t="s">
        <v>10</v>
      </c>
      <c r="H6" s="54">
        <f ca="1">SUMIFS($D$3:$D$780,$A$3:$A$780,$H$2,$C$3:$C$780,$G6,$B$3:$B$780,"&lt;0,375")</f>
        <v>12</v>
      </c>
      <c r="I6" s="54">
        <f ca="1">SUMIFS($D$3:$D$780,$A$3:$A$780,$H$2,$C$3:$C$780,$G6,$B$3:$B$780,"&lt;0,41666666",$B$3:$B$780,"&gt;0,375")</f>
        <v>8</v>
      </c>
      <c r="J6" s="54">
        <f t="shared" ca="1" si="3"/>
        <v>0</v>
      </c>
      <c r="K6" s="54">
        <f t="shared" ca="1" si="4"/>
        <v>15</v>
      </c>
      <c r="L6" s="52">
        <f t="shared" ca="1" si="19"/>
        <v>35</v>
      </c>
      <c r="M6" s="54">
        <f t="shared" ca="1" si="5"/>
        <v>1</v>
      </c>
      <c r="N6" s="54">
        <f t="shared" ca="1" si="6"/>
        <v>0</v>
      </c>
      <c r="O6" s="54">
        <f t="shared" ca="1" si="7"/>
        <v>0</v>
      </c>
      <c r="P6" s="54">
        <f t="shared" ca="1" si="8"/>
        <v>0</v>
      </c>
      <c r="Q6" s="52">
        <f t="shared" ca="1" si="20"/>
        <v>1</v>
      </c>
      <c r="R6" s="54">
        <f t="shared" ca="1" si="9"/>
        <v>0</v>
      </c>
      <c r="S6" s="54">
        <f t="shared" ca="1" si="10"/>
        <v>0</v>
      </c>
      <c r="T6" s="54">
        <f t="shared" ca="1" si="11"/>
        <v>0</v>
      </c>
      <c r="U6" s="54">
        <f t="shared" ca="1" si="12"/>
        <v>0</v>
      </c>
      <c r="V6" s="52">
        <f t="shared" ca="1" si="21"/>
        <v>0</v>
      </c>
      <c r="W6" s="54">
        <f t="shared" ca="1" si="13"/>
        <v>4</v>
      </c>
      <c r="X6" s="54">
        <f t="shared" ca="1" si="14"/>
        <v>0</v>
      </c>
      <c r="Y6" s="54">
        <f t="shared" ca="1" si="15"/>
        <v>0</v>
      </c>
      <c r="Z6" s="54">
        <f t="shared" ca="1" si="16"/>
        <v>22</v>
      </c>
      <c r="AA6" s="52">
        <f t="shared" ca="1" si="22"/>
        <v>26</v>
      </c>
      <c r="AB6" s="54">
        <f t="shared" ca="1" si="23"/>
        <v>17</v>
      </c>
      <c r="AC6" s="54">
        <f t="shared" ca="1" si="17"/>
        <v>8</v>
      </c>
      <c r="AD6" s="54">
        <f t="shared" ca="1" si="17"/>
        <v>0</v>
      </c>
      <c r="AE6" s="54">
        <f t="shared" ca="1" si="17"/>
        <v>37</v>
      </c>
      <c r="AF6" s="52">
        <f t="shared" ca="1" si="24"/>
        <v>62</v>
      </c>
      <c r="AG6" s="57" t="s">
        <v>10</v>
      </c>
      <c r="IQ6"/>
      <c r="IR6"/>
      <c r="IS6"/>
      <c r="IT6"/>
      <c r="IU6"/>
      <c r="IV6"/>
    </row>
    <row r="7" spans="1:256" ht="22.35" customHeight="1" thickBot="1">
      <c r="A7" s="7">
        <f t="shared" si="18"/>
        <v>40577</v>
      </c>
      <c r="B7" s="50">
        <f t="shared" ca="1" si="0"/>
        <v>0.45463355217041668</v>
      </c>
      <c r="C7" s="116" t="str">
        <f t="shared" ca="1" si="1"/>
        <v>t-shirt</v>
      </c>
      <c r="D7" s="122">
        <f t="shared" ca="1" si="2"/>
        <v>3</v>
      </c>
      <c r="E7" s="119"/>
      <c r="G7" s="10" t="s">
        <v>11</v>
      </c>
      <c r="H7" s="54">
        <f ca="1">SUMIFS($D$3:$D$780,$A$3:$A$780,$H$2,$C$3:$C$780,$G7,$B$3:$B$780,"&lt;0,375")</f>
        <v>0</v>
      </c>
      <c r="I7" s="54">
        <f ca="1">SUMIFS($D$3:$D$780,$A$3:$A$780,$H$2,$C$3:$C$780,$G7,$B$3:$B$780,"&lt;0,41666666",$B$3:$B$780,"&gt;0,375")</f>
        <v>0</v>
      </c>
      <c r="J7" s="54">
        <f t="shared" ca="1" si="3"/>
        <v>0</v>
      </c>
      <c r="K7" s="54">
        <f t="shared" ca="1" si="4"/>
        <v>4</v>
      </c>
      <c r="L7" s="52">
        <f t="shared" ca="1" si="19"/>
        <v>4</v>
      </c>
      <c r="M7" s="54">
        <f t="shared" ca="1" si="5"/>
        <v>0</v>
      </c>
      <c r="N7" s="54">
        <f t="shared" ca="1" si="6"/>
        <v>0</v>
      </c>
      <c r="O7" s="54">
        <f t="shared" ca="1" si="7"/>
        <v>11</v>
      </c>
      <c r="P7" s="54">
        <f t="shared" ca="1" si="8"/>
        <v>12</v>
      </c>
      <c r="Q7" s="52">
        <f t="shared" ca="1" si="20"/>
        <v>23</v>
      </c>
      <c r="R7" s="54">
        <f t="shared" ca="1" si="9"/>
        <v>0</v>
      </c>
      <c r="S7" s="54">
        <f t="shared" ca="1" si="10"/>
        <v>0</v>
      </c>
      <c r="T7" s="54">
        <f t="shared" ca="1" si="11"/>
        <v>0</v>
      </c>
      <c r="U7" s="54">
        <f t="shared" ca="1" si="12"/>
        <v>0</v>
      </c>
      <c r="V7" s="52">
        <f t="shared" ca="1" si="21"/>
        <v>0</v>
      </c>
      <c r="W7" s="54">
        <f t="shared" ca="1" si="13"/>
        <v>11</v>
      </c>
      <c r="X7" s="54">
        <f t="shared" ca="1" si="14"/>
        <v>0</v>
      </c>
      <c r="Y7" s="54">
        <f t="shared" ca="1" si="15"/>
        <v>0</v>
      </c>
      <c r="Z7" s="54">
        <f t="shared" ca="1" si="16"/>
        <v>52</v>
      </c>
      <c r="AA7" s="52">
        <f t="shared" ca="1" si="22"/>
        <v>63</v>
      </c>
      <c r="AB7" s="54">
        <f t="shared" ca="1" si="23"/>
        <v>11</v>
      </c>
      <c r="AC7" s="54">
        <f t="shared" ca="1" si="17"/>
        <v>0</v>
      </c>
      <c r="AD7" s="54">
        <f t="shared" ca="1" si="17"/>
        <v>11</v>
      </c>
      <c r="AE7" s="54">
        <f t="shared" ca="1" si="17"/>
        <v>68</v>
      </c>
      <c r="AF7" s="52">
        <f t="shared" ca="1" si="24"/>
        <v>90</v>
      </c>
      <c r="AG7" s="57" t="s">
        <v>11</v>
      </c>
      <c r="IQ7"/>
      <c r="IR7"/>
      <c r="IS7"/>
      <c r="IT7"/>
      <c r="IU7"/>
      <c r="IV7"/>
    </row>
    <row r="8" spans="1:256" ht="22.35" customHeight="1" thickBot="1">
      <c r="A8" s="7">
        <f t="shared" si="18"/>
        <v>40577</v>
      </c>
      <c r="B8" s="50">
        <f t="shared" ca="1" si="0"/>
        <v>0.49653741238279198</v>
      </c>
      <c r="C8" s="116" t="str">
        <f t="shared" ca="1" si="1"/>
        <v>fraise</v>
      </c>
      <c r="D8" s="122">
        <f t="shared" ca="1" si="2"/>
        <v>4</v>
      </c>
      <c r="E8" s="119"/>
      <c r="G8" s="10" t="s">
        <v>12</v>
      </c>
      <c r="H8" s="54">
        <f ca="1">SUMIFS($D$3:$D$780,$A$3:$A$780,$H$2,$C$3:$C$780,$G8,$B$3:$B$780,"&lt;0,375")</f>
        <v>0</v>
      </c>
      <c r="I8" s="54">
        <f ca="1">SUMIFS($D$3:$D$780,$A$3:$A$780,$H$2,$C$3:$C$780,$G8,$B$3:$B$780,"&lt;0,41666666",$B$3:$B$780,"&gt;0,375")</f>
        <v>0</v>
      </c>
      <c r="J8" s="54">
        <f t="shared" ca="1" si="3"/>
        <v>6</v>
      </c>
      <c r="K8" s="54">
        <f t="shared" ca="1" si="4"/>
        <v>0</v>
      </c>
      <c r="L8" s="52">
        <f t="shared" ca="1" si="19"/>
        <v>6</v>
      </c>
      <c r="M8" s="54">
        <f t="shared" ca="1" si="5"/>
        <v>8</v>
      </c>
      <c r="N8" s="54">
        <f t="shared" ca="1" si="6"/>
        <v>9</v>
      </c>
      <c r="O8" s="54">
        <f t="shared" ca="1" si="7"/>
        <v>0</v>
      </c>
      <c r="P8" s="54">
        <f t="shared" ca="1" si="8"/>
        <v>0</v>
      </c>
      <c r="Q8" s="52">
        <f t="shared" ca="1" si="20"/>
        <v>17</v>
      </c>
      <c r="R8" s="54">
        <f t="shared" ca="1" si="9"/>
        <v>0</v>
      </c>
      <c r="S8" s="54">
        <f t="shared" ca="1" si="10"/>
        <v>0</v>
      </c>
      <c r="T8" s="54">
        <f t="shared" ca="1" si="11"/>
        <v>0</v>
      </c>
      <c r="U8" s="54">
        <f t="shared" ca="1" si="12"/>
        <v>0</v>
      </c>
      <c r="V8" s="52">
        <f t="shared" ca="1" si="21"/>
        <v>0</v>
      </c>
      <c r="W8" s="54">
        <f t="shared" ca="1" si="13"/>
        <v>0</v>
      </c>
      <c r="X8" s="54">
        <f t="shared" ca="1" si="14"/>
        <v>12</v>
      </c>
      <c r="Y8" s="54">
        <f t="shared" ca="1" si="15"/>
        <v>24</v>
      </c>
      <c r="Z8" s="54">
        <f t="shared" ca="1" si="16"/>
        <v>15</v>
      </c>
      <c r="AA8" s="52">
        <f t="shared" ca="1" si="22"/>
        <v>51</v>
      </c>
      <c r="AB8" s="54">
        <f t="shared" ca="1" si="23"/>
        <v>8</v>
      </c>
      <c r="AC8" s="54">
        <f t="shared" ca="1" si="17"/>
        <v>21</v>
      </c>
      <c r="AD8" s="54">
        <f t="shared" ca="1" si="17"/>
        <v>30</v>
      </c>
      <c r="AE8" s="54">
        <f t="shared" ca="1" si="17"/>
        <v>15</v>
      </c>
      <c r="AF8" s="52">
        <f t="shared" ca="1" si="24"/>
        <v>74</v>
      </c>
      <c r="AG8" s="57" t="s">
        <v>12</v>
      </c>
      <c r="IQ8"/>
      <c r="IR8"/>
      <c r="IS8"/>
      <c r="IT8"/>
      <c r="IU8"/>
      <c r="IV8"/>
    </row>
    <row r="9" spans="1:256" ht="22.35" customHeight="1" thickBot="1">
      <c r="A9" s="7">
        <f t="shared" si="18"/>
        <v>40577</v>
      </c>
      <c r="B9" s="50">
        <f t="shared" ca="1" si="0"/>
        <v>0.35901531671095888</v>
      </c>
      <c r="C9" s="116" t="str">
        <f t="shared" ca="1" si="1"/>
        <v>carotte</v>
      </c>
      <c r="D9" s="122">
        <f t="shared" ca="1" si="2"/>
        <v>12</v>
      </c>
      <c r="E9" s="119"/>
      <c r="G9" s="10" t="s">
        <v>13</v>
      </c>
      <c r="H9" s="54">
        <f t="shared" ref="H9:H14" ca="1" si="25">SUMIFS($D$3:$D$780,$A$3:$A$780,$H$2,$C$3:$C$780,$G9,$B$3:$B$780,"&lt;0,375")</f>
        <v>11</v>
      </c>
      <c r="I9" s="54">
        <f t="shared" ref="I9:I14" ca="1" si="26">SUMIFS($D$3:$D$780,$A$3:$A$780,$H$2,$C$3:$C$780,$G9,$B$3:$B$780,"&lt;0,41666666",$B$3:$B$780,"&gt;0,375")</f>
        <v>14</v>
      </c>
      <c r="J9" s="54">
        <f t="shared" ca="1" si="3"/>
        <v>10</v>
      </c>
      <c r="K9" s="54">
        <f t="shared" ca="1" si="4"/>
        <v>9</v>
      </c>
      <c r="L9" s="52">
        <f t="shared" ca="1" si="19"/>
        <v>44</v>
      </c>
      <c r="M9" s="54">
        <f t="shared" ca="1" si="5"/>
        <v>0</v>
      </c>
      <c r="N9" s="54">
        <f t="shared" ca="1" si="6"/>
        <v>0</v>
      </c>
      <c r="O9" s="54">
        <f t="shared" ca="1" si="7"/>
        <v>0</v>
      </c>
      <c r="P9" s="54">
        <f t="shared" ca="1" si="8"/>
        <v>0</v>
      </c>
      <c r="Q9" s="52">
        <f t="shared" ca="1" si="20"/>
        <v>0</v>
      </c>
      <c r="R9" s="54">
        <f t="shared" ca="1" si="9"/>
        <v>7</v>
      </c>
      <c r="S9" s="54">
        <f t="shared" ca="1" si="10"/>
        <v>0</v>
      </c>
      <c r="T9" s="54">
        <f t="shared" ca="1" si="11"/>
        <v>0</v>
      </c>
      <c r="U9" s="54">
        <f t="shared" ca="1" si="12"/>
        <v>0</v>
      </c>
      <c r="V9" s="52">
        <f t="shared" ca="1" si="21"/>
        <v>7</v>
      </c>
      <c r="W9" s="54">
        <f t="shared" ca="1" si="13"/>
        <v>4</v>
      </c>
      <c r="X9" s="54">
        <f t="shared" ca="1" si="14"/>
        <v>6</v>
      </c>
      <c r="Y9" s="54">
        <f t="shared" ca="1" si="15"/>
        <v>24</v>
      </c>
      <c r="Z9" s="54">
        <f t="shared" ca="1" si="16"/>
        <v>9</v>
      </c>
      <c r="AA9" s="52">
        <f t="shared" ca="1" si="22"/>
        <v>43</v>
      </c>
      <c r="AB9" s="54">
        <f t="shared" ca="1" si="23"/>
        <v>22</v>
      </c>
      <c r="AC9" s="54">
        <f t="shared" ca="1" si="17"/>
        <v>20</v>
      </c>
      <c r="AD9" s="54">
        <f t="shared" ca="1" si="17"/>
        <v>34</v>
      </c>
      <c r="AE9" s="54">
        <f ca="1">K9+P9+U9+Z9</f>
        <v>18</v>
      </c>
      <c r="AF9" s="52">
        <f t="shared" ca="1" si="24"/>
        <v>94</v>
      </c>
      <c r="AG9" s="57" t="s">
        <v>13</v>
      </c>
      <c r="IQ9"/>
      <c r="IR9"/>
      <c r="IS9"/>
      <c r="IT9"/>
      <c r="IU9"/>
      <c r="IV9"/>
    </row>
    <row r="10" spans="1:256" ht="22.35" customHeight="1" thickBot="1">
      <c r="A10" s="7">
        <f t="shared" si="18"/>
        <v>40577</v>
      </c>
      <c r="B10" s="50">
        <f t="shared" ca="1" si="0"/>
        <v>0.42335356413980252</v>
      </c>
      <c r="C10" s="116" t="str">
        <f t="shared" ca="1" si="1"/>
        <v>parapluie</v>
      </c>
      <c r="D10" s="122">
        <f t="shared" ca="1" si="2"/>
        <v>6</v>
      </c>
      <c r="E10" s="119"/>
      <c r="G10" s="10" t="s">
        <v>14</v>
      </c>
      <c r="H10" s="54">
        <f t="shared" ca="1" si="25"/>
        <v>0</v>
      </c>
      <c r="I10" s="54">
        <f t="shared" ca="1" si="26"/>
        <v>0</v>
      </c>
      <c r="J10" s="54">
        <f t="shared" ca="1" si="3"/>
        <v>0</v>
      </c>
      <c r="K10" s="54">
        <f t="shared" ca="1" si="4"/>
        <v>0</v>
      </c>
      <c r="L10" s="52">
        <f t="shared" ca="1" si="19"/>
        <v>0</v>
      </c>
      <c r="M10" s="54">
        <f t="shared" ca="1" si="5"/>
        <v>0</v>
      </c>
      <c r="N10" s="54">
        <f t="shared" ca="1" si="6"/>
        <v>0</v>
      </c>
      <c r="O10" s="54">
        <f t="shared" ca="1" si="7"/>
        <v>0</v>
      </c>
      <c r="P10" s="54">
        <f t="shared" ca="1" si="8"/>
        <v>5</v>
      </c>
      <c r="Q10" s="52">
        <f t="shared" ca="1" si="20"/>
        <v>5</v>
      </c>
      <c r="R10" s="54">
        <f t="shared" ca="1" si="9"/>
        <v>0</v>
      </c>
      <c r="S10" s="54">
        <f t="shared" ca="1" si="10"/>
        <v>0</v>
      </c>
      <c r="T10" s="54">
        <f t="shared" ca="1" si="11"/>
        <v>0</v>
      </c>
      <c r="U10" s="54">
        <f t="shared" ca="1" si="12"/>
        <v>4</v>
      </c>
      <c r="V10" s="52">
        <f t="shared" ca="1" si="21"/>
        <v>4</v>
      </c>
      <c r="W10" s="54">
        <f t="shared" ca="1" si="13"/>
        <v>10</v>
      </c>
      <c r="X10" s="54">
        <f t="shared" ca="1" si="14"/>
        <v>2</v>
      </c>
      <c r="Y10" s="54">
        <f t="shared" ca="1" si="15"/>
        <v>28</v>
      </c>
      <c r="Z10" s="54">
        <f t="shared" ca="1" si="16"/>
        <v>0</v>
      </c>
      <c r="AA10" s="52">
        <f t="shared" ca="1" si="22"/>
        <v>40</v>
      </c>
      <c r="AB10" s="54">
        <f t="shared" ca="1" si="23"/>
        <v>10</v>
      </c>
      <c r="AC10" s="54">
        <f t="shared" ca="1" si="17"/>
        <v>2</v>
      </c>
      <c r="AD10" s="54">
        <f t="shared" ca="1" si="17"/>
        <v>28</v>
      </c>
      <c r="AE10" s="54">
        <f ca="1">K10+P10+U10+Z10</f>
        <v>9</v>
      </c>
      <c r="AF10" s="52">
        <f t="shared" ca="1" si="24"/>
        <v>49</v>
      </c>
      <c r="AG10" s="57" t="s">
        <v>14</v>
      </c>
      <c r="IQ10"/>
      <c r="IR10"/>
      <c r="IS10"/>
      <c r="IT10"/>
      <c r="IU10"/>
      <c r="IV10"/>
    </row>
    <row r="11" spans="1:256" ht="22.35" customHeight="1" thickBot="1">
      <c r="A11" s="7">
        <f t="shared" si="18"/>
        <v>40577</v>
      </c>
      <c r="B11" s="50">
        <f t="shared" ca="1" si="0"/>
        <v>0.40619255027851658</v>
      </c>
      <c r="C11" s="116" t="str">
        <f t="shared" ca="1" si="1"/>
        <v>carotte</v>
      </c>
      <c r="D11" s="122">
        <f t="shared" ca="1" si="2"/>
        <v>8</v>
      </c>
      <c r="E11" s="119"/>
      <c r="G11" s="10" t="s">
        <v>15</v>
      </c>
      <c r="H11" s="54">
        <f t="shared" ca="1" si="25"/>
        <v>0</v>
      </c>
      <c r="I11" s="54">
        <f t="shared" ca="1" si="26"/>
        <v>0</v>
      </c>
      <c r="J11" s="54">
        <f t="shared" ca="1" si="3"/>
        <v>0</v>
      </c>
      <c r="K11" s="54">
        <f t="shared" ca="1" si="4"/>
        <v>16</v>
      </c>
      <c r="L11" s="52">
        <f t="shared" ca="1" si="19"/>
        <v>16</v>
      </c>
      <c r="M11" s="54">
        <f t="shared" ca="1" si="5"/>
        <v>0</v>
      </c>
      <c r="N11" s="54">
        <f t="shared" ca="1" si="6"/>
        <v>0</v>
      </c>
      <c r="O11" s="54">
        <f t="shared" ca="1" si="7"/>
        <v>5</v>
      </c>
      <c r="P11" s="54">
        <f t="shared" ca="1" si="8"/>
        <v>0</v>
      </c>
      <c r="Q11" s="52">
        <f t="shared" ca="1" si="20"/>
        <v>5</v>
      </c>
      <c r="R11" s="54">
        <f t="shared" ca="1" si="9"/>
        <v>0</v>
      </c>
      <c r="S11" s="54">
        <f t="shared" ca="1" si="10"/>
        <v>0</v>
      </c>
      <c r="T11" s="54">
        <f t="shared" ca="1" si="11"/>
        <v>0</v>
      </c>
      <c r="U11" s="54">
        <f t="shared" ca="1" si="12"/>
        <v>0</v>
      </c>
      <c r="V11" s="52">
        <f t="shared" ca="1" si="21"/>
        <v>0</v>
      </c>
      <c r="W11" s="54">
        <f t="shared" ca="1" si="13"/>
        <v>0</v>
      </c>
      <c r="X11" s="54">
        <f t="shared" ca="1" si="14"/>
        <v>4</v>
      </c>
      <c r="Y11" s="54">
        <f t="shared" ca="1" si="15"/>
        <v>0</v>
      </c>
      <c r="Z11" s="54">
        <f t="shared" ca="1" si="16"/>
        <v>9</v>
      </c>
      <c r="AA11" s="52">
        <f t="shared" ca="1" si="22"/>
        <v>13</v>
      </c>
      <c r="AB11" s="54">
        <f t="shared" ca="1" si="23"/>
        <v>0</v>
      </c>
      <c r="AC11" s="54">
        <f t="shared" ca="1" si="17"/>
        <v>4</v>
      </c>
      <c r="AD11" s="54">
        <f t="shared" ca="1" si="17"/>
        <v>5</v>
      </c>
      <c r="AE11" s="54">
        <f ca="1">K11+P11+U11+Z11</f>
        <v>25</v>
      </c>
      <c r="AF11" s="52">
        <f t="shared" ca="1" si="24"/>
        <v>34</v>
      </c>
      <c r="AG11" s="57" t="s">
        <v>15</v>
      </c>
      <c r="IQ11"/>
      <c r="IR11"/>
      <c r="IS11"/>
      <c r="IT11"/>
      <c r="IU11"/>
      <c r="IV11"/>
    </row>
    <row r="12" spans="1:256" ht="22.35" customHeight="1" thickBot="1">
      <c r="A12" s="7">
        <f t="shared" si="18"/>
        <v>40577</v>
      </c>
      <c r="B12" s="50">
        <f t="shared" ca="1" si="0"/>
        <v>0.46887774346211253</v>
      </c>
      <c r="C12" s="116" t="str">
        <f t="shared" ca="1" si="1"/>
        <v>carotte</v>
      </c>
      <c r="D12" s="122">
        <f t="shared" ca="1" si="2"/>
        <v>15</v>
      </c>
      <c r="E12" s="119"/>
      <c r="G12" s="10" t="s">
        <v>16</v>
      </c>
      <c r="H12" s="54">
        <f t="shared" ca="1" si="25"/>
        <v>0</v>
      </c>
      <c r="I12" s="54">
        <f t="shared" ca="1" si="26"/>
        <v>0</v>
      </c>
      <c r="J12" s="54">
        <f t="shared" ca="1" si="3"/>
        <v>0</v>
      </c>
      <c r="K12" s="54">
        <f t="shared" ca="1" si="4"/>
        <v>0</v>
      </c>
      <c r="L12" s="52">
        <f t="shared" ca="1" si="19"/>
        <v>0</v>
      </c>
      <c r="M12" s="54">
        <f t="shared" ca="1" si="5"/>
        <v>0</v>
      </c>
      <c r="N12" s="54">
        <f t="shared" ca="1" si="6"/>
        <v>0</v>
      </c>
      <c r="O12" s="54">
        <f t="shared" ca="1" si="7"/>
        <v>0</v>
      </c>
      <c r="P12" s="54">
        <f t="shared" ca="1" si="8"/>
        <v>0</v>
      </c>
      <c r="Q12" s="52">
        <f t="shared" ca="1" si="20"/>
        <v>0</v>
      </c>
      <c r="R12" s="54">
        <f t="shared" ca="1" si="9"/>
        <v>0</v>
      </c>
      <c r="S12" s="54">
        <f t="shared" ca="1" si="10"/>
        <v>0</v>
      </c>
      <c r="T12" s="54">
        <f t="shared" ca="1" si="11"/>
        <v>0</v>
      </c>
      <c r="U12" s="54">
        <f t="shared" ca="1" si="12"/>
        <v>0</v>
      </c>
      <c r="V12" s="52">
        <f t="shared" ca="1" si="21"/>
        <v>0</v>
      </c>
      <c r="W12" s="54">
        <f t="shared" ca="1" si="13"/>
        <v>0</v>
      </c>
      <c r="X12" s="54">
        <f t="shared" ca="1" si="14"/>
        <v>0</v>
      </c>
      <c r="Y12" s="54">
        <f t="shared" ca="1" si="15"/>
        <v>0</v>
      </c>
      <c r="Z12" s="54">
        <f t="shared" ca="1" si="16"/>
        <v>0</v>
      </c>
      <c r="AA12" s="52">
        <f t="shared" ca="1" si="22"/>
        <v>0</v>
      </c>
      <c r="AB12" s="54">
        <f t="shared" ca="1" si="23"/>
        <v>0</v>
      </c>
      <c r="AC12" s="54">
        <f ca="1">I12+N12+S12+X12</f>
        <v>0</v>
      </c>
      <c r="AD12" s="54">
        <f t="shared" ca="1" si="17"/>
        <v>0</v>
      </c>
      <c r="AE12" s="54">
        <f t="shared" ca="1" si="17"/>
        <v>0</v>
      </c>
      <c r="AF12" s="52">
        <f t="shared" ca="1" si="24"/>
        <v>0</v>
      </c>
      <c r="AG12" s="57" t="s">
        <v>16</v>
      </c>
      <c r="IQ12"/>
      <c r="IR12"/>
      <c r="IS12"/>
      <c r="IT12"/>
      <c r="IU12"/>
      <c r="IV12"/>
    </row>
    <row r="13" spans="1:256" ht="22.35" customHeight="1" thickBot="1">
      <c r="A13" s="7">
        <f t="shared" si="18"/>
        <v>40577</v>
      </c>
      <c r="B13" s="50">
        <f t="shared" ca="1" si="0"/>
        <v>0.40981738896802511</v>
      </c>
      <c r="C13" s="116" t="str">
        <f t="shared" ca="1" si="1"/>
        <v>t-shirt</v>
      </c>
      <c r="D13" s="122">
        <f t="shared" ca="1" si="2"/>
        <v>14</v>
      </c>
      <c r="E13" s="119"/>
      <c r="G13" s="10" t="s">
        <v>17</v>
      </c>
      <c r="H13" s="54">
        <f t="shared" ca="1" si="25"/>
        <v>0</v>
      </c>
      <c r="I13" s="54">
        <f t="shared" ca="1" si="26"/>
        <v>0</v>
      </c>
      <c r="J13" s="54">
        <f t="shared" ca="1" si="3"/>
        <v>0</v>
      </c>
      <c r="K13" s="54">
        <f t="shared" ca="1" si="4"/>
        <v>0</v>
      </c>
      <c r="L13" s="52">
        <f t="shared" ca="1" si="19"/>
        <v>0</v>
      </c>
      <c r="M13" s="54">
        <f t="shared" ca="1" si="5"/>
        <v>0</v>
      </c>
      <c r="N13" s="54">
        <f t="shared" ca="1" si="6"/>
        <v>0</v>
      </c>
      <c r="O13" s="54">
        <f t="shared" ca="1" si="7"/>
        <v>0</v>
      </c>
      <c r="P13" s="54">
        <f t="shared" ca="1" si="8"/>
        <v>0</v>
      </c>
      <c r="Q13" s="52">
        <f t="shared" ca="1" si="20"/>
        <v>0</v>
      </c>
      <c r="R13" s="54">
        <f t="shared" ca="1" si="9"/>
        <v>0</v>
      </c>
      <c r="S13" s="54">
        <f t="shared" ca="1" si="10"/>
        <v>0</v>
      </c>
      <c r="T13" s="54">
        <f t="shared" ca="1" si="11"/>
        <v>0</v>
      </c>
      <c r="U13" s="54">
        <f t="shared" ca="1" si="12"/>
        <v>0</v>
      </c>
      <c r="V13" s="52">
        <f t="shared" ca="1" si="21"/>
        <v>0</v>
      </c>
      <c r="W13" s="54">
        <f t="shared" ca="1" si="13"/>
        <v>0</v>
      </c>
      <c r="X13" s="54">
        <f t="shared" ca="1" si="14"/>
        <v>0</v>
      </c>
      <c r="Y13" s="54">
        <f t="shared" ca="1" si="15"/>
        <v>0</v>
      </c>
      <c r="Z13" s="54">
        <f t="shared" ca="1" si="16"/>
        <v>0</v>
      </c>
      <c r="AA13" s="52">
        <f t="shared" ca="1" si="22"/>
        <v>0</v>
      </c>
      <c r="AB13" s="54">
        <f t="shared" ca="1" si="23"/>
        <v>0</v>
      </c>
      <c r="AC13" s="54">
        <f t="shared" ca="1" si="23"/>
        <v>0</v>
      </c>
      <c r="AD13" s="54">
        <f t="shared" ca="1" si="17"/>
        <v>0</v>
      </c>
      <c r="AE13" s="54">
        <f ca="1">K13+P13+U13+Z13</f>
        <v>0</v>
      </c>
      <c r="AF13" s="52">
        <f t="shared" ca="1" si="24"/>
        <v>0</v>
      </c>
      <c r="AG13" s="57" t="s">
        <v>17</v>
      </c>
      <c r="IQ13"/>
      <c r="IR13"/>
      <c r="IS13"/>
      <c r="IT13"/>
      <c r="IU13"/>
      <c r="IV13"/>
    </row>
    <row r="14" spans="1:256" ht="22.35" customHeight="1" thickBot="1">
      <c r="A14" s="7">
        <f t="shared" si="18"/>
        <v>40577</v>
      </c>
      <c r="B14" s="50">
        <f t="shared" ca="1" si="0"/>
        <v>0.45602405753830805</v>
      </c>
      <c r="C14" s="116" t="str">
        <f t="shared" ca="1" si="1"/>
        <v>Lunette de soleil</v>
      </c>
      <c r="D14" s="122">
        <f t="shared" ca="1" si="2"/>
        <v>5</v>
      </c>
      <c r="E14" s="119"/>
      <c r="G14" s="10" t="s">
        <v>48</v>
      </c>
      <c r="H14" s="54">
        <f t="shared" ca="1" si="25"/>
        <v>0</v>
      </c>
      <c r="I14" s="54">
        <f t="shared" ca="1" si="26"/>
        <v>0</v>
      </c>
      <c r="J14" s="54">
        <f t="shared" ca="1" si="3"/>
        <v>0</v>
      </c>
      <c r="K14" s="54">
        <f t="shared" ca="1" si="4"/>
        <v>0</v>
      </c>
      <c r="L14" s="52">
        <f t="shared" ca="1" si="19"/>
        <v>0</v>
      </c>
      <c r="M14" s="54">
        <f t="shared" ca="1" si="5"/>
        <v>0</v>
      </c>
      <c r="N14" s="54">
        <f t="shared" ca="1" si="6"/>
        <v>0</v>
      </c>
      <c r="O14" s="54">
        <f t="shared" ca="1" si="7"/>
        <v>0</v>
      </c>
      <c r="P14" s="54">
        <f t="shared" ca="1" si="8"/>
        <v>0</v>
      </c>
      <c r="Q14" s="52">
        <f t="shared" ca="1" si="20"/>
        <v>0</v>
      </c>
      <c r="R14" s="54">
        <f t="shared" ca="1" si="9"/>
        <v>0</v>
      </c>
      <c r="S14" s="54">
        <f t="shared" ca="1" si="10"/>
        <v>0</v>
      </c>
      <c r="T14" s="54">
        <f t="shared" ca="1" si="11"/>
        <v>0</v>
      </c>
      <c r="U14" s="54">
        <f t="shared" ca="1" si="12"/>
        <v>0</v>
      </c>
      <c r="V14" s="52">
        <f t="shared" ca="1" si="21"/>
        <v>0</v>
      </c>
      <c r="W14" s="54">
        <f t="shared" ca="1" si="13"/>
        <v>0</v>
      </c>
      <c r="X14" s="54">
        <f t="shared" ca="1" si="14"/>
        <v>0</v>
      </c>
      <c r="Y14" s="54">
        <f t="shared" ca="1" si="15"/>
        <v>0</v>
      </c>
      <c r="Z14" s="54">
        <f t="shared" ca="1" si="16"/>
        <v>0</v>
      </c>
      <c r="AA14" s="52">
        <f t="shared" ca="1" si="22"/>
        <v>0</v>
      </c>
      <c r="AB14" s="54">
        <f t="shared" ca="1" si="23"/>
        <v>0</v>
      </c>
      <c r="AC14" s="54">
        <f ca="1">I14+N14+S14+X14</f>
        <v>0</v>
      </c>
      <c r="AD14" s="54">
        <f t="shared" ca="1" si="17"/>
        <v>0</v>
      </c>
      <c r="AE14" s="54">
        <f t="shared" ca="1" si="17"/>
        <v>0</v>
      </c>
      <c r="AF14" s="52">
        <f t="shared" ca="1" si="24"/>
        <v>0</v>
      </c>
      <c r="AG14" s="57" t="s">
        <v>45</v>
      </c>
      <c r="IQ14"/>
      <c r="IR14"/>
      <c r="IS14"/>
      <c r="IT14"/>
      <c r="IU14"/>
      <c r="IV14"/>
    </row>
    <row r="15" spans="1:256" ht="22.35" customHeight="1" thickBot="1">
      <c r="A15" s="7">
        <f t="shared" si="18"/>
        <v>40577</v>
      </c>
      <c r="B15" s="50">
        <f t="shared" ca="1" si="0"/>
        <v>0.48081209506075151</v>
      </c>
      <c r="C15" s="116" t="str">
        <f t="shared" ca="1" si="1"/>
        <v>chaussettes</v>
      </c>
      <c r="D15" s="122">
        <f t="shared" ca="1" si="2"/>
        <v>11</v>
      </c>
      <c r="E15" s="119"/>
      <c r="G15" s="10" t="s">
        <v>0</v>
      </c>
      <c r="H15" s="51">
        <f t="shared" ref="H15:AE15" ca="1" si="27">SUM(H4:H11)</f>
        <v>23</v>
      </c>
      <c r="I15" s="52">
        <f t="shared" ca="1" si="27"/>
        <v>22</v>
      </c>
      <c r="J15" s="52">
        <f t="shared" ca="1" si="27"/>
        <v>21</v>
      </c>
      <c r="K15" s="52">
        <f t="shared" ca="1" si="27"/>
        <v>44</v>
      </c>
      <c r="L15" s="55">
        <f ca="1">SUM(L4:L14)</f>
        <v>110</v>
      </c>
      <c r="M15" s="51">
        <f t="shared" ca="1" si="27"/>
        <v>9</v>
      </c>
      <c r="N15" s="52">
        <f t="shared" ca="1" si="27"/>
        <v>16</v>
      </c>
      <c r="O15" s="52">
        <f t="shared" ca="1" si="27"/>
        <v>25</v>
      </c>
      <c r="P15" s="52">
        <f t="shared" ca="1" si="27"/>
        <v>30</v>
      </c>
      <c r="Q15" s="55">
        <f ca="1">SUM(Q4:Q14)</f>
        <v>80</v>
      </c>
      <c r="R15" s="51">
        <f t="shared" ca="1" si="27"/>
        <v>7</v>
      </c>
      <c r="S15" s="52">
        <f t="shared" ca="1" si="27"/>
        <v>0</v>
      </c>
      <c r="T15" s="52">
        <f t="shared" ca="1" si="27"/>
        <v>9</v>
      </c>
      <c r="U15" s="52">
        <f t="shared" ca="1" si="27"/>
        <v>4</v>
      </c>
      <c r="V15" s="55">
        <f ca="1">SUM(V4:V14)</f>
        <v>20</v>
      </c>
      <c r="W15" s="51">
        <f t="shared" ca="1" si="27"/>
        <v>35</v>
      </c>
      <c r="X15" s="52">
        <f t="shared" ca="1" si="27"/>
        <v>59</v>
      </c>
      <c r="Y15" s="52">
        <f t="shared" ca="1" si="27"/>
        <v>111</v>
      </c>
      <c r="Z15" s="52">
        <f t="shared" ca="1" si="27"/>
        <v>140</v>
      </c>
      <c r="AA15" s="55">
        <f ca="1">SUM(AA4:AA14)</f>
        <v>345</v>
      </c>
      <c r="AB15" s="51">
        <f t="shared" ca="1" si="27"/>
        <v>74</v>
      </c>
      <c r="AC15" s="52">
        <f t="shared" ca="1" si="27"/>
        <v>97</v>
      </c>
      <c r="AD15" s="52">
        <f t="shared" ca="1" si="27"/>
        <v>166</v>
      </c>
      <c r="AE15" s="52">
        <f t="shared" ca="1" si="27"/>
        <v>218</v>
      </c>
      <c r="AF15" s="55">
        <f ca="1">SUM(AF4:AF14)</f>
        <v>555</v>
      </c>
      <c r="AG15" s="57" t="s">
        <v>0</v>
      </c>
      <c r="IQ15"/>
      <c r="IR15"/>
      <c r="IS15"/>
      <c r="IT15"/>
      <c r="IU15"/>
      <c r="IV15"/>
    </row>
    <row r="16" spans="1:256" ht="22.35" customHeight="1" thickBot="1">
      <c r="A16" s="7">
        <f t="shared" si="18"/>
        <v>40577</v>
      </c>
      <c r="B16" s="50">
        <f t="shared" ca="1" si="0"/>
        <v>0.34050182238825011</v>
      </c>
      <c r="C16" s="116" t="str">
        <f t="shared" ca="1" si="1"/>
        <v>t-shirt</v>
      </c>
      <c r="D16" s="122">
        <f t="shared" ca="1" si="2"/>
        <v>4</v>
      </c>
      <c r="E16" s="119"/>
      <c r="G16" s="10" t="s">
        <v>5</v>
      </c>
      <c r="H16" s="64" t="s">
        <v>18</v>
      </c>
      <c r="I16" s="64" t="s">
        <v>19</v>
      </c>
      <c r="J16" s="64" t="s">
        <v>19</v>
      </c>
      <c r="K16" s="64" t="s">
        <v>19</v>
      </c>
      <c r="L16" s="63"/>
      <c r="M16" s="64" t="s">
        <v>19</v>
      </c>
      <c r="N16" s="64" t="s">
        <v>19</v>
      </c>
      <c r="O16" s="64" t="s">
        <v>31</v>
      </c>
      <c r="P16" s="64" t="s">
        <v>19</v>
      </c>
      <c r="Q16" s="65"/>
      <c r="R16" s="64" t="s">
        <v>31</v>
      </c>
      <c r="S16" s="64" t="s">
        <v>19</v>
      </c>
      <c r="T16" s="64" t="s">
        <v>31</v>
      </c>
      <c r="U16" s="64" t="s">
        <v>19</v>
      </c>
      <c r="V16" s="65"/>
      <c r="W16" s="64" t="s">
        <v>18</v>
      </c>
      <c r="X16" s="64" t="s">
        <v>31</v>
      </c>
      <c r="Y16" s="64" t="s">
        <v>19</v>
      </c>
      <c r="Z16" s="64" t="s">
        <v>19</v>
      </c>
      <c r="AA16" s="64"/>
      <c r="AB16" s="177"/>
      <c r="AC16" s="178"/>
      <c r="AD16" s="178"/>
      <c r="AE16" s="178"/>
      <c r="AF16" s="63"/>
      <c r="AG16" s="57" t="s">
        <v>5</v>
      </c>
      <c r="IQ16"/>
      <c r="IR16"/>
      <c r="IS16"/>
      <c r="IT16"/>
      <c r="IU16"/>
      <c r="IV16"/>
    </row>
    <row r="17" spans="1:256" ht="22.35" customHeight="1" thickBot="1">
      <c r="A17" s="7">
        <v>40584</v>
      </c>
      <c r="B17" s="50">
        <f t="shared" ca="1" si="0"/>
        <v>0.49275715528855146</v>
      </c>
      <c r="C17" s="116" t="str">
        <f t="shared" ca="1" si="1"/>
        <v>Lunette de soleil</v>
      </c>
      <c r="D17" s="122">
        <f t="shared" ca="1" si="2"/>
        <v>4</v>
      </c>
      <c r="E17" s="119"/>
      <c r="IQ17"/>
      <c r="IR17"/>
      <c r="IS17"/>
      <c r="IT17"/>
      <c r="IU17"/>
      <c r="IV17"/>
    </row>
    <row r="18" spans="1:256" ht="22.35" customHeight="1" thickBot="1">
      <c r="A18" s="7">
        <f>A17</f>
        <v>40584</v>
      </c>
      <c r="B18" s="50">
        <f t="shared" ca="1" si="0"/>
        <v>0.34721181664941037</v>
      </c>
      <c r="C18" s="116" t="str">
        <f t="shared" ca="1" si="1"/>
        <v>parapluie</v>
      </c>
      <c r="D18" s="122">
        <f t="shared" ca="1" si="2"/>
        <v>8</v>
      </c>
      <c r="E18" s="119"/>
      <c r="IQ18"/>
      <c r="IR18"/>
      <c r="IS18"/>
      <c r="IT18"/>
      <c r="IU18"/>
      <c r="IV18"/>
    </row>
    <row r="19" spans="1:256" ht="22.35" customHeight="1" thickBot="1">
      <c r="A19" s="7">
        <f t="shared" ref="A19:A27" si="28">A18</f>
        <v>40584</v>
      </c>
      <c r="B19" s="50">
        <f t="shared" ca="1" si="0"/>
        <v>0.4160999920126609</v>
      </c>
      <c r="C19" s="116" t="str">
        <f t="shared" ca="1" si="1"/>
        <v>parapluie</v>
      </c>
      <c r="D19" s="122">
        <f t="shared" ca="1" si="2"/>
        <v>9</v>
      </c>
      <c r="E19" s="119"/>
      <c r="IQ19"/>
      <c r="IR19"/>
      <c r="IS19"/>
      <c r="IT19"/>
      <c r="IU19"/>
      <c r="IV19"/>
    </row>
    <row r="20" spans="1:256" ht="22.35" customHeight="1" thickBot="1">
      <c r="A20" s="7">
        <f t="shared" si="28"/>
        <v>40584</v>
      </c>
      <c r="B20" s="50">
        <f t="shared" ca="1" si="0"/>
        <v>0.43847867116703315</v>
      </c>
      <c r="C20" s="116" t="str">
        <f t="shared" ca="1" si="1"/>
        <v>fraise</v>
      </c>
      <c r="D20" s="122">
        <f t="shared" ca="1" si="2"/>
        <v>10</v>
      </c>
      <c r="E20" s="119"/>
      <c r="IQ20"/>
      <c r="IR20"/>
      <c r="IS20"/>
      <c r="IT20"/>
      <c r="IU20"/>
      <c r="IV20"/>
    </row>
    <row r="21" spans="1:256" ht="22.35" customHeight="1" thickBot="1">
      <c r="A21" s="7">
        <f t="shared" si="28"/>
        <v>40584</v>
      </c>
      <c r="B21" s="50">
        <f t="shared" ca="1" si="0"/>
        <v>0.45770463154487989</v>
      </c>
      <c r="C21" s="116" t="str">
        <f t="shared" ca="1" si="1"/>
        <v>tomate</v>
      </c>
      <c r="D21" s="122">
        <f t="shared" ca="1" si="2"/>
        <v>9</v>
      </c>
      <c r="E21" s="119"/>
      <c r="IQ21"/>
      <c r="IR21"/>
      <c r="IS21"/>
      <c r="IT21"/>
      <c r="IU21"/>
      <c r="IV21"/>
    </row>
    <row r="22" spans="1:256" ht="22.35" customHeight="1" thickBot="1">
      <c r="A22" s="7">
        <f t="shared" si="28"/>
        <v>40584</v>
      </c>
      <c r="B22" s="50">
        <f t="shared" ca="1" si="0"/>
        <v>0.49623419638290633</v>
      </c>
      <c r="C22" s="116" t="str">
        <f t="shared" ca="1" si="1"/>
        <v>Lunette de soleil</v>
      </c>
      <c r="D22" s="122">
        <f t="shared" ca="1" si="2"/>
        <v>9</v>
      </c>
      <c r="E22" s="119"/>
      <c r="IQ22"/>
      <c r="IR22"/>
      <c r="IS22"/>
      <c r="IT22"/>
      <c r="IU22"/>
      <c r="IV22"/>
    </row>
    <row r="23" spans="1:256" ht="22.35" customHeight="1" thickBot="1">
      <c r="A23" s="7">
        <f t="shared" si="28"/>
        <v>40584</v>
      </c>
      <c r="B23" s="50">
        <f t="shared" ca="1" si="0"/>
        <v>0.41961210851971248</v>
      </c>
      <c r="C23" s="116" t="str">
        <f t="shared" ca="1" si="1"/>
        <v>fraise</v>
      </c>
      <c r="D23" s="122">
        <f t="shared" ca="1" si="2"/>
        <v>1</v>
      </c>
      <c r="E23" s="119"/>
      <c r="IQ23"/>
      <c r="IR23"/>
      <c r="IS23"/>
      <c r="IT23"/>
      <c r="IU23"/>
      <c r="IV23"/>
    </row>
    <row r="24" spans="1:256" ht="22.35" customHeight="1" thickBot="1">
      <c r="A24" s="7">
        <f t="shared" si="28"/>
        <v>40584</v>
      </c>
      <c r="B24" s="50">
        <f t="shared" ca="1" si="0"/>
        <v>0.40950780935832737</v>
      </c>
      <c r="C24" s="116" t="str">
        <f t="shared" ca="1" si="1"/>
        <v>Lunette de soleil</v>
      </c>
      <c r="D24" s="122">
        <f t="shared" ca="1" si="2"/>
        <v>7</v>
      </c>
      <c r="E24" s="119"/>
      <c r="IQ24"/>
      <c r="IR24"/>
      <c r="IS24"/>
      <c r="IT24"/>
      <c r="IU24"/>
      <c r="IV24"/>
    </row>
    <row r="25" spans="1:256" ht="22.35" customHeight="1" thickBot="1">
      <c r="A25" s="7">
        <f t="shared" si="28"/>
        <v>40584</v>
      </c>
      <c r="B25" s="50">
        <f t="shared" ca="1" si="0"/>
        <v>0.46270864361476965</v>
      </c>
      <c r="C25" s="116" t="str">
        <f t="shared" ca="1" si="1"/>
        <v>dégivrant</v>
      </c>
      <c r="D25" s="122">
        <f t="shared" ca="1" si="2"/>
        <v>5</v>
      </c>
      <c r="E25" s="119"/>
      <c r="IQ25"/>
      <c r="IR25"/>
      <c r="IS25"/>
      <c r="IT25"/>
      <c r="IU25"/>
      <c r="IV25"/>
    </row>
    <row r="26" spans="1:256" ht="22.35" customHeight="1" thickBot="1">
      <c r="A26" s="7">
        <f t="shared" si="28"/>
        <v>40584</v>
      </c>
      <c r="B26" s="50">
        <f t="shared" ca="1" si="0"/>
        <v>0.42145301234568022</v>
      </c>
      <c r="C26" s="116" t="str">
        <f t="shared" ca="1" si="1"/>
        <v>chaussettes</v>
      </c>
      <c r="D26" s="122">
        <f t="shared" ca="1" si="2"/>
        <v>5</v>
      </c>
      <c r="E26" s="119"/>
      <c r="IQ26"/>
      <c r="IR26"/>
      <c r="IS26"/>
      <c r="IT26"/>
      <c r="IU26"/>
      <c r="IV26"/>
    </row>
    <row r="27" spans="1:256" ht="22.35" customHeight="1" thickBot="1">
      <c r="A27" s="7">
        <f t="shared" si="28"/>
        <v>40584</v>
      </c>
      <c r="B27" s="50">
        <f t="shared" ca="1" si="0"/>
        <v>0.33419274238067886</v>
      </c>
      <c r="C27" s="116" t="str">
        <f t="shared" ca="1" si="1"/>
        <v>carotte</v>
      </c>
      <c r="D27" s="122">
        <f t="shared" ca="1" si="2"/>
        <v>1</v>
      </c>
      <c r="E27" s="119"/>
      <c r="IQ27"/>
      <c r="IR27"/>
      <c r="IS27"/>
      <c r="IT27"/>
      <c r="IU27"/>
      <c r="IV27"/>
    </row>
    <row r="28" spans="1:256" ht="22.35" customHeight="1" thickBot="1">
      <c r="A28" s="7">
        <f>A27</f>
        <v>40584</v>
      </c>
      <c r="B28" s="50">
        <f t="shared" ca="1" si="0"/>
        <v>0.49034034247729325</v>
      </c>
      <c r="C28" s="116" t="str">
        <f t="shared" ca="1" si="1"/>
        <v>fraise</v>
      </c>
      <c r="D28" s="122">
        <f t="shared" ca="1" si="2"/>
        <v>12</v>
      </c>
      <c r="E28" s="119"/>
      <c r="IQ28"/>
      <c r="IR28"/>
      <c r="IS28"/>
      <c r="IT28"/>
      <c r="IU28"/>
      <c r="IV28"/>
    </row>
    <row r="29" spans="1:256" ht="21.75" customHeight="1" thickBot="1">
      <c r="A29" s="7">
        <v>40591</v>
      </c>
      <c r="B29" s="50">
        <f t="shared" ca="1" si="0"/>
        <v>0.43902124983146185</v>
      </c>
      <c r="C29" s="116" t="str">
        <f t="shared" ca="1" si="1"/>
        <v>tomate</v>
      </c>
      <c r="D29" s="122">
        <f t="shared" ca="1" si="2"/>
        <v>9</v>
      </c>
      <c r="E29" s="119"/>
      <c r="IQ29"/>
      <c r="IR29"/>
      <c r="IS29"/>
      <c r="IT29"/>
      <c r="IU29"/>
      <c r="IV29"/>
    </row>
    <row r="30" spans="1:256" ht="21.75" customHeight="1" thickBot="1">
      <c r="A30" s="7">
        <v>40591</v>
      </c>
      <c r="B30" s="50">
        <f t="shared" ca="1" si="0"/>
        <v>0.46004516456568528</v>
      </c>
      <c r="C30" s="116" t="str">
        <f t="shared" ca="1" si="1"/>
        <v>dégivrant</v>
      </c>
      <c r="D30" s="122">
        <f t="shared" ca="1" si="2"/>
        <v>4</v>
      </c>
      <c r="E30" s="119"/>
      <c r="IQ30"/>
      <c r="IR30"/>
      <c r="IS30"/>
      <c r="IT30"/>
      <c r="IU30"/>
      <c r="IV30"/>
    </row>
    <row r="31" spans="1:256" ht="21.75" customHeight="1" thickBot="1">
      <c r="A31" s="7">
        <v>40591</v>
      </c>
      <c r="B31" s="50">
        <f t="shared" ca="1" si="0"/>
        <v>0.36815105757084099</v>
      </c>
      <c r="C31" s="116" t="str">
        <f t="shared" ca="1" si="1"/>
        <v>t-shirt</v>
      </c>
      <c r="D31" s="122">
        <f t="shared" ca="1" si="2"/>
        <v>7</v>
      </c>
      <c r="E31" s="119"/>
      <c r="IQ31"/>
      <c r="IR31"/>
      <c r="IS31"/>
      <c r="IT31"/>
      <c r="IU31"/>
      <c r="IV31"/>
    </row>
    <row r="32" spans="1:256" ht="21.75" customHeight="1" thickBot="1">
      <c r="A32" s="7">
        <v>40598</v>
      </c>
      <c r="B32" s="50">
        <f t="shared" ca="1" si="0"/>
        <v>0.357702894570881</v>
      </c>
      <c r="C32" s="116" t="str">
        <f t="shared" ca="1" si="1"/>
        <v>dégivrant</v>
      </c>
      <c r="D32" s="122">
        <f t="shared" ca="1" si="2"/>
        <v>6</v>
      </c>
      <c r="E32" s="119"/>
      <c r="IQ32"/>
      <c r="IR32"/>
      <c r="IS32"/>
      <c r="IT32"/>
      <c r="IU32"/>
      <c r="IV32"/>
    </row>
    <row r="33" spans="1:256" ht="21.75" customHeight="1" thickBot="1">
      <c r="A33" s="7">
        <f>A32</f>
        <v>40598</v>
      </c>
      <c r="B33" s="50">
        <f t="shared" ca="1" si="0"/>
        <v>0.46113674193310339</v>
      </c>
      <c r="C33" s="116" t="str">
        <f t="shared" ca="1" si="1"/>
        <v>carotte</v>
      </c>
      <c r="D33" s="122">
        <f t="shared" ca="1" si="2"/>
        <v>11</v>
      </c>
      <c r="E33" s="119"/>
      <c r="IQ33"/>
      <c r="IR33"/>
      <c r="IS33"/>
      <c r="IT33"/>
      <c r="IU33"/>
      <c r="IV33"/>
    </row>
    <row r="34" spans="1:256" ht="21.75" customHeight="1" thickBot="1">
      <c r="A34" s="7">
        <f t="shared" ref="A34:A46" si="29">A33</f>
        <v>40598</v>
      </c>
      <c r="B34" s="50">
        <f t="shared" ca="1" si="0"/>
        <v>0.41322146273698235</v>
      </c>
      <c r="C34" s="116" t="str">
        <f t="shared" ca="1" si="1"/>
        <v>t-shirt</v>
      </c>
      <c r="D34" s="122">
        <f t="shared" ca="1" si="2"/>
        <v>6</v>
      </c>
      <c r="E34" s="119"/>
      <c r="IQ34"/>
      <c r="IR34"/>
      <c r="IS34"/>
      <c r="IT34"/>
      <c r="IU34"/>
      <c r="IV34"/>
    </row>
    <row r="35" spans="1:256" ht="21.75" customHeight="1" thickBot="1">
      <c r="A35" s="7">
        <f t="shared" si="29"/>
        <v>40598</v>
      </c>
      <c r="B35" s="50">
        <f t="shared" ca="1" si="0"/>
        <v>0.36975950938516611</v>
      </c>
      <c r="C35" s="116" t="str">
        <f t="shared" ca="1" si="1"/>
        <v>Lunette de soleil</v>
      </c>
      <c r="D35" s="122">
        <f t="shared" ca="1" si="2"/>
        <v>3</v>
      </c>
      <c r="E35" s="119"/>
      <c r="IQ35"/>
      <c r="IR35"/>
      <c r="IS35"/>
      <c r="IT35"/>
      <c r="IU35"/>
      <c r="IV35"/>
    </row>
    <row r="36" spans="1:256" ht="21.75" customHeight="1" thickBot="1">
      <c r="A36" s="7">
        <f t="shared" si="29"/>
        <v>40598</v>
      </c>
      <c r="B36" s="50">
        <f t="shared" ca="1" si="0"/>
        <v>0.39466174281278366</v>
      </c>
      <c r="C36" s="116" t="str">
        <f t="shared" ca="1" si="1"/>
        <v>Lunette de soleil</v>
      </c>
      <c r="D36" s="122">
        <f t="shared" ca="1" si="2"/>
        <v>9</v>
      </c>
      <c r="E36" s="119"/>
      <c r="IQ36"/>
      <c r="IR36"/>
      <c r="IS36"/>
      <c r="IT36"/>
      <c r="IU36"/>
      <c r="IV36"/>
    </row>
    <row r="37" spans="1:256" ht="21.75" customHeight="1" thickBot="1">
      <c r="A37" s="7">
        <f t="shared" si="29"/>
        <v>40598</v>
      </c>
      <c r="B37" s="50">
        <f t="shared" ca="1" si="0"/>
        <v>0.37313870066406996</v>
      </c>
      <c r="C37" s="116" t="str">
        <f t="shared" ca="1" si="1"/>
        <v>fraise</v>
      </c>
      <c r="D37" s="122">
        <f t="shared" ca="1" si="2"/>
        <v>5</v>
      </c>
      <c r="E37" s="119"/>
      <c r="IQ37"/>
      <c r="IR37"/>
      <c r="IS37"/>
      <c r="IT37"/>
      <c r="IU37"/>
      <c r="IV37"/>
    </row>
    <row r="38" spans="1:256" ht="21.75" customHeight="1" thickBot="1">
      <c r="A38" s="7">
        <f t="shared" si="29"/>
        <v>40598</v>
      </c>
      <c r="B38" s="50">
        <f t="shared" ca="1" si="0"/>
        <v>0.3990561581556108</v>
      </c>
      <c r="C38" s="116" t="str">
        <f t="shared" ca="1" si="1"/>
        <v>chaussettes</v>
      </c>
      <c r="D38" s="122">
        <f t="shared" ca="1" si="2"/>
        <v>4</v>
      </c>
      <c r="E38" s="119"/>
      <c r="IQ38"/>
      <c r="IR38"/>
      <c r="IS38"/>
      <c r="IT38"/>
      <c r="IU38"/>
      <c r="IV38"/>
    </row>
    <row r="39" spans="1:256" ht="21.75" customHeight="1" thickBot="1">
      <c r="A39" s="7">
        <f t="shared" si="29"/>
        <v>40598</v>
      </c>
      <c r="B39" s="50">
        <f t="shared" ca="1" si="0"/>
        <v>0.43010455057682451</v>
      </c>
      <c r="C39" s="116" t="str">
        <f t="shared" ca="1" si="1"/>
        <v>tomate</v>
      </c>
      <c r="D39" s="122">
        <f t="shared" ca="1" si="2"/>
        <v>15</v>
      </c>
      <c r="E39" s="119"/>
      <c r="IQ39"/>
      <c r="IR39"/>
      <c r="IS39"/>
      <c r="IT39"/>
      <c r="IU39"/>
      <c r="IV39"/>
    </row>
    <row r="40" spans="1:256" ht="21.75" customHeight="1" thickBot="1">
      <c r="A40" s="7">
        <f t="shared" si="29"/>
        <v>40598</v>
      </c>
      <c r="B40" s="50">
        <f t="shared" ca="1" si="0"/>
        <v>0.42396578641475491</v>
      </c>
      <c r="C40" s="116" t="str">
        <f t="shared" ca="1" si="1"/>
        <v>dégivrant</v>
      </c>
      <c r="D40" s="122">
        <f t="shared" ca="1" si="2"/>
        <v>4</v>
      </c>
      <c r="E40" s="119"/>
      <c r="IQ40"/>
      <c r="IR40"/>
      <c r="IS40"/>
      <c r="IT40"/>
      <c r="IU40"/>
      <c r="IV40"/>
    </row>
    <row r="41" spans="1:256" ht="21.75" customHeight="1" thickBot="1">
      <c r="A41" s="7">
        <f t="shared" si="29"/>
        <v>40598</v>
      </c>
      <c r="B41" s="50">
        <f t="shared" ca="1" si="0"/>
        <v>0.38452324959319484</v>
      </c>
      <c r="C41" s="116" t="str">
        <f t="shared" ca="1" si="1"/>
        <v>Lunette de soleil</v>
      </c>
      <c r="D41" s="122">
        <f t="shared" ca="1" si="2"/>
        <v>2</v>
      </c>
      <c r="E41" s="119"/>
      <c r="IQ41"/>
      <c r="IR41"/>
      <c r="IS41"/>
      <c r="IT41"/>
      <c r="IU41"/>
      <c r="IV41"/>
    </row>
    <row r="42" spans="1:256" ht="21.75" customHeight="1" thickBot="1">
      <c r="A42" s="7">
        <f t="shared" si="29"/>
        <v>40598</v>
      </c>
      <c r="B42" s="50">
        <f t="shared" ca="1" si="0"/>
        <v>0.49060556789509108</v>
      </c>
      <c r="C42" s="116" t="str">
        <f t="shared" ca="1" si="1"/>
        <v>chaussettes</v>
      </c>
      <c r="D42" s="122">
        <f t="shared" ca="1" si="2"/>
        <v>3</v>
      </c>
      <c r="E42" s="119"/>
      <c r="IQ42"/>
      <c r="IR42"/>
      <c r="IS42"/>
      <c r="IT42"/>
      <c r="IU42"/>
      <c r="IV42"/>
    </row>
    <row r="43" spans="1:256" ht="21.75" customHeight="1" thickBot="1">
      <c r="A43" s="7">
        <f t="shared" si="29"/>
        <v>40598</v>
      </c>
      <c r="B43" s="50">
        <f t="shared" ca="1" si="0"/>
        <v>0.45101471349747446</v>
      </c>
      <c r="C43" s="116" t="str">
        <f t="shared" ca="1" si="1"/>
        <v>tomate</v>
      </c>
      <c r="D43" s="122">
        <f t="shared" ca="1" si="2"/>
        <v>9</v>
      </c>
      <c r="E43" s="119"/>
      <c r="IQ43"/>
      <c r="IR43"/>
      <c r="IS43"/>
      <c r="IT43"/>
      <c r="IU43"/>
      <c r="IV43"/>
    </row>
    <row r="44" spans="1:256" ht="21.75" customHeight="1" thickBot="1">
      <c r="A44" s="7">
        <f t="shared" si="29"/>
        <v>40598</v>
      </c>
      <c r="B44" s="50">
        <f t="shared" ca="1" si="0"/>
        <v>0.40000926411881732</v>
      </c>
      <c r="C44" s="116" t="str">
        <f t="shared" ca="1" si="1"/>
        <v>tomate</v>
      </c>
      <c r="D44" s="122">
        <f t="shared" ca="1" si="2"/>
        <v>12</v>
      </c>
      <c r="E44" s="119"/>
      <c r="IQ44"/>
      <c r="IR44"/>
      <c r="IS44"/>
      <c r="IT44"/>
      <c r="IU44"/>
      <c r="IV44"/>
    </row>
    <row r="45" spans="1:256" ht="21.75" customHeight="1" thickBot="1">
      <c r="A45" s="7">
        <f t="shared" si="29"/>
        <v>40598</v>
      </c>
      <c r="B45" s="50">
        <f t="shared" ca="1" si="0"/>
        <v>0.49241863257961505</v>
      </c>
      <c r="C45" s="116" t="str">
        <f t="shared" ca="1" si="1"/>
        <v>fraise</v>
      </c>
      <c r="D45" s="122">
        <f t="shared" ca="1" si="2"/>
        <v>6</v>
      </c>
      <c r="E45" s="119"/>
      <c r="IQ45"/>
      <c r="IR45"/>
      <c r="IS45"/>
      <c r="IT45"/>
      <c r="IU45"/>
      <c r="IV45"/>
    </row>
    <row r="46" spans="1:256" ht="21.75" customHeight="1" thickBot="1">
      <c r="A46" s="7">
        <f t="shared" si="29"/>
        <v>40598</v>
      </c>
      <c r="B46" s="50">
        <f t="shared" ca="1" si="0"/>
        <v>0.45503927342997053</v>
      </c>
      <c r="C46" s="116" t="str">
        <f t="shared" ca="1" si="1"/>
        <v>Lunette de soleil</v>
      </c>
      <c r="D46" s="122">
        <f t="shared" ca="1" si="2"/>
        <v>11</v>
      </c>
      <c r="E46" s="119"/>
      <c r="IQ46"/>
      <c r="IR46"/>
      <c r="IS46"/>
      <c r="IT46"/>
      <c r="IU46"/>
      <c r="IV46"/>
    </row>
    <row r="47" spans="1:256" ht="21.75" customHeight="1" thickBot="1">
      <c r="A47" s="7">
        <f t="shared" ref="A47:A78" si="30">A46</f>
        <v>40598</v>
      </c>
      <c r="B47" s="50">
        <f t="shared" ca="1" si="0"/>
        <v>0.47273902731834933</v>
      </c>
      <c r="C47" s="116" t="str">
        <f t="shared" ca="1" si="1"/>
        <v>tomate</v>
      </c>
      <c r="D47" s="122">
        <f t="shared" ca="1" si="2"/>
        <v>5</v>
      </c>
      <c r="E47" s="119"/>
      <c r="IQ47"/>
      <c r="IR47"/>
      <c r="IS47"/>
      <c r="IT47"/>
      <c r="IU47"/>
      <c r="IV47"/>
    </row>
    <row r="48" spans="1:256" ht="21.75" customHeight="1" thickBot="1">
      <c r="A48" s="7">
        <f t="shared" si="30"/>
        <v>40598</v>
      </c>
      <c r="B48" s="50">
        <f t="shared" ca="1" si="0"/>
        <v>0.44838642922615618</v>
      </c>
      <c r="C48" s="116" t="str">
        <f t="shared" ca="1" si="1"/>
        <v>parapluie</v>
      </c>
      <c r="D48" s="122">
        <f t="shared" ca="1" si="2"/>
        <v>7</v>
      </c>
      <c r="E48" s="119"/>
      <c r="IQ48"/>
      <c r="IR48"/>
      <c r="IS48"/>
      <c r="IT48"/>
      <c r="IU48"/>
      <c r="IV48"/>
    </row>
    <row r="49" spans="1:256" ht="21.75" customHeight="1" thickBot="1">
      <c r="A49" s="7">
        <f t="shared" si="30"/>
        <v>40598</v>
      </c>
      <c r="B49" s="50">
        <f t="shared" ca="1" si="0"/>
        <v>0.45063838062990635</v>
      </c>
      <c r="C49" s="116" t="str">
        <f t="shared" ca="1" si="1"/>
        <v>dégivrant</v>
      </c>
      <c r="D49" s="122">
        <f t="shared" ca="1" si="2"/>
        <v>9</v>
      </c>
      <c r="E49" s="119"/>
      <c r="IQ49"/>
      <c r="IR49"/>
      <c r="IS49"/>
      <c r="IT49"/>
      <c r="IU49"/>
      <c r="IV49"/>
    </row>
    <row r="50" spans="1:256" ht="21.75" customHeight="1" thickBot="1">
      <c r="A50" s="7">
        <f t="shared" si="30"/>
        <v>40598</v>
      </c>
      <c r="B50" s="50">
        <f t="shared" ca="1" si="0"/>
        <v>0.3668649616232047</v>
      </c>
      <c r="C50" s="116" t="str">
        <f t="shared" ca="1" si="1"/>
        <v>carotte</v>
      </c>
      <c r="D50" s="122">
        <f t="shared" ca="1" si="2"/>
        <v>4</v>
      </c>
      <c r="E50" s="119"/>
      <c r="IQ50"/>
      <c r="IR50"/>
      <c r="IS50"/>
      <c r="IT50"/>
      <c r="IU50"/>
      <c r="IV50"/>
    </row>
    <row r="51" spans="1:256" ht="21.75" customHeight="1" thickBot="1">
      <c r="A51" s="7">
        <f t="shared" si="30"/>
        <v>40598</v>
      </c>
      <c r="B51" s="50">
        <f t="shared" ca="1" si="0"/>
        <v>0.4923553665604497</v>
      </c>
      <c r="C51" s="116" t="str">
        <f t="shared" ca="1" si="1"/>
        <v>Lunette de soleil</v>
      </c>
      <c r="D51" s="122">
        <f t="shared" ca="1" si="2"/>
        <v>13</v>
      </c>
      <c r="E51" s="119"/>
      <c r="IQ51"/>
      <c r="IR51"/>
      <c r="IS51"/>
      <c r="IT51"/>
      <c r="IU51"/>
      <c r="IV51"/>
    </row>
    <row r="52" spans="1:256" ht="21.75" customHeight="1" thickBot="1">
      <c r="A52" s="7">
        <f t="shared" si="30"/>
        <v>40598</v>
      </c>
      <c r="B52" s="50">
        <f t="shared" ca="1" si="0"/>
        <v>0.43960002226893935</v>
      </c>
      <c r="C52" s="116" t="str">
        <f t="shared" ca="1" si="1"/>
        <v>parapluie</v>
      </c>
      <c r="D52" s="122">
        <f t="shared" ca="1" si="2"/>
        <v>8</v>
      </c>
      <c r="E52" s="119"/>
      <c r="IQ52"/>
      <c r="IR52"/>
      <c r="IS52"/>
      <c r="IT52"/>
      <c r="IU52"/>
      <c r="IV52"/>
    </row>
    <row r="53" spans="1:256" ht="21.75" customHeight="1" thickBot="1">
      <c r="A53" s="7">
        <f t="shared" si="30"/>
        <v>40598</v>
      </c>
      <c r="B53" s="50">
        <f t="shared" ca="1" si="0"/>
        <v>0.46312790392247627</v>
      </c>
      <c r="C53" s="116" t="str">
        <f t="shared" ca="1" si="1"/>
        <v>fraise</v>
      </c>
      <c r="D53" s="122">
        <f t="shared" ca="1" si="2"/>
        <v>3</v>
      </c>
      <c r="E53" s="119"/>
      <c r="IQ53"/>
      <c r="IR53"/>
      <c r="IS53"/>
      <c r="IT53"/>
      <c r="IU53"/>
      <c r="IV53"/>
    </row>
    <row r="54" spans="1:256" ht="21.75" customHeight="1" thickBot="1">
      <c r="A54" s="7">
        <f t="shared" si="30"/>
        <v>40598</v>
      </c>
      <c r="B54" s="50">
        <f t="shared" ca="1" si="0"/>
        <v>0.49152850861421538</v>
      </c>
      <c r="C54" s="116" t="str">
        <f t="shared" ca="1" si="1"/>
        <v>fraise</v>
      </c>
      <c r="D54" s="122">
        <f t="shared" ca="1" si="2"/>
        <v>6</v>
      </c>
      <c r="E54" s="119"/>
      <c r="IQ54"/>
      <c r="IR54"/>
      <c r="IS54"/>
      <c r="IT54"/>
      <c r="IU54"/>
      <c r="IV54"/>
    </row>
    <row r="55" spans="1:256" ht="21.75" customHeight="1" thickBot="1">
      <c r="A55" s="7">
        <f t="shared" si="30"/>
        <v>40598</v>
      </c>
      <c r="B55" s="50">
        <f t="shared" ca="1" si="0"/>
        <v>0.36207962617111422</v>
      </c>
      <c r="C55" s="116" t="str">
        <f t="shared" ca="1" si="1"/>
        <v>tomate</v>
      </c>
      <c r="D55" s="122">
        <f t="shared" ca="1" si="2"/>
        <v>3</v>
      </c>
      <c r="E55" s="119"/>
      <c r="IQ55"/>
      <c r="IR55"/>
      <c r="IS55"/>
      <c r="IT55"/>
      <c r="IU55"/>
      <c r="IV55"/>
    </row>
    <row r="56" spans="1:256" ht="21.75" customHeight="1" thickBot="1">
      <c r="A56" s="7">
        <f t="shared" si="30"/>
        <v>40598</v>
      </c>
      <c r="B56" s="50">
        <f t="shared" ca="1" si="0"/>
        <v>0.49435494422107173</v>
      </c>
      <c r="C56" s="116" t="str">
        <f t="shared" ca="1" si="1"/>
        <v>parapluie</v>
      </c>
      <c r="D56" s="122">
        <f t="shared" ca="1" si="2"/>
        <v>12</v>
      </c>
      <c r="E56" s="119"/>
    </row>
    <row r="57" spans="1:256" ht="21.75" customHeight="1" thickBot="1">
      <c r="A57" s="7">
        <f t="shared" si="30"/>
        <v>40598</v>
      </c>
      <c r="B57" s="50">
        <f t="shared" ca="1" si="0"/>
        <v>0.42265953668273831</v>
      </c>
      <c r="C57" s="116" t="str">
        <f t="shared" ca="1" si="1"/>
        <v>parapluie</v>
      </c>
      <c r="D57" s="122">
        <f t="shared" ca="1" si="2"/>
        <v>3</v>
      </c>
      <c r="E57" s="119"/>
    </row>
    <row r="58" spans="1:256" ht="21.75" customHeight="1" thickBot="1">
      <c r="A58" s="7">
        <f t="shared" si="30"/>
        <v>40598</v>
      </c>
      <c r="B58" s="50">
        <f t="shared" ca="1" si="0"/>
        <v>0.4153740997165295</v>
      </c>
      <c r="C58" s="116" t="str">
        <f t="shared" ca="1" si="1"/>
        <v>parapluie</v>
      </c>
      <c r="D58" s="122">
        <f t="shared" ca="1" si="2"/>
        <v>9</v>
      </c>
      <c r="E58" s="119"/>
    </row>
    <row r="59" spans="1:256" ht="21.75" customHeight="1" thickBot="1">
      <c r="A59" s="7">
        <f t="shared" si="30"/>
        <v>40598</v>
      </c>
      <c r="B59" s="50">
        <f t="shared" ca="1" si="0"/>
        <v>0.45712903362459478</v>
      </c>
      <c r="C59" s="116" t="str">
        <f t="shared" ca="1" si="1"/>
        <v>t-shirt</v>
      </c>
      <c r="D59" s="122">
        <f t="shared" ca="1" si="2"/>
        <v>2</v>
      </c>
      <c r="E59" s="119"/>
    </row>
    <row r="60" spans="1:256" ht="21.75" customHeight="1" thickBot="1">
      <c r="A60" s="7">
        <f t="shared" si="30"/>
        <v>40598</v>
      </c>
      <c r="B60" s="50">
        <f t="shared" ca="1" si="0"/>
        <v>0.41651923830460785</v>
      </c>
      <c r="C60" s="116" t="str">
        <f t="shared" ca="1" si="1"/>
        <v>tomate</v>
      </c>
      <c r="D60" s="122">
        <f t="shared" ca="1" si="2"/>
        <v>9</v>
      </c>
      <c r="E60" s="119"/>
    </row>
    <row r="61" spans="1:256" ht="21.75" customHeight="1" thickBot="1">
      <c r="A61" s="7">
        <f t="shared" si="30"/>
        <v>40598</v>
      </c>
      <c r="B61" s="50">
        <f t="shared" ca="1" si="0"/>
        <v>0.40967852555924028</v>
      </c>
      <c r="C61" s="116" t="str">
        <f t="shared" ca="1" si="1"/>
        <v>dégivrant</v>
      </c>
      <c r="D61" s="122">
        <f t="shared" ca="1" si="2"/>
        <v>2</v>
      </c>
      <c r="E61" s="119"/>
    </row>
    <row r="62" spans="1:256" ht="21.75" customHeight="1" thickBot="1">
      <c r="A62" s="7">
        <f t="shared" si="30"/>
        <v>40598</v>
      </c>
      <c r="B62" s="50">
        <f t="shared" ca="1" si="0"/>
        <v>0.42020917261801194</v>
      </c>
      <c r="C62" s="116" t="str">
        <f t="shared" ca="1" si="1"/>
        <v>t-shirt</v>
      </c>
      <c r="D62" s="122">
        <f t="shared" ca="1" si="2"/>
        <v>10</v>
      </c>
      <c r="E62" s="119"/>
    </row>
    <row r="63" spans="1:256" ht="21.75" customHeight="1" thickBot="1">
      <c r="A63" s="7">
        <f t="shared" si="30"/>
        <v>40598</v>
      </c>
      <c r="B63" s="50">
        <f t="shared" ca="1" si="0"/>
        <v>0.48116615059878837</v>
      </c>
      <c r="C63" s="116" t="str">
        <f t="shared" ca="1" si="1"/>
        <v>parapluie</v>
      </c>
      <c r="D63" s="122">
        <f t="shared" ca="1" si="2"/>
        <v>3</v>
      </c>
      <c r="E63" s="119"/>
    </row>
    <row r="64" spans="1:256" ht="21.75" customHeight="1" thickBot="1">
      <c r="A64" s="7">
        <f t="shared" si="30"/>
        <v>40598</v>
      </c>
      <c r="B64" s="50">
        <f t="shared" ca="1" si="0"/>
        <v>0.48789224792939001</v>
      </c>
      <c r="C64" s="116" t="str">
        <f t="shared" ca="1" si="1"/>
        <v>chaussettes</v>
      </c>
      <c r="D64" s="122">
        <f t="shared" ca="1" si="2"/>
        <v>6</v>
      </c>
      <c r="E64" s="119"/>
    </row>
    <row r="65" spans="1:5" ht="21.75" customHeight="1" thickBot="1">
      <c r="A65" s="7">
        <f t="shared" si="30"/>
        <v>40598</v>
      </c>
      <c r="B65" s="50">
        <f t="shared" ca="1" si="0"/>
        <v>0.3512206319457245</v>
      </c>
      <c r="C65" s="116" t="str">
        <f t="shared" ca="1" si="1"/>
        <v>t-shirt</v>
      </c>
      <c r="D65" s="122">
        <f t="shared" ca="1" si="2"/>
        <v>4</v>
      </c>
      <c r="E65" s="119"/>
    </row>
    <row r="66" spans="1:5" ht="21.75" customHeight="1" thickBot="1">
      <c r="A66" s="7">
        <f t="shared" si="30"/>
        <v>40598</v>
      </c>
      <c r="B66" s="50">
        <f t="shared" ca="1" si="0"/>
        <v>0.39139961033514603</v>
      </c>
      <c r="C66" s="116" t="str">
        <f t="shared" ca="1" si="1"/>
        <v>Lunette de soleil</v>
      </c>
      <c r="D66" s="122">
        <f t="shared" ca="1" si="2"/>
        <v>3</v>
      </c>
      <c r="E66" s="119"/>
    </row>
    <row r="67" spans="1:5" ht="21.75" customHeight="1" thickBot="1">
      <c r="A67" s="7">
        <f t="shared" si="30"/>
        <v>40598</v>
      </c>
      <c r="B67" s="50">
        <f t="shared" ca="1" si="0"/>
        <v>0.35181066991754029</v>
      </c>
      <c r="C67" s="116" t="str">
        <f t="shared" ca="1" si="1"/>
        <v>dégivrant</v>
      </c>
      <c r="D67" s="122">
        <f t="shared" ca="1" si="2"/>
        <v>4</v>
      </c>
      <c r="E67" s="119"/>
    </row>
    <row r="68" spans="1:5" ht="21.75" customHeight="1" thickBot="1">
      <c r="A68" s="7">
        <f t="shared" si="30"/>
        <v>40598</v>
      </c>
      <c r="B68" s="50">
        <f t="shared" ref="B68:B78" ca="1" si="31">RAND()*($A$1-$B$1)+$B$1</f>
        <v>0.42599249819321816</v>
      </c>
      <c r="C68" s="116" t="str">
        <f t="shared" ref="C68:C78" ca="1" si="32">CHOOSE(INT(RAND()*8)+1,"Lunette de soleil","parapluie","tomate","fraise","carotte","dégivrant","t-shirt","chaussettes")</f>
        <v>dégivrant</v>
      </c>
      <c r="D68" s="122">
        <f t="shared" ref="D68:D78" ca="1" si="33">ROUND((RAND()*15+1),0)</f>
        <v>15</v>
      </c>
      <c r="E68" s="119"/>
    </row>
    <row r="69" spans="1:5" ht="21.75" customHeight="1" thickBot="1">
      <c r="A69" s="7">
        <f t="shared" si="30"/>
        <v>40598</v>
      </c>
      <c r="B69" s="50">
        <f t="shared" ca="1" si="31"/>
        <v>0.47069183433149525</v>
      </c>
      <c r="C69" s="116" t="str">
        <f t="shared" ca="1" si="32"/>
        <v>fraise</v>
      </c>
      <c r="D69" s="122">
        <f t="shared" ca="1" si="33"/>
        <v>8</v>
      </c>
      <c r="E69" s="119"/>
    </row>
    <row r="70" spans="1:5" ht="21.75" customHeight="1" thickBot="1">
      <c r="A70" s="7">
        <f t="shared" si="30"/>
        <v>40598</v>
      </c>
      <c r="B70" s="50">
        <f t="shared" ca="1" si="31"/>
        <v>0.48522021200108384</v>
      </c>
      <c r="C70" s="116" t="str">
        <f t="shared" ca="1" si="32"/>
        <v>fraise</v>
      </c>
      <c r="D70" s="122">
        <f t="shared" ca="1" si="33"/>
        <v>14</v>
      </c>
      <c r="E70" s="119"/>
    </row>
    <row r="71" spans="1:5" ht="21.75" customHeight="1" thickBot="1">
      <c r="A71" s="7">
        <f t="shared" si="30"/>
        <v>40598</v>
      </c>
      <c r="B71" s="50">
        <f t="shared" ca="1" si="31"/>
        <v>0.44213469967203622</v>
      </c>
      <c r="C71" s="116" t="str">
        <f t="shared" ca="1" si="32"/>
        <v>t-shirt</v>
      </c>
      <c r="D71" s="122">
        <f t="shared" ca="1" si="33"/>
        <v>12</v>
      </c>
      <c r="E71" s="119"/>
    </row>
    <row r="72" spans="1:5" ht="21.75" customHeight="1" thickBot="1">
      <c r="A72" s="7">
        <f t="shared" si="30"/>
        <v>40598</v>
      </c>
      <c r="B72" s="50">
        <f t="shared" ca="1" si="31"/>
        <v>0.46437705311278138</v>
      </c>
      <c r="C72" s="116" t="str">
        <f t="shared" ca="1" si="32"/>
        <v>t-shirt</v>
      </c>
      <c r="D72" s="122">
        <f t="shared" ca="1" si="33"/>
        <v>9</v>
      </c>
      <c r="E72" s="119"/>
    </row>
    <row r="73" spans="1:5" ht="21.75" customHeight="1" thickBot="1">
      <c r="A73" s="7">
        <f t="shared" si="30"/>
        <v>40598</v>
      </c>
      <c r="B73" s="50">
        <f t="shared" ca="1" si="31"/>
        <v>0.48186172556156442</v>
      </c>
      <c r="C73" s="116" t="str">
        <f t="shared" ca="1" si="32"/>
        <v>fraise</v>
      </c>
      <c r="D73" s="122">
        <f t="shared" ca="1" si="33"/>
        <v>15</v>
      </c>
      <c r="E73" s="119"/>
    </row>
    <row r="74" spans="1:5" ht="21.75" customHeight="1" thickBot="1">
      <c r="A74" s="7">
        <f t="shared" si="30"/>
        <v>40598</v>
      </c>
      <c r="B74" s="50">
        <f t="shared" ca="1" si="31"/>
        <v>0.39043335337040841</v>
      </c>
      <c r="C74" s="116" t="str">
        <f t="shared" ca="1" si="32"/>
        <v>parapluie</v>
      </c>
      <c r="D74" s="122">
        <f t="shared" ca="1" si="33"/>
        <v>3</v>
      </c>
      <c r="E74" s="119"/>
    </row>
    <row r="75" spans="1:5" ht="21.75" customHeight="1" thickBot="1">
      <c r="A75" s="7">
        <f t="shared" si="30"/>
        <v>40598</v>
      </c>
      <c r="B75" s="50">
        <f t="shared" ca="1" si="31"/>
        <v>0.49970879184106026</v>
      </c>
      <c r="C75" s="116" t="str">
        <f t="shared" ca="1" si="32"/>
        <v>Lunette de soleil</v>
      </c>
      <c r="D75" s="122">
        <f t="shared" ca="1" si="33"/>
        <v>15</v>
      </c>
      <c r="E75" s="119"/>
    </row>
    <row r="76" spans="1:5" ht="21.75" customHeight="1" thickBot="1">
      <c r="A76" s="7">
        <f t="shared" si="30"/>
        <v>40598</v>
      </c>
      <c r="B76" s="50">
        <f t="shared" ca="1" si="31"/>
        <v>0.36617287479436378</v>
      </c>
      <c r="C76" s="116" t="str">
        <f t="shared" ca="1" si="32"/>
        <v>fraise</v>
      </c>
      <c r="D76" s="122">
        <f t="shared" ca="1" si="33"/>
        <v>6</v>
      </c>
      <c r="E76" s="119"/>
    </row>
    <row r="77" spans="1:5" ht="21.75" customHeight="1" thickBot="1">
      <c r="A77" s="7">
        <f t="shared" si="30"/>
        <v>40598</v>
      </c>
      <c r="B77" s="50">
        <f t="shared" ca="1" si="31"/>
        <v>0.49361499148985821</v>
      </c>
      <c r="C77" s="116" t="str">
        <f t="shared" ca="1" si="32"/>
        <v>carotte</v>
      </c>
      <c r="D77" s="122">
        <f t="shared" ca="1" si="33"/>
        <v>11</v>
      </c>
      <c r="E77" s="119"/>
    </row>
    <row r="78" spans="1:5" ht="21.75" customHeight="1" thickBot="1">
      <c r="A78" s="7">
        <f t="shared" si="30"/>
        <v>40598</v>
      </c>
      <c r="B78" s="50">
        <f t="shared" ca="1" si="31"/>
        <v>0.41875986234758161</v>
      </c>
      <c r="C78" s="116" t="str">
        <f t="shared" ca="1" si="32"/>
        <v>parapluie</v>
      </c>
      <c r="D78" s="122">
        <f t="shared" ca="1" si="33"/>
        <v>6</v>
      </c>
      <c r="E78" s="119"/>
    </row>
  </sheetData>
  <dataConsolidate/>
  <mergeCells count="6">
    <mergeCell ref="H2:L2"/>
    <mergeCell ref="AB16:AE16"/>
    <mergeCell ref="M2:Q2"/>
    <mergeCell ref="R2:V2"/>
    <mergeCell ref="W2:AA2"/>
    <mergeCell ref="AB2:AF2"/>
  </mergeCells>
  <dataValidations count="1">
    <dataValidation operator="equal" allowBlank="1" showInputMessage="1" showErrorMessage="1" sqref="A3:A78"/>
  </dataValidations>
  <pageMargins left="0.75" right="0.75" top="0.25" bottom="0.5" header="0.25" footer="0.25"/>
  <pageSetup orientation="portrait"/>
  <headerFooter>
    <oddFooter>&amp;C&amp;"Avenir Next,Regular"&amp;10&amp;K000000&amp;P</oddFooter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>
    <pageSetUpPr fitToPage="1"/>
  </sheetPr>
  <dimension ref="A1:IW64"/>
  <sheetViews>
    <sheetView showGridLines="0" workbookViewId="0">
      <selection activeCell="D3" sqref="D3"/>
    </sheetView>
  </sheetViews>
  <sheetFormatPr baseColWidth="10" defaultColWidth="10.85546875" defaultRowHeight="21.75" customHeight="1" thickBottom="1"/>
  <cols>
    <col min="1" max="1" width="9.42578125" style="1" bestFit="1" customWidth="1"/>
    <col min="2" max="2" width="7.85546875" style="1" bestFit="1" customWidth="1"/>
    <col min="3" max="3" width="14.28515625" style="1" bestFit="1" customWidth="1"/>
    <col min="4" max="4" width="7.85546875" style="121" bestFit="1" customWidth="1"/>
    <col min="5" max="5" width="5.7109375" style="117" bestFit="1" customWidth="1"/>
    <col min="6" max="6" width="4.7109375" style="1" customWidth="1"/>
    <col min="7" max="7" width="15.7109375" style="1" bestFit="1" customWidth="1"/>
    <col min="8" max="8" width="5.42578125" style="1" bestFit="1" customWidth="1"/>
    <col min="9" max="9" width="6.42578125" style="1" bestFit="1" customWidth="1"/>
    <col min="10" max="10" width="8.140625" style="1" bestFit="1" customWidth="1"/>
    <col min="11" max="11" width="7.28515625" style="1" bestFit="1" customWidth="1"/>
    <col min="12" max="12" width="6.42578125" style="1" bestFit="1" customWidth="1"/>
    <col min="13" max="13" width="5.42578125" style="1" bestFit="1" customWidth="1"/>
    <col min="14" max="14" width="6.42578125" style="1" bestFit="1" customWidth="1"/>
    <col min="15" max="15" width="8.140625" style="1" bestFit="1" customWidth="1"/>
    <col min="16" max="16" width="7.28515625" style="1" bestFit="1" customWidth="1"/>
    <col min="17" max="17" width="6.42578125" style="1" bestFit="1" customWidth="1"/>
    <col min="18" max="18" width="8.140625" style="1" bestFit="1" customWidth="1"/>
    <col min="19" max="19" width="6.42578125" style="1" bestFit="1" customWidth="1"/>
    <col min="20" max="21" width="7.28515625" style="1" bestFit="1" customWidth="1"/>
    <col min="22" max="22" width="6.42578125" style="1" bestFit="1" customWidth="1"/>
    <col min="23" max="23" width="5.42578125" style="1" bestFit="1" customWidth="1"/>
    <col min="24" max="24" width="6.42578125" style="1" bestFit="1" customWidth="1"/>
    <col min="25" max="26" width="7.28515625" style="1" bestFit="1" customWidth="1"/>
    <col min="27" max="27" width="6.42578125" style="1" bestFit="1" customWidth="1"/>
    <col min="28" max="28" width="5.42578125" style="1" bestFit="1" customWidth="1"/>
    <col min="29" max="29" width="6.42578125" style="1" bestFit="1" customWidth="1"/>
    <col min="30" max="31" width="7.28515625" style="1" bestFit="1" customWidth="1"/>
    <col min="32" max="32" width="6.42578125" style="1" bestFit="1" customWidth="1"/>
    <col min="33" max="33" width="15.7109375" style="1" bestFit="1" customWidth="1"/>
    <col min="34" max="257" width="10.85546875" style="1" customWidth="1"/>
  </cols>
  <sheetData>
    <row r="1" spans="1:257" ht="254.1" customHeight="1" thickBot="1">
      <c r="A1" s="4">
        <v>0.33333333333333331</v>
      </c>
      <c r="B1" s="4">
        <v>0.5</v>
      </c>
      <c r="D1" s="130"/>
      <c r="IR1"/>
      <c r="IS1"/>
      <c r="IT1"/>
      <c r="IU1"/>
      <c r="IV1"/>
      <c r="IW1"/>
    </row>
    <row r="2" spans="1:257" ht="22.5" customHeight="1" thickBot="1">
      <c r="A2" s="16" t="s">
        <v>1</v>
      </c>
      <c r="B2" s="17" t="s">
        <v>2</v>
      </c>
      <c r="C2" s="113" t="s">
        <v>3</v>
      </c>
      <c r="D2" s="120" t="s">
        <v>4</v>
      </c>
      <c r="E2" s="118"/>
      <c r="G2" s="10"/>
      <c r="H2" s="172">
        <v>40605</v>
      </c>
      <c r="I2" s="172"/>
      <c r="J2" s="172"/>
      <c r="K2" s="172"/>
      <c r="L2" s="172"/>
      <c r="M2" s="172">
        <v>40612</v>
      </c>
      <c r="N2" s="172"/>
      <c r="O2" s="172"/>
      <c r="P2" s="172"/>
      <c r="Q2" s="172"/>
      <c r="R2" s="172">
        <v>40619</v>
      </c>
      <c r="S2" s="172"/>
      <c r="T2" s="172"/>
      <c r="U2" s="172"/>
      <c r="V2" s="172"/>
      <c r="W2" s="172">
        <v>40626</v>
      </c>
      <c r="X2" s="172"/>
      <c r="Y2" s="172"/>
      <c r="Z2" s="172"/>
      <c r="AA2" s="172"/>
      <c r="AB2" s="172" t="s">
        <v>44</v>
      </c>
      <c r="AC2" s="172"/>
      <c r="AD2" s="172"/>
      <c r="AE2" s="172"/>
      <c r="AF2" s="172"/>
      <c r="AG2" s="57"/>
      <c r="IR2"/>
      <c r="IS2"/>
      <c r="IT2"/>
      <c r="IU2"/>
      <c r="IV2"/>
      <c r="IW2"/>
    </row>
    <row r="3" spans="1:257" ht="22.5" customHeight="1" thickBot="1">
      <c r="A3" s="11">
        <v>40605</v>
      </c>
      <c r="B3" s="50">
        <f ca="1">RAND()*($A$1-$B$1)+$B$1</f>
        <v>0.35100220054949061</v>
      </c>
      <c r="C3" s="114" t="str">
        <f ca="1">CHOOSE(INT(RAND()*10)+1,"Lunette de soleil","parapluie","tomate","fraise","carotte","dégivrant","t-shirt","chaussettes","jogging","décoration voiture")</f>
        <v>t-shirt</v>
      </c>
      <c r="D3" s="123">
        <f ca="1">ROUND((RAND()*15),0)</f>
        <v>1</v>
      </c>
      <c r="E3" s="119"/>
      <c r="G3" s="10"/>
      <c r="H3" s="53" t="s">
        <v>35</v>
      </c>
      <c r="I3" s="53" t="s">
        <v>36</v>
      </c>
      <c r="J3" s="53" t="s">
        <v>41</v>
      </c>
      <c r="K3" s="53" t="s">
        <v>42</v>
      </c>
      <c r="L3" s="53" t="s">
        <v>43</v>
      </c>
      <c r="M3" s="53" t="s">
        <v>35</v>
      </c>
      <c r="N3" s="53" t="s">
        <v>36</v>
      </c>
      <c r="O3" s="53" t="s">
        <v>41</v>
      </c>
      <c r="P3" s="53" t="s">
        <v>42</v>
      </c>
      <c r="Q3" s="53" t="s">
        <v>43</v>
      </c>
      <c r="R3" s="53" t="s">
        <v>35</v>
      </c>
      <c r="S3" s="53" t="s">
        <v>36</v>
      </c>
      <c r="T3" s="53" t="s">
        <v>41</v>
      </c>
      <c r="U3" s="53" t="s">
        <v>42</v>
      </c>
      <c r="V3" s="53" t="s">
        <v>43</v>
      </c>
      <c r="W3" s="53" t="s">
        <v>35</v>
      </c>
      <c r="X3" s="53" t="s">
        <v>36</v>
      </c>
      <c r="Y3" s="53" t="s">
        <v>41</v>
      </c>
      <c r="Z3" s="53" t="s">
        <v>42</v>
      </c>
      <c r="AA3" s="53" t="s">
        <v>43</v>
      </c>
      <c r="AB3" s="53" t="s">
        <v>35</v>
      </c>
      <c r="AC3" s="53" t="s">
        <v>36</v>
      </c>
      <c r="AD3" s="53" t="s">
        <v>41</v>
      </c>
      <c r="AE3" s="53" t="s">
        <v>42</v>
      </c>
      <c r="AF3" s="53" t="s">
        <v>43</v>
      </c>
      <c r="AG3" s="57"/>
      <c r="IR3"/>
      <c r="IS3"/>
      <c r="IT3"/>
      <c r="IU3"/>
      <c r="IV3"/>
      <c r="IW3"/>
    </row>
    <row r="4" spans="1:257" ht="22.35" customHeight="1" thickBot="1">
      <c r="A4" s="7">
        <f>A3</f>
        <v>40605</v>
      </c>
      <c r="B4" s="58">
        <f t="shared" ref="B4:B64" ca="1" si="0">RAND()*($A$1-$B$1)+$B$1</f>
        <v>0.44088419905679133</v>
      </c>
      <c r="C4" s="116" t="str">
        <f t="shared" ref="C4:C64" ca="1" si="1">CHOOSE(INT(RAND()*10)+1,"Lunette de soleil","parapluie","tomate","fraise","carotte","dégivrant","t-shirt","chaussettes","jogging","décoration voiture")</f>
        <v>carotte</v>
      </c>
      <c r="D4" s="122">
        <f t="shared" ref="D4:D64" ca="1" si="2">ROUND((RAND()*15),0)</f>
        <v>5</v>
      </c>
      <c r="E4" s="119"/>
      <c r="G4" s="10" t="s">
        <v>8</v>
      </c>
      <c r="H4" s="54">
        <f ca="1">SUMIFS($D$3:$D$780,$A$3:$A$780,$H$2,$C$3:$C$780,$G4,$B$3:$B$780,"&lt;0,375")</f>
        <v>0</v>
      </c>
      <c r="I4" s="54">
        <f ca="1">SUMIFS($D$3:$D$780,$A$3:$A$780,$H$2,$C$3:$C$780,$G4,$B$3:$B$780,"&lt;0,41666666",$B$3:$B$780,"&gt;0,375")</f>
        <v>25</v>
      </c>
      <c r="J4" s="54">
        <f t="shared" ref="J4:J14" ca="1" si="3">SUMIFS($D$3:$D$780,$A$3:$A$780,$H$2,$C$3:$C$780,$G4,$B$3:$B$780,"&lt;0,458333333",$B$3:$B$780,"&gt;0,41666666666")</f>
        <v>15</v>
      </c>
      <c r="K4" s="54">
        <f t="shared" ref="K4:K14" ca="1" si="4">SUMIFS($D$3:$D$780,$A$3:$A$780,$H$2,$C$3:$C$780,$G4,$B$3:$B$780,"&lt;0,5",$B$3:$B$780,"&gt;0,45833333")</f>
        <v>0</v>
      </c>
      <c r="L4" s="52">
        <f ca="1">SUM(H4:K4)</f>
        <v>40</v>
      </c>
      <c r="M4" s="54">
        <f t="shared" ref="M4:M14" ca="1" si="5">SUMIFS($D$3:$D$780,$A$3:$A$780,$M$2,$C$3:$C$780,$G4,$B$3:$B$780,"&lt;0,375")</f>
        <v>0</v>
      </c>
      <c r="N4" s="54">
        <f t="shared" ref="N4:N14" ca="1" si="6">SUMIFS($D$3:$D$780,$A$3:$A$780,$M$2,$C$3:$C$780,$G4,$B$3:$B$780,"&lt;0,41666666",$B$3:$B$780,"&gt;0,375")</f>
        <v>0</v>
      </c>
      <c r="O4" s="54">
        <f t="shared" ref="O4:O14" ca="1" si="7">SUMIFS($D$3:$D$780,$A$3:$A$780,$M$2,$C$3:$C$780,$G4,$B$3:$B$780,"&lt;0,458333333",$B$3:$B$780,"&gt;0,41666666666")</f>
        <v>0</v>
      </c>
      <c r="P4" s="54">
        <f t="shared" ref="P4:P14" ca="1" si="8">SUMIFS($D$3:$D$780,$A$3:$A$780,$M$2,$C$3:$C$780,$G4,$B$3:$B$780,"&lt;0,5",$B$3:$B$780,"&gt;0,45833333")</f>
        <v>0</v>
      </c>
      <c r="Q4" s="52">
        <f ca="1">SUM(M4:P4)</f>
        <v>0</v>
      </c>
      <c r="R4" s="54">
        <f t="shared" ref="R4:R14" ca="1" si="9">SUMIFS($D$3:$D$780,$A$3:$A$780,$R$2,$C$3:$C$780,$G4,$B$3:$B$780,"&lt;0,375")</f>
        <v>8</v>
      </c>
      <c r="S4" s="54">
        <f t="shared" ref="S4:S14" ca="1" si="10">SUMIFS($D$3:$D$780,$A$3:$A$780,$R$2,$C$3:$C$780,$G4,$B$3:$B$780,"&lt;0,41666666",$B$3:$B$780,"&gt;0,375")</f>
        <v>1</v>
      </c>
      <c r="T4" s="54">
        <f t="shared" ref="T4:T14" ca="1" si="11">SUMIFS($D$3:$D$780,$A$3:$A$780,$R$2,$C$3:$C$780,$G4,$B$3:$B$780,"&lt;0,458333333",$B$3:$B$780,"&gt;0,41666666666")</f>
        <v>0</v>
      </c>
      <c r="U4" s="54">
        <f t="shared" ref="U4:U14" ca="1" si="12">SUMIFS($D$3:$D$780,$A$3:$A$780,$R$2,$C$3:$C$780,$G4,$B$3:$B$780,"&lt;0,5",$B$3:$B$780,"&gt;0,45833333")</f>
        <v>0</v>
      </c>
      <c r="V4" s="52">
        <f ca="1">SUM(R4:U4)</f>
        <v>9</v>
      </c>
      <c r="W4" s="54">
        <f t="shared" ref="W4:W14" ca="1" si="13">SUMIFS($D$3:$D$780,$A$3:$A$780,$W$2,$C$3:$C$780,$G4,$B$3:$B$780,"&lt;0,375")</f>
        <v>0</v>
      </c>
      <c r="X4" s="54">
        <f t="shared" ref="X4:X14" ca="1" si="14">SUMIFS($D$3:$D$780,$A$3:$A$780,$W$2,$C$3:$C$780,$G4,$B$3:$B$780,"&lt;0,41666666",$B$3:$B$780,"&gt;0,375")</f>
        <v>14</v>
      </c>
      <c r="Y4" s="54">
        <f t="shared" ref="Y4:Y14" ca="1" si="15">SUMIFS($D$3:$D$780,$A$3:$A$780,$W$2,$C$3:$C$780,$G4,$B$3:$B$780,"&lt;0,458333333",$B$3:$B$780,"&gt;0,41666666666")</f>
        <v>0</v>
      </c>
      <c r="Z4" s="54">
        <f t="shared" ref="Z4:Z14" ca="1" si="16">SUMIFS($D$3:$D$780,$A$3:$A$780,$W$2,$C$3:$C$780,$G4,$B$3:$B$780,"&lt;0,5",$B$3:$B$780,"&gt;0,45833333")</f>
        <v>7</v>
      </c>
      <c r="AA4" s="52">
        <f ca="1">SUM(W4:Z4)</f>
        <v>21</v>
      </c>
      <c r="AB4" s="54">
        <f ca="1">H4+M4+R4+W4</f>
        <v>8</v>
      </c>
      <c r="AC4" s="54">
        <f t="shared" ref="AC4:AE12" ca="1" si="17">I4+N4+S4+X4</f>
        <v>40</v>
      </c>
      <c r="AD4" s="54">
        <f t="shared" ca="1" si="17"/>
        <v>15</v>
      </c>
      <c r="AE4" s="54">
        <f t="shared" ca="1" si="17"/>
        <v>7</v>
      </c>
      <c r="AF4" s="52">
        <f ca="1">SUM(AB4:AE4)</f>
        <v>70</v>
      </c>
      <c r="AG4" s="57" t="s">
        <v>8</v>
      </c>
      <c r="IR4"/>
      <c r="IS4"/>
      <c r="IT4"/>
      <c r="IU4"/>
      <c r="IV4"/>
      <c r="IW4"/>
    </row>
    <row r="5" spans="1:257" ht="22.35" customHeight="1" thickBot="1">
      <c r="A5" s="7">
        <f t="shared" ref="A5:A16" si="18">A4</f>
        <v>40605</v>
      </c>
      <c r="B5" s="58">
        <f t="shared" ca="1" si="0"/>
        <v>0.3984701614294302</v>
      </c>
      <c r="C5" s="116" t="str">
        <f t="shared" ca="1" si="1"/>
        <v>Lunette de soleil</v>
      </c>
      <c r="D5" s="122">
        <f t="shared" ca="1" si="2"/>
        <v>7</v>
      </c>
      <c r="E5" s="119"/>
      <c r="G5" s="10" t="s">
        <v>9</v>
      </c>
      <c r="H5" s="54">
        <f ca="1">SUMIFS($D$3:$D$780,$A$3:$A$780,$H$2,$C$3:$C$780,$G5,$B$3:$B$780,"&lt;0,375")</f>
        <v>0</v>
      </c>
      <c r="I5" s="54">
        <f ca="1">SUMIFS($D$3:$D$780,$A$3:$A$780,$H$2,$C$3:$C$780,$G5,$B$3:$B$780,"&lt;0,41666666",$B$3:$B$780,"&gt;0,375")</f>
        <v>11</v>
      </c>
      <c r="J5" s="54">
        <f t="shared" ca="1" si="3"/>
        <v>9</v>
      </c>
      <c r="K5" s="54">
        <f t="shared" ca="1" si="4"/>
        <v>0</v>
      </c>
      <c r="L5" s="52">
        <f t="shared" ref="L5:L12" ca="1" si="19">SUM(H5:K5)</f>
        <v>20</v>
      </c>
      <c r="M5" s="54">
        <f t="shared" ca="1" si="5"/>
        <v>0</v>
      </c>
      <c r="N5" s="54">
        <f t="shared" ca="1" si="6"/>
        <v>0</v>
      </c>
      <c r="O5" s="54">
        <f t="shared" ca="1" si="7"/>
        <v>0</v>
      </c>
      <c r="P5" s="54">
        <f t="shared" ca="1" si="8"/>
        <v>0</v>
      </c>
      <c r="Q5" s="52">
        <f t="shared" ref="Q5:Q12" ca="1" si="20">SUM(M5:P5)</f>
        <v>0</v>
      </c>
      <c r="R5" s="54">
        <f t="shared" ca="1" si="9"/>
        <v>0</v>
      </c>
      <c r="S5" s="54">
        <f t="shared" ca="1" si="10"/>
        <v>0</v>
      </c>
      <c r="T5" s="54">
        <f t="shared" ca="1" si="11"/>
        <v>0</v>
      </c>
      <c r="U5" s="54">
        <f t="shared" ca="1" si="12"/>
        <v>14</v>
      </c>
      <c r="V5" s="52">
        <f t="shared" ref="V5:V12" ca="1" si="21">SUM(R5:U5)</f>
        <v>14</v>
      </c>
      <c r="W5" s="54">
        <f t="shared" ca="1" si="13"/>
        <v>0</v>
      </c>
      <c r="X5" s="54">
        <f t="shared" ca="1" si="14"/>
        <v>27</v>
      </c>
      <c r="Y5" s="54">
        <f t="shared" ca="1" si="15"/>
        <v>10</v>
      </c>
      <c r="Z5" s="54">
        <f t="shared" ca="1" si="16"/>
        <v>0</v>
      </c>
      <c r="AA5" s="52">
        <f t="shared" ref="AA5:AA12" ca="1" si="22">SUM(W5:Z5)</f>
        <v>37</v>
      </c>
      <c r="AB5" s="54">
        <f t="shared" ref="AB5:AB12" ca="1" si="23">H5+M5+R5+W5</f>
        <v>0</v>
      </c>
      <c r="AC5" s="54">
        <f t="shared" ca="1" si="17"/>
        <v>38</v>
      </c>
      <c r="AD5" s="54">
        <f t="shared" ca="1" si="17"/>
        <v>19</v>
      </c>
      <c r="AE5" s="54">
        <f t="shared" ca="1" si="17"/>
        <v>14</v>
      </c>
      <c r="AF5" s="52">
        <f t="shared" ref="AF5:AF12" ca="1" si="24">SUM(AB5:AE5)</f>
        <v>71</v>
      </c>
      <c r="AG5" s="57" t="s">
        <v>9</v>
      </c>
      <c r="IR5"/>
      <c r="IS5"/>
      <c r="IT5"/>
      <c r="IU5"/>
      <c r="IV5"/>
      <c r="IW5"/>
    </row>
    <row r="6" spans="1:257" ht="22.35" customHeight="1" thickBot="1">
      <c r="A6" s="7">
        <f t="shared" si="18"/>
        <v>40605</v>
      </c>
      <c r="B6" s="58">
        <f t="shared" ca="1" si="0"/>
        <v>0.39882030279904002</v>
      </c>
      <c r="C6" s="116" t="str">
        <f t="shared" ca="1" si="1"/>
        <v>fraise</v>
      </c>
      <c r="D6" s="122">
        <f t="shared" ca="1" si="2"/>
        <v>4</v>
      </c>
      <c r="E6" s="119"/>
      <c r="G6" s="10" t="s">
        <v>10</v>
      </c>
      <c r="H6" s="54">
        <f ca="1">SUMIFS($D$3:$D$780,$A$3:$A$780,$H$2,$C$3:$C$780,$G6,$B$3:$B$780,"&lt;0,375")</f>
        <v>0</v>
      </c>
      <c r="I6" s="54">
        <f ca="1">SUMIFS($D$3:$D$780,$A$3:$A$780,$H$2,$C$3:$C$780,$G6,$B$3:$B$780,"&lt;0,41666666",$B$3:$B$780,"&gt;0,375")</f>
        <v>0</v>
      </c>
      <c r="J6" s="54">
        <f t="shared" ca="1" si="3"/>
        <v>5</v>
      </c>
      <c r="K6" s="54">
        <f t="shared" ca="1" si="4"/>
        <v>0</v>
      </c>
      <c r="L6" s="52">
        <f t="shared" ca="1" si="19"/>
        <v>5</v>
      </c>
      <c r="M6" s="54">
        <f t="shared" ca="1" si="5"/>
        <v>0</v>
      </c>
      <c r="N6" s="54">
        <f t="shared" ca="1" si="6"/>
        <v>0</v>
      </c>
      <c r="O6" s="54">
        <f t="shared" ca="1" si="7"/>
        <v>9</v>
      </c>
      <c r="P6" s="54">
        <f t="shared" ca="1" si="8"/>
        <v>0</v>
      </c>
      <c r="Q6" s="52">
        <f t="shared" ca="1" si="20"/>
        <v>9</v>
      </c>
      <c r="R6" s="54">
        <f t="shared" ca="1" si="9"/>
        <v>0</v>
      </c>
      <c r="S6" s="54">
        <f t="shared" ca="1" si="10"/>
        <v>0</v>
      </c>
      <c r="T6" s="54">
        <f t="shared" ca="1" si="11"/>
        <v>0</v>
      </c>
      <c r="U6" s="54">
        <f t="shared" ca="1" si="12"/>
        <v>0</v>
      </c>
      <c r="V6" s="52">
        <f t="shared" ca="1" si="21"/>
        <v>0</v>
      </c>
      <c r="W6" s="54">
        <f t="shared" ca="1" si="13"/>
        <v>0</v>
      </c>
      <c r="X6" s="54">
        <f t="shared" ca="1" si="14"/>
        <v>0</v>
      </c>
      <c r="Y6" s="54">
        <f t="shared" ca="1" si="15"/>
        <v>18</v>
      </c>
      <c r="Z6" s="54">
        <f t="shared" ca="1" si="16"/>
        <v>0</v>
      </c>
      <c r="AA6" s="52">
        <f t="shared" ca="1" si="22"/>
        <v>18</v>
      </c>
      <c r="AB6" s="54">
        <f t="shared" ca="1" si="23"/>
        <v>0</v>
      </c>
      <c r="AC6" s="54">
        <f t="shared" ca="1" si="17"/>
        <v>0</v>
      </c>
      <c r="AD6" s="54">
        <f t="shared" ca="1" si="17"/>
        <v>32</v>
      </c>
      <c r="AE6" s="54">
        <f t="shared" ca="1" si="17"/>
        <v>0</v>
      </c>
      <c r="AF6" s="52">
        <f t="shared" ca="1" si="24"/>
        <v>32</v>
      </c>
      <c r="AG6" s="57" t="s">
        <v>10</v>
      </c>
      <c r="IR6"/>
      <c r="IS6"/>
      <c r="IT6"/>
      <c r="IU6"/>
      <c r="IV6"/>
      <c r="IW6"/>
    </row>
    <row r="7" spans="1:257" ht="22.35" customHeight="1" thickBot="1">
      <c r="A7" s="7">
        <f t="shared" si="18"/>
        <v>40605</v>
      </c>
      <c r="B7" s="58">
        <f t="shared" ca="1" si="0"/>
        <v>0.4009496237633996</v>
      </c>
      <c r="C7" s="116" t="str">
        <f t="shared" ca="1" si="1"/>
        <v>Lunette de soleil</v>
      </c>
      <c r="D7" s="122">
        <f t="shared" ca="1" si="2"/>
        <v>12</v>
      </c>
      <c r="E7" s="119"/>
      <c r="G7" s="10" t="s">
        <v>11</v>
      </c>
      <c r="H7" s="54">
        <f ca="1">SUMIFS($D$3:$D$780,$A$3:$A$780,$H$2,$C$3:$C$780,$G7,$B$3:$B$780,"&lt;0,375")</f>
        <v>0</v>
      </c>
      <c r="I7" s="54">
        <f ca="1">SUMIFS($D$3:$D$780,$A$3:$A$780,$H$2,$C$3:$C$780,$G7,$B$3:$B$780,"&lt;0,41666666",$B$3:$B$780,"&gt;0,375")</f>
        <v>4</v>
      </c>
      <c r="J7" s="54">
        <f t="shared" ca="1" si="3"/>
        <v>0</v>
      </c>
      <c r="K7" s="54">
        <f t="shared" ca="1" si="4"/>
        <v>4</v>
      </c>
      <c r="L7" s="52">
        <f t="shared" ca="1" si="19"/>
        <v>8</v>
      </c>
      <c r="M7" s="54">
        <f t="shared" ca="1" si="5"/>
        <v>0</v>
      </c>
      <c r="N7" s="54">
        <f t="shared" ca="1" si="6"/>
        <v>0</v>
      </c>
      <c r="O7" s="54">
        <f t="shared" ca="1" si="7"/>
        <v>19</v>
      </c>
      <c r="P7" s="54">
        <f t="shared" ca="1" si="8"/>
        <v>0</v>
      </c>
      <c r="Q7" s="52">
        <f t="shared" ca="1" si="20"/>
        <v>19</v>
      </c>
      <c r="R7" s="54">
        <f t="shared" ca="1" si="9"/>
        <v>0</v>
      </c>
      <c r="S7" s="54">
        <f t="shared" ca="1" si="10"/>
        <v>0</v>
      </c>
      <c r="T7" s="54">
        <f t="shared" ca="1" si="11"/>
        <v>0</v>
      </c>
      <c r="U7" s="54">
        <f t="shared" ca="1" si="12"/>
        <v>0</v>
      </c>
      <c r="V7" s="52">
        <f t="shared" ca="1" si="21"/>
        <v>0</v>
      </c>
      <c r="W7" s="54">
        <f t="shared" ca="1" si="13"/>
        <v>4</v>
      </c>
      <c r="X7" s="54">
        <f t="shared" ca="1" si="14"/>
        <v>2</v>
      </c>
      <c r="Y7" s="54">
        <f t="shared" ca="1" si="15"/>
        <v>1</v>
      </c>
      <c r="Z7" s="54">
        <f t="shared" ca="1" si="16"/>
        <v>0</v>
      </c>
      <c r="AA7" s="52">
        <f t="shared" ca="1" si="22"/>
        <v>7</v>
      </c>
      <c r="AB7" s="54">
        <f t="shared" ca="1" si="23"/>
        <v>4</v>
      </c>
      <c r="AC7" s="54">
        <f t="shared" ca="1" si="17"/>
        <v>6</v>
      </c>
      <c r="AD7" s="54">
        <f t="shared" ca="1" si="17"/>
        <v>20</v>
      </c>
      <c r="AE7" s="54">
        <f t="shared" ca="1" si="17"/>
        <v>4</v>
      </c>
      <c r="AF7" s="52">
        <f t="shared" ca="1" si="24"/>
        <v>34</v>
      </c>
      <c r="AG7" s="57" t="s">
        <v>11</v>
      </c>
      <c r="IR7"/>
      <c r="IS7"/>
      <c r="IT7"/>
      <c r="IU7"/>
      <c r="IV7"/>
      <c r="IW7"/>
    </row>
    <row r="8" spans="1:257" ht="22.35" customHeight="1" thickBot="1">
      <c r="A8" s="7">
        <f t="shared" si="18"/>
        <v>40605</v>
      </c>
      <c r="B8" s="58">
        <f t="shared" ca="1" si="0"/>
        <v>0.35022566206540873</v>
      </c>
      <c r="C8" s="116" t="str">
        <f t="shared" ca="1" si="1"/>
        <v>t-shirt</v>
      </c>
      <c r="D8" s="122">
        <f t="shared" ca="1" si="2"/>
        <v>14</v>
      </c>
      <c r="E8" s="119"/>
      <c r="G8" s="10" t="s">
        <v>12</v>
      </c>
      <c r="H8" s="54">
        <f ca="1">SUMIFS($D$3:$D$780,$A$3:$A$780,$H$2,$C$3:$C$780,$G8,$B$3:$B$780,"&lt;0,375")</f>
        <v>0</v>
      </c>
      <c r="I8" s="54">
        <f ca="1">SUMIFS($D$3:$D$780,$A$3:$A$780,$H$2,$C$3:$C$780,$G8,$B$3:$B$780,"&lt;0,41666666",$B$3:$B$780,"&gt;0,375")</f>
        <v>0</v>
      </c>
      <c r="J8" s="54">
        <f t="shared" ca="1" si="3"/>
        <v>0</v>
      </c>
      <c r="K8" s="54">
        <f t="shared" ca="1" si="4"/>
        <v>0</v>
      </c>
      <c r="L8" s="52">
        <f t="shared" ca="1" si="19"/>
        <v>0</v>
      </c>
      <c r="M8" s="54">
        <f t="shared" ca="1" si="5"/>
        <v>11</v>
      </c>
      <c r="N8" s="54">
        <f t="shared" ca="1" si="6"/>
        <v>1</v>
      </c>
      <c r="O8" s="54">
        <f t="shared" ca="1" si="7"/>
        <v>0</v>
      </c>
      <c r="P8" s="54">
        <f t="shared" ca="1" si="8"/>
        <v>0</v>
      </c>
      <c r="Q8" s="52">
        <f t="shared" ca="1" si="20"/>
        <v>12</v>
      </c>
      <c r="R8" s="54">
        <f t="shared" ca="1" si="9"/>
        <v>0</v>
      </c>
      <c r="S8" s="54">
        <f t="shared" ca="1" si="10"/>
        <v>0</v>
      </c>
      <c r="T8" s="54">
        <f t="shared" ca="1" si="11"/>
        <v>0</v>
      </c>
      <c r="U8" s="54">
        <f t="shared" ca="1" si="12"/>
        <v>0</v>
      </c>
      <c r="V8" s="52">
        <f t="shared" ca="1" si="21"/>
        <v>0</v>
      </c>
      <c r="W8" s="54">
        <f t="shared" ca="1" si="13"/>
        <v>0</v>
      </c>
      <c r="X8" s="54">
        <f t="shared" ca="1" si="14"/>
        <v>0</v>
      </c>
      <c r="Y8" s="54">
        <f t="shared" ca="1" si="15"/>
        <v>0</v>
      </c>
      <c r="Z8" s="54">
        <f t="shared" ca="1" si="16"/>
        <v>15</v>
      </c>
      <c r="AA8" s="52">
        <f t="shared" ca="1" si="22"/>
        <v>15</v>
      </c>
      <c r="AB8" s="54">
        <f t="shared" ca="1" si="23"/>
        <v>11</v>
      </c>
      <c r="AC8" s="54">
        <f t="shared" ca="1" si="17"/>
        <v>1</v>
      </c>
      <c r="AD8" s="54">
        <f t="shared" ca="1" si="17"/>
        <v>0</v>
      </c>
      <c r="AE8" s="54">
        <f t="shared" ca="1" si="17"/>
        <v>15</v>
      </c>
      <c r="AF8" s="52">
        <f t="shared" ca="1" si="24"/>
        <v>27</v>
      </c>
      <c r="AG8" s="57" t="s">
        <v>12</v>
      </c>
      <c r="IR8"/>
      <c r="IS8"/>
      <c r="IT8"/>
      <c r="IU8"/>
      <c r="IV8"/>
      <c r="IW8"/>
    </row>
    <row r="9" spans="1:257" ht="22.35" customHeight="1" thickBot="1">
      <c r="A9" s="7">
        <f>A8</f>
        <v>40605</v>
      </c>
      <c r="B9" s="58">
        <f t="shared" ca="1" si="0"/>
        <v>0.38788206104444761</v>
      </c>
      <c r="C9" s="116" t="str">
        <f t="shared" ca="1" si="1"/>
        <v>jogging</v>
      </c>
      <c r="D9" s="122">
        <f t="shared" ca="1" si="2"/>
        <v>2</v>
      </c>
      <c r="E9" s="119"/>
      <c r="G9" s="10" t="s">
        <v>13</v>
      </c>
      <c r="H9" s="54">
        <f t="shared" ref="H9:H14" ca="1" si="25">SUMIFS($D$3:$D$780,$A$3:$A$780,$H$2,$C$3:$C$780,$G9,$B$3:$B$780,"&lt;0,375")</f>
        <v>15</v>
      </c>
      <c r="I9" s="54">
        <f t="shared" ref="I9:I14" ca="1" si="26">SUMIFS($D$3:$D$780,$A$3:$A$780,$H$2,$C$3:$C$780,$G9,$B$3:$B$780,"&lt;0,41666666",$B$3:$B$780,"&gt;0,375")</f>
        <v>3</v>
      </c>
      <c r="J9" s="54">
        <f t="shared" ca="1" si="3"/>
        <v>10</v>
      </c>
      <c r="K9" s="54">
        <f t="shared" ca="1" si="4"/>
        <v>0</v>
      </c>
      <c r="L9" s="52">
        <f t="shared" ca="1" si="19"/>
        <v>28</v>
      </c>
      <c r="M9" s="54">
        <f t="shared" ca="1" si="5"/>
        <v>0</v>
      </c>
      <c r="N9" s="54">
        <f t="shared" ca="1" si="6"/>
        <v>0</v>
      </c>
      <c r="O9" s="54">
        <f t="shared" ca="1" si="7"/>
        <v>0</v>
      </c>
      <c r="P9" s="54">
        <f t="shared" ca="1" si="8"/>
        <v>0</v>
      </c>
      <c r="Q9" s="52">
        <f t="shared" ca="1" si="20"/>
        <v>0</v>
      </c>
      <c r="R9" s="54">
        <f t="shared" ca="1" si="9"/>
        <v>0</v>
      </c>
      <c r="S9" s="54">
        <f t="shared" ca="1" si="10"/>
        <v>0</v>
      </c>
      <c r="T9" s="54">
        <f t="shared" ca="1" si="11"/>
        <v>0</v>
      </c>
      <c r="U9" s="54">
        <f t="shared" ca="1" si="12"/>
        <v>0</v>
      </c>
      <c r="V9" s="52">
        <f t="shared" ca="1" si="21"/>
        <v>0</v>
      </c>
      <c r="W9" s="54">
        <f t="shared" ca="1" si="13"/>
        <v>0</v>
      </c>
      <c r="X9" s="54">
        <f t="shared" ca="1" si="14"/>
        <v>13</v>
      </c>
      <c r="Y9" s="54">
        <f t="shared" ca="1" si="15"/>
        <v>0</v>
      </c>
      <c r="Z9" s="54">
        <f t="shared" ca="1" si="16"/>
        <v>0</v>
      </c>
      <c r="AA9" s="52">
        <f t="shared" ca="1" si="22"/>
        <v>13</v>
      </c>
      <c r="AB9" s="54">
        <f t="shared" ca="1" si="23"/>
        <v>15</v>
      </c>
      <c r="AC9" s="54">
        <f t="shared" ca="1" si="17"/>
        <v>16</v>
      </c>
      <c r="AD9" s="54">
        <f t="shared" ca="1" si="17"/>
        <v>10</v>
      </c>
      <c r="AE9" s="54">
        <f ca="1">K9+P9+U9+Z9</f>
        <v>0</v>
      </c>
      <c r="AF9" s="52">
        <f t="shared" ca="1" si="24"/>
        <v>41</v>
      </c>
      <c r="AG9" s="57" t="s">
        <v>13</v>
      </c>
      <c r="IR9"/>
      <c r="IS9"/>
      <c r="IT9"/>
      <c r="IU9"/>
      <c r="IV9"/>
      <c r="IW9"/>
    </row>
    <row r="10" spans="1:257" ht="22.35" customHeight="1" thickBot="1">
      <c r="A10" s="7">
        <f t="shared" si="18"/>
        <v>40605</v>
      </c>
      <c r="B10" s="58">
        <f t="shared" ca="1" si="0"/>
        <v>0.44706589363023097</v>
      </c>
      <c r="C10" s="116" t="str">
        <f t="shared" ca="1" si="1"/>
        <v>t-shirt</v>
      </c>
      <c r="D10" s="122">
        <f t="shared" ca="1" si="2"/>
        <v>10</v>
      </c>
      <c r="E10" s="119"/>
      <c r="G10" s="10" t="s">
        <v>14</v>
      </c>
      <c r="H10" s="54">
        <f t="shared" ca="1" si="25"/>
        <v>0</v>
      </c>
      <c r="I10" s="54">
        <f t="shared" ca="1" si="26"/>
        <v>0</v>
      </c>
      <c r="J10" s="54">
        <f t="shared" ca="1" si="3"/>
        <v>0</v>
      </c>
      <c r="K10" s="54">
        <f t="shared" ca="1" si="4"/>
        <v>0</v>
      </c>
      <c r="L10" s="52">
        <f t="shared" ca="1" si="19"/>
        <v>0</v>
      </c>
      <c r="M10" s="54">
        <f t="shared" ca="1" si="5"/>
        <v>0</v>
      </c>
      <c r="N10" s="54">
        <f t="shared" ca="1" si="6"/>
        <v>6</v>
      </c>
      <c r="O10" s="54">
        <f t="shared" ca="1" si="7"/>
        <v>1</v>
      </c>
      <c r="P10" s="54">
        <f t="shared" ca="1" si="8"/>
        <v>0</v>
      </c>
      <c r="Q10" s="52">
        <f t="shared" ca="1" si="20"/>
        <v>7</v>
      </c>
      <c r="R10" s="54">
        <f t="shared" ca="1" si="9"/>
        <v>0</v>
      </c>
      <c r="S10" s="54">
        <f t="shared" ca="1" si="10"/>
        <v>0</v>
      </c>
      <c r="T10" s="54">
        <f t="shared" ca="1" si="11"/>
        <v>0</v>
      </c>
      <c r="U10" s="54">
        <f t="shared" ca="1" si="12"/>
        <v>0</v>
      </c>
      <c r="V10" s="52">
        <f t="shared" ca="1" si="21"/>
        <v>0</v>
      </c>
      <c r="W10" s="54">
        <f t="shared" ca="1" si="13"/>
        <v>16</v>
      </c>
      <c r="X10" s="54">
        <f t="shared" ca="1" si="14"/>
        <v>0</v>
      </c>
      <c r="Y10" s="54">
        <f t="shared" ca="1" si="15"/>
        <v>15</v>
      </c>
      <c r="Z10" s="54">
        <f t="shared" ca="1" si="16"/>
        <v>10</v>
      </c>
      <c r="AA10" s="52">
        <f t="shared" ca="1" si="22"/>
        <v>41</v>
      </c>
      <c r="AB10" s="54">
        <f t="shared" ca="1" si="23"/>
        <v>16</v>
      </c>
      <c r="AC10" s="54">
        <f t="shared" ca="1" si="17"/>
        <v>6</v>
      </c>
      <c r="AD10" s="54">
        <f t="shared" ca="1" si="17"/>
        <v>16</v>
      </c>
      <c r="AE10" s="54">
        <f ca="1">K10+P10+U10+Z10</f>
        <v>10</v>
      </c>
      <c r="AF10" s="52">
        <f t="shared" ca="1" si="24"/>
        <v>48</v>
      </c>
      <c r="AG10" s="57" t="s">
        <v>14</v>
      </c>
      <c r="IR10"/>
      <c r="IS10"/>
      <c r="IT10"/>
      <c r="IU10"/>
      <c r="IV10"/>
      <c r="IW10"/>
    </row>
    <row r="11" spans="1:257" ht="22.35" customHeight="1" thickBot="1">
      <c r="A11" s="7">
        <f t="shared" si="18"/>
        <v>40605</v>
      </c>
      <c r="B11" s="58">
        <f t="shared" ca="1" si="0"/>
        <v>0.40530117779014846</v>
      </c>
      <c r="C11" s="116" t="str">
        <f t="shared" ca="1" si="1"/>
        <v>Lunette de soleil</v>
      </c>
      <c r="D11" s="122">
        <f t="shared" ca="1" si="2"/>
        <v>6</v>
      </c>
      <c r="E11" s="119"/>
      <c r="G11" s="10" t="s">
        <v>15</v>
      </c>
      <c r="H11" s="54">
        <f t="shared" ca="1" si="25"/>
        <v>0</v>
      </c>
      <c r="I11" s="54">
        <f t="shared" ca="1" si="26"/>
        <v>0</v>
      </c>
      <c r="J11" s="54">
        <f t="shared" ca="1" si="3"/>
        <v>0</v>
      </c>
      <c r="K11" s="54">
        <f t="shared" ca="1" si="4"/>
        <v>0</v>
      </c>
      <c r="L11" s="52">
        <f t="shared" ca="1" si="19"/>
        <v>0</v>
      </c>
      <c r="M11" s="54">
        <f t="shared" ca="1" si="5"/>
        <v>0</v>
      </c>
      <c r="N11" s="54">
        <f t="shared" ca="1" si="6"/>
        <v>0</v>
      </c>
      <c r="O11" s="54">
        <f t="shared" ca="1" si="7"/>
        <v>0</v>
      </c>
      <c r="P11" s="54">
        <f t="shared" ca="1" si="8"/>
        <v>0</v>
      </c>
      <c r="Q11" s="52">
        <f t="shared" ca="1" si="20"/>
        <v>0</v>
      </c>
      <c r="R11" s="54">
        <f t="shared" ca="1" si="9"/>
        <v>0</v>
      </c>
      <c r="S11" s="54">
        <f t="shared" ca="1" si="10"/>
        <v>0</v>
      </c>
      <c r="T11" s="54">
        <f t="shared" ca="1" si="11"/>
        <v>0</v>
      </c>
      <c r="U11" s="54">
        <f t="shared" ca="1" si="12"/>
        <v>0</v>
      </c>
      <c r="V11" s="52">
        <f t="shared" ca="1" si="21"/>
        <v>0</v>
      </c>
      <c r="W11" s="54">
        <f t="shared" ca="1" si="13"/>
        <v>10</v>
      </c>
      <c r="X11" s="54">
        <f t="shared" ca="1" si="14"/>
        <v>20</v>
      </c>
      <c r="Y11" s="54">
        <f t="shared" ca="1" si="15"/>
        <v>14</v>
      </c>
      <c r="Z11" s="54">
        <f t="shared" ca="1" si="16"/>
        <v>0</v>
      </c>
      <c r="AA11" s="52">
        <f t="shared" ca="1" si="22"/>
        <v>44</v>
      </c>
      <c r="AB11" s="54">
        <f t="shared" ca="1" si="23"/>
        <v>10</v>
      </c>
      <c r="AC11" s="54">
        <f t="shared" ca="1" si="17"/>
        <v>20</v>
      </c>
      <c r="AD11" s="54">
        <f t="shared" ca="1" si="17"/>
        <v>14</v>
      </c>
      <c r="AE11" s="54">
        <f ca="1">K11+P11+U11+Z11</f>
        <v>0</v>
      </c>
      <c r="AF11" s="52">
        <f t="shared" ca="1" si="24"/>
        <v>44</v>
      </c>
      <c r="AG11" s="57" t="s">
        <v>15</v>
      </c>
      <c r="IR11"/>
      <c r="IS11"/>
      <c r="IT11"/>
      <c r="IU11"/>
      <c r="IV11"/>
      <c r="IW11"/>
    </row>
    <row r="12" spans="1:257" ht="22.35" customHeight="1" thickBot="1">
      <c r="A12" s="7">
        <f t="shared" si="18"/>
        <v>40605</v>
      </c>
      <c r="B12" s="58">
        <f t="shared" ca="1" si="0"/>
        <v>0.3936779153889195</v>
      </c>
      <c r="C12" s="116" t="str">
        <f t="shared" ca="1" si="1"/>
        <v>tomate</v>
      </c>
      <c r="D12" s="122">
        <f t="shared" ca="1" si="2"/>
        <v>11</v>
      </c>
      <c r="E12" s="119"/>
      <c r="G12" s="10" t="s">
        <v>16</v>
      </c>
      <c r="H12" s="54">
        <f t="shared" ca="1" si="25"/>
        <v>0</v>
      </c>
      <c r="I12" s="54">
        <f t="shared" ca="1" si="26"/>
        <v>2</v>
      </c>
      <c r="J12" s="54">
        <f t="shared" ca="1" si="3"/>
        <v>0</v>
      </c>
      <c r="K12" s="54">
        <f t="shared" ca="1" si="4"/>
        <v>0</v>
      </c>
      <c r="L12" s="52">
        <f t="shared" ca="1" si="19"/>
        <v>2</v>
      </c>
      <c r="M12" s="54">
        <f t="shared" ca="1" si="5"/>
        <v>0</v>
      </c>
      <c r="N12" s="54">
        <f t="shared" ca="1" si="6"/>
        <v>0</v>
      </c>
      <c r="O12" s="54">
        <f t="shared" ca="1" si="7"/>
        <v>0</v>
      </c>
      <c r="P12" s="54">
        <f t="shared" ca="1" si="8"/>
        <v>0</v>
      </c>
      <c r="Q12" s="52">
        <f t="shared" ca="1" si="20"/>
        <v>0</v>
      </c>
      <c r="R12" s="54">
        <f t="shared" ca="1" si="9"/>
        <v>0</v>
      </c>
      <c r="S12" s="54">
        <f t="shared" ca="1" si="10"/>
        <v>0</v>
      </c>
      <c r="T12" s="54">
        <f t="shared" ca="1" si="11"/>
        <v>0</v>
      </c>
      <c r="U12" s="54">
        <f t="shared" ca="1" si="12"/>
        <v>0</v>
      </c>
      <c r="V12" s="52">
        <f t="shared" ca="1" si="21"/>
        <v>0</v>
      </c>
      <c r="W12" s="54">
        <f t="shared" ca="1" si="13"/>
        <v>0</v>
      </c>
      <c r="X12" s="54">
        <f t="shared" ca="1" si="14"/>
        <v>18</v>
      </c>
      <c r="Y12" s="54">
        <f t="shared" ca="1" si="15"/>
        <v>12</v>
      </c>
      <c r="Z12" s="54">
        <f t="shared" ca="1" si="16"/>
        <v>0</v>
      </c>
      <c r="AA12" s="52">
        <f t="shared" ca="1" si="22"/>
        <v>30</v>
      </c>
      <c r="AB12" s="54">
        <f t="shared" ca="1" si="23"/>
        <v>0</v>
      </c>
      <c r="AC12" s="54">
        <f ca="1">I12+N12+S12+X12</f>
        <v>20</v>
      </c>
      <c r="AD12" s="54">
        <f t="shared" ca="1" si="17"/>
        <v>12</v>
      </c>
      <c r="AE12" s="54">
        <f t="shared" ca="1" si="17"/>
        <v>0</v>
      </c>
      <c r="AF12" s="52">
        <f t="shared" ca="1" si="24"/>
        <v>32</v>
      </c>
      <c r="AG12" s="57" t="s">
        <v>16</v>
      </c>
      <c r="IR12"/>
      <c r="IS12"/>
      <c r="IT12"/>
      <c r="IU12"/>
      <c r="IV12"/>
      <c r="IW12"/>
    </row>
    <row r="13" spans="1:257" ht="22.35" customHeight="1" thickBot="1">
      <c r="A13" s="7">
        <f t="shared" si="18"/>
        <v>40605</v>
      </c>
      <c r="B13" s="58">
        <f t="shared" ca="1" si="0"/>
        <v>0.44977990792139838</v>
      </c>
      <c r="C13" s="116" t="str">
        <f t="shared" ca="1" si="1"/>
        <v>tomate</v>
      </c>
      <c r="D13" s="122">
        <f t="shared" ca="1" si="2"/>
        <v>9</v>
      </c>
      <c r="E13" s="119"/>
      <c r="G13" s="10" t="s">
        <v>17</v>
      </c>
      <c r="H13" s="54">
        <f t="shared" ca="1" si="25"/>
        <v>0</v>
      </c>
      <c r="I13" s="54">
        <f t="shared" ca="1" si="26"/>
        <v>0</v>
      </c>
      <c r="J13" s="54">
        <f t="shared" ca="1" si="3"/>
        <v>0</v>
      </c>
      <c r="K13" s="54">
        <f t="shared" ca="1" si="4"/>
        <v>0</v>
      </c>
      <c r="L13" s="52">
        <f ca="1">SUM(H13:K13)</f>
        <v>0</v>
      </c>
      <c r="M13" s="54">
        <f t="shared" ca="1" si="5"/>
        <v>0</v>
      </c>
      <c r="N13" s="54">
        <f t="shared" ca="1" si="6"/>
        <v>15</v>
      </c>
      <c r="O13" s="54">
        <f t="shared" ca="1" si="7"/>
        <v>1</v>
      </c>
      <c r="P13" s="54">
        <f t="shared" ca="1" si="8"/>
        <v>4</v>
      </c>
      <c r="Q13" s="52">
        <f ca="1">SUM(M13:P13)</f>
        <v>20</v>
      </c>
      <c r="R13" s="54">
        <f t="shared" ca="1" si="9"/>
        <v>0</v>
      </c>
      <c r="S13" s="54">
        <f t="shared" ca="1" si="10"/>
        <v>0</v>
      </c>
      <c r="T13" s="54">
        <f t="shared" ca="1" si="11"/>
        <v>0</v>
      </c>
      <c r="U13" s="54">
        <f t="shared" ca="1" si="12"/>
        <v>0</v>
      </c>
      <c r="V13" s="52">
        <f ca="1">SUM(R13:U13)</f>
        <v>0</v>
      </c>
      <c r="W13" s="54">
        <f t="shared" ca="1" si="13"/>
        <v>14</v>
      </c>
      <c r="X13" s="54">
        <f t="shared" ca="1" si="14"/>
        <v>0</v>
      </c>
      <c r="Y13" s="54">
        <f t="shared" ca="1" si="15"/>
        <v>13</v>
      </c>
      <c r="Z13" s="54">
        <f t="shared" ca="1" si="16"/>
        <v>0</v>
      </c>
      <c r="AA13" s="52">
        <f ca="1">SUM(W13:Z13)</f>
        <v>27</v>
      </c>
      <c r="AB13" s="54">
        <f ca="1">H13+M13+R13+W13</f>
        <v>14</v>
      </c>
      <c r="AC13" s="54">
        <f ca="1">I13+N13+S13+X13</f>
        <v>15</v>
      </c>
      <c r="AD13" s="54">
        <f ca="1">J13+O13+T13+Y13</f>
        <v>14</v>
      </c>
      <c r="AE13" s="54">
        <f ca="1">K13+P13+U13+Z13</f>
        <v>4</v>
      </c>
      <c r="AF13" s="52">
        <f ca="1">SUM(AB13:AE13)</f>
        <v>47</v>
      </c>
      <c r="AG13" s="57" t="s">
        <v>17</v>
      </c>
      <c r="IR13"/>
      <c r="IS13"/>
      <c r="IT13"/>
      <c r="IU13"/>
      <c r="IV13"/>
      <c r="IW13"/>
    </row>
    <row r="14" spans="1:257" ht="22.35" customHeight="1" thickBot="1">
      <c r="A14" s="7">
        <f t="shared" si="18"/>
        <v>40605</v>
      </c>
      <c r="B14" s="58">
        <f t="shared" ca="1" si="0"/>
        <v>0.48247871027466421</v>
      </c>
      <c r="C14" s="116" t="str">
        <f t="shared" ca="1" si="1"/>
        <v>fraise</v>
      </c>
      <c r="D14" s="122">
        <f t="shared" ca="1" si="2"/>
        <v>4</v>
      </c>
      <c r="E14" s="119"/>
      <c r="G14" s="10" t="s">
        <v>48</v>
      </c>
      <c r="H14" s="54">
        <f t="shared" ca="1" si="25"/>
        <v>0</v>
      </c>
      <c r="I14" s="54">
        <f t="shared" ca="1" si="26"/>
        <v>0</v>
      </c>
      <c r="J14" s="54">
        <f t="shared" ca="1" si="3"/>
        <v>0</v>
      </c>
      <c r="K14" s="54">
        <f t="shared" ca="1" si="4"/>
        <v>0</v>
      </c>
      <c r="L14" s="52">
        <f ca="1">SUM(H14:K14)</f>
        <v>0</v>
      </c>
      <c r="M14" s="54">
        <f t="shared" ca="1" si="5"/>
        <v>0</v>
      </c>
      <c r="N14" s="54">
        <f t="shared" ca="1" si="6"/>
        <v>0</v>
      </c>
      <c r="O14" s="54">
        <f t="shared" ca="1" si="7"/>
        <v>0</v>
      </c>
      <c r="P14" s="54">
        <f t="shared" ca="1" si="8"/>
        <v>0</v>
      </c>
      <c r="Q14" s="52">
        <f ca="1">SUM(M14:P14)</f>
        <v>0</v>
      </c>
      <c r="R14" s="54">
        <f t="shared" ca="1" si="9"/>
        <v>0</v>
      </c>
      <c r="S14" s="54">
        <f t="shared" ca="1" si="10"/>
        <v>0</v>
      </c>
      <c r="T14" s="54">
        <f t="shared" ca="1" si="11"/>
        <v>0</v>
      </c>
      <c r="U14" s="54">
        <f t="shared" ca="1" si="12"/>
        <v>0</v>
      </c>
      <c r="V14" s="52">
        <f ca="1">SUM(R14:U14)</f>
        <v>0</v>
      </c>
      <c r="W14" s="54">
        <f t="shared" ca="1" si="13"/>
        <v>0</v>
      </c>
      <c r="X14" s="54">
        <f t="shared" ca="1" si="14"/>
        <v>0</v>
      </c>
      <c r="Y14" s="54">
        <f t="shared" ca="1" si="15"/>
        <v>0</v>
      </c>
      <c r="Z14" s="54">
        <f t="shared" ca="1" si="16"/>
        <v>0</v>
      </c>
      <c r="AA14" s="52">
        <f ca="1">SUM(W14:Z14)</f>
        <v>0</v>
      </c>
      <c r="AB14" s="54">
        <f ca="1">H14+M14+R14+W14</f>
        <v>0</v>
      </c>
      <c r="AC14" s="54">
        <f ca="1">I14+N14+S14+X14</f>
        <v>0</v>
      </c>
      <c r="AD14" s="54">
        <f ca="1">J14+O14+T14+Y14</f>
        <v>0</v>
      </c>
      <c r="AE14" s="54">
        <f ca="1">K14+P14+U14+Z14</f>
        <v>0</v>
      </c>
      <c r="AF14" s="52">
        <f ca="1">SUM(AB14:AE14)</f>
        <v>0</v>
      </c>
      <c r="AG14" s="57" t="s">
        <v>45</v>
      </c>
      <c r="IR14"/>
      <c r="IS14"/>
      <c r="IT14"/>
      <c r="IU14"/>
      <c r="IV14"/>
      <c r="IW14"/>
    </row>
    <row r="15" spans="1:257" ht="22.35" customHeight="1" thickBot="1">
      <c r="A15" s="7">
        <f t="shared" si="18"/>
        <v>40605</v>
      </c>
      <c r="B15" s="58">
        <f t="shared" ca="1" si="0"/>
        <v>0.39307339425208548</v>
      </c>
      <c r="C15" s="116" t="str">
        <f t="shared" ca="1" si="1"/>
        <v>t-shirt</v>
      </c>
      <c r="D15" s="122">
        <f t="shared" ca="1" si="2"/>
        <v>3</v>
      </c>
      <c r="E15" s="119"/>
      <c r="G15" s="10" t="s">
        <v>0</v>
      </c>
      <c r="H15" s="51">
        <f t="shared" ref="H15:AE15" ca="1" si="27">SUM(H4:H11)</f>
        <v>15</v>
      </c>
      <c r="I15" s="52">
        <f t="shared" ca="1" si="27"/>
        <v>43</v>
      </c>
      <c r="J15" s="52">
        <f t="shared" ca="1" si="27"/>
        <v>39</v>
      </c>
      <c r="K15" s="52">
        <f t="shared" ca="1" si="27"/>
        <v>4</v>
      </c>
      <c r="L15" s="55">
        <f ca="1">SUM(L4:L14)</f>
        <v>103</v>
      </c>
      <c r="M15" s="51">
        <f t="shared" ca="1" si="27"/>
        <v>11</v>
      </c>
      <c r="N15" s="52">
        <f t="shared" ca="1" si="27"/>
        <v>7</v>
      </c>
      <c r="O15" s="52">
        <f t="shared" ca="1" si="27"/>
        <v>29</v>
      </c>
      <c r="P15" s="52">
        <f t="shared" ca="1" si="27"/>
        <v>0</v>
      </c>
      <c r="Q15" s="55">
        <f ca="1">SUM(Q4:Q14)</f>
        <v>67</v>
      </c>
      <c r="R15" s="51">
        <f t="shared" ca="1" si="27"/>
        <v>8</v>
      </c>
      <c r="S15" s="52">
        <f t="shared" ca="1" si="27"/>
        <v>1</v>
      </c>
      <c r="T15" s="52">
        <f t="shared" ca="1" si="27"/>
        <v>0</v>
      </c>
      <c r="U15" s="52">
        <f t="shared" ca="1" si="27"/>
        <v>14</v>
      </c>
      <c r="V15" s="55">
        <f ca="1">SUM(V4:V14)</f>
        <v>23</v>
      </c>
      <c r="W15" s="51">
        <f t="shared" ca="1" si="27"/>
        <v>30</v>
      </c>
      <c r="X15" s="52">
        <f t="shared" ca="1" si="27"/>
        <v>76</v>
      </c>
      <c r="Y15" s="52">
        <f t="shared" ca="1" si="27"/>
        <v>58</v>
      </c>
      <c r="Z15" s="52">
        <f t="shared" ca="1" si="27"/>
        <v>32</v>
      </c>
      <c r="AA15" s="55">
        <f ca="1">SUM(AA4:AA14)</f>
        <v>253</v>
      </c>
      <c r="AB15" s="51">
        <f t="shared" ca="1" si="27"/>
        <v>64</v>
      </c>
      <c r="AC15" s="52">
        <f t="shared" ca="1" si="27"/>
        <v>127</v>
      </c>
      <c r="AD15" s="52">
        <f t="shared" ca="1" si="27"/>
        <v>126</v>
      </c>
      <c r="AE15" s="52">
        <f t="shared" ca="1" si="27"/>
        <v>50</v>
      </c>
      <c r="AF15" s="55">
        <f ca="1">SUM(AF4:AF14)</f>
        <v>446</v>
      </c>
      <c r="AG15" s="57" t="s">
        <v>0</v>
      </c>
      <c r="IR15"/>
      <c r="IS15"/>
      <c r="IT15"/>
      <c r="IU15"/>
      <c r="IV15"/>
      <c r="IW15"/>
    </row>
    <row r="16" spans="1:257" ht="22.35" customHeight="1" thickBot="1">
      <c r="A16" s="7">
        <f t="shared" si="18"/>
        <v>40605</v>
      </c>
      <c r="B16" s="58">
        <f t="shared" ca="1" si="0"/>
        <v>0.42847369606301411</v>
      </c>
      <c r="C16" s="116" t="str">
        <f t="shared" ca="1" si="1"/>
        <v>Lunette de soleil</v>
      </c>
      <c r="D16" s="122">
        <f t="shared" ca="1" si="2"/>
        <v>15</v>
      </c>
      <c r="E16" s="119"/>
      <c r="G16" s="10" t="s">
        <v>5</v>
      </c>
      <c r="H16" s="64" t="s">
        <v>18</v>
      </c>
      <c r="I16" s="64" t="s">
        <v>18</v>
      </c>
      <c r="J16" s="64" t="s">
        <v>18</v>
      </c>
      <c r="K16" s="64" t="s">
        <v>18</v>
      </c>
      <c r="L16" s="63"/>
      <c r="M16" s="64" t="s">
        <v>19</v>
      </c>
      <c r="N16" s="64" t="s">
        <v>19</v>
      </c>
      <c r="O16" s="64" t="s">
        <v>31</v>
      </c>
      <c r="P16" s="64" t="s">
        <v>19</v>
      </c>
      <c r="Q16" s="65"/>
      <c r="R16" s="64" t="s">
        <v>31</v>
      </c>
      <c r="S16" s="64" t="s">
        <v>19</v>
      </c>
      <c r="T16" s="64" t="s">
        <v>18</v>
      </c>
      <c r="U16" s="64" t="s">
        <v>18</v>
      </c>
      <c r="V16" s="65"/>
      <c r="W16" s="64" t="s">
        <v>18</v>
      </c>
      <c r="X16" s="64" t="s">
        <v>18</v>
      </c>
      <c r="Y16" s="64" t="s">
        <v>18</v>
      </c>
      <c r="Z16" s="64" t="s">
        <v>19</v>
      </c>
      <c r="AA16" s="63"/>
      <c r="AB16" s="173"/>
      <c r="AC16" s="174"/>
      <c r="AD16" s="174"/>
      <c r="AE16" s="174"/>
      <c r="AF16" s="175"/>
      <c r="AG16" s="57" t="s">
        <v>5</v>
      </c>
    </row>
    <row r="17" spans="1:257" ht="22.35" customHeight="1" thickBot="1">
      <c r="A17" s="7">
        <v>40612</v>
      </c>
      <c r="B17" s="58">
        <f t="shared" ca="1" si="0"/>
        <v>0.45294424884691376</v>
      </c>
      <c r="C17" s="116" t="str">
        <f t="shared" ca="1" si="1"/>
        <v>décoration voiture</v>
      </c>
      <c r="D17" s="122">
        <f t="shared" ca="1" si="2"/>
        <v>1</v>
      </c>
      <c r="E17" s="119"/>
      <c r="IR17"/>
      <c r="IS17"/>
      <c r="IT17"/>
      <c r="IU17"/>
      <c r="IV17"/>
      <c r="IW17"/>
    </row>
    <row r="18" spans="1:257" ht="22.35" customHeight="1" thickBot="1">
      <c r="A18" s="7">
        <f>A17</f>
        <v>40612</v>
      </c>
      <c r="B18" s="58">
        <f t="shared" ca="1" si="0"/>
        <v>0.43668414621609203</v>
      </c>
      <c r="C18" s="116" t="str">
        <f t="shared" ca="1" si="1"/>
        <v>fraise</v>
      </c>
      <c r="D18" s="122">
        <f t="shared" ca="1" si="2"/>
        <v>8</v>
      </c>
      <c r="E18" s="119"/>
      <c r="IR18"/>
      <c r="IS18"/>
      <c r="IT18"/>
      <c r="IU18"/>
      <c r="IV18"/>
      <c r="IW18"/>
    </row>
    <row r="19" spans="1:257" ht="22.35" customHeight="1" thickBot="1">
      <c r="A19" s="7">
        <f t="shared" ref="A19:A28" si="28">A18</f>
        <v>40612</v>
      </c>
      <c r="B19" s="58">
        <f t="shared" ca="1" si="0"/>
        <v>0.47138332886195344</v>
      </c>
      <c r="C19" s="116" t="str">
        <f t="shared" ca="1" si="1"/>
        <v>fraise</v>
      </c>
      <c r="D19" s="122">
        <f t="shared" ca="1" si="2"/>
        <v>0</v>
      </c>
      <c r="E19" s="119"/>
      <c r="IR19"/>
      <c r="IS19"/>
      <c r="IT19"/>
      <c r="IU19"/>
      <c r="IV19"/>
      <c r="IW19"/>
    </row>
    <row r="20" spans="1:257" ht="22.35" customHeight="1" thickBot="1">
      <c r="A20" s="7">
        <f t="shared" si="28"/>
        <v>40612</v>
      </c>
      <c r="B20" s="58">
        <f t="shared" ca="1" si="0"/>
        <v>0.44426802148364475</v>
      </c>
      <c r="C20" s="116" t="str">
        <f t="shared" ca="1" si="1"/>
        <v>t-shirt</v>
      </c>
      <c r="D20" s="122">
        <f t="shared" ca="1" si="2"/>
        <v>0</v>
      </c>
      <c r="E20" s="119"/>
      <c r="IR20"/>
      <c r="IS20"/>
      <c r="IT20"/>
      <c r="IU20"/>
      <c r="IV20"/>
      <c r="IW20"/>
    </row>
    <row r="21" spans="1:257" ht="22.35" customHeight="1" thickBot="1">
      <c r="A21" s="7">
        <f t="shared" si="28"/>
        <v>40612</v>
      </c>
      <c r="B21" s="58">
        <f t="shared" ca="1" si="0"/>
        <v>0.42798502693700335</v>
      </c>
      <c r="C21" s="116" t="str">
        <f t="shared" ca="1" si="1"/>
        <v>dégivrant</v>
      </c>
      <c r="D21" s="122">
        <f t="shared" ca="1" si="2"/>
        <v>1</v>
      </c>
      <c r="E21" s="119"/>
      <c r="IR21"/>
      <c r="IS21"/>
      <c r="IT21"/>
      <c r="IU21"/>
      <c r="IV21"/>
      <c r="IW21"/>
    </row>
    <row r="22" spans="1:257" ht="22.35" customHeight="1" thickBot="1">
      <c r="A22" s="7">
        <f t="shared" si="28"/>
        <v>40612</v>
      </c>
      <c r="B22" s="58">
        <f t="shared" ca="1" si="0"/>
        <v>0.40744196736281646</v>
      </c>
      <c r="C22" s="116" t="str">
        <f t="shared" ca="1" si="1"/>
        <v>parapluie</v>
      </c>
      <c r="D22" s="122">
        <f t="shared" ca="1" si="2"/>
        <v>1</v>
      </c>
      <c r="E22" s="119"/>
      <c r="IR22"/>
      <c r="IS22"/>
      <c r="IT22"/>
      <c r="IU22"/>
      <c r="IV22"/>
      <c r="IW22"/>
    </row>
    <row r="23" spans="1:257" ht="22.35" customHeight="1" thickBot="1">
      <c r="A23" s="7">
        <f t="shared" si="28"/>
        <v>40612</v>
      </c>
      <c r="B23" s="58">
        <f t="shared" ca="1" si="0"/>
        <v>0.42838621697815582</v>
      </c>
      <c r="C23" s="116" t="str">
        <f t="shared" ca="1" si="1"/>
        <v>fraise</v>
      </c>
      <c r="D23" s="122">
        <f t="shared" ca="1" si="2"/>
        <v>11</v>
      </c>
      <c r="E23" s="119"/>
      <c r="IR23"/>
      <c r="IS23"/>
      <c r="IT23"/>
      <c r="IU23"/>
      <c r="IV23"/>
      <c r="IW23"/>
    </row>
    <row r="24" spans="1:257" ht="22.35" customHeight="1" thickBot="1">
      <c r="A24" s="7">
        <f t="shared" si="28"/>
        <v>40612</v>
      </c>
      <c r="B24" s="58">
        <f t="shared" ca="1" si="0"/>
        <v>0.49971486502575452</v>
      </c>
      <c r="C24" s="116" t="str">
        <f t="shared" ca="1" si="1"/>
        <v>décoration voiture</v>
      </c>
      <c r="D24" s="122">
        <f t="shared" ca="1" si="2"/>
        <v>4</v>
      </c>
      <c r="E24" s="119"/>
      <c r="IR24"/>
      <c r="IS24"/>
      <c r="IT24"/>
      <c r="IU24"/>
      <c r="IV24"/>
      <c r="IW24"/>
    </row>
    <row r="25" spans="1:257" ht="22.35" customHeight="1" thickBot="1">
      <c r="A25" s="7">
        <f t="shared" si="28"/>
        <v>40612</v>
      </c>
      <c r="B25" s="58">
        <f t="shared" ca="1" si="0"/>
        <v>0.40721217040321395</v>
      </c>
      <c r="C25" s="116" t="str">
        <f t="shared" ca="1" si="1"/>
        <v>dégivrant</v>
      </c>
      <c r="D25" s="122">
        <f t="shared" ca="1" si="2"/>
        <v>6</v>
      </c>
      <c r="E25" s="119"/>
      <c r="IR25"/>
      <c r="IS25"/>
      <c r="IT25"/>
      <c r="IU25"/>
      <c r="IV25"/>
      <c r="IW25"/>
    </row>
    <row r="26" spans="1:257" ht="22.35" customHeight="1" thickBot="1">
      <c r="A26" s="7">
        <f t="shared" si="28"/>
        <v>40612</v>
      </c>
      <c r="B26" s="58">
        <f t="shared" ca="1" si="0"/>
        <v>0.40238415228888813</v>
      </c>
      <c r="C26" s="116" t="str">
        <f t="shared" ca="1" si="1"/>
        <v>décoration voiture</v>
      </c>
      <c r="D26" s="122">
        <f t="shared" ca="1" si="2"/>
        <v>15</v>
      </c>
      <c r="E26" s="119"/>
      <c r="IR26"/>
      <c r="IS26"/>
      <c r="IT26"/>
      <c r="IU26"/>
      <c r="IV26"/>
      <c r="IW26"/>
    </row>
    <row r="27" spans="1:257" ht="22.35" customHeight="1" thickBot="1">
      <c r="A27" s="7">
        <f t="shared" si="28"/>
        <v>40612</v>
      </c>
      <c r="B27" s="58">
        <f t="shared" ca="1" si="0"/>
        <v>0.35764964860269333</v>
      </c>
      <c r="C27" s="116" t="str">
        <f t="shared" ca="1" si="1"/>
        <v>parapluie</v>
      </c>
      <c r="D27" s="122">
        <f t="shared" ca="1" si="2"/>
        <v>11</v>
      </c>
      <c r="E27" s="119"/>
      <c r="IR27"/>
      <c r="IS27"/>
      <c r="IT27"/>
      <c r="IU27"/>
      <c r="IV27"/>
      <c r="IW27"/>
    </row>
    <row r="28" spans="1:257" ht="22.35" customHeight="1" thickBot="1">
      <c r="A28" s="7">
        <f t="shared" si="28"/>
        <v>40612</v>
      </c>
      <c r="B28" s="58">
        <f t="shared" ca="1" si="0"/>
        <v>0.44963834921028251</v>
      </c>
      <c r="C28" s="116" t="str">
        <f t="shared" ca="1" si="1"/>
        <v>carotte</v>
      </c>
      <c r="D28" s="122">
        <f t="shared" ca="1" si="2"/>
        <v>9</v>
      </c>
      <c r="E28" s="119"/>
      <c r="IR28"/>
      <c r="IS28"/>
      <c r="IT28"/>
      <c r="IU28"/>
      <c r="IV28"/>
      <c r="IW28"/>
    </row>
    <row r="29" spans="1:257" ht="21.75" customHeight="1" thickBot="1">
      <c r="A29" s="7">
        <v>40619</v>
      </c>
      <c r="B29" s="58">
        <f t="shared" ca="1" si="0"/>
        <v>0.37312842135974444</v>
      </c>
      <c r="C29" s="116" t="str">
        <f t="shared" ca="1" si="1"/>
        <v>Lunette de soleil</v>
      </c>
      <c r="D29" s="122">
        <f t="shared" ca="1" si="2"/>
        <v>8</v>
      </c>
      <c r="E29" s="119"/>
      <c r="IR29"/>
      <c r="IS29"/>
      <c r="IT29"/>
      <c r="IU29"/>
      <c r="IV29"/>
      <c r="IW29"/>
    </row>
    <row r="30" spans="1:257" ht="21.75" customHeight="1" thickBot="1">
      <c r="A30" s="7">
        <v>40619</v>
      </c>
      <c r="B30" s="58">
        <f t="shared" ca="1" si="0"/>
        <v>0.49688843329972804</v>
      </c>
      <c r="C30" s="116" t="str">
        <f t="shared" ca="1" si="1"/>
        <v>tomate</v>
      </c>
      <c r="D30" s="122">
        <f t="shared" ca="1" si="2"/>
        <v>14</v>
      </c>
      <c r="E30" s="119"/>
      <c r="IR30"/>
      <c r="IS30"/>
      <c r="IT30"/>
      <c r="IU30"/>
      <c r="IV30"/>
      <c r="IW30"/>
    </row>
    <row r="31" spans="1:257" ht="21.75" customHeight="1" thickBot="1">
      <c r="A31" s="7">
        <v>40619</v>
      </c>
      <c r="B31" s="58">
        <f t="shared" ca="1" si="0"/>
        <v>0.41649383442017462</v>
      </c>
      <c r="C31" s="116" t="str">
        <f t="shared" ca="1" si="1"/>
        <v>Lunette de soleil</v>
      </c>
      <c r="D31" s="122">
        <f t="shared" ca="1" si="2"/>
        <v>1</v>
      </c>
      <c r="E31" s="119"/>
      <c r="IR31"/>
      <c r="IS31"/>
      <c r="IT31"/>
      <c r="IU31"/>
      <c r="IV31"/>
      <c r="IW31"/>
    </row>
    <row r="32" spans="1:257" ht="21.75" customHeight="1" thickBot="1">
      <c r="A32" s="7">
        <v>40626</v>
      </c>
      <c r="B32" s="58">
        <f t="shared" ca="1" si="0"/>
        <v>0.39075308240181011</v>
      </c>
      <c r="C32" s="116" t="str">
        <f t="shared" ca="1" si="1"/>
        <v>jogging</v>
      </c>
      <c r="D32" s="122">
        <f t="shared" ca="1" si="2"/>
        <v>3</v>
      </c>
      <c r="E32" s="119"/>
      <c r="IR32"/>
      <c r="IS32"/>
      <c r="IT32"/>
      <c r="IU32"/>
      <c r="IV32"/>
      <c r="IW32"/>
    </row>
    <row r="33" spans="1:257" ht="21.75" customHeight="1" thickBot="1">
      <c r="A33" s="7">
        <f>A32</f>
        <v>40626</v>
      </c>
      <c r="B33" s="58">
        <f t="shared" ca="1" si="0"/>
        <v>0.36270307511434885</v>
      </c>
      <c r="C33" s="116" t="str">
        <f t="shared" ca="1" si="1"/>
        <v>dégivrant</v>
      </c>
      <c r="D33" s="122">
        <f t="shared" ca="1" si="2"/>
        <v>9</v>
      </c>
      <c r="E33" s="119"/>
      <c r="IR33"/>
      <c r="IS33"/>
      <c r="IT33"/>
      <c r="IU33"/>
      <c r="IV33"/>
      <c r="IW33"/>
    </row>
    <row r="34" spans="1:257" ht="21.75" customHeight="1" thickBot="1">
      <c r="A34" s="7">
        <f t="shared" ref="A34:A42" si="29">A33</f>
        <v>40626</v>
      </c>
      <c r="B34" s="58">
        <f t="shared" ca="1" si="0"/>
        <v>0.40767864730048953</v>
      </c>
      <c r="C34" s="116" t="str">
        <f t="shared" ca="1" si="1"/>
        <v>Lunette de soleil</v>
      </c>
      <c r="D34" s="122">
        <f t="shared" ca="1" si="2"/>
        <v>14</v>
      </c>
      <c r="E34" s="119"/>
      <c r="IR34"/>
      <c r="IS34"/>
      <c r="IT34"/>
      <c r="IU34"/>
      <c r="IV34"/>
      <c r="IW34"/>
    </row>
    <row r="35" spans="1:257" ht="21.75" customHeight="1" thickBot="1">
      <c r="A35" s="7">
        <f t="shared" si="29"/>
        <v>40626</v>
      </c>
      <c r="B35" s="58">
        <f t="shared" ca="1" si="0"/>
        <v>0.38660872064115759</v>
      </c>
      <c r="C35" s="116" t="str">
        <f t="shared" ca="1" si="1"/>
        <v>t-shirt</v>
      </c>
      <c r="D35" s="122">
        <f t="shared" ca="1" si="2"/>
        <v>11</v>
      </c>
      <c r="E35" s="119"/>
      <c r="IR35"/>
      <c r="IS35"/>
      <c r="IT35"/>
      <c r="IU35"/>
      <c r="IV35"/>
      <c r="IW35"/>
    </row>
    <row r="36" spans="1:257" ht="21.75" customHeight="1" thickBot="1">
      <c r="A36" s="7">
        <f t="shared" si="29"/>
        <v>40626</v>
      </c>
      <c r="B36" s="58">
        <f t="shared" ca="1" si="0"/>
        <v>0.34317551391532375</v>
      </c>
      <c r="C36" s="116" t="str">
        <f t="shared" ca="1" si="1"/>
        <v>décoration voiture</v>
      </c>
      <c r="D36" s="122">
        <f t="shared" ca="1" si="2"/>
        <v>14</v>
      </c>
      <c r="E36" s="119"/>
      <c r="IR36"/>
      <c r="IS36"/>
      <c r="IT36"/>
      <c r="IU36"/>
      <c r="IV36"/>
      <c r="IW36"/>
    </row>
    <row r="37" spans="1:257" ht="21.75" customHeight="1" thickBot="1">
      <c r="A37" s="7">
        <f t="shared" si="29"/>
        <v>40626</v>
      </c>
      <c r="B37" s="58">
        <f t="shared" ca="1" si="0"/>
        <v>0.49970549141934417</v>
      </c>
      <c r="C37" s="116" t="str">
        <f t="shared" ca="1" si="1"/>
        <v>dégivrant</v>
      </c>
      <c r="D37" s="122">
        <f t="shared" ca="1" si="2"/>
        <v>6</v>
      </c>
      <c r="E37" s="119"/>
      <c r="IR37"/>
      <c r="IS37"/>
      <c r="IT37"/>
      <c r="IU37"/>
      <c r="IV37"/>
      <c r="IW37"/>
    </row>
    <row r="38" spans="1:257" ht="21.75" customHeight="1" thickBot="1">
      <c r="A38" s="7">
        <f t="shared" si="29"/>
        <v>40626</v>
      </c>
      <c r="B38" s="58">
        <f t="shared" ca="1" si="0"/>
        <v>0.44614760903696221</v>
      </c>
      <c r="C38" s="116" t="str">
        <f t="shared" ca="1" si="1"/>
        <v>fraise</v>
      </c>
      <c r="D38" s="122">
        <f t="shared" ca="1" si="2"/>
        <v>1</v>
      </c>
      <c r="E38" s="119"/>
      <c r="IR38"/>
      <c r="IS38"/>
      <c r="IT38"/>
      <c r="IU38"/>
      <c r="IV38"/>
      <c r="IW38"/>
    </row>
    <row r="39" spans="1:257" ht="21.75" customHeight="1" thickBot="1">
      <c r="A39" s="7">
        <f t="shared" si="29"/>
        <v>40626</v>
      </c>
      <c r="B39" s="58">
        <f t="shared" ca="1" si="0"/>
        <v>0.38636154777931808</v>
      </c>
      <c r="C39" s="116" t="str">
        <f t="shared" ca="1" si="1"/>
        <v>fraise</v>
      </c>
      <c r="D39" s="122">
        <f t="shared" ca="1" si="2"/>
        <v>2</v>
      </c>
      <c r="E39" s="119"/>
      <c r="IR39"/>
      <c r="IS39"/>
      <c r="IT39"/>
      <c r="IU39"/>
      <c r="IV39"/>
      <c r="IW39"/>
    </row>
    <row r="40" spans="1:257" ht="21.75" customHeight="1" thickBot="1">
      <c r="A40" s="7">
        <f t="shared" si="29"/>
        <v>40626</v>
      </c>
      <c r="B40" s="58">
        <f t="shared" ca="1" si="0"/>
        <v>0.33521031187274031</v>
      </c>
      <c r="C40" s="116" t="str">
        <f t="shared" ca="1" si="1"/>
        <v>fraise</v>
      </c>
      <c r="D40" s="122">
        <f t="shared" ca="1" si="2"/>
        <v>4</v>
      </c>
      <c r="E40" s="119"/>
      <c r="IR40"/>
      <c r="IS40"/>
      <c r="IT40"/>
      <c r="IU40"/>
      <c r="IV40"/>
      <c r="IW40"/>
    </row>
    <row r="41" spans="1:257" ht="21.75" customHeight="1" thickBot="1">
      <c r="A41" s="7">
        <f t="shared" si="29"/>
        <v>40626</v>
      </c>
      <c r="B41" s="58">
        <f t="shared" ca="1" si="0"/>
        <v>0.41260889059079131</v>
      </c>
      <c r="C41" s="116" t="str">
        <f t="shared" ca="1" si="1"/>
        <v>jogging</v>
      </c>
      <c r="D41" s="122">
        <f t="shared" ca="1" si="2"/>
        <v>8</v>
      </c>
      <c r="E41" s="119"/>
      <c r="IR41"/>
      <c r="IS41"/>
      <c r="IT41"/>
      <c r="IU41"/>
      <c r="IV41"/>
      <c r="IW41"/>
    </row>
    <row r="42" spans="1:257" ht="21.75" customHeight="1" thickBot="1">
      <c r="A42" s="7">
        <f t="shared" si="29"/>
        <v>40626</v>
      </c>
      <c r="B42" s="58">
        <f t="shared" ca="1" si="0"/>
        <v>0.44621892570333849</v>
      </c>
      <c r="C42" s="116" t="str">
        <f t="shared" ca="1" si="1"/>
        <v>jogging</v>
      </c>
      <c r="D42" s="122">
        <f t="shared" ca="1" si="2"/>
        <v>12</v>
      </c>
      <c r="E42" s="119"/>
      <c r="IR42"/>
      <c r="IS42"/>
      <c r="IT42"/>
      <c r="IU42"/>
      <c r="IV42"/>
      <c r="IW42"/>
    </row>
    <row r="43" spans="1:257" ht="21.75" customHeight="1" thickBot="1">
      <c r="A43" s="7">
        <v>40626</v>
      </c>
      <c r="B43" s="58">
        <f t="shared" ca="1" si="0"/>
        <v>0.49665737871962817</v>
      </c>
      <c r="C43" s="116" t="str">
        <f t="shared" ca="1" si="1"/>
        <v>dégivrant</v>
      </c>
      <c r="D43" s="122">
        <f t="shared" ca="1" si="2"/>
        <v>4</v>
      </c>
      <c r="E43" s="119"/>
      <c r="IM43"/>
      <c r="IN43"/>
      <c r="IO43"/>
      <c r="IP43"/>
      <c r="IQ43"/>
      <c r="IR43"/>
      <c r="IS43"/>
      <c r="IT43"/>
      <c r="IU43"/>
      <c r="IV43"/>
      <c r="IW43"/>
    </row>
    <row r="44" spans="1:257" ht="21.75" customHeight="1" thickBot="1">
      <c r="A44" s="7">
        <f>A43</f>
        <v>40626</v>
      </c>
      <c r="B44" s="58">
        <f t="shared" ca="1" si="0"/>
        <v>0.37907945784256808</v>
      </c>
      <c r="C44" s="116" t="str">
        <f t="shared" ca="1" si="1"/>
        <v>chaussettes</v>
      </c>
      <c r="D44" s="122">
        <f t="shared" ca="1" si="2"/>
        <v>7</v>
      </c>
      <c r="E44" s="119"/>
      <c r="IM44"/>
      <c r="IN44"/>
      <c r="IO44"/>
      <c r="IP44"/>
      <c r="IQ44"/>
      <c r="IR44"/>
      <c r="IS44"/>
      <c r="IT44"/>
      <c r="IU44"/>
      <c r="IV44"/>
      <c r="IW44"/>
    </row>
    <row r="45" spans="1:257" ht="21.75" customHeight="1" thickBot="1">
      <c r="A45" s="7">
        <f t="shared" ref="A45:A53" si="30">A44</f>
        <v>40626</v>
      </c>
      <c r="B45" s="58">
        <f t="shared" ca="1" si="0"/>
        <v>0.38468755217047307</v>
      </c>
      <c r="C45" s="116" t="str">
        <f t="shared" ca="1" si="1"/>
        <v>chaussettes</v>
      </c>
      <c r="D45" s="122">
        <f t="shared" ca="1" si="2"/>
        <v>0</v>
      </c>
      <c r="E45" s="119"/>
      <c r="IM45"/>
      <c r="IN45"/>
      <c r="IO45"/>
      <c r="IP45"/>
      <c r="IQ45"/>
      <c r="IR45"/>
      <c r="IS45"/>
      <c r="IT45"/>
      <c r="IU45"/>
      <c r="IV45"/>
      <c r="IW45"/>
    </row>
    <row r="46" spans="1:257" ht="21.75" customHeight="1" thickBot="1">
      <c r="A46" s="7">
        <f t="shared" si="30"/>
        <v>40626</v>
      </c>
      <c r="B46" s="58">
        <f t="shared" ca="1" si="0"/>
        <v>0.42714941572634024</v>
      </c>
      <c r="C46" s="116" t="str">
        <f t="shared" ca="1" si="1"/>
        <v>dégivrant</v>
      </c>
      <c r="D46" s="122">
        <f t="shared" ca="1" si="2"/>
        <v>15</v>
      </c>
      <c r="E46" s="119"/>
      <c r="IM46"/>
      <c r="IN46"/>
      <c r="IO46"/>
      <c r="IP46"/>
      <c r="IQ46"/>
      <c r="IR46"/>
      <c r="IS46"/>
      <c r="IT46"/>
      <c r="IU46"/>
      <c r="IV46"/>
      <c r="IW46"/>
    </row>
    <row r="47" spans="1:257" ht="21.75" customHeight="1" thickBot="1">
      <c r="A47" s="7">
        <f t="shared" si="30"/>
        <v>40626</v>
      </c>
      <c r="B47" s="58">
        <f t="shared" ca="1" si="0"/>
        <v>0.43408322966569007</v>
      </c>
      <c r="C47" s="116" t="str">
        <f t="shared" ca="1" si="1"/>
        <v>tomate</v>
      </c>
      <c r="D47" s="122">
        <f t="shared" ca="1" si="2"/>
        <v>1</v>
      </c>
      <c r="E47" s="119"/>
      <c r="IR47"/>
      <c r="IS47"/>
      <c r="IT47"/>
      <c r="IU47"/>
      <c r="IV47"/>
      <c r="IW47"/>
    </row>
    <row r="48" spans="1:257" ht="21.75" customHeight="1" thickBot="1">
      <c r="A48" s="7">
        <f t="shared" si="30"/>
        <v>40626</v>
      </c>
      <c r="B48" s="58">
        <f t="shared" ca="1" si="0"/>
        <v>0.4635958917253889</v>
      </c>
      <c r="C48" s="116" t="str">
        <f t="shared" ca="1" si="1"/>
        <v>Lunette de soleil</v>
      </c>
      <c r="D48" s="122">
        <f t="shared" ca="1" si="2"/>
        <v>7</v>
      </c>
      <c r="E48" s="119"/>
    </row>
    <row r="49" spans="1:5" ht="21.75" customHeight="1" thickBot="1">
      <c r="A49" s="7">
        <f t="shared" si="30"/>
        <v>40626</v>
      </c>
      <c r="B49" s="58">
        <f t="shared" ca="1" si="0"/>
        <v>0.47033876563372951</v>
      </c>
      <c r="C49" s="116" t="str">
        <f t="shared" ca="1" si="1"/>
        <v>parapluie</v>
      </c>
      <c r="D49" s="122">
        <f t="shared" ca="1" si="2"/>
        <v>15</v>
      </c>
      <c r="E49" s="119"/>
    </row>
    <row r="50" spans="1:5" ht="21.75" customHeight="1" thickBot="1">
      <c r="A50" s="7">
        <f t="shared" si="30"/>
        <v>40626</v>
      </c>
      <c r="B50" s="58">
        <f t="shared" ca="1" si="0"/>
        <v>0.3760319098090763</v>
      </c>
      <c r="C50" s="116" t="str">
        <f t="shared" ca="1" si="1"/>
        <v>jogging</v>
      </c>
      <c r="D50" s="122">
        <f t="shared" ca="1" si="2"/>
        <v>7</v>
      </c>
      <c r="E50" s="119"/>
    </row>
    <row r="51" spans="1:5" ht="21.75" customHeight="1" thickBot="1">
      <c r="A51" s="7">
        <f t="shared" si="30"/>
        <v>40626</v>
      </c>
      <c r="B51" s="58">
        <f t="shared" ca="1" si="0"/>
        <v>0.42151418447123007</v>
      </c>
      <c r="C51" s="116" t="str">
        <f t="shared" ca="1" si="1"/>
        <v>tomate</v>
      </c>
      <c r="D51" s="122">
        <f t="shared" ca="1" si="2"/>
        <v>3</v>
      </c>
      <c r="E51" s="119"/>
    </row>
    <row r="52" spans="1:5" ht="21.75" customHeight="1" thickBot="1">
      <c r="A52" s="7">
        <f t="shared" si="30"/>
        <v>40626</v>
      </c>
      <c r="B52" s="58">
        <f t="shared" ca="1" si="0"/>
        <v>0.42069160454813709</v>
      </c>
      <c r="C52" s="116" t="str">
        <f t="shared" ca="1" si="1"/>
        <v>tomate</v>
      </c>
      <c r="D52" s="122">
        <f t="shared" ca="1" si="2"/>
        <v>6</v>
      </c>
      <c r="E52" s="119"/>
    </row>
    <row r="53" spans="1:5" ht="21.75" customHeight="1" thickBot="1">
      <c r="A53" s="7">
        <f t="shared" si="30"/>
        <v>40626</v>
      </c>
      <c r="B53" s="58">
        <f t="shared" ca="1" si="0"/>
        <v>0.45489963268305844</v>
      </c>
      <c r="C53" s="116" t="str">
        <f t="shared" ca="1" si="1"/>
        <v>Lunette de soleil</v>
      </c>
      <c r="D53" s="122">
        <f t="shared" ca="1" si="2"/>
        <v>0</v>
      </c>
      <c r="E53" s="119"/>
    </row>
    <row r="54" spans="1:5" ht="21.75" customHeight="1" thickBot="1">
      <c r="A54" s="7">
        <v>40626</v>
      </c>
      <c r="B54" s="58">
        <f t="shared" ca="1" si="0"/>
        <v>0.44704548676581368</v>
      </c>
      <c r="C54" s="116" t="str">
        <f t="shared" ca="1" si="1"/>
        <v>carotte</v>
      </c>
      <c r="D54" s="122">
        <f t="shared" ca="1" si="2"/>
        <v>10</v>
      </c>
      <c r="E54" s="119"/>
    </row>
    <row r="55" spans="1:5" ht="21.75" customHeight="1" thickBot="1">
      <c r="A55" s="7">
        <f>A54</f>
        <v>40626</v>
      </c>
      <c r="B55" s="58">
        <f t="shared" ca="1" si="0"/>
        <v>0.38144216713685236</v>
      </c>
      <c r="C55" s="116" t="str">
        <f t="shared" ca="1" si="1"/>
        <v>tomate</v>
      </c>
      <c r="D55" s="122">
        <f t="shared" ca="1" si="2"/>
        <v>13</v>
      </c>
      <c r="E55" s="119"/>
    </row>
    <row r="56" spans="1:5" ht="21.75" customHeight="1" thickBot="1">
      <c r="A56" s="7">
        <f t="shared" ref="A56:A64" si="31">A55</f>
        <v>40626</v>
      </c>
      <c r="B56" s="58">
        <f t="shared" ca="1" si="0"/>
        <v>0.39100759371483867</v>
      </c>
      <c r="C56" s="116" t="str">
        <f t="shared" ca="1" si="1"/>
        <v>chaussettes</v>
      </c>
      <c r="D56" s="122">
        <f t="shared" ca="1" si="2"/>
        <v>13</v>
      </c>
      <c r="E56" s="119"/>
    </row>
    <row r="57" spans="1:5" ht="21.75" customHeight="1" thickBot="1">
      <c r="A57" s="7">
        <f t="shared" si="31"/>
        <v>40626</v>
      </c>
      <c r="B57" s="58">
        <f t="shared" ca="1" si="0"/>
        <v>0.37072811624748747</v>
      </c>
      <c r="C57" s="116" t="str">
        <f t="shared" ca="1" si="1"/>
        <v>chaussettes</v>
      </c>
      <c r="D57" s="122">
        <f t="shared" ca="1" si="2"/>
        <v>10</v>
      </c>
      <c r="E57" s="119"/>
    </row>
    <row r="58" spans="1:5" ht="21.75" customHeight="1" thickBot="1">
      <c r="A58" s="7">
        <f t="shared" si="31"/>
        <v>40626</v>
      </c>
      <c r="B58" s="58">
        <f t="shared" ca="1" si="0"/>
        <v>0.45462702971290203</v>
      </c>
      <c r="C58" s="116" t="str">
        <f t="shared" ca="1" si="1"/>
        <v>chaussettes</v>
      </c>
      <c r="D58" s="122">
        <f t="shared" ca="1" si="2"/>
        <v>14</v>
      </c>
      <c r="E58" s="119"/>
    </row>
    <row r="59" spans="1:5" ht="21.75" customHeight="1" thickBot="1">
      <c r="A59" s="7">
        <f t="shared" si="31"/>
        <v>40626</v>
      </c>
      <c r="B59" s="58">
        <f t="shared" ca="1" si="0"/>
        <v>0.39202443871044057</v>
      </c>
      <c r="C59" s="116" t="str">
        <f t="shared" ca="1" si="1"/>
        <v>t-shirt</v>
      </c>
      <c r="D59" s="122">
        <f t="shared" ca="1" si="2"/>
        <v>2</v>
      </c>
      <c r="E59" s="119"/>
    </row>
    <row r="60" spans="1:5" ht="21.75" customHeight="1" thickBot="1">
      <c r="A60" s="7">
        <f t="shared" si="31"/>
        <v>40626</v>
      </c>
      <c r="B60" s="58">
        <f t="shared" ca="1" si="0"/>
        <v>0.35866113983000469</v>
      </c>
      <c r="C60" s="116" t="str">
        <f t="shared" ca="1" si="1"/>
        <v>dégivrant</v>
      </c>
      <c r="D60" s="122">
        <f t="shared" ca="1" si="2"/>
        <v>7</v>
      </c>
      <c r="E60" s="119"/>
    </row>
    <row r="61" spans="1:5" ht="21.75" customHeight="1" thickBot="1">
      <c r="A61" s="7">
        <f t="shared" si="31"/>
        <v>40626</v>
      </c>
      <c r="B61" s="58">
        <f t="shared" ca="1" si="0"/>
        <v>0.38056936590599083</v>
      </c>
      <c r="C61" s="116" t="str">
        <f t="shared" ca="1" si="1"/>
        <v>tomate</v>
      </c>
      <c r="D61" s="122">
        <f t="shared" ca="1" si="2"/>
        <v>8</v>
      </c>
      <c r="E61" s="119"/>
    </row>
    <row r="62" spans="1:5" ht="21.75" customHeight="1" thickBot="1">
      <c r="A62" s="7">
        <f t="shared" si="31"/>
        <v>40626</v>
      </c>
      <c r="B62" s="58">
        <f t="shared" ca="1" si="0"/>
        <v>0.43337126498336853</v>
      </c>
      <c r="C62" s="116" t="str">
        <f t="shared" ca="1" si="1"/>
        <v>décoration voiture</v>
      </c>
      <c r="D62" s="122">
        <f t="shared" ca="1" si="2"/>
        <v>13</v>
      </c>
      <c r="E62" s="119"/>
    </row>
    <row r="63" spans="1:5" ht="21.75" customHeight="1" thickBot="1">
      <c r="A63" s="7">
        <f t="shared" si="31"/>
        <v>40626</v>
      </c>
      <c r="B63" s="58">
        <f t="shared" ca="1" si="0"/>
        <v>0.38861039578667544</v>
      </c>
      <c r="C63" s="116" t="str">
        <f t="shared" ca="1" si="1"/>
        <v>tomate</v>
      </c>
      <c r="D63" s="122">
        <f t="shared" ca="1" si="2"/>
        <v>6</v>
      </c>
      <c r="E63" s="119"/>
    </row>
    <row r="64" spans="1:5" ht="21.75" customHeight="1" thickBot="1">
      <c r="A64" s="7">
        <f t="shared" si="31"/>
        <v>40626</v>
      </c>
      <c r="B64" s="58">
        <f t="shared" ca="1" si="0"/>
        <v>0.43597290418080714</v>
      </c>
      <c r="C64" s="116" t="str">
        <f t="shared" ca="1" si="1"/>
        <v>carotte</v>
      </c>
      <c r="D64" s="122">
        <f t="shared" ca="1" si="2"/>
        <v>8</v>
      </c>
      <c r="E64" s="119"/>
    </row>
  </sheetData>
  <mergeCells count="6">
    <mergeCell ref="AB16:AF16"/>
    <mergeCell ref="H2:L2"/>
    <mergeCell ref="M2:Q2"/>
    <mergeCell ref="R2:V2"/>
    <mergeCell ref="W2:AA2"/>
    <mergeCell ref="AB2:AF2"/>
  </mergeCells>
  <dataValidations count="1">
    <dataValidation operator="equal" allowBlank="1" showInputMessage="1" showErrorMessage="1" sqref="A3:A64"/>
  </dataValidations>
  <pageMargins left="0.75" right="0.75" top="0.25" bottom="0.5" header="0.25" footer="0.25"/>
  <pageSetup orientation="portrait"/>
  <headerFooter>
    <oddFooter>&amp;C&amp;"Avenir Next,Regular"&amp;10&amp;K000000&amp;P</oddFooter>
  </headerFooter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>
    <pageSetUpPr fitToPage="1"/>
  </sheetPr>
  <dimension ref="A1:IV138"/>
  <sheetViews>
    <sheetView showGridLines="0" workbookViewId="0">
      <selection activeCell="E1" sqref="E1:E1048576"/>
    </sheetView>
  </sheetViews>
  <sheetFormatPr baseColWidth="10" defaultColWidth="10.85546875" defaultRowHeight="21.75" customHeight="1"/>
  <cols>
    <col min="1" max="1" width="9.42578125" style="1" bestFit="1" customWidth="1"/>
    <col min="2" max="2" width="7.85546875" style="1" bestFit="1" customWidth="1"/>
    <col min="3" max="3" width="14.28515625" style="1" bestFit="1" customWidth="1"/>
    <col min="4" max="4" width="7.85546875" style="1" bestFit="1" customWidth="1"/>
    <col min="5" max="5" width="3.28515625" style="1" customWidth="1"/>
    <col min="6" max="6" width="15.7109375" style="1" bestFit="1" customWidth="1"/>
    <col min="7" max="7" width="5.42578125" style="1" bestFit="1" customWidth="1"/>
    <col min="8" max="9" width="8.140625" style="1" bestFit="1" customWidth="1"/>
    <col min="10" max="10" width="7.28515625" style="1" bestFit="1" customWidth="1"/>
    <col min="11" max="11" width="6.42578125" style="1" bestFit="1" customWidth="1"/>
    <col min="12" max="12" width="5.140625" style="1" bestFit="1" customWidth="1"/>
    <col min="13" max="13" width="6.42578125" style="1" bestFit="1" customWidth="1"/>
    <col min="14" max="14" width="8.140625" style="1" bestFit="1" customWidth="1"/>
    <col min="15" max="15" width="7.28515625" style="1" bestFit="1" customWidth="1"/>
    <col min="16" max="16" width="6.42578125" style="1" bestFit="1" customWidth="1"/>
    <col min="17" max="17" width="8.140625" style="1" bestFit="1" customWidth="1"/>
    <col min="18" max="18" width="6.42578125" style="1" bestFit="1" customWidth="1"/>
    <col min="19" max="20" width="7.28515625" style="1" bestFit="1" customWidth="1"/>
    <col min="21" max="21" width="6.42578125" style="1" bestFit="1" customWidth="1"/>
    <col min="22" max="22" width="5.42578125" style="1" bestFit="1" customWidth="1"/>
    <col min="23" max="23" width="6.42578125" style="1" bestFit="1" customWidth="1"/>
    <col min="24" max="25" width="7.28515625" style="1" bestFit="1" customWidth="1"/>
    <col min="26" max="26" width="6.42578125" style="1" bestFit="1" customWidth="1"/>
    <col min="27" max="27" width="5.42578125" style="1" bestFit="1" customWidth="1"/>
    <col min="28" max="28" width="6.42578125" style="1" bestFit="1" customWidth="1"/>
    <col min="29" max="30" width="7.28515625" style="1" bestFit="1" customWidth="1"/>
    <col min="31" max="31" width="6.42578125" style="1" bestFit="1" customWidth="1"/>
    <col min="32" max="32" width="5.42578125" style="1" bestFit="1" customWidth="1"/>
    <col min="33" max="33" width="6.42578125" style="1" bestFit="1" customWidth="1"/>
    <col min="34" max="35" width="7.28515625" style="1" bestFit="1" customWidth="1"/>
    <col min="36" max="36" width="6.42578125" style="1" bestFit="1" customWidth="1"/>
    <col min="37" max="37" width="15.7109375" style="1" bestFit="1" customWidth="1"/>
    <col min="38" max="256" width="10.85546875" style="1" customWidth="1"/>
  </cols>
  <sheetData>
    <row r="1" spans="1:256" ht="285.95" customHeight="1" thickBot="1">
      <c r="A1" s="4">
        <v>0.33333333333333331</v>
      </c>
      <c r="B1" s="4">
        <v>0.5</v>
      </c>
      <c r="C1" s="3"/>
      <c r="D1" s="3"/>
    </row>
    <row r="2" spans="1:256" ht="22.5" customHeight="1" thickBot="1">
      <c r="A2" s="14" t="s">
        <v>1</v>
      </c>
      <c r="B2" s="15" t="s">
        <v>2</v>
      </c>
      <c r="C2" s="15" t="s">
        <v>3</v>
      </c>
      <c r="D2" s="15" t="s">
        <v>4</v>
      </c>
      <c r="F2" s="10"/>
      <c r="G2" s="172">
        <v>40633</v>
      </c>
      <c r="H2" s="172"/>
      <c r="I2" s="172"/>
      <c r="J2" s="172"/>
      <c r="K2" s="172"/>
      <c r="L2" s="172">
        <v>40640</v>
      </c>
      <c r="M2" s="172"/>
      <c r="N2" s="172"/>
      <c r="O2" s="172"/>
      <c r="P2" s="172"/>
      <c r="Q2" s="172">
        <v>40647</v>
      </c>
      <c r="R2" s="172"/>
      <c r="S2" s="172"/>
      <c r="T2" s="172"/>
      <c r="U2" s="172"/>
      <c r="V2" s="172">
        <v>40654</v>
      </c>
      <c r="W2" s="172"/>
      <c r="X2" s="172"/>
      <c r="Y2" s="172"/>
      <c r="Z2" s="172"/>
      <c r="AA2" s="172">
        <v>40661</v>
      </c>
      <c r="AB2" s="172"/>
      <c r="AC2" s="172"/>
      <c r="AD2" s="172"/>
      <c r="AE2" s="172"/>
      <c r="AF2" s="172" t="s">
        <v>49</v>
      </c>
      <c r="AG2" s="172"/>
      <c r="AH2" s="172"/>
      <c r="AI2" s="172"/>
      <c r="AJ2" s="172"/>
      <c r="AK2" s="57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ht="22.5" customHeight="1" thickBot="1">
      <c r="A3" s="11">
        <v>40633</v>
      </c>
      <c r="B3" s="12">
        <f ca="1">RAND()*($A$1-$B$1)+$B$1</f>
        <v>0.48732363146899577</v>
      </c>
      <c r="C3" s="13" t="str">
        <f ca="1">CHOOSE(INT(RAND()*13)+1,"Lunette de soleil","parapluie","tomate","fraise","carotte","dégivrant","t-shirt","chaussettes","jogging","décoration voiture","Farce et attrape","Farce et attrape","Farce et attrape")</f>
        <v>Farce et attrape</v>
      </c>
      <c r="D3" s="13">
        <f ca="1">ROUND((RAND()*15),0)</f>
        <v>15</v>
      </c>
      <c r="F3" s="10"/>
      <c r="G3" s="53" t="s">
        <v>35</v>
      </c>
      <c r="H3" s="53" t="s">
        <v>36</v>
      </c>
      <c r="I3" s="53" t="s">
        <v>41</v>
      </c>
      <c r="J3" s="53" t="s">
        <v>42</v>
      </c>
      <c r="K3" s="53" t="s">
        <v>43</v>
      </c>
      <c r="L3" s="53" t="s">
        <v>35</v>
      </c>
      <c r="M3" s="53" t="s">
        <v>36</v>
      </c>
      <c r="N3" s="53" t="s">
        <v>41</v>
      </c>
      <c r="O3" s="53" t="s">
        <v>42</v>
      </c>
      <c r="P3" s="53" t="s">
        <v>43</v>
      </c>
      <c r="Q3" s="53" t="s">
        <v>35</v>
      </c>
      <c r="R3" s="53" t="s">
        <v>36</v>
      </c>
      <c r="S3" s="53" t="s">
        <v>41</v>
      </c>
      <c r="T3" s="53" t="s">
        <v>42</v>
      </c>
      <c r="U3" s="53" t="s">
        <v>43</v>
      </c>
      <c r="V3" s="53" t="s">
        <v>35</v>
      </c>
      <c r="W3" s="53" t="s">
        <v>36</v>
      </c>
      <c r="X3" s="53" t="s">
        <v>41</v>
      </c>
      <c r="Y3" s="53" t="s">
        <v>42</v>
      </c>
      <c r="Z3" s="53" t="s">
        <v>43</v>
      </c>
      <c r="AA3" s="53" t="s">
        <v>35</v>
      </c>
      <c r="AB3" s="53" t="s">
        <v>36</v>
      </c>
      <c r="AC3" s="53" t="s">
        <v>41</v>
      </c>
      <c r="AD3" s="53" t="s">
        <v>42</v>
      </c>
      <c r="AE3" s="53" t="s">
        <v>43</v>
      </c>
      <c r="AF3" s="53" t="s">
        <v>35</v>
      </c>
      <c r="AG3" s="53" t="s">
        <v>36</v>
      </c>
      <c r="AH3" s="53" t="s">
        <v>41</v>
      </c>
      <c r="AI3" s="53" t="s">
        <v>42</v>
      </c>
      <c r="AJ3" s="53" t="s">
        <v>43</v>
      </c>
      <c r="AK3" s="57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ht="22.35" customHeight="1" thickBot="1">
      <c r="A4" s="7">
        <f>A3</f>
        <v>40633</v>
      </c>
      <c r="B4" s="8">
        <f t="shared" ref="B4:B77" ca="1" si="0">RAND()*($A$1-$B$1)+$B$1</f>
        <v>0.46570135790548522</v>
      </c>
      <c r="C4" s="13" t="str">
        <f t="shared" ref="C4:C26" ca="1" si="1">CHOOSE(INT(RAND()*13)+1,"Lunette de soleil","parapluie","tomate","fraise","carotte","dégivrant","t-shirt","chaussettes","jogging","décoration voiture","Farce et attrape","Farce et attrape","Farce et attrape")</f>
        <v>décoration voiture</v>
      </c>
      <c r="D4" s="9">
        <f t="shared" ref="D4:D77" ca="1" si="2">ROUND((RAND()*15),0)</f>
        <v>2</v>
      </c>
      <c r="F4" s="10" t="s">
        <v>8</v>
      </c>
      <c r="G4" s="54">
        <f t="shared" ref="G4:G14" ca="1" si="3">SUMIFS($D$3:$D$780,$A$3:$A$780,$G$2,$C$3:$C$780,$F4,$B$3:$B$780,"&lt;0,375")</f>
        <v>8</v>
      </c>
      <c r="H4" s="54">
        <f t="shared" ref="H4:H14" ca="1" si="4">SUMIFS($D$3:$D$780,$A$3:$A$780,$G$2,$C$3:$C$780,$F4,$B$3:$B$780,"&lt;0,41666666",$B$3:$B$780,"&gt;0,375")</f>
        <v>5</v>
      </c>
      <c r="I4" s="54">
        <f t="shared" ref="I4:I14" ca="1" si="5">SUMIFS($D$3:$D$780,$A$3:$A$780,$G$2,$C$3:$C$780,$F4,$B$3:$B$780,"&lt;0,458333333",$B$3:$B$780,"&gt;0,41666666666")</f>
        <v>0</v>
      </c>
      <c r="J4" s="54">
        <f t="shared" ref="J4:J14" ca="1" si="6">SUMIFS($D$3:$D$780,$A$3:$A$780,$G$2,$C$3:$C$780,$F4,$B$3:$B$780,"&lt;0,5",$B$3:$B$780,"&gt;0,45833333")</f>
        <v>0</v>
      </c>
      <c r="K4" s="52">
        <f ca="1">SUM(G4:J4)</f>
        <v>13</v>
      </c>
      <c r="L4" s="54">
        <f t="shared" ref="L4:L14" ca="1" si="7">SUMIFS($D$3:$D$780,$A$3:$A$780,$L$2,$C$3:$C$780,$F4,$B$3:$B$780,"&lt;0,375")</f>
        <v>0</v>
      </c>
      <c r="M4" s="54">
        <f t="shared" ref="M4:M14" ca="1" si="8">SUMIFS($D$3:$D$780,$A$3:$A$780,$L$2,$C$3:$C$780,$F4,$B$3:$B$780,"&lt;0,41666666",$B$3:$B$780,"&gt;0,375")</f>
        <v>0</v>
      </c>
      <c r="N4" s="54">
        <f t="shared" ref="N4:N14" ca="1" si="9">SUMIFS($D$3:$D$780,$A$3:$A$780,$L$2,$C$3:$C$780,$F4,$B$3:$B$780,"&lt;0,458333333",$B$3:$B$780,"&gt;0,41666666666")</f>
        <v>0</v>
      </c>
      <c r="O4" s="54">
        <f t="shared" ref="O4:O14" ca="1" si="10">SUMIFS($D$3:$D$780,$A$3:$A$780,$L$2,$C$3:$C$780,$F4,$B$3:$B$780,"&lt;0,5",$B$3:$B$780,"&gt;0,45833333")</f>
        <v>12</v>
      </c>
      <c r="P4" s="52">
        <f ca="1">SUM(L4:O4)</f>
        <v>12</v>
      </c>
      <c r="Q4" s="54">
        <f t="shared" ref="Q4:Q14" ca="1" si="11">SUMIFS($D$3:$D$780,$A$3:$A$780,$Q$2,$C$3:$C$780,$F4,$B$3:$B$780,"&lt;0,375")</f>
        <v>0</v>
      </c>
      <c r="R4" s="54">
        <f t="shared" ref="R4:R14" ca="1" si="12">SUMIFS($D$3:$D$780,$A$3:$A$780,$Q$2,$C$3:$C$780,$F4,$B$3:$B$780,"&lt;0,41666666",$B$3:$B$780,"&gt;0,375")</f>
        <v>0</v>
      </c>
      <c r="S4" s="54">
        <f t="shared" ref="S4:S14" ca="1" si="13">SUMIFS($D$3:$D$780,$A$3:$A$780,$Q$2,$C$3:$C$780,$F4,$B$3:$B$780,"&lt;0,458333333",$B$3:$B$780,"&gt;0,41666666666")</f>
        <v>4</v>
      </c>
      <c r="T4" s="54">
        <f t="shared" ref="T4:T14" ca="1" si="14">SUMIFS($D$3:$D$780,$A$3:$A$780,$Q$2,$C$3:$C$780,$F4,$B$3:$B$780,"&lt;0,5",$B$3:$B$780,"&gt;0,45833333")</f>
        <v>0</v>
      </c>
      <c r="U4" s="52">
        <f ca="1">SUM(Q4:T4)</f>
        <v>4</v>
      </c>
      <c r="V4" s="54">
        <f t="shared" ref="V4:V14" ca="1" si="15">SUMIFS($D$3:$D$780,$A$3:$A$780,$V$2,$C$3:$C$780,$F4,$B$3:$B$780,"&lt;0,375")</f>
        <v>0</v>
      </c>
      <c r="W4" s="54">
        <f t="shared" ref="W4:W14" ca="1" si="16">SUMIFS($D$3:$D$780,$A$3:$A$780,$V$2,$C$3:$C$780,$F4,$B$3:$B$780,"&lt;0,41666666",$B$3:$B$780,"&gt;0,375")</f>
        <v>14</v>
      </c>
      <c r="X4" s="54">
        <f t="shared" ref="X4:X14" ca="1" si="17">SUMIFS($D$3:$D$780,$A$3:$A$780,$V$2,$C$3:$C$780,$F4,$B$3:$B$780,"&lt;0,458333333",$B$3:$B$780,"&gt;0,41666666666")</f>
        <v>0</v>
      </c>
      <c r="Y4" s="54">
        <f t="shared" ref="Y4:Y14" ca="1" si="18">SUMIFS($D$3:$D$780,$A$3:$A$780,$V$2,$C$3:$C$780,$F4,$B$3:$B$780,"&lt;0,5",$B$3:$B$780,"&gt;0,45833333")</f>
        <v>0</v>
      </c>
      <c r="Z4" s="52">
        <f ca="1">SUM(V4:Y4)</f>
        <v>14</v>
      </c>
      <c r="AA4" s="54">
        <f t="shared" ref="AA4:AA14" ca="1" si="19">SUMIFS($D$3:$D$780,$A$3:$A$780,$AA$2,$C$3:$C$780,$F4,$B$3:$B$780,"&lt;0,375")</f>
        <v>18</v>
      </c>
      <c r="AB4" s="54">
        <f t="shared" ref="AB4:AB14" ca="1" si="20">SUMIFS($D$3:$D$780,$A$3:$A$780,$AA$2,$C$3:$C$780,$F4,$B$3:$B$780,"&lt;0,41666666",$B$3:$B$780,"&gt;0,375")</f>
        <v>27</v>
      </c>
      <c r="AC4" s="54">
        <f t="shared" ref="AC4:AC14" ca="1" si="21">SUMIFS($D$3:$D$780,$A$3:$A$780,$AA$2,$C$3:$C$780,$F4,$B$3:$B$780,"&lt;0,458333333",$B$3:$B$780,"&gt;0,41666666666")</f>
        <v>19</v>
      </c>
      <c r="AD4" s="54">
        <f t="shared" ref="AD4:AD14" ca="1" si="22">SUMIFS($D$3:$D$780,$A$3:$A$780,$AA$2,$C$3:$C$780,$F4,$B$3:$B$780,"&lt;0,5",$B$3:$B$780,"&gt;0,45833333")</f>
        <v>12</v>
      </c>
      <c r="AE4" s="52">
        <f ca="1">SUM(AA4:AD4)</f>
        <v>76</v>
      </c>
      <c r="AF4" s="54">
        <f ca="1">L4+Q4+V4+AA4+G4</f>
        <v>26</v>
      </c>
      <c r="AG4" s="54">
        <f ca="1">M4+R4+W4+AB4+H4</f>
        <v>46</v>
      </c>
      <c r="AH4" s="54">
        <f ca="1">N4+S4+X4+AC4+I4</f>
        <v>23</v>
      </c>
      <c r="AI4" s="54">
        <f ca="1">O4+T4+Y4+AD4+J4</f>
        <v>24</v>
      </c>
      <c r="AJ4" s="52">
        <f ca="1">SUM(AF4:AI4)</f>
        <v>119</v>
      </c>
      <c r="AK4" s="57" t="s">
        <v>8</v>
      </c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ht="22.35" customHeight="1" thickBot="1">
      <c r="A5" s="7">
        <f t="shared" ref="A5:A26" si="23">A4</f>
        <v>40633</v>
      </c>
      <c r="B5" s="8">
        <f t="shared" ca="1" si="0"/>
        <v>0.40097452820990015</v>
      </c>
      <c r="C5" s="13" t="str">
        <f t="shared" ca="1" si="1"/>
        <v>Farce et attrape</v>
      </c>
      <c r="D5" s="9">
        <f t="shared" ca="1" si="2"/>
        <v>6</v>
      </c>
      <c r="F5" s="10" t="s">
        <v>9</v>
      </c>
      <c r="G5" s="54">
        <f t="shared" ca="1" si="3"/>
        <v>0</v>
      </c>
      <c r="H5" s="54">
        <f t="shared" ca="1" si="4"/>
        <v>0</v>
      </c>
      <c r="I5" s="54">
        <f t="shared" ca="1" si="5"/>
        <v>0</v>
      </c>
      <c r="J5" s="54">
        <f t="shared" ca="1" si="6"/>
        <v>0</v>
      </c>
      <c r="K5" s="52">
        <f t="shared" ref="K5:K14" ca="1" si="24">SUM(G5:J5)</f>
        <v>0</v>
      </c>
      <c r="L5" s="54">
        <f t="shared" ca="1" si="7"/>
        <v>0</v>
      </c>
      <c r="M5" s="54">
        <f t="shared" ca="1" si="8"/>
        <v>0</v>
      </c>
      <c r="N5" s="54">
        <f t="shared" ca="1" si="9"/>
        <v>4</v>
      </c>
      <c r="O5" s="54">
        <f t="shared" ca="1" si="10"/>
        <v>0</v>
      </c>
      <c r="P5" s="52">
        <f t="shared" ref="P5:P14" ca="1" si="25">SUM(L5:O5)</f>
        <v>4</v>
      </c>
      <c r="Q5" s="54">
        <f t="shared" ca="1" si="11"/>
        <v>0</v>
      </c>
      <c r="R5" s="54">
        <f t="shared" ca="1" si="12"/>
        <v>0</v>
      </c>
      <c r="S5" s="54">
        <f t="shared" ca="1" si="13"/>
        <v>1</v>
      </c>
      <c r="T5" s="54">
        <f t="shared" ca="1" si="14"/>
        <v>0</v>
      </c>
      <c r="U5" s="52">
        <f t="shared" ref="U5:U14" ca="1" si="26">SUM(Q5:T5)</f>
        <v>1</v>
      </c>
      <c r="V5" s="54">
        <f t="shared" ca="1" si="15"/>
        <v>0</v>
      </c>
      <c r="W5" s="54">
        <f t="shared" ca="1" si="16"/>
        <v>15</v>
      </c>
      <c r="X5" s="54">
        <f t="shared" ca="1" si="17"/>
        <v>0</v>
      </c>
      <c r="Y5" s="54">
        <f t="shared" ca="1" si="18"/>
        <v>0</v>
      </c>
      <c r="Z5" s="52">
        <f t="shared" ref="Z5:Z14" ca="1" si="27">SUM(V5:Y5)</f>
        <v>15</v>
      </c>
      <c r="AA5" s="54">
        <f t="shared" ca="1" si="19"/>
        <v>33</v>
      </c>
      <c r="AB5" s="54">
        <f t="shared" ca="1" si="20"/>
        <v>17</v>
      </c>
      <c r="AC5" s="54">
        <f t="shared" ca="1" si="21"/>
        <v>21</v>
      </c>
      <c r="AD5" s="54">
        <f t="shared" ca="1" si="22"/>
        <v>29</v>
      </c>
      <c r="AE5" s="52">
        <f t="shared" ref="AE5:AE14" ca="1" si="28">SUM(AA5:AD5)</f>
        <v>100</v>
      </c>
      <c r="AF5" s="54">
        <f t="shared" ref="AF5:AF14" ca="1" si="29">L5+Q5+V5+AA5+G5</f>
        <v>33</v>
      </c>
      <c r="AG5" s="54">
        <f t="shared" ref="AG5:AG14" ca="1" si="30">M5+R5+W5+AB5+H5</f>
        <v>32</v>
      </c>
      <c r="AH5" s="54">
        <f t="shared" ref="AH5:AH14" ca="1" si="31">N5+S5+X5+AC5+I5</f>
        <v>26</v>
      </c>
      <c r="AI5" s="54">
        <f t="shared" ref="AI5:AI14" ca="1" si="32">O5+T5+Y5+AD5+J5</f>
        <v>29</v>
      </c>
      <c r="AJ5" s="52">
        <f ca="1">SUM(AF5:AI5)</f>
        <v>120</v>
      </c>
      <c r="AK5" s="57" t="s">
        <v>9</v>
      </c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ht="22.35" customHeight="1" thickBot="1">
      <c r="A6" s="7">
        <f t="shared" si="23"/>
        <v>40633</v>
      </c>
      <c r="B6" s="8">
        <f t="shared" ca="1" si="0"/>
        <v>0.4494233217756835</v>
      </c>
      <c r="C6" s="13" t="str">
        <f t="shared" ca="1" si="1"/>
        <v>Farce et attrape</v>
      </c>
      <c r="D6" s="9">
        <f t="shared" ca="1" si="2"/>
        <v>11</v>
      </c>
      <c r="F6" s="10" t="s">
        <v>10</v>
      </c>
      <c r="G6" s="54">
        <f t="shared" ca="1" si="3"/>
        <v>0</v>
      </c>
      <c r="H6" s="54">
        <f t="shared" ca="1" si="4"/>
        <v>0</v>
      </c>
      <c r="I6" s="54">
        <f t="shared" ca="1" si="5"/>
        <v>10</v>
      </c>
      <c r="J6" s="54">
        <f t="shared" ca="1" si="6"/>
        <v>0</v>
      </c>
      <c r="K6" s="52">
        <f t="shared" ca="1" si="24"/>
        <v>10</v>
      </c>
      <c r="L6" s="54">
        <f t="shared" ca="1" si="7"/>
        <v>0</v>
      </c>
      <c r="M6" s="54">
        <f t="shared" ca="1" si="8"/>
        <v>0</v>
      </c>
      <c r="N6" s="54">
        <f t="shared" ca="1" si="9"/>
        <v>0</v>
      </c>
      <c r="O6" s="54">
        <f t="shared" ca="1" si="10"/>
        <v>0</v>
      </c>
      <c r="P6" s="52">
        <f t="shared" ca="1" si="25"/>
        <v>0</v>
      </c>
      <c r="Q6" s="54">
        <f t="shared" ca="1" si="11"/>
        <v>0</v>
      </c>
      <c r="R6" s="54">
        <f t="shared" ca="1" si="12"/>
        <v>0</v>
      </c>
      <c r="S6" s="54">
        <f t="shared" ca="1" si="13"/>
        <v>0</v>
      </c>
      <c r="T6" s="54">
        <f t="shared" ca="1" si="14"/>
        <v>0</v>
      </c>
      <c r="U6" s="52">
        <f t="shared" ca="1" si="26"/>
        <v>0</v>
      </c>
      <c r="V6" s="54">
        <f t="shared" ca="1" si="15"/>
        <v>0</v>
      </c>
      <c r="W6" s="54">
        <f t="shared" ca="1" si="16"/>
        <v>0</v>
      </c>
      <c r="X6" s="54">
        <f t="shared" ca="1" si="17"/>
        <v>0</v>
      </c>
      <c r="Y6" s="54">
        <f t="shared" ca="1" si="18"/>
        <v>0</v>
      </c>
      <c r="Z6" s="52">
        <f t="shared" ca="1" si="27"/>
        <v>0</v>
      </c>
      <c r="AA6" s="54">
        <f t="shared" ca="1" si="19"/>
        <v>14</v>
      </c>
      <c r="AB6" s="54">
        <f t="shared" ca="1" si="20"/>
        <v>20</v>
      </c>
      <c r="AC6" s="54">
        <f t="shared" ca="1" si="21"/>
        <v>2</v>
      </c>
      <c r="AD6" s="54">
        <f t="shared" ca="1" si="22"/>
        <v>0</v>
      </c>
      <c r="AE6" s="52">
        <f t="shared" ca="1" si="28"/>
        <v>36</v>
      </c>
      <c r="AF6" s="54">
        <f t="shared" ca="1" si="29"/>
        <v>14</v>
      </c>
      <c r="AG6" s="54">
        <f t="shared" ca="1" si="30"/>
        <v>20</v>
      </c>
      <c r="AH6" s="54">
        <f t="shared" ca="1" si="31"/>
        <v>12</v>
      </c>
      <c r="AI6" s="54">
        <f t="shared" ca="1" si="32"/>
        <v>0</v>
      </c>
      <c r="AJ6" s="52">
        <f t="shared" ref="AJ6:AJ14" ca="1" si="33">SUM(AF6:AI6)</f>
        <v>46</v>
      </c>
      <c r="AK6" s="57" t="s">
        <v>10</v>
      </c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ht="22.35" customHeight="1" thickBot="1">
      <c r="A7" s="7">
        <f t="shared" si="23"/>
        <v>40633</v>
      </c>
      <c r="B7" s="8">
        <f t="shared" ca="1" si="0"/>
        <v>0.44155409838212795</v>
      </c>
      <c r="C7" s="13" t="str">
        <f t="shared" ca="1" si="1"/>
        <v>carotte</v>
      </c>
      <c r="D7" s="9">
        <f t="shared" ca="1" si="2"/>
        <v>1</v>
      </c>
      <c r="F7" s="10" t="s">
        <v>11</v>
      </c>
      <c r="G7" s="54">
        <f t="shared" ca="1" si="3"/>
        <v>0</v>
      </c>
      <c r="H7" s="54">
        <f t="shared" ca="1" si="4"/>
        <v>0</v>
      </c>
      <c r="I7" s="54">
        <f t="shared" ca="1" si="5"/>
        <v>0</v>
      </c>
      <c r="J7" s="54">
        <f t="shared" ca="1" si="6"/>
        <v>0</v>
      </c>
      <c r="K7" s="52">
        <f t="shared" ca="1" si="24"/>
        <v>0</v>
      </c>
      <c r="L7" s="54">
        <f t="shared" ca="1" si="7"/>
        <v>0</v>
      </c>
      <c r="M7" s="54">
        <f t="shared" ca="1" si="8"/>
        <v>5</v>
      </c>
      <c r="N7" s="54">
        <f t="shared" ca="1" si="9"/>
        <v>0</v>
      </c>
      <c r="O7" s="54">
        <f t="shared" ca="1" si="10"/>
        <v>6</v>
      </c>
      <c r="P7" s="52">
        <f t="shared" ca="1" si="25"/>
        <v>11</v>
      </c>
      <c r="Q7" s="54">
        <f t="shared" ca="1" si="11"/>
        <v>0</v>
      </c>
      <c r="R7" s="54">
        <f t="shared" ca="1" si="12"/>
        <v>5</v>
      </c>
      <c r="S7" s="54">
        <f t="shared" ca="1" si="13"/>
        <v>0</v>
      </c>
      <c r="T7" s="54">
        <f t="shared" ca="1" si="14"/>
        <v>7</v>
      </c>
      <c r="U7" s="52">
        <f t="shared" ca="1" si="26"/>
        <v>12</v>
      </c>
      <c r="V7" s="54">
        <f t="shared" ca="1" si="15"/>
        <v>7</v>
      </c>
      <c r="W7" s="54">
        <f t="shared" ca="1" si="16"/>
        <v>0</v>
      </c>
      <c r="X7" s="54">
        <f t="shared" ca="1" si="17"/>
        <v>0</v>
      </c>
      <c r="Y7" s="54">
        <f t="shared" ca="1" si="18"/>
        <v>0</v>
      </c>
      <c r="Z7" s="52">
        <f t="shared" ca="1" si="27"/>
        <v>7</v>
      </c>
      <c r="AA7" s="54">
        <f t="shared" ca="1" si="19"/>
        <v>0</v>
      </c>
      <c r="AB7" s="54">
        <f t="shared" ca="1" si="20"/>
        <v>8</v>
      </c>
      <c r="AC7" s="54">
        <f t="shared" ca="1" si="21"/>
        <v>0</v>
      </c>
      <c r="AD7" s="54">
        <f t="shared" ca="1" si="22"/>
        <v>21</v>
      </c>
      <c r="AE7" s="52">
        <f t="shared" ca="1" si="28"/>
        <v>29</v>
      </c>
      <c r="AF7" s="54">
        <f t="shared" ca="1" si="29"/>
        <v>7</v>
      </c>
      <c r="AG7" s="54">
        <f t="shared" ca="1" si="30"/>
        <v>18</v>
      </c>
      <c r="AH7" s="54">
        <f t="shared" ca="1" si="31"/>
        <v>0</v>
      </c>
      <c r="AI7" s="54">
        <f t="shared" ca="1" si="32"/>
        <v>34</v>
      </c>
      <c r="AJ7" s="52">
        <f t="shared" ca="1" si="33"/>
        <v>59</v>
      </c>
      <c r="AK7" s="57" t="s">
        <v>11</v>
      </c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ht="22.35" customHeight="1" thickBot="1">
      <c r="A8" s="7">
        <f t="shared" si="23"/>
        <v>40633</v>
      </c>
      <c r="B8" s="8">
        <f t="shared" ca="1" si="0"/>
        <v>0.35456965129919865</v>
      </c>
      <c r="C8" s="13" t="str">
        <f ca="1">CHOOSE(INT(RAND()*13)+1,"Lunette de soleil","parapluie","tomate","fraise","carotte","dégivrant","t-shirt","chaussettes","jogging","décoration voiture","Farce et attrape","Farce et attrape","Farce et attrape")</f>
        <v>Farce et attrape</v>
      </c>
      <c r="D8" s="9">
        <f t="shared" ca="1" si="2"/>
        <v>2</v>
      </c>
      <c r="F8" s="10" t="s">
        <v>12</v>
      </c>
      <c r="G8" s="54">
        <f t="shared" ca="1" si="3"/>
        <v>4</v>
      </c>
      <c r="H8" s="54">
        <f t="shared" ca="1" si="4"/>
        <v>0</v>
      </c>
      <c r="I8" s="54">
        <f t="shared" ca="1" si="5"/>
        <v>2</v>
      </c>
      <c r="J8" s="54">
        <f t="shared" ca="1" si="6"/>
        <v>0</v>
      </c>
      <c r="K8" s="52">
        <f t="shared" ca="1" si="24"/>
        <v>6</v>
      </c>
      <c r="L8" s="54">
        <f t="shared" ca="1" si="7"/>
        <v>0</v>
      </c>
      <c r="M8" s="54">
        <f t="shared" ca="1" si="8"/>
        <v>0</v>
      </c>
      <c r="N8" s="54">
        <f t="shared" ca="1" si="9"/>
        <v>2</v>
      </c>
      <c r="O8" s="54">
        <f t="shared" ca="1" si="10"/>
        <v>0</v>
      </c>
      <c r="P8" s="52">
        <f t="shared" ca="1" si="25"/>
        <v>2</v>
      </c>
      <c r="Q8" s="54">
        <f t="shared" ca="1" si="11"/>
        <v>0</v>
      </c>
      <c r="R8" s="54">
        <f t="shared" ca="1" si="12"/>
        <v>25</v>
      </c>
      <c r="S8" s="54">
        <f t="shared" ca="1" si="13"/>
        <v>0</v>
      </c>
      <c r="T8" s="54">
        <f t="shared" ca="1" si="14"/>
        <v>0</v>
      </c>
      <c r="U8" s="52">
        <f t="shared" ca="1" si="26"/>
        <v>25</v>
      </c>
      <c r="V8" s="54">
        <f t="shared" ca="1" si="15"/>
        <v>0</v>
      </c>
      <c r="W8" s="54">
        <f t="shared" ca="1" si="16"/>
        <v>0</v>
      </c>
      <c r="X8" s="54">
        <f t="shared" ca="1" si="17"/>
        <v>0</v>
      </c>
      <c r="Y8" s="54">
        <f t="shared" ca="1" si="18"/>
        <v>0</v>
      </c>
      <c r="Z8" s="52">
        <f t="shared" ca="1" si="27"/>
        <v>0</v>
      </c>
      <c r="AA8" s="54">
        <f t="shared" ca="1" si="19"/>
        <v>47</v>
      </c>
      <c r="AB8" s="54">
        <f t="shared" ca="1" si="20"/>
        <v>0</v>
      </c>
      <c r="AC8" s="54">
        <f t="shared" ca="1" si="21"/>
        <v>0</v>
      </c>
      <c r="AD8" s="54">
        <f t="shared" ca="1" si="22"/>
        <v>8</v>
      </c>
      <c r="AE8" s="52">
        <f t="shared" ca="1" si="28"/>
        <v>55</v>
      </c>
      <c r="AF8" s="54">
        <f t="shared" ca="1" si="29"/>
        <v>51</v>
      </c>
      <c r="AG8" s="54">
        <f t="shared" ca="1" si="30"/>
        <v>25</v>
      </c>
      <c r="AH8" s="54">
        <f t="shared" ca="1" si="31"/>
        <v>4</v>
      </c>
      <c r="AI8" s="54">
        <f t="shared" ca="1" si="32"/>
        <v>8</v>
      </c>
      <c r="AJ8" s="52">
        <f t="shared" ca="1" si="33"/>
        <v>88</v>
      </c>
      <c r="AK8" s="57" t="s">
        <v>12</v>
      </c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ht="22.35" customHeight="1" thickBot="1">
      <c r="A9" s="7">
        <f t="shared" si="23"/>
        <v>40633</v>
      </c>
      <c r="B9" s="8">
        <f t="shared" ca="1" si="0"/>
        <v>0.42386436924040921</v>
      </c>
      <c r="C9" s="13" t="str">
        <f t="shared" ca="1" si="1"/>
        <v>Farce et attrape</v>
      </c>
      <c r="D9" s="9">
        <f t="shared" ca="1" si="2"/>
        <v>11</v>
      </c>
      <c r="F9" s="10" t="s">
        <v>13</v>
      </c>
      <c r="G9" s="54">
        <f t="shared" ca="1" si="3"/>
        <v>0</v>
      </c>
      <c r="H9" s="54">
        <f t="shared" ca="1" si="4"/>
        <v>0</v>
      </c>
      <c r="I9" s="54">
        <f t="shared" ca="1" si="5"/>
        <v>15</v>
      </c>
      <c r="J9" s="54">
        <f t="shared" ca="1" si="6"/>
        <v>12</v>
      </c>
      <c r="K9" s="52">
        <f t="shared" ca="1" si="24"/>
        <v>27</v>
      </c>
      <c r="L9" s="54">
        <f t="shared" ca="1" si="7"/>
        <v>0</v>
      </c>
      <c r="M9" s="54">
        <f t="shared" ca="1" si="8"/>
        <v>12</v>
      </c>
      <c r="N9" s="54">
        <f t="shared" ca="1" si="9"/>
        <v>0</v>
      </c>
      <c r="O9" s="54">
        <f t="shared" ca="1" si="10"/>
        <v>0</v>
      </c>
      <c r="P9" s="52">
        <f t="shared" ca="1" si="25"/>
        <v>12</v>
      </c>
      <c r="Q9" s="54">
        <f t="shared" ca="1" si="11"/>
        <v>2</v>
      </c>
      <c r="R9" s="54">
        <f t="shared" ca="1" si="12"/>
        <v>0</v>
      </c>
      <c r="S9" s="54">
        <f t="shared" ca="1" si="13"/>
        <v>0</v>
      </c>
      <c r="T9" s="54">
        <f t="shared" ca="1" si="14"/>
        <v>0</v>
      </c>
      <c r="U9" s="52">
        <f t="shared" ca="1" si="26"/>
        <v>2</v>
      </c>
      <c r="V9" s="54">
        <f t="shared" ca="1" si="15"/>
        <v>0</v>
      </c>
      <c r="W9" s="54">
        <f t="shared" ca="1" si="16"/>
        <v>0</v>
      </c>
      <c r="X9" s="54">
        <f t="shared" ca="1" si="17"/>
        <v>0</v>
      </c>
      <c r="Y9" s="54">
        <f t="shared" ca="1" si="18"/>
        <v>0</v>
      </c>
      <c r="Z9" s="52">
        <f t="shared" ca="1" si="27"/>
        <v>0</v>
      </c>
      <c r="AA9" s="54">
        <f t="shared" ca="1" si="19"/>
        <v>11</v>
      </c>
      <c r="AB9" s="54">
        <f t="shared" ca="1" si="20"/>
        <v>25</v>
      </c>
      <c r="AC9" s="54">
        <f t="shared" ca="1" si="21"/>
        <v>45</v>
      </c>
      <c r="AD9" s="54">
        <f t="shared" ca="1" si="22"/>
        <v>9</v>
      </c>
      <c r="AE9" s="52">
        <f t="shared" ca="1" si="28"/>
        <v>90</v>
      </c>
      <c r="AF9" s="54">
        <f t="shared" ca="1" si="29"/>
        <v>13</v>
      </c>
      <c r="AG9" s="54">
        <f t="shared" ca="1" si="30"/>
        <v>37</v>
      </c>
      <c r="AH9" s="54">
        <f t="shared" ca="1" si="31"/>
        <v>60</v>
      </c>
      <c r="AI9" s="54">
        <f t="shared" ca="1" si="32"/>
        <v>21</v>
      </c>
      <c r="AJ9" s="52">
        <f t="shared" ca="1" si="33"/>
        <v>131</v>
      </c>
      <c r="AK9" s="57" t="s">
        <v>13</v>
      </c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ht="22.35" customHeight="1" thickBot="1">
      <c r="A10" s="7">
        <f t="shared" si="23"/>
        <v>40633</v>
      </c>
      <c r="B10" s="8">
        <f t="shared" ca="1" si="0"/>
        <v>0.46024911577973365</v>
      </c>
      <c r="C10" s="13" t="str">
        <f t="shared" ca="1" si="1"/>
        <v>chaussettes</v>
      </c>
      <c r="D10" s="9">
        <f t="shared" ca="1" si="2"/>
        <v>6</v>
      </c>
      <c r="F10" s="10" t="s">
        <v>14</v>
      </c>
      <c r="G10" s="54">
        <f t="shared" ca="1" si="3"/>
        <v>0</v>
      </c>
      <c r="H10" s="54">
        <f t="shared" ca="1" si="4"/>
        <v>13</v>
      </c>
      <c r="I10" s="54">
        <f t="shared" ca="1" si="5"/>
        <v>0</v>
      </c>
      <c r="J10" s="54">
        <f t="shared" ca="1" si="6"/>
        <v>0</v>
      </c>
      <c r="K10" s="52">
        <f t="shared" ca="1" si="24"/>
        <v>13</v>
      </c>
      <c r="L10" s="54">
        <f t="shared" ca="1" si="7"/>
        <v>14</v>
      </c>
      <c r="M10" s="54">
        <f t="shared" ca="1" si="8"/>
        <v>0</v>
      </c>
      <c r="N10" s="54">
        <f t="shared" ca="1" si="9"/>
        <v>0</v>
      </c>
      <c r="O10" s="54">
        <f t="shared" ca="1" si="10"/>
        <v>0</v>
      </c>
      <c r="P10" s="52">
        <f t="shared" ca="1" si="25"/>
        <v>14</v>
      </c>
      <c r="Q10" s="54">
        <f t="shared" ca="1" si="11"/>
        <v>0</v>
      </c>
      <c r="R10" s="54">
        <f t="shared" ca="1" si="12"/>
        <v>0</v>
      </c>
      <c r="S10" s="54">
        <f t="shared" ca="1" si="13"/>
        <v>0</v>
      </c>
      <c r="T10" s="54">
        <f t="shared" ca="1" si="14"/>
        <v>0</v>
      </c>
      <c r="U10" s="52">
        <f t="shared" ca="1" si="26"/>
        <v>0</v>
      </c>
      <c r="V10" s="54">
        <f t="shared" ca="1" si="15"/>
        <v>0</v>
      </c>
      <c r="W10" s="54">
        <f t="shared" ca="1" si="16"/>
        <v>0</v>
      </c>
      <c r="X10" s="54">
        <f t="shared" ca="1" si="17"/>
        <v>0</v>
      </c>
      <c r="Y10" s="54">
        <f t="shared" ca="1" si="18"/>
        <v>0</v>
      </c>
      <c r="Z10" s="52">
        <f t="shared" ca="1" si="27"/>
        <v>0</v>
      </c>
      <c r="AA10" s="54">
        <f t="shared" ca="1" si="19"/>
        <v>1</v>
      </c>
      <c r="AB10" s="54">
        <f t="shared" ca="1" si="20"/>
        <v>7</v>
      </c>
      <c r="AC10" s="54">
        <f t="shared" ca="1" si="21"/>
        <v>8</v>
      </c>
      <c r="AD10" s="54">
        <f t="shared" ca="1" si="22"/>
        <v>6</v>
      </c>
      <c r="AE10" s="52">
        <f t="shared" ca="1" si="28"/>
        <v>22</v>
      </c>
      <c r="AF10" s="54">
        <f t="shared" ca="1" si="29"/>
        <v>15</v>
      </c>
      <c r="AG10" s="54">
        <f t="shared" ca="1" si="30"/>
        <v>20</v>
      </c>
      <c r="AH10" s="54">
        <f t="shared" ca="1" si="31"/>
        <v>8</v>
      </c>
      <c r="AI10" s="54">
        <f t="shared" ca="1" si="32"/>
        <v>6</v>
      </c>
      <c r="AJ10" s="52">
        <f ca="1">SUM(AF10:AI10)</f>
        <v>49</v>
      </c>
      <c r="AK10" s="57" t="s">
        <v>14</v>
      </c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ht="22.35" customHeight="1" thickBot="1">
      <c r="A11" s="7">
        <f t="shared" si="23"/>
        <v>40633</v>
      </c>
      <c r="B11" s="8">
        <f t="shared" ca="1" si="0"/>
        <v>0.35099357658120678</v>
      </c>
      <c r="C11" s="13" t="str">
        <f t="shared" ca="1" si="1"/>
        <v>Lunette de soleil</v>
      </c>
      <c r="D11" s="9">
        <f t="shared" ca="1" si="2"/>
        <v>8</v>
      </c>
      <c r="F11" s="10" t="s">
        <v>15</v>
      </c>
      <c r="G11" s="54">
        <f t="shared" ca="1" si="3"/>
        <v>0</v>
      </c>
      <c r="H11" s="54">
        <f t="shared" ca="1" si="4"/>
        <v>0</v>
      </c>
      <c r="I11" s="54">
        <f t="shared" ca="1" si="5"/>
        <v>0</v>
      </c>
      <c r="J11" s="54">
        <f t="shared" ca="1" si="6"/>
        <v>6</v>
      </c>
      <c r="K11" s="52">
        <f t="shared" ca="1" si="24"/>
        <v>6</v>
      </c>
      <c r="L11" s="54">
        <f t="shared" ca="1" si="7"/>
        <v>0</v>
      </c>
      <c r="M11" s="54">
        <f t="shared" ca="1" si="8"/>
        <v>0</v>
      </c>
      <c r="N11" s="54">
        <f t="shared" ca="1" si="9"/>
        <v>5</v>
      </c>
      <c r="O11" s="54">
        <f t="shared" ca="1" si="10"/>
        <v>7</v>
      </c>
      <c r="P11" s="52">
        <f t="shared" ca="1" si="25"/>
        <v>12</v>
      </c>
      <c r="Q11" s="54">
        <f t="shared" ca="1" si="11"/>
        <v>0</v>
      </c>
      <c r="R11" s="54">
        <f t="shared" ca="1" si="12"/>
        <v>0</v>
      </c>
      <c r="S11" s="54">
        <f t="shared" ca="1" si="13"/>
        <v>0</v>
      </c>
      <c r="T11" s="54">
        <f t="shared" ca="1" si="14"/>
        <v>10</v>
      </c>
      <c r="U11" s="52">
        <f t="shared" ca="1" si="26"/>
        <v>10</v>
      </c>
      <c r="V11" s="54">
        <f t="shared" ca="1" si="15"/>
        <v>2</v>
      </c>
      <c r="W11" s="54">
        <f t="shared" ca="1" si="16"/>
        <v>0</v>
      </c>
      <c r="X11" s="54">
        <f t="shared" ca="1" si="17"/>
        <v>0</v>
      </c>
      <c r="Y11" s="54">
        <f t="shared" ca="1" si="18"/>
        <v>0</v>
      </c>
      <c r="Z11" s="52">
        <f t="shared" ca="1" si="27"/>
        <v>2</v>
      </c>
      <c r="AA11" s="54">
        <f t="shared" ca="1" si="19"/>
        <v>22</v>
      </c>
      <c r="AB11" s="54">
        <f t="shared" ca="1" si="20"/>
        <v>30</v>
      </c>
      <c r="AC11" s="54">
        <f t="shared" ca="1" si="21"/>
        <v>0</v>
      </c>
      <c r="AD11" s="54">
        <f t="shared" ca="1" si="22"/>
        <v>8</v>
      </c>
      <c r="AE11" s="52">
        <f t="shared" ca="1" si="28"/>
        <v>60</v>
      </c>
      <c r="AF11" s="54">
        <f t="shared" ca="1" si="29"/>
        <v>24</v>
      </c>
      <c r="AG11" s="54">
        <f t="shared" ca="1" si="30"/>
        <v>30</v>
      </c>
      <c r="AH11" s="54">
        <f t="shared" ca="1" si="31"/>
        <v>5</v>
      </c>
      <c r="AI11" s="54">
        <f t="shared" ca="1" si="32"/>
        <v>31</v>
      </c>
      <c r="AJ11" s="52">
        <f ca="1">SUM(AF11:AI11)</f>
        <v>90</v>
      </c>
      <c r="AK11" s="57" t="s">
        <v>15</v>
      </c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ht="22.35" customHeight="1" thickBot="1">
      <c r="A12" s="7">
        <f t="shared" si="23"/>
        <v>40633</v>
      </c>
      <c r="B12" s="8">
        <f t="shared" ca="1" si="0"/>
        <v>0.3961691094884473</v>
      </c>
      <c r="C12" s="13" t="str">
        <f t="shared" ca="1" si="1"/>
        <v>Lunette de soleil</v>
      </c>
      <c r="D12" s="9">
        <f t="shared" ca="1" si="2"/>
        <v>5</v>
      </c>
      <c r="F12" s="10" t="s">
        <v>16</v>
      </c>
      <c r="G12" s="54">
        <f t="shared" ca="1" si="3"/>
        <v>0</v>
      </c>
      <c r="H12" s="54">
        <f t="shared" ca="1" si="4"/>
        <v>14</v>
      </c>
      <c r="I12" s="54">
        <f t="shared" ca="1" si="5"/>
        <v>0</v>
      </c>
      <c r="J12" s="54">
        <f t="shared" ca="1" si="6"/>
        <v>0</v>
      </c>
      <c r="K12" s="52">
        <f t="shared" ca="1" si="24"/>
        <v>14</v>
      </c>
      <c r="L12" s="54">
        <f t="shared" ca="1" si="7"/>
        <v>15</v>
      </c>
      <c r="M12" s="54">
        <f t="shared" ca="1" si="8"/>
        <v>0</v>
      </c>
      <c r="N12" s="54">
        <f t="shared" ca="1" si="9"/>
        <v>0</v>
      </c>
      <c r="O12" s="54">
        <f t="shared" ca="1" si="10"/>
        <v>0</v>
      </c>
      <c r="P12" s="52">
        <f t="shared" ca="1" si="25"/>
        <v>15</v>
      </c>
      <c r="Q12" s="54">
        <f t="shared" ca="1" si="11"/>
        <v>10</v>
      </c>
      <c r="R12" s="54">
        <f t="shared" ca="1" si="12"/>
        <v>16</v>
      </c>
      <c r="S12" s="54">
        <f t="shared" ca="1" si="13"/>
        <v>0</v>
      </c>
      <c r="T12" s="54">
        <f t="shared" ca="1" si="14"/>
        <v>0</v>
      </c>
      <c r="U12" s="52">
        <f t="shared" ca="1" si="26"/>
        <v>26</v>
      </c>
      <c r="V12" s="54">
        <f t="shared" ca="1" si="15"/>
        <v>2</v>
      </c>
      <c r="W12" s="54">
        <f t="shared" ca="1" si="16"/>
        <v>0</v>
      </c>
      <c r="X12" s="54">
        <f t="shared" ca="1" si="17"/>
        <v>0</v>
      </c>
      <c r="Y12" s="54">
        <f t="shared" ca="1" si="18"/>
        <v>0</v>
      </c>
      <c r="Z12" s="52">
        <f t="shared" ca="1" si="27"/>
        <v>2</v>
      </c>
      <c r="AA12" s="54">
        <f t="shared" ca="1" si="19"/>
        <v>12</v>
      </c>
      <c r="AB12" s="54">
        <f t="shared" ca="1" si="20"/>
        <v>15</v>
      </c>
      <c r="AC12" s="54">
        <f t="shared" ca="1" si="21"/>
        <v>12</v>
      </c>
      <c r="AD12" s="54">
        <f t="shared" ca="1" si="22"/>
        <v>21</v>
      </c>
      <c r="AE12" s="52">
        <f t="shared" ca="1" si="28"/>
        <v>60</v>
      </c>
      <c r="AF12" s="54">
        <f t="shared" ca="1" si="29"/>
        <v>39</v>
      </c>
      <c r="AG12" s="54">
        <f t="shared" ca="1" si="30"/>
        <v>45</v>
      </c>
      <c r="AH12" s="54">
        <f t="shared" ca="1" si="31"/>
        <v>12</v>
      </c>
      <c r="AI12" s="54">
        <f t="shared" ca="1" si="32"/>
        <v>21</v>
      </c>
      <c r="AJ12" s="52">
        <f t="shared" ca="1" si="33"/>
        <v>117</v>
      </c>
      <c r="AK12" s="57" t="s">
        <v>16</v>
      </c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ht="22.35" customHeight="1" thickBot="1">
      <c r="A13" s="7">
        <f t="shared" si="23"/>
        <v>40633</v>
      </c>
      <c r="B13" s="8">
        <f t="shared" ca="1" si="0"/>
        <v>0.39401418250203424</v>
      </c>
      <c r="C13" s="13" t="str">
        <f t="shared" ca="1" si="1"/>
        <v>dégivrant</v>
      </c>
      <c r="D13" s="9">
        <f t="shared" ca="1" si="2"/>
        <v>13</v>
      </c>
      <c r="F13" s="10" t="s">
        <v>17</v>
      </c>
      <c r="G13" s="54">
        <f t="shared" ca="1" si="3"/>
        <v>0</v>
      </c>
      <c r="H13" s="54">
        <f t="shared" ca="1" si="4"/>
        <v>0</v>
      </c>
      <c r="I13" s="54">
        <f t="shared" ca="1" si="5"/>
        <v>0</v>
      </c>
      <c r="J13" s="54">
        <f t="shared" ca="1" si="6"/>
        <v>2</v>
      </c>
      <c r="K13" s="52">
        <f t="shared" ca="1" si="24"/>
        <v>2</v>
      </c>
      <c r="L13" s="54">
        <f t="shared" ca="1" si="7"/>
        <v>0</v>
      </c>
      <c r="M13" s="54">
        <f t="shared" ca="1" si="8"/>
        <v>0</v>
      </c>
      <c r="N13" s="54">
        <f t="shared" ca="1" si="9"/>
        <v>0</v>
      </c>
      <c r="O13" s="54">
        <f t="shared" ca="1" si="10"/>
        <v>0</v>
      </c>
      <c r="P13" s="52">
        <f t="shared" ca="1" si="25"/>
        <v>0</v>
      </c>
      <c r="Q13" s="54">
        <f t="shared" ca="1" si="11"/>
        <v>1</v>
      </c>
      <c r="R13" s="54">
        <f t="shared" ca="1" si="12"/>
        <v>0</v>
      </c>
      <c r="S13" s="54">
        <f t="shared" ca="1" si="13"/>
        <v>4</v>
      </c>
      <c r="T13" s="54">
        <f t="shared" ca="1" si="14"/>
        <v>8</v>
      </c>
      <c r="U13" s="52">
        <f t="shared" ca="1" si="26"/>
        <v>13</v>
      </c>
      <c r="V13" s="54">
        <f t="shared" ca="1" si="15"/>
        <v>0</v>
      </c>
      <c r="W13" s="54">
        <f t="shared" ca="1" si="16"/>
        <v>0</v>
      </c>
      <c r="X13" s="54">
        <f t="shared" ca="1" si="17"/>
        <v>6</v>
      </c>
      <c r="Y13" s="54">
        <f t="shared" ca="1" si="18"/>
        <v>0</v>
      </c>
      <c r="Z13" s="52">
        <f t="shared" ca="1" si="27"/>
        <v>6</v>
      </c>
      <c r="AA13" s="54">
        <f t="shared" ca="1" si="19"/>
        <v>30</v>
      </c>
      <c r="AB13" s="54">
        <f t="shared" ca="1" si="20"/>
        <v>10</v>
      </c>
      <c r="AC13" s="54">
        <f t="shared" ca="1" si="21"/>
        <v>0</v>
      </c>
      <c r="AD13" s="54">
        <f t="shared" ca="1" si="22"/>
        <v>0</v>
      </c>
      <c r="AE13" s="52">
        <f t="shared" ca="1" si="28"/>
        <v>40</v>
      </c>
      <c r="AF13" s="54">
        <f t="shared" ca="1" si="29"/>
        <v>31</v>
      </c>
      <c r="AG13" s="54">
        <f t="shared" ca="1" si="30"/>
        <v>10</v>
      </c>
      <c r="AH13" s="54">
        <f t="shared" ca="1" si="31"/>
        <v>10</v>
      </c>
      <c r="AI13" s="54">
        <f t="shared" ca="1" si="32"/>
        <v>10</v>
      </c>
      <c r="AJ13" s="52">
        <f t="shared" ca="1" si="33"/>
        <v>61</v>
      </c>
      <c r="AK13" s="57" t="s">
        <v>17</v>
      </c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ht="22.35" customHeight="1" thickBot="1">
      <c r="A14" s="7">
        <f t="shared" si="23"/>
        <v>40633</v>
      </c>
      <c r="B14" s="8">
        <f t="shared" ca="1" si="0"/>
        <v>0.4380823936794514</v>
      </c>
      <c r="C14" s="13" t="str">
        <f t="shared" ca="1" si="1"/>
        <v>Farce et attrape</v>
      </c>
      <c r="D14" s="9">
        <f t="shared" ca="1" si="2"/>
        <v>7</v>
      </c>
      <c r="F14" s="10" t="s">
        <v>48</v>
      </c>
      <c r="G14" s="54">
        <f t="shared" ca="1" si="3"/>
        <v>32</v>
      </c>
      <c r="H14" s="54">
        <f t="shared" ca="1" si="4"/>
        <v>18</v>
      </c>
      <c r="I14" s="54">
        <f t="shared" ca="1" si="5"/>
        <v>29</v>
      </c>
      <c r="J14" s="54">
        <f t="shared" ca="1" si="6"/>
        <v>15</v>
      </c>
      <c r="K14" s="52">
        <f t="shared" ca="1" si="24"/>
        <v>94</v>
      </c>
      <c r="L14" s="54">
        <f t="shared" ca="1" si="7"/>
        <v>0</v>
      </c>
      <c r="M14" s="54">
        <f t="shared" ca="1" si="8"/>
        <v>0</v>
      </c>
      <c r="N14" s="54">
        <f t="shared" ca="1" si="9"/>
        <v>0</v>
      </c>
      <c r="O14" s="54">
        <f t="shared" ca="1" si="10"/>
        <v>0</v>
      </c>
      <c r="P14" s="52">
        <f t="shared" ca="1" si="25"/>
        <v>0</v>
      </c>
      <c r="Q14" s="54">
        <f t="shared" ca="1" si="11"/>
        <v>0</v>
      </c>
      <c r="R14" s="54">
        <f t="shared" ca="1" si="12"/>
        <v>0</v>
      </c>
      <c r="S14" s="54">
        <f t="shared" ca="1" si="13"/>
        <v>0</v>
      </c>
      <c r="T14" s="54">
        <f t="shared" ca="1" si="14"/>
        <v>0</v>
      </c>
      <c r="U14" s="52">
        <f t="shared" ca="1" si="26"/>
        <v>0</v>
      </c>
      <c r="V14" s="54">
        <f t="shared" ca="1" si="15"/>
        <v>0</v>
      </c>
      <c r="W14" s="54">
        <f t="shared" ca="1" si="16"/>
        <v>0</v>
      </c>
      <c r="X14" s="54">
        <f t="shared" ca="1" si="17"/>
        <v>0</v>
      </c>
      <c r="Y14" s="54">
        <f t="shared" ca="1" si="18"/>
        <v>0</v>
      </c>
      <c r="Z14" s="52">
        <f t="shared" ca="1" si="27"/>
        <v>0</v>
      </c>
      <c r="AA14" s="54">
        <f t="shared" ca="1" si="19"/>
        <v>0</v>
      </c>
      <c r="AB14" s="54">
        <f t="shared" ca="1" si="20"/>
        <v>0</v>
      </c>
      <c r="AC14" s="54">
        <f t="shared" ca="1" si="21"/>
        <v>0</v>
      </c>
      <c r="AD14" s="54">
        <f t="shared" ca="1" si="22"/>
        <v>0</v>
      </c>
      <c r="AE14" s="52">
        <f t="shared" ca="1" si="28"/>
        <v>0</v>
      </c>
      <c r="AF14" s="54">
        <f t="shared" ca="1" si="29"/>
        <v>32</v>
      </c>
      <c r="AG14" s="54">
        <f t="shared" ca="1" si="30"/>
        <v>18</v>
      </c>
      <c r="AH14" s="54">
        <f t="shared" ca="1" si="31"/>
        <v>29</v>
      </c>
      <c r="AI14" s="54">
        <f t="shared" ca="1" si="32"/>
        <v>15</v>
      </c>
      <c r="AJ14" s="52">
        <f t="shared" ca="1" si="33"/>
        <v>94</v>
      </c>
      <c r="AK14" s="57" t="s">
        <v>45</v>
      </c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ht="22.35" customHeight="1" thickBot="1">
      <c r="A15" s="7">
        <f t="shared" si="23"/>
        <v>40633</v>
      </c>
      <c r="B15" s="8">
        <f t="shared" ca="1" si="0"/>
        <v>0.4131386287844574</v>
      </c>
      <c r="C15" s="13" t="str">
        <f t="shared" ca="1" si="1"/>
        <v>jogging</v>
      </c>
      <c r="D15" s="9">
        <f t="shared" ca="1" si="2"/>
        <v>14</v>
      </c>
      <c r="F15" s="10" t="s">
        <v>0</v>
      </c>
      <c r="G15" s="51">
        <f t="shared" ref="G15:AI15" ca="1" si="34">SUM(G4:G11)</f>
        <v>12</v>
      </c>
      <c r="H15" s="52">
        <f t="shared" ca="1" si="34"/>
        <v>18</v>
      </c>
      <c r="I15" s="52">
        <f t="shared" ca="1" si="34"/>
        <v>27</v>
      </c>
      <c r="J15" s="52">
        <f t="shared" ca="1" si="34"/>
        <v>18</v>
      </c>
      <c r="K15" s="55">
        <f ca="1">SUM(K4:K14)</f>
        <v>185</v>
      </c>
      <c r="L15" s="51">
        <f t="shared" ca="1" si="34"/>
        <v>14</v>
      </c>
      <c r="M15" s="52">
        <f t="shared" ca="1" si="34"/>
        <v>17</v>
      </c>
      <c r="N15" s="52">
        <f t="shared" ca="1" si="34"/>
        <v>11</v>
      </c>
      <c r="O15" s="52">
        <f t="shared" ca="1" si="34"/>
        <v>25</v>
      </c>
      <c r="P15" s="55">
        <f ca="1">SUM(P4:P14)</f>
        <v>82</v>
      </c>
      <c r="Q15" s="51">
        <f t="shared" ca="1" si="34"/>
        <v>2</v>
      </c>
      <c r="R15" s="52">
        <f t="shared" ca="1" si="34"/>
        <v>30</v>
      </c>
      <c r="S15" s="52">
        <f t="shared" ca="1" si="34"/>
        <v>5</v>
      </c>
      <c r="T15" s="52">
        <f t="shared" ca="1" si="34"/>
        <v>17</v>
      </c>
      <c r="U15" s="55">
        <f ca="1">SUM(U4:U14)</f>
        <v>93</v>
      </c>
      <c r="V15" s="51">
        <f t="shared" ca="1" si="34"/>
        <v>9</v>
      </c>
      <c r="W15" s="52">
        <f t="shared" ca="1" si="34"/>
        <v>29</v>
      </c>
      <c r="X15" s="52">
        <f t="shared" ca="1" si="34"/>
        <v>0</v>
      </c>
      <c r="Y15" s="52">
        <f t="shared" ca="1" si="34"/>
        <v>0</v>
      </c>
      <c r="Z15" s="55">
        <f ca="1">SUM(Z4:Z14)</f>
        <v>46</v>
      </c>
      <c r="AA15" s="51">
        <f t="shared" ca="1" si="34"/>
        <v>146</v>
      </c>
      <c r="AB15" s="52">
        <f t="shared" ca="1" si="34"/>
        <v>134</v>
      </c>
      <c r="AC15" s="52">
        <f t="shared" ca="1" si="34"/>
        <v>95</v>
      </c>
      <c r="AD15" s="52">
        <f t="shared" ca="1" si="34"/>
        <v>93</v>
      </c>
      <c r="AE15" s="55">
        <f ca="1">SUM(AE4:AE14)</f>
        <v>568</v>
      </c>
      <c r="AF15" s="51">
        <f t="shared" ca="1" si="34"/>
        <v>183</v>
      </c>
      <c r="AG15" s="52">
        <f t="shared" ca="1" si="34"/>
        <v>228</v>
      </c>
      <c r="AH15" s="52">
        <f t="shared" ca="1" si="34"/>
        <v>138</v>
      </c>
      <c r="AI15" s="52">
        <f t="shared" ca="1" si="34"/>
        <v>153</v>
      </c>
      <c r="AJ15" s="55">
        <f ca="1">SUM(AJ4:AJ14)</f>
        <v>974</v>
      </c>
      <c r="AK15" s="57" t="s">
        <v>0</v>
      </c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ht="22.35" customHeight="1" thickBot="1">
      <c r="A16" s="7">
        <f t="shared" si="23"/>
        <v>40633</v>
      </c>
      <c r="B16" s="8">
        <f t="shared" ca="1" si="0"/>
        <v>0.44172899142340261</v>
      </c>
      <c r="C16" s="13" t="str">
        <f t="shared" ca="1" si="1"/>
        <v>parapluie</v>
      </c>
      <c r="D16" s="9">
        <f t="shared" ca="1" si="2"/>
        <v>2</v>
      </c>
      <c r="F16" s="10" t="s">
        <v>5</v>
      </c>
      <c r="G16" s="64" t="s">
        <v>18</v>
      </c>
      <c r="H16" s="64" t="s">
        <v>31</v>
      </c>
      <c r="I16" s="64" t="s">
        <v>31</v>
      </c>
      <c r="J16" s="64" t="s">
        <v>18</v>
      </c>
      <c r="K16" s="63"/>
      <c r="L16" s="64" t="s">
        <v>19</v>
      </c>
      <c r="M16" s="64" t="s">
        <v>19</v>
      </c>
      <c r="N16" s="64" t="s">
        <v>31</v>
      </c>
      <c r="O16" s="64" t="s">
        <v>19</v>
      </c>
      <c r="P16" s="65"/>
      <c r="Q16" s="64" t="s">
        <v>31</v>
      </c>
      <c r="R16" s="64" t="s">
        <v>19</v>
      </c>
      <c r="S16" s="64" t="s">
        <v>18</v>
      </c>
      <c r="T16" s="64" t="s">
        <v>18</v>
      </c>
      <c r="U16" s="65"/>
      <c r="V16" s="64" t="s">
        <v>18</v>
      </c>
      <c r="W16" s="64" t="s">
        <v>18</v>
      </c>
      <c r="X16" s="64" t="s">
        <v>18</v>
      </c>
      <c r="Y16" s="64" t="s">
        <v>19</v>
      </c>
      <c r="Z16" s="63"/>
      <c r="AA16" s="64" t="s">
        <v>18</v>
      </c>
      <c r="AB16" s="64" t="s">
        <v>18</v>
      </c>
      <c r="AC16" s="64" t="s">
        <v>18</v>
      </c>
      <c r="AD16" s="64" t="s">
        <v>18</v>
      </c>
      <c r="AE16" s="63"/>
      <c r="AF16" s="173"/>
      <c r="AG16" s="174"/>
      <c r="AH16" s="174"/>
      <c r="AI16" s="174"/>
      <c r="AJ16" s="175"/>
      <c r="AK16" s="57" t="s">
        <v>5</v>
      </c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ht="22.35" customHeight="1">
      <c r="A17" s="7">
        <f t="shared" si="23"/>
        <v>40633</v>
      </c>
      <c r="B17" s="8">
        <f t="shared" ca="1" si="0"/>
        <v>0.46323719368458682</v>
      </c>
      <c r="C17" s="13" t="str">
        <f t="shared" ca="1" si="1"/>
        <v>t-shirt</v>
      </c>
      <c r="D17" s="9">
        <f t="shared" ca="1" si="2"/>
        <v>6</v>
      </c>
      <c r="IQ17"/>
      <c r="IR17"/>
      <c r="IS17"/>
      <c r="IT17"/>
      <c r="IU17"/>
      <c r="IV17"/>
    </row>
    <row r="18" spans="1:256" ht="22.35" customHeight="1">
      <c r="A18" s="7">
        <f t="shared" si="23"/>
        <v>40633</v>
      </c>
      <c r="B18" s="8">
        <f t="shared" ca="1" si="0"/>
        <v>0.44389148642358778</v>
      </c>
      <c r="C18" s="13" t="str">
        <f t="shared" ca="1" si="1"/>
        <v>t-shirt</v>
      </c>
      <c r="D18" s="9">
        <f t="shared" ca="1" si="2"/>
        <v>6</v>
      </c>
      <c r="IQ18"/>
      <c r="IR18"/>
      <c r="IS18"/>
      <c r="IT18"/>
      <c r="IU18"/>
      <c r="IV18"/>
    </row>
    <row r="19" spans="1:256" ht="22.35" customHeight="1">
      <c r="A19" s="7">
        <f t="shared" si="23"/>
        <v>40633</v>
      </c>
      <c r="B19" s="8">
        <f t="shared" ca="1" si="0"/>
        <v>0.42692994273472856</v>
      </c>
      <c r="C19" s="13" t="str">
        <f t="shared" ca="1" si="1"/>
        <v>t-shirt</v>
      </c>
      <c r="D19" s="9">
        <f t="shared" ca="1" si="2"/>
        <v>9</v>
      </c>
      <c r="IQ19"/>
      <c r="IR19"/>
      <c r="IS19"/>
      <c r="IT19"/>
      <c r="IU19"/>
      <c r="IV19"/>
    </row>
    <row r="20" spans="1:256" ht="22.35" customHeight="1">
      <c r="A20" s="7">
        <f t="shared" si="23"/>
        <v>40633</v>
      </c>
      <c r="B20" s="8">
        <f t="shared" ca="1" si="0"/>
        <v>0.45158807258236483</v>
      </c>
      <c r="C20" s="13" t="str">
        <f t="shared" ca="1" si="1"/>
        <v>carotte</v>
      </c>
      <c r="D20" s="9">
        <f t="shared" ca="1" si="2"/>
        <v>9</v>
      </c>
      <c r="IQ20"/>
      <c r="IR20"/>
      <c r="IS20"/>
      <c r="IT20"/>
      <c r="IU20"/>
      <c r="IV20"/>
    </row>
    <row r="21" spans="1:256" ht="22.35" customHeight="1">
      <c r="A21" s="7">
        <f t="shared" si="23"/>
        <v>40633</v>
      </c>
      <c r="B21" s="8">
        <f t="shared" ca="1" si="0"/>
        <v>0.41388157515552215</v>
      </c>
      <c r="C21" s="13" t="str">
        <f t="shared" ca="1" si="1"/>
        <v>Farce et attrape</v>
      </c>
      <c r="D21" s="9">
        <f t="shared" ca="1" si="2"/>
        <v>12</v>
      </c>
      <c r="IQ21"/>
      <c r="IR21"/>
      <c r="IS21"/>
      <c r="IT21"/>
      <c r="IU21"/>
      <c r="IV21"/>
    </row>
    <row r="22" spans="1:256" ht="22.35" customHeight="1">
      <c r="A22" s="7">
        <f t="shared" si="23"/>
        <v>40633</v>
      </c>
      <c r="B22" s="8">
        <f t="shared" ca="1" si="0"/>
        <v>0.36341785505755508</v>
      </c>
      <c r="C22" s="13" t="str">
        <f t="shared" ca="1" si="1"/>
        <v>Farce et attrape</v>
      </c>
      <c r="D22" s="9">
        <f t="shared" ca="1" si="2"/>
        <v>1</v>
      </c>
      <c r="IQ22"/>
      <c r="IR22"/>
      <c r="IS22"/>
      <c r="IT22"/>
      <c r="IU22"/>
      <c r="IV22"/>
    </row>
    <row r="23" spans="1:256" ht="22.35" customHeight="1">
      <c r="A23" s="7">
        <f t="shared" si="23"/>
        <v>40633</v>
      </c>
      <c r="B23" s="8">
        <f t="shared" ca="1" si="0"/>
        <v>0.33383666052757177</v>
      </c>
      <c r="C23" s="13" t="str">
        <f t="shared" ca="1" si="1"/>
        <v>parapluie</v>
      </c>
      <c r="D23" s="9">
        <f t="shared" ca="1" si="2"/>
        <v>4</v>
      </c>
      <c r="IQ23"/>
      <c r="IR23"/>
      <c r="IS23"/>
      <c r="IT23"/>
      <c r="IU23"/>
      <c r="IV23"/>
    </row>
    <row r="24" spans="1:256" ht="22.35" customHeight="1">
      <c r="A24" s="7">
        <f t="shared" si="23"/>
        <v>40633</v>
      </c>
      <c r="B24" s="8">
        <f t="shared" ca="1" si="0"/>
        <v>0.46228953657119565</v>
      </c>
      <c r="C24" s="13" t="str">
        <f ca="1">CHOOSE(INT(RAND()*13)+1,"Lunette de soleil","parapluie","tomate","fraise","carotte","dégivrant","t-shirt","chaussettes","jogging","décoration voiture","Farce et attrape","Farce et attrape","Farce et attrape")</f>
        <v>t-shirt</v>
      </c>
      <c r="D24" s="9">
        <f t="shared" ca="1" si="2"/>
        <v>6</v>
      </c>
      <c r="IQ24"/>
      <c r="IR24"/>
      <c r="IS24"/>
      <c r="IT24"/>
      <c r="IU24"/>
      <c r="IV24"/>
    </row>
    <row r="25" spans="1:256" ht="22.35" customHeight="1">
      <c r="A25" s="7">
        <f t="shared" si="23"/>
        <v>40633</v>
      </c>
      <c r="B25" s="8">
        <f t="shared" ca="1" si="0"/>
        <v>0.35606394905070321</v>
      </c>
      <c r="C25" s="13" t="str">
        <f t="shared" ca="1" si="1"/>
        <v>Farce et attrape</v>
      </c>
      <c r="D25" s="9">
        <f t="shared" ca="1" si="2"/>
        <v>15</v>
      </c>
      <c r="IQ25"/>
      <c r="IR25"/>
      <c r="IS25"/>
      <c r="IT25"/>
      <c r="IU25"/>
      <c r="IV25"/>
    </row>
    <row r="26" spans="1:256" ht="22.35" customHeight="1">
      <c r="A26" s="7">
        <f t="shared" si="23"/>
        <v>40633</v>
      </c>
      <c r="B26" s="8">
        <f t="shared" ca="1" si="0"/>
        <v>0.35152351792339603</v>
      </c>
      <c r="C26" s="13" t="str">
        <f t="shared" ca="1" si="1"/>
        <v>Farce et attrape</v>
      </c>
      <c r="D26" s="9">
        <f t="shared" ca="1" si="2"/>
        <v>14</v>
      </c>
      <c r="IQ26"/>
      <c r="IR26"/>
      <c r="IS26"/>
      <c r="IT26"/>
      <c r="IU26"/>
      <c r="IV26"/>
    </row>
    <row r="27" spans="1:256" ht="22.35" customHeight="1">
      <c r="A27" s="7">
        <v>40640</v>
      </c>
      <c r="B27" s="8">
        <f t="shared" ca="1" si="0"/>
        <v>0.3907759754491037</v>
      </c>
      <c r="C27" s="9" t="str">
        <f t="shared" ref="C27:C77" ca="1" si="35">CHOOSE(INT(RAND()*10)+1,"Lunette de soleil","parapluie","tomate","fraise","carotte","dégivrant","t-shirt","chaussettes","jogging","décoration voiture")</f>
        <v>t-shirt</v>
      </c>
      <c r="D27" s="9">
        <f t="shared" ca="1" si="2"/>
        <v>12</v>
      </c>
      <c r="IQ27"/>
      <c r="IR27"/>
      <c r="IS27"/>
      <c r="IT27"/>
      <c r="IU27"/>
      <c r="IV27"/>
    </row>
    <row r="28" spans="1:256" ht="22.35" customHeight="1">
      <c r="A28" s="7">
        <f>A27</f>
        <v>40640</v>
      </c>
      <c r="B28" s="8">
        <f t="shared" ca="1" si="0"/>
        <v>0.36166135316625769</v>
      </c>
      <c r="C28" s="9" t="str">
        <f t="shared" ca="1" si="35"/>
        <v>jogging</v>
      </c>
      <c r="D28" s="9">
        <f t="shared" ca="1" si="2"/>
        <v>12</v>
      </c>
      <c r="IQ28"/>
      <c r="IR28"/>
      <c r="IS28"/>
      <c r="IT28"/>
      <c r="IU28"/>
      <c r="IV28"/>
    </row>
    <row r="29" spans="1:256" ht="21.75" customHeight="1">
      <c r="A29" s="7">
        <f t="shared" ref="A29:A38" si="36">A28</f>
        <v>40640</v>
      </c>
      <c r="B29" s="8">
        <f t="shared" ca="1" si="0"/>
        <v>0.3705317438460457</v>
      </c>
      <c r="C29" s="9" t="str">
        <f t="shared" ca="1" si="35"/>
        <v>dégivrant</v>
      </c>
      <c r="D29" s="9">
        <f t="shared" ca="1" si="2"/>
        <v>14</v>
      </c>
      <c r="IQ29"/>
      <c r="IR29"/>
      <c r="IS29"/>
      <c r="IT29"/>
      <c r="IU29"/>
      <c r="IV29"/>
    </row>
    <row r="30" spans="1:256" ht="21.75" customHeight="1">
      <c r="A30" s="7">
        <f t="shared" si="36"/>
        <v>40640</v>
      </c>
      <c r="B30" s="8">
        <f t="shared" ca="1" si="0"/>
        <v>0.46446261245173692</v>
      </c>
      <c r="C30" s="9" t="str">
        <f t="shared" ca="1" si="35"/>
        <v>chaussettes</v>
      </c>
      <c r="D30" s="9">
        <f t="shared" ca="1" si="2"/>
        <v>7</v>
      </c>
      <c r="IQ30"/>
      <c r="IR30"/>
      <c r="IS30"/>
      <c r="IT30"/>
      <c r="IU30"/>
      <c r="IV30"/>
    </row>
    <row r="31" spans="1:256" ht="21.75" customHeight="1">
      <c r="A31" s="7">
        <f t="shared" si="36"/>
        <v>40640</v>
      </c>
      <c r="B31" s="8">
        <f t="shared" ca="1" si="0"/>
        <v>0.43872628063228181</v>
      </c>
      <c r="C31" s="9" t="str">
        <f t="shared" ca="1" si="35"/>
        <v>parapluie</v>
      </c>
      <c r="D31" s="9">
        <f t="shared" ca="1" si="2"/>
        <v>2</v>
      </c>
      <c r="IQ31"/>
      <c r="IR31"/>
      <c r="IS31"/>
      <c r="IT31"/>
      <c r="IU31"/>
      <c r="IV31"/>
    </row>
    <row r="32" spans="1:256" ht="21.75" customHeight="1">
      <c r="A32" s="7">
        <f t="shared" si="36"/>
        <v>40640</v>
      </c>
      <c r="B32" s="8">
        <f t="shared" ca="1" si="0"/>
        <v>0.49625396586141401</v>
      </c>
      <c r="C32" s="9" t="str">
        <f t="shared" ca="1" si="35"/>
        <v>Lunette de soleil</v>
      </c>
      <c r="D32" s="9">
        <f t="shared" ca="1" si="2"/>
        <v>12</v>
      </c>
      <c r="IQ32"/>
      <c r="IR32"/>
      <c r="IS32"/>
      <c r="IT32"/>
      <c r="IU32"/>
      <c r="IV32"/>
    </row>
    <row r="33" spans="1:256" ht="21.75" customHeight="1">
      <c r="A33" s="7">
        <f t="shared" si="36"/>
        <v>40640</v>
      </c>
      <c r="B33" s="8">
        <f t="shared" ca="1" si="0"/>
        <v>0.49514529788095352</v>
      </c>
      <c r="C33" s="9" t="str">
        <f t="shared" ca="1" si="35"/>
        <v>fraise</v>
      </c>
      <c r="D33" s="9">
        <f t="shared" ca="1" si="2"/>
        <v>6</v>
      </c>
      <c r="IQ33"/>
      <c r="IR33"/>
      <c r="IS33"/>
      <c r="IT33"/>
      <c r="IU33"/>
      <c r="IV33"/>
    </row>
    <row r="34" spans="1:256" ht="21.75" customHeight="1">
      <c r="A34" s="7">
        <f t="shared" si="36"/>
        <v>40640</v>
      </c>
      <c r="B34" s="8">
        <f t="shared" ca="1" si="0"/>
        <v>0.41143679375213299</v>
      </c>
      <c r="C34" s="9" t="str">
        <f t="shared" ca="1" si="35"/>
        <v>fraise</v>
      </c>
      <c r="D34" s="9">
        <f t="shared" ca="1" si="2"/>
        <v>5</v>
      </c>
      <c r="IQ34"/>
      <c r="IR34"/>
      <c r="IS34"/>
      <c r="IT34"/>
      <c r="IU34"/>
      <c r="IV34"/>
    </row>
    <row r="35" spans="1:256" ht="21.75" customHeight="1">
      <c r="A35" s="7">
        <f t="shared" si="36"/>
        <v>40640</v>
      </c>
      <c r="B35" s="8">
        <f t="shared" ca="1" si="0"/>
        <v>0.33665188298708459</v>
      </c>
      <c r="C35" s="9" t="str">
        <f t="shared" ca="1" si="35"/>
        <v>jogging</v>
      </c>
      <c r="D35" s="9">
        <f t="shared" ca="1" si="2"/>
        <v>3</v>
      </c>
      <c r="IQ35"/>
      <c r="IR35"/>
      <c r="IS35"/>
      <c r="IT35"/>
      <c r="IU35"/>
      <c r="IV35"/>
    </row>
    <row r="36" spans="1:256" ht="21.75" customHeight="1">
      <c r="A36" s="7">
        <f t="shared" si="36"/>
        <v>40640</v>
      </c>
      <c r="B36" s="8">
        <f t="shared" ca="1" si="0"/>
        <v>0.42674935774780698</v>
      </c>
      <c r="C36" s="9" t="str">
        <f t="shared" ca="1" si="35"/>
        <v>tomate</v>
      </c>
      <c r="D36" s="9">
        <f t="shared" ca="1" si="2"/>
        <v>4</v>
      </c>
      <c r="IQ36"/>
      <c r="IR36"/>
      <c r="IS36"/>
      <c r="IT36"/>
      <c r="IU36"/>
      <c r="IV36"/>
    </row>
    <row r="37" spans="1:256" ht="21.75" customHeight="1">
      <c r="A37" s="7">
        <f t="shared" si="36"/>
        <v>40640</v>
      </c>
      <c r="B37" s="8">
        <f t="shared" ca="1" si="0"/>
        <v>0.44241100199405314</v>
      </c>
      <c r="C37" s="9" t="str">
        <f t="shared" ca="1" si="35"/>
        <v>chaussettes</v>
      </c>
      <c r="D37" s="9">
        <f t="shared" ca="1" si="2"/>
        <v>5</v>
      </c>
      <c r="IQ37"/>
      <c r="IR37"/>
      <c r="IS37"/>
      <c r="IT37"/>
      <c r="IU37"/>
      <c r="IV37"/>
    </row>
    <row r="38" spans="1:256" ht="21.75" customHeight="1">
      <c r="A38" s="7">
        <f t="shared" si="36"/>
        <v>40640</v>
      </c>
      <c r="B38" s="8">
        <f t="shared" ca="1" si="0"/>
        <v>0.42034533907101196</v>
      </c>
      <c r="C38" s="9" t="str">
        <f t="shared" ca="1" si="35"/>
        <v>fraise</v>
      </c>
      <c r="D38" s="9">
        <f t="shared" ca="1" si="2"/>
        <v>0</v>
      </c>
      <c r="IQ38"/>
      <c r="IR38"/>
      <c r="IS38"/>
      <c r="IT38"/>
      <c r="IU38"/>
      <c r="IV38"/>
    </row>
    <row r="39" spans="1:256" ht="21.75" customHeight="1">
      <c r="A39" s="7">
        <v>40647</v>
      </c>
      <c r="B39" s="8">
        <f t="shared" ca="1" si="0"/>
        <v>0.42695533568480359</v>
      </c>
      <c r="C39" s="9" t="str">
        <f t="shared" ca="1" si="35"/>
        <v>décoration voiture</v>
      </c>
      <c r="D39" s="9">
        <f t="shared" ca="1" si="2"/>
        <v>4</v>
      </c>
      <c r="IQ39"/>
      <c r="IR39"/>
      <c r="IS39"/>
      <c r="IT39"/>
      <c r="IU39"/>
      <c r="IV39"/>
    </row>
    <row r="40" spans="1:256" ht="21.75" customHeight="1">
      <c r="A40" s="7">
        <v>40647</v>
      </c>
      <c r="B40" s="8">
        <f t="shared" ca="1" si="0"/>
        <v>0.4966984430258331</v>
      </c>
      <c r="C40" s="9" t="str">
        <f t="shared" ca="1" si="35"/>
        <v>fraise</v>
      </c>
      <c r="D40" s="9">
        <f t="shared" ca="1" si="2"/>
        <v>7</v>
      </c>
      <c r="IQ40"/>
      <c r="IR40"/>
      <c r="IS40"/>
      <c r="IT40"/>
      <c r="IU40"/>
      <c r="IV40"/>
    </row>
    <row r="41" spans="1:256" ht="21.75" customHeight="1">
      <c r="A41" s="7">
        <v>40647</v>
      </c>
      <c r="B41" s="8">
        <f t="shared" ca="1" si="0"/>
        <v>0.39103533816926223</v>
      </c>
      <c r="C41" s="9" t="str">
        <f t="shared" ca="1" si="35"/>
        <v>parapluie</v>
      </c>
      <c r="D41" s="9">
        <f t="shared" ca="1" si="2"/>
        <v>11</v>
      </c>
      <c r="IQ41"/>
      <c r="IR41"/>
      <c r="IS41"/>
      <c r="IT41"/>
      <c r="IU41"/>
      <c r="IV41"/>
    </row>
    <row r="42" spans="1:256" ht="21.75" customHeight="1">
      <c r="A42" s="7">
        <f>A41</f>
        <v>40647</v>
      </c>
      <c r="B42" s="8">
        <f t="shared" ca="1" si="0"/>
        <v>0.49519995058417532</v>
      </c>
      <c r="C42" s="9" t="str">
        <f t="shared" ca="1" si="35"/>
        <v>chaussettes</v>
      </c>
      <c r="D42" s="9">
        <f t="shared" ca="1" si="2"/>
        <v>10</v>
      </c>
      <c r="IQ42"/>
      <c r="IR42"/>
      <c r="IS42"/>
      <c r="IT42"/>
      <c r="IU42"/>
      <c r="IV42"/>
    </row>
    <row r="43" spans="1:256" ht="21.75" customHeight="1">
      <c r="A43" s="7">
        <f t="shared" ref="A43:A53" si="37">A42</f>
        <v>40647</v>
      </c>
      <c r="B43" s="8">
        <f t="shared" ca="1" si="0"/>
        <v>0.35800946573123177</v>
      </c>
      <c r="C43" s="9" t="str">
        <f t="shared" ca="1" si="35"/>
        <v>t-shirt</v>
      </c>
      <c r="D43" s="9">
        <f t="shared" ca="1" si="2"/>
        <v>2</v>
      </c>
      <c r="IQ43"/>
      <c r="IR43"/>
      <c r="IS43"/>
      <c r="IT43"/>
      <c r="IU43"/>
      <c r="IV43"/>
    </row>
    <row r="44" spans="1:256" ht="21.75" customHeight="1">
      <c r="A44" s="7">
        <f t="shared" si="37"/>
        <v>40647</v>
      </c>
      <c r="B44" s="8">
        <f t="shared" ca="1" si="0"/>
        <v>0.38840373190116928</v>
      </c>
      <c r="C44" s="9" t="str">
        <f t="shared" ca="1" si="35"/>
        <v>jogging</v>
      </c>
      <c r="D44" s="9">
        <f t="shared" ca="1" si="2"/>
        <v>7</v>
      </c>
      <c r="IQ44"/>
      <c r="IR44"/>
      <c r="IS44"/>
      <c r="IT44"/>
      <c r="IU44"/>
      <c r="IV44"/>
    </row>
    <row r="45" spans="1:256" ht="21.75" customHeight="1">
      <c r="A45" s="7">
        <f t="shared" si="37"/>
        <v>40647</v>
      </c>
      <c r="B45" s="8">
        <f t="shared" ca="1" si="0"/>
        <v>0.42890957368403293</v>
      </c>
      <c r="C45" s="9" t="str">
        <f t="shared" ca="1" si="35"/>
        <v>tomate</v>
      </c>
      <c r="D45" s="9">
        <f t="shared" ca="1" si="2"/>
        <v>1</v>
      </c>
      <c r="IQ45"/>
      <c r="IR45"/>
      <c r="IS45"/>
      <c r="IT45"/>
      <c r="IU45"/>
      <c r="IV45"/>
    </row>
    <row r="46" spans="1:256" ht="21.75" customHeight="1">
      <c r="A46" s="7">
        <f t="shared" si="37"/>
        <v>40647</v>
      </c>
      <c r="B46" s="8">
        <f t="shared" ca="1" si="0"/>
        <v>0.37793345638925979</v>
      </c>
      <c r="C46" s="9" t="str">
        <f t="shared" ca="1" si="35"/>
        <v>jogging</v>
      </c>
      <c r="D46" s="9">
        <f t="shared" ca="1" si="2"/>
        <v>9</v>
      </c>
      <c r="IQ46"/>
      <c r="IR46"/>
      <c r="IS46"/>
      <c r="IT46"/>
      <c r="IU46"/>
      <c r="IV46"/>
    </row>
    <row r="47" spans="1:256" ht="21.75" customHeight="1">
      <c r="A47" s="7">
        <f t="shared" si="37"/>
        <v>40647</v>
      </c>
      <c r="B47" s="8">
        <f t="shared" ca="1" si="0"/>
        <v>0.44397089017317076</v>
      </c>
      <c r="C47" s="9" t="str">
        <f t="shared" ca="1" si="35"/>
        <v>Lunette de soleil</v>
      </c>
      <c r="D47" s="9">
        <f t="shared" ca="1" si="2"/>
        <v>4</v>
      </c>
      <c r="IQ47"/>
      <c r="IR47"/>
      <c r="IS47"/>
      <c r="IT47"/>
      <c r="IU47"/>
      <c r="IV47"/>
    </row>
    <row r="48" spans="1:256" ht="21.75" customHeight="1">
      <c r="A48" s="7">
        <f t="shared" si="37"/>
        <v>40647</v>
      </c>
      <c r="B48" s="8">
        <f t="shared" ca="1" si="0"/>
        <v>0.38061088038557644</v>
      </c>
      <c r="C48" s="9" t="str">
        <f t="shared" ca="1" si="35"/>
        <v>fraise</v>
      </c>
      <c r="D48" s="9">
        <f t="shared" ca="1" si="2"/>
        <v>5</v>
      </c>
      <c r="IQ48"/>
      <c r="IR48"/>
      <c r="IS48"/>
      <c r="IT48"/>
      <c r="IU48"/>
      <c r="IV48"/>
    </row>
    <row r="49" spans="1:256" ht="21.75" customHeight="1">
      <c r="A49" s="7">
        <f t="shared" si="37"/>
        <v>40647</v>
      </c>
      <c r="B49" s="8">
        <f t="shared" ca="1" si="0"/>
        <v>0.39338755427107513</v>
      </c>
      <c r="C49" s="9" t="str">
        <f t="shared" ca="1" si="35"/>
        <v>parapluie</v>
      </c>
      <c r="D49" s="9">
        <f t="shared" ca="1" si="2"/>
        <v>0</v>
      </c>
      <c r="IQ49"/>
      <c r="IR49"/>
      <c r="IS49"/>
      <c r="IT49"/>
      <c r="IU49"/>
      <c r="IV49"/>
    </row>
    <row r="50" spans="1:256" ht="21.75" customHeight="1">
      <c r="A50" s="7">
        <f t="shared" si="37"/>
        <v>40647</v>
      </c>
      <c r="B50" s="8">
        <f t="shared" ca="1" si="0"/>
        <v>0.39907326115565622</v>
      </c>
      <c r="C50" s="9" t="str">
        <f t="shared" ca="1" si="35"/>
        <v>parapluie</v>
      </c>
      <c r="D50" s="9">
        <f t="shared" ca="1" si="2"/>
        <v>14</v>
      </c>
      <c r="IQ50"/>
      <c r="IR50"/>
      <c r="IS50"/>
      <c r="IT50"/>
      <c r="IU50"/>
      <c r="IV50"/>
    </row>
    <row r="51" spans="1:256" ht="21.75" customHeight="1">
      <c r="A51" s="7">
        <f t="shared" si="37"/>
        <v>40647</v>
      </c>
      <c r="B51" s="8">
        <f t="shared" ca="1" si="0"/>
        <v>0.46186802364136265</v>
      </c>
      <c r="C51" s="9" t="str">
        <f t="shared" ca="1" si="35"/>
        <v>décoration voiture</v>
      </c>
      <c r="D51" s="9">
        <f t="shared" ca="1" si="2"/>
        <v>8</v>
      </c>
      <c r="IQ51"/>
      <c r="IR51"/>
      <c r="IS51"/>
      <c r="IT51"/>
      <c r="IU51"/>
      <c r="IV51"/>
    </row>
    <row r="52" spans="1:256" ht="21.75" customHeight="1">
      <c r="A52" s="7">
        <f t="shared" si="37"/>
        <v>40647</v>
      </c>
      <c r="B52" s="8">
        <f t="shared" ca="1" si="0"/>
        <v>0.34444377123203307</v>
      </c>
      <c r="C52" s="9" t="str">
        <f t="shared" ca="1" si="35"/>
        <v>jogging</v>
      </c>
      <c r="D52" s="9">
        <f t="shared" ca="1" si="2"/>
        <v>10</v>
      </c>
      <c r="IQ52"/>
      <c r="IR52"/>
      <c r="IS52"/>
      <c r="IT52"/>
      <c r="IU52"/>
      <c r="IV52"/>
    </row>
    <row r="53" spans="1:256" ht="21.75" customHeight="1">
      <c r="A53" s="7">
        <f t="shared" si="37"/>
        <v>40647</v>
      </c>
      <c r="B53" s="8">
        <f t="shared" ca="1" si="0"/>
        <v>0.35486415056437981</v>
      </c>
      <c r="C53" s="9" t="str">
        <f t="shared" ca="1" si="35"/>
        <v>décoration voiture</v>
      </c>
      <c r="D53" s="9">
        <f t="shared" ca="1" si="2"/>
        <v>1</v>
      </c>
      <c r="IQ53"/>
      <c r="IR53"/>
      <c r="IS53"/>
      <c r="IT53"/>
      <c r="IU53"/>
      <c r="IV53"/>
    </row>
    <row r="54" spans="1:256" ht="21.75" customHeight="1">
      <c r="A54" s="7">
        <v>40654</v>
      </c>
      <c r="B54" s="8">
        <f t="shared" ca="1" si="0"/>
        <v>0.36243259794136773</v>
      </c>
      <c r="C54" s="9" t="str">
        <f t="shared" ca="1" si="35"/>
        <v>fraise</v>
      </c>
      <c r="D54" s="9">
        <f t="shared" ca="1" si="2"/>
        <v>7</v>
      </c>
      <c r="IQ54"/>
      <c r="IR54"/>
      <c r="IS54"/>
      <c r="IT54"/>
      <c r="IU54"/>
      <c r="IV54"/>
    </row>
    <row r="55" spans="1:256" ht="21.75" customHeight="1">
      <c r="A55" s="7">
        <f t="shared" ref="A55:A60" si="38">A54</f>
        <v>40654</v>
      </c>
      <c r="B55" s="8">
        <f t="shared" ca="1" si="0"/>
        <v>0.41137118939889733</v>
      </c>
      <c r="C55" s="9" t="str">
        <f t="shared" ca="1" si="35"/>
        <v>Lunette de soleil</v>
      </c>
      <c r="D55" s="9">
        <f t="shared" ca="1" si="2"/>
        <v>14</v>
      </c>
      <c r="IQ55"/>
      <c r="IR55"/>
      <c r="IS55"/>
      <c r="IT55"/>
      <c r="IU55"/>
      <c r="IV55"/>
    </row>
    <row r="56" spans="1:256" ht="21.75" customHeight="1">
      <c r="A56" s="7">
        <f t="shared" si="38"/>
        <v>40654</v>
      </c>
      <c r="B56" s="8">
        <f t="shared" ca="1" si="0"/>
        <v>0.4688572485843534</v>
      </c>
      <c r="C56" s="9" t="str">
        <f t="shared" ca="1" si="35"/>
        <v>décoration voiture</v>
      </c>
      <c r="D56" s="9">
        <f t="shared" ca="1" si="2"/>
        <v>0</v>
      </c>
      <c r="IQ56"/>
      <c r="IR56"/>
      <c r="IS56"/>
      <c r="IT56"/>
      <c r="IU56"/>
      <c r="IV56"/>
    </row>
    <row r="57" spans="1:256" ht="21.75" customHeight="1">
      <c r="A57" s="7">
        <f t="shared" si="38"/>
        <v>40654</v>
      </c>
      <c r="B57" s="8">
        <f t="shared" ca="1" si="0"/>
        <v>0.34417586927240973</v>
      </c>
      <c r="C57" s="9" t="str">
        <f t="shared" ca="1" si="35"/>
        <v>jogging</v>
      </c>
      <c r="D57" s="9">
        <f t="shared" ca="1" si="2"/>
        <v>2</v>
      </c>
      <c r="IQ57"/>
      <c r="IR57"/>
      <c r="IS57"/>
      <c r="IT57"/>
      <c r="IU57"/>
      <c r="IV57"/>
    </row>
    <row r="58" spans="1:256" ht="21.75" customHeight="1">
      <c r="A58" s="7">
        <f t="shared" si="38"/>
        <v>40654</v>
      </c>
      <c r="B58" s="8">
        <f t="shared" ca="1" si="0"/>
        <v>0.40624799853236992</v>
      </c>
      <c r="C58" s="9" t="str">
        <f t="shared" ca="1" si="35"/>
        <v>tomate</v>
      </c>
      <c r="D58" s="9">
        <f t="shared" ca="1" si="2"/>
        <v>15</v>
      </c>
      <c r="IQ58"/>
      <c r="IR58"/>
      <c r="IS58"/>
      <c r="IT58"/>
      <c r="IU58"/>
      <c r="IV58"/>
    </row>
    <row r="59" spans="1:256" ht="21.75" customHeight="1">
      <c r="A59" s="7">
        <f t="shared" si="38"/>
        <v>40654</v>
      </c>
      <c r="B59" s="8">
        <f t="shared" ca="1" si="0"/>
        <v>0.35038167834794576</v>
      </c>
      <c r="C59" s="9" t="str">
        <f t="shared" ca="1" si="35"/>
        <v>chaussettes</v>
      </c>
      <c r="D59" s="9">
        <f t="shared" ca="1" si="2"/>
        <v>2</v>
      </c>
      <c r="IQ59"/>
      <c r="IR59"/>
      <c r="IS59"/>
      <c r="IT59"/>
      <c r="IU59"/>
      <c r="IV59"/>
    </row>
    <row r="60" spans="1:256" ht="21.75" customHeight="1">
      <c r="A60" s="7">
        <f t="shared" si="38"/>
        <v>40654</v>
      </c>
      <c r="B60" s="8">
        <f t="shared" ca="1" si="0"/>
        <v>0.41861992978205709</v>
      </c>
      <c r="C60" s="9" t="str">
        <f t="shared" ca="1" si="35"/>
        <v>décoration voiture</v>
      </c>
      <c r="D60" s="9">
        <f t="shared" ca="1" si="2"/>
        <v>6</v>
      </c>
      <c r="IQ60"/>
      <c r="IR60"/>
      <c r="IS60"/>
      <c r="IT60"/>
      <c r="IU60"/>
      <c r="IV60"/>
    </row>
    <row r="61" spans="1:256" ht="21.75" customHeight="1">
      <c r="A61" s="7">
        <v>40657</v>
      </c>
      <c r="B61" s="8">
        <f t="shared" ca="1" si="0"/>
        <v>0.47919582687943252</v>
      </c>
      <c r="C61" s="9" t="str">
        <f t="shared" ca="1" si="35"/>
        <v>tomate</v>
      </c>
      <c r="D61" s="9">
        <f t="shared" ca="1" si="2"/>
        <v>14</v>
      </c>
      <c r="IQ61"/>
      <c r="IR61"/>
      <c r="IS61"/>
      <c r="IT61"/>
      <c r="IU61"/>
      <c r="IV61"/>
    </row>
    <row r="62" spans="1:256" ht="21.75" customHeight="1">
      <c r="A62" s="7">
        <f t="shared" ref="A62:A67" si="39">A61</f>
        <v>40657</v>
      </c>
      <c r="B62" s="8">
        <f t="shared" ca="1" si="0"/>
        <v>0.47413785331230424</v>
      </c>
      <c r="C62" s="9" t="str">
        <f t="shared" ca="1" si="35"/>
        <v>jogging</v>
      </c>
      <c r="D62" s="9">
        <f t="shared" ca="1" si="2"/>
        <v>7</v>
      </c>
      <c r="IQ62"/>
      <c r="IR62"/>
      <c r="IS62"/>
      <c r="IT62"/>
      <c r="IU62"/>
      <c r="IV62"/>
    </row>
    <row r="63" spans="1:256" ht="21.75" customHeight="1">
      <c r="A63" s="7">
        <f t="shared" si="39"/>
        <v>40657</v>
      </c>
      <c r="B63" s="8">
        <f t="shared" ca="1" si="0"/>
        <v>0.41560088529479666</v>
      </c>
      <c r="C63" s="9" t="str">
        <f t="shared" ca="1" si="35"/>
        <v>tomate</v>
      </c>
      <c r="D63" s="9">
        <f t="shared" ca="1" si="2"/>
        <v>10</v>
      </c>
      <c r="IQ63"/>
      <c r="IR63"/>
      <c r="IS63"/>
      <c r="IT63"/>
      <c r="IU63"/>
      <c r="IV63"/>
    </row>
    <row r="64" spans="1:256" ht="21.75" customHeight="1">
      <c r="A64" s="7">
        <f t="shared" si="39"/>
        <v>40657</v>
      </c>
      <c r="B64" s="8">
        <f t="shared" ca="1" si="0"/>
        <v>0.43566286611731225</v>
      </c>
      <c r="C64" s="9" t="str">
        <f t="shared" ca="1" si="35"/>
        <v>t-shirt</v>
      </c>
      <c r="D64" s="9">
        <f t="shared" ca="1" si="2"/>
        <v>10</v>
      </c>
      <c r="IQ64"/>
      <c r="IR64"/>
      <c r="IS64"/>
      <c r="IT64"/>
      <c r="IU64"/>
      <c r="IV64"/>
    </row>
    <row r="65" spans="1:256" ht="21.75" customHeight="1">
      <c r="A65" s="7">
        <f t="shared" si="39"/>
        <v>40657</v>
      </c>
      <c r="B65" s="8">
        <f t="shared" ca="1" si="0"/>
        <v>0.33878417388429427</v>
      </c>
      <c r="C65" s="9" t="str">
        <f t="shared" ca="1" si="35"/>
        <v>tomate</v>
      </c>
      <c r="D65" s="9">
        <f t="shared" ca="1" si="2"/>
        <v>8</v>
      </c>
      <c r="IQ65"/>
      <c r="IR65"/>
      <c r="IS65"/>
      <c r="IT65"/>
      <c r="IU65"/>
      <c r="IV65"/>
    </row>
    <row r="66" spans="1:256" ht="21.75" customHeight="1">
      <c r="A66" s="7">
        <f t="shared" si="39"/>
        <v>40657</v>
      </c>
      <c r="B66" s="8">
        <f t="shared" ca="1" si="0"/>
        <v>0.37645525878168418</v>
      </c>
      <c r="C66" s="9" t="str">
        <f t="shared" ca="1" si="35"/>
        <v>chaussettes</v>
      </c>
      <c r="D66" s="9">
        <f t="shared" ca="1" si="2"/>
        <v>2</v>
      </c>
      <c r="IQ66"/>
      <c r="IR66"/>
      <c r="IS66"/>
      <c r="IT66"/>
      <c r="IU66"/>
      <c r="IV66"/>
    </row>
    <row r="67" spans="1:256" ht="21.75" customHeight="1">
      <c r="A67" s="7">
        <f t="shared" si="39"/>
        <v>40657</v>
      </c>
      <c r="B67" s="8">
        <f t="shared" ca="1" si="0"/>
        <v>0.37301510251598879</v>
      </c>
      <c r="C67" s="9" t="str">
        <f t="shared" ca="1" si="35"/>
        <v>tomate</v>
      </c>
      <c r="D67" s="9">
        <f t="shared" ca="1" si="2"/>
        <v>9</v>
      </c>
      <c r="IQ67"/>
      <c r="IR67"/>
      <c r="IS67"/>
      <c r="IT67"/>
      <c r="IU67"/>
      <c r="IV67"/>
    </row>
    <row r="68" spans="1:256" ht="21.75" customHeight="1">
      <c r="A68" s="7">
        <v>40661</v>
      </c>
      <c r="B68" s="8">
        <f t="shared" ca="1" si="0"/>
        <v>0.41482699307289228</v>
      </c>
      <c r="C68" s="9" t="str">
        <f t="shared" ca="1" si="35"/>
        <v>décoration voiture</v>
      </c>
      <c r="D68" s="9">
        <f t="shared" ca="1" si="2"/>
        <v>9</v>
      </c>
      <c r="IQ68"/>
      <c r="IR68"/>
      <c r="IS68"/>
      <c r="IT68"/>
      <c r="IU68"/>
      <c r="IV68"/>
    </row>
    <row r="69" spans="1:256" ht="21.75" customHeight="1">
      <c r="A69" s="7">
        <f>A68</f>
        <v>40661</v>
      </c>
      <c r="B69" s="8">
        <f t="shared" ca="1" si="0"/>
        <v>0.4122263429322055</v>
      </c>
      <c r="C69" s="9" t="str">
        <f t="shared" ca="1" si="35"/>
        <v>chaussettes</v>
      </c>
      <c r="D69" s="9">
        <f t="shared" ca="1" si="2"/>
        <v>11</v>
      </c>
      <c r="IQ69"/>
      <c r="IR69"/>
      <c r="IS69"/>
      <c r="IT69"/>
      <c r="IU69"/>
      <c r="IV69"/>
    </row>
    <row r="70" spans="1:256" ht="21.75" customHeight="1">
      <c r="A70" s="7">
        <f t="shared" ref="A70:A102" si="40">A69</f>
        <v>40661</v>
      </c>
      <c r="B70" s="8">
        <f t="shared" ca="1" si="0"/>
        <v>0.45148476089529388</v>
      </c>
      <c r="C70" s="9" t="str">
        <f t="shared" ca="1" si="35"/>
        <v>Lunette de soleil</v>
      </c>
      <c r="D70" s="9">
        <f t="shared" ca="1" si="2"/>
        <v>12</v>
      </c>
      <c r="IQ70"/>
      <c r="IR70"/>
      <c r="IS70"/>
      <c r="IT70"/>
      <c r="IU70"/>
      <c r="IV70"/>
    </row>
    <row r="71" spans="1:256" ht="21.75" customHeight="1">
      <c r="A71" s="7">
        <f t="shared" si="40"/>
        <v>40661</v>
      </c>
      <c r="B71" s="8">
        <f t="shared" ca="1" si="0"/>
        <v>0.44913359541920095</v>
      </c>
      <c r="C71" s="9" t="str">
        <f t="shared" ca="1" si="35"/>
        <v>dégivrant</v>
      </c>
      <c r="D71" s="9">
        <f t="shared" ca="1" si="2"/>
        <v>3</v>
      </c>
      <c r="IQ71"/>
      <c r="IR71"/>
      <c r="IS71"/>
      <c r="IT71"/>
      <c r="IU71"/>
      <c r="IV71"/>
    </row>
    <row r="72" spans="1:256" ht="21.75" customHeight="1">
      <c r="A72" s="7">
        <f t="shared" si="40"/>
        <v>40661</v>
      </c>
      <c r="B72" s="8">
        <f t="shared" ca="1" si="0"/>
        <v>0.49498674848293428</v>
      </c>
      <c r="C72" s="9" t="str">
        <f t="shared" ca="1" si="35"/>
        <v>jogging</v>
      </c>
      <c r="D72" s="9">
        <f t="shared" ca="1" si="2"/>
        <v>14</v>
      </c>
      <c r="IQ72"/>
      <c r="IR72"/>
      <c r="IS72"/>
      <c r="IT72"/>
      <c r="IU72"/>
      <c r="IV72"/>
    </row>
    <row r="73" spans="1:256" ht="21.75" customHeight="1">
      <c r="A73" s="7">
        <f t="shared" si="40"/>
        <v>40661</v>
      </c>
      <c r="B73" s="8">
        <f t="shared" ca="1" si="0"/>
        <v>0.37632159214533062</v>
      </c>
      <c r="C73" s="9" t="str">
        <f t="shared" ca="1" si="35"/>
        <v>carotte</v>
      </c>
      <c r="D73" s="9">
        <f t="shared" ca="1" si="2"/>
        <v>6</v>
      </c>
      <c r="IQ73"/>
      <c r="IR73"/>
      <c r="IS73"/>
      <c r="IT73"/>
      <c r="IU73"/>
      <c r="IV73"/>
    </row>
    <row r="74" spans="1:256" ht="21.75" customHeight="1">
      <c r="A74" s="7">
        <f t="shared" si="40"/>
        <v>40661</v>
      </c>
      <c r="B74" s="8">
        <f t="shared" ca="1" si="0"/>
        <v>0.41400197425942264</v>
      </c>
      <c r="C74" s="9" t="str">
        <f t="shared" ca="1" si="35"/>
        <v>chaussettes</v>
      </c>
      <c r="D74" s="9">
        <f t="shared" ca="1" si="2"/>
        <v>5</v>
      </c>
      <c r="IQ74"/>
      <c r="IR74"/>
      <c r="IS74"/>
      <c r="IT74"/>
      <c r="IU74"/>
      <c r="IV74"/>
    </row>
    <row r="75" spans="1:256" ht="21.75" customHeight="1">
      <c r="A75" s="7">
        <f t="shared" si="40"/>
        <v>40661</v>
      </c>
      <c r="B75" s="8">
        <f t="shared" ca="1" si="0"/>
        <v>0.36540227812524828</v>
      </c>
      <c r="C75" s="9" t="str">
        <f t="shared" ca="1" si="35"/>
        <v>tomate</v>
      </c>
      <c r="D75" s="9">
        <f t="shared" ca="1" si="2"/>
        <v>8</v>
      </c>
      <c r="IQ75"/>
      <c r="IR75"/>
      <c r="IS75"/>
      <c r="IT75"/>
      <c r="IU75"/>
      <c r="IV75"/>
    </row>
    <row r="76" spans="1:256" ht="21.75" customHeight="1">
      <c r="A76" s="7">
        <f t="shared" si="40"/>
        <v>40661</v>
      </c>
      <c r="B76" s="8">
        <f t="shared" ca="1" si="0"/>
        <v>0.45263488239023203</v>
      </c>
      <c r="C76" s="9" t="str">
        <f t="shared" ca="1" si="35"/>
        <v>tomate</v>
      </c>
      <c r="D76" s="9">
        <f t="shared" ca="1" si="2"/>
        <v>12</v>
      </c>
    </row>
    <row r="77" spans="1:256" ht="21.75" customHeight="1">
      <c r="A77" s="7">
        <f t="shared" si="40"/>
        <v>40661</v>
      </c>
      <c r="B77" s="8">
        <f t="shared" ca="1" si="0"/>
        <v>0.37204265993512381</v>
      </c>
      <c r="C77" s="9" t="str">
        <f t="shared" ca="1" si="35"/>
        <v>tomate</v>
      </c>
      <c r="D77" s="9">
        <f t="shared" ca="1" si="2"/>
        <v>12</v>
      </c>
    </row>
    <row r="78" spans="1:256" ht="21.75" customHeight="1">
      <c r="A78" s="7">
        <f t="shared" si="40"/>
        <v>40661</v>
      </c>
      <c r="B78" s="8">
        <f t="shared" ref="B78:B138" ca="1" si="41">RAND()*($A$1-$B$1)+$B$1</f>
        <v>0.39013983762373439</v>
      </c>
      <c r="C78" s="9" t="str">
        <f t="shared" ref="C78:C138" ca="1" si="42">CHOOSE(INT(RAND()*10)+1,"Lunette de soleil","parapluie","tomate","fraise","carotte","dégivrant","t-shirt","chaussettes","jogging","décoration voiture")</f>
        <v>jogging</v>
      </c>
      <c r="D78" s="9">
        <f t="shared" ref="D78:D138" ca="1" si="43">ROUND((RAND()*15),0)</f>
        <v>2</v>
      </c>
    </row>
    <row r="79" spans="1:256" ht="21.75" customHeight="1">
      <c r="A79" s="7">
        <f t="shared" si="40"/>
        <v>40661</v>
      </c>
      <c r="B79" s="8">
        <f t="shared" ca="1" si="41"/>
        <v>0.40252578561203528</v>
      </c>
      <c r="C79" s="9" t="str">
        <f t="shared" ca="1" si="42"/>
        <v>tomate</v>
      </c>
      <c r="D79" s="9">
        <f t="shared" ca="1" si="43"/>
        <v>4</v>
      </c>
    </row>
    <row r="80" spans="1:256" ht="21.75" customHeight="1">
      <c r="A80" s="7">
        <f t="shared" si="40"/>
        <v>40661</v>
      </c>
      <c r="B80" s="8">
        <f t="shared" ca="1" si="41"/>
        <v>0.37686240105424368</v>
      </c>
      <c r="C80" s="9" t="str">
        <f t="shared" ca="1" si="42"/>
        <v>décoration voiture</v>
      </c>
      <c r="D80" s="9">
        <f t="shared" ca="1" si="43"/>
        <v>1</v>
      </c>
    </row>
    <row r="81" spans="1:4" ht="21.75" customHeight="1">
      <c r="A81" s="7">
        <f t="shared" si="40"/>
        <v>40661</v>
      </c>
      <c r="B81" s="8">
        <f t="shared" ca="1" si="41"/>
        <v>0.45290067730332406</v>
      </c>
      <c r="C81" s="9" t="str">
        <f t="shared" ca="1" si="42"/>
        <v>dégivrant</v>
      </c>
      <c r="D81" s="9">
        <f t="shared" ca="1" si="43"/>
        <v>5</v>
      </c>
    </row>
    <row r="82" spans="1:4" ht="21.75" customHeight="1">
      <c r="A82" s="7">
        <f t="shared" si="40"/>
        <v>40661</v>
      </c>
      <c r="B82" s="8">
        <f t="shared" ca="1" si="41"/>
        <v>0.39124284585304003</v>
      </c>
      <c r="C82" s="9" t="str">
        <f t="shared" ca="1" si="42"/>
        <v>dégivrant</v>
      </c>
      <c r="D82" s="9">
        <f t="shared" ca="1" si="43"/>
        <v>4</v>
      </c>
    </row>
    <row r="83" spans="1:4" ht="21.75" customHeight="1">
      <c r="A83" s="7">
        <f t="shared" si="40"/>
        <v>40661</v>
      </c>
      <c r="B83" s="8">
        <f t="shared" ca="1" si="41"/>
        <v>0.42119296483078139</v>
      </c>
      <c r="C83" s="9" t="str">
        <f t="shared" ca="1" si="42"/>
        <v>Lunette de soleil</v>
      </c>
      <c r="D83" s="9">
        <f t="shared" ca="1" si="43"/>
        <v>7</v>
      </c>
    </row>
    <row r="84" spans="1:4" ht="21.75" customHeight="1">
      <c r="A84" s="7">
        <f t="shared" si="40"/>
        <v>40661</v>
      </c>
      <c r="B84" s="8">
        <f t="shared" ca="1" si="41"/>
        <v>0.38591897934786085</v>
      </c>
      <c r="C84" s="9" t="str">
        <f t="shared" ca="1" si="42"/>
        <v>t-shirt</v>
      </c>
      <c r="D84" s="9">
        <f t="shared" ca="1" si="43"/>
        <v>14</v>
      </c>
    </row>
    <row r="85" spans="1:4" ht="21.75" customHeight="1">
      <c r="A85" s="7">
        <f t="shared" si="40"/>
        <v>40661</v>
      </c>
      <c r="B85" s="8">
        <f t="shared" ca="1" si="41"/>
        <v>0.37100103362401182</v>
      </c>
      <c r="C85" s="9" t="str">
        <f t="shared" ca="1" si="42"/>
        <v>jogging</v>
      </c>
      <c r="D85" s="9">
        <f t="shared" ca="1" si="43"/>
        <v>6</v>
      </c>
    </row>
    <row r="86" spans="1:4" ht="21.75" customHeight="1">
      <c r="A86" s="7">
        <f t="shared" si="40"/>
        <v>40661</v>
      </c>
      <c r="B86" s="8">
        <f t="shared" ca="1" si="41"/>
        <v>0.34568055679240739</v>
      </c>
      <c r="C86" s="9" t="str">
        <f t="shared" ca="1" si="42"/>
        <v>dégivrant</v>
      </c>
      <c r="D86" s="9">
        <f t="shared" ca="1" si="43"/>
        <v>1</v>
      </c>
    </row>
    <row r="87" spans="1:4" ht="21.75" customHeight="1">
      <c r="A87" s="7">
        <f t="shared" si="40"/>
        <v>40661</v>
      </c>
      <c r="B87" s="8">
        <f t="shared" ca="1" si="41"/>
        <v>0.49663494367978733</v>
      </c>
      <c r="C87" s="9" t="str">
        <f t="shared" ca="1" si="42"/>
        <v>chaussettes</v>
      </c>
      <c r="D87" s="9">
        <f t="shared" ca="1" si="43"/>
        <v>8</v>
      </c>
    </row>
    <row r="88" spans="1:4" ht="21.75" customHeight="1">
      <c r="A88" s="7">
        <f t="shared" si="40"/>
        <v>40661</v>
      </c>
      <c r="B88" s="8">
        <f t="shared" ca="1" si="41"/>
        <v>0.37184098708821123</v>
      </c>
      <c r="C88" s="9" t="str">
        <f t="shared" ca="1" si="42"/>
        <v>jogging</v>
      </c>
      <c r="D88" s="9">
        <f t="shared" ca="1" si="43"/>
        <v>6</v>
      </c>
    </row>
    <row r="89" spans="1:4" ht="21.75" customHeight="1">
      <c r="A89" s="7">
        <f t="shared" si="40"/>
        <v>40661</v>
      </c>
      <c r="B89" s="8">
        <f t="shared" ca="1" si="41"/>
        <v>0.39663046499870469</v>
      </c>
      <c r="C89" s="9" t="str">
        <f t="shared" ca="1" si="42"/>
        <v>tomate</v>
      </c>
      <c r="D89" s="9">
        <f t="shared" ca="1" si="43"/>
        <v>13</v>
      </c>
    </row>
    <row r="90" spans="1:4" ht="21.75" customHeight="1">
      <c r="A90" s="7">
        <f t="shared" si="40"/>
        <v>40661</v>
      </c>
      <c r="B90" s="8">
        <f t="shared" ca="1" si="41"/>
        <v>0.48160176901295132</v>
      </c>
      <c r="C90" s="9" t="str">
        <f t="shared" ca="1" si="42"/>
        <v>fraise</v>
      </c>
      <c r="D90" s="9">
        <f t="shared" ca="1" si="43"/>
        <v>2</v>
      </c>
    </row>
    <row r="91" spans="1:4" ht="21.75" customHeight="1">
      <c r="A91" s="7">
        <f t="shared" si="40"/>
        <v>40661</v>
      </c>
      <c r="B91" s="8">
        <f t="shared" ca="1" si="41"/>
        <v>0.41326952300345765</v>
      </c>
      <c r="C91" s="9" t="str">
        <f t="shared" ca="1" si="42"/>
        <v>Lunette de soleil</v>
      </c>
      <c r="D91" s="9">
        <f t="shared" ca="1" si="43"/>
        <v>8</v>
      </c>
    </row>
    <row r="92" spans="1:4" ht="21.75" customHeight="1">
      <c r="A92" s="7">
        <f t="shared" si="40"/>
        <v>40661</v>
      </c>
      <c r="B92" s="8">
        <f t="shared" ca="1" si="41"/>
        <v>0.37232571133211922</v>
      </c>
      <c r="C92" s="9" t="str">
        <f t="shared" ca="1" si="42"/>
        <v>t-shirt</v>
      </c>
      <c r="D92" s="9">
        <f t="shared" ca="1" si="43"/>
        <v>11</v>
      </c>
    </row>
    <row r="93" spans="1:4" ht="21.75" customHeight="1">
      <c r="A93" s="7">
        <f t="shared" si="40"/>
        <v>40661</v>
      </c>
      <c r="B93" s="8">
        <f t="shared" ca="1" si="41"/>
        <v>0.35551510178156515</v>
      </c>
      <c r="C93" s="9" t="str">
        <f t="shared" ca="1" si="42"/>
        <v>parapluie</v>
      </c>
      <c r="D93" s="9">
        <f t="shared" ca="1" si="43"/>
        <v>1</v>
      </c>
    </row>
    <row r="94" spans="1:4" ht="21.75" customHeight="1">
      <c r="A94" s="7">
        <f t="shared" si="40"/>
        <v>40661</v>
      </c>
      <c r="B94" s="8">
        <f t="shared" ca="1" si="41"/>
        <v>0.4546350170447559</v>
      </c>
      <c r="C94" s="9" t="str">
        <f t="shared" ca="1" si="42"/>
        <v>t-shirt</v>
      </c>
      <c r="D94" s="9">
        <f t="shared" ca="1" si="43"/>
        <v>13</v>
      </c>
    </row>
    <row r="95" spans="1:4" ht="21.75" customHeight="1">
      <c r="A95" s="7">
        <f t="shared" si="40"/>
        <v>40661</v>
      </c>
      <c r="B95" s="8">
        <f t="shared" ca="1" si="41"/>
        <v>0.40899588633267892</v>
      </c>
      <c r="C95" s="9" t="str">
        <f t="shared" ca="1" si="42"/>
        <v>dégivrant</v>
      </c>
      <c r="D95" s="9">
        <f t="shared" ca="1" si="43"/>
        <v>3</v>
      </c>
    </row>
    <row r="96" spans="1:4" ht="21.75" customHeight="1">
      <c r="A96" s="7">
        <f t="shared" si="40"/>
        <v>40661</v>
      </c>
      <c r="B96" s="8">
        <f t="shared" ca="1" si="41"/>
        <v>0.4541832318181146</v>
      </c>
      <c r="C96" s="9" t="str">
        <f t="shared" ca="1" si="42"/>
        <v>tomate</v>
      </c>
      <c r="D96" s="9">
        <f t="shared" ca="1" si="43"/>
        <v>9</v>
      </c>
    </row>
    <row r="97" spans="1:4" ht="21.75" customHeight="1">
      <c r="A97" s="7">
        <f t="shared" si="40"/>
        <v>40661</v>
      </c>
      <c r="B97" s="8">
        <f t="shared" ca="1" si="41"/>
        <v>0.34387447015594597</v>
      </c>
      <c r="C97" s="9" t="str">
        <f t="shared" ca="1" si="42"/>
        <v>décoration voiture</v>
      </c>
      <c r="D97" s="9">
        <f t="shared" ca="1" si="43"/>
        <v>8</v>
      </c>
    </row>
    <row r="98" spans="1:4" ht="21.75" customHeight="1">
      <c r="A98" s="7">
        <f t="shared" si="40"/>
        <v>40661</v>
      </c>
      <c r="B98" s="8">
        <f t="shared" ca="1" si="41"/>
        <v>0.49987420731387494</v>
      </c>
      <c r="C98" s="9" t="str">
        <f t="shared" ca="1" si="42"/>
        <v>fraise</v>
      </c>
      <c r="D98" s="9">
        <f t="shared" ca="1" si="43"/>
        <v>5</v>
      </c>
    </row>
    <row r="99" spans="1:4" ht="21.75" customHeight="1">
      <c r="A99" s="7">
        <f t="shared" si="40"/>
        <v>40661</v>
      </c>
      <c r="B99" s="8">
        <f t="shared" ca="1" si="41"/>
        <v>0.42281561750516761</v>
      </c>
      <c r="C99" s="9" t="str">
        <f t="shared" ca="1" si="42"/>
        <v>t-shirt</v>
      </c>
      <c r="D99" s="9">
        <f t="shared" ca="1" si="43"/>
        <v>12</v>
      </c>
    </row>
    <row r="100" spans="1:4" ht="21.75" customHeight="1">
      <c r="A100" s="7">
        <f t="shared" si="40"/>
        <v>40661</v>
      </c>
      <c r="B100" s="8">
        <f t="shared" ca="1" si="41"/>
        <v>0.37623256332063459</v>
      </c>
      <c r="C100" s="9" t="str">
        <f t="shared" ca="1" si="42"/>
        <v>fraise</v>
      </c>
      <c r="D100" s="9">
        <f t="shared" ca="1" si="43"/>
        <v>6</v>
      </c>
    </row>
    <row r="101" spans="1:4" ht="21.75" customHeight="1">
      <c r="A101" s="7">
        <f>A100</f>
        <v>40661</v>
      </c>
      <c r="B101" s="8">
        <f t="shared" ca="1" si="41"/>
        <v>0.33513766774455844</v>
      </c>
      <c r="C101" s="9" t="str">
        <f t="shared" ca="1" si="42"/>
        <v>parapluie</v>
      </c>
      <c r="D101" s="9">
        <f t="shared" ca="1" si="43"/>
        <v>13</v>
      </c>
    </row>
    <row r="102" spans="1:4" ht="21.75" customHeight="1">
      <c r="A102" s="7">
        <f t="shared" si="40"/>
        <v>40661</v>
      </c>
      <c r="B102" s="8">
        <f t="shared" ca="1" si="41"/>
        <v>0.37179129655492937</v>
      </c>
      <c r="C102" s="9" t="str">
        <f t="shared" ca="1" si="42"/>
        <v>carotte</v>
      </c>
      <c r="D102" s="9">
        <f t="shared" ca="1" si="43"/>
        <v>14</v>
      </c>
    </row>
    <row r="103" spans="1:4" ht="21.75" customHeight="1">
      <c r="A103" s="7">
        <f t="shared" ref="A103:A118" si="44">A102</f>
        <v>40661</v>
      </c>
      <c r="B103" s="8">
        <f t="shared" ca="1" si="41"/>
        <v>0.35967202669070397</v>
      </c>
      <c r="C103" s="9" t="str">
        <f t="shared" ca="1" si="42"/>
        <v>tomate</v>
      </c>
      <c r="D103" s="9">
        <f t="shared" ca="1" si="43"/>
        <v>7</v>
      </c>
    </row>
    <row r="104" spans="1:4" ht="21.75" customHeight="1">
      <c r="A104" s="7">
        <f t="shared" si="44"/>
        <v>40661</v>
      </c>
      <c r="B104" s="8">
        <f t="shared" ca="1" si="41"/>
        <v>0.42658736307210993</v>
      </c>
      <c r="C104" s="9" t="str">
        <f t="shared" ca="1" si="42"/>
        <v>jogging</v>
      </c>
      <c r="D104" s="9">
        <f t="shared" ca="1" si="43"/>
        <v>10</v>
      </c>
    </row>
    <row r="105" spans="1:4" ht="21.75" customHeight="1">
      <c r="A105" s="7">
        <f t="shared" si="44"/>
        <v>40661</v>
      </c>
      <c r="B105" s="8">
        <f t="shared" ca="1" si="41"/>
        <v>0.48579009262128919</v>
      </c>
      <c r="C105" s="9" t="str">
        <f t="shared" ca="1" si="42"/>
        <v>Lunette de soleil</v>
      </c>
      <c r="D105" s="9">
        <f t="shared" ca="1" si="43"/>
        <v>12</v>
      </c>
    </row>
    <row r="106" spans="1:4" ht="21.75" customHeight="1">
      <c r="A106" s="7">
        <f t="shared" si="44"/>
        <v>40661</v>
      </c>
      <c r="B106" s="8">
        <f t="shared" ca="1" si="41"/>
        <v>0.42532427947476581</v>
      </c>
      <c r="C106" s="9" t="str">
        <f t="shared" ca="1" si="42"/>
        <v>t-shirt</v>
      </c>
      <c r="D106" s="9">
        <f t="shared" ca="1" si="43"/>
        <v>12</v>
      </c>
    </row>
    <row r="107" spans="1:4" ht="21.75" customHeight="1">
      <c r="A107" s="7">
        <f t="shared" si="44"/>
        <v>40661</v>
      </c>
      <c r="B107" s="8">
        <f t="shared" ca="1" si="41"/>
        <v>0.47163787094533355</v>
      </c>
      <c r="C107" s="9" t="str">
        <f t="shared" ca="1" si="42"/>
        <v>tomate</v>
      </c>
      <c r="D107" s="9">
        <f t="shared" ca="1" si="43"/>
        <v>15</v>
      </c>
    </row>
    <row r="108" spans="1:4" ht="21.75" customHeight="1">
      <c r="A108" s="7">
        <f t="shared" si="44"/>
        <v>40661</v>
      </c>
      <c r="B108" s="8">
        <f t="shared" ca="1" si="41"/>
        <v>0.35867706855008252</v>
      </c>
      <c r="C108" s="9" t="str">
        <f t="shared" ca="1" si="42"/>
        <v>parapluie</v>
      </c>
      <c r="D108" s="9">
        <f t="shared" ca="1" si="43"/>
        <v>13</v>
      </c>
    </row>
    <row r="109" spans="1:4" ht="21.75" customHeight="1">
      <c r="A109" s="7">
        <f t="shared" si="44"/>
        <v>40661</v>
      </c>
      <c r="B109" s="8">
        <f t="shared" ca="1" si="41"/>
        <v>0.48444699748109499</v>
      </c>
      <c r="C109" s="9" t="str">
        <f t="shared" ca="1" si="42"/>
        <v>t-shirt</v>
      </c>
      <c r="D109" s="9">
        <f t="shared" ca="1" si="43"/>
        <v>9</v>
      </c>
    </row>
    <row r="110" spans="1:4" ht="21.75" customHeight="1">
      <c r="A110" s="7">
        <f t="shared" si="44"/>
        <v>40661</v>
      </c>
      <c r="B110" s="8">
        <f t="shared" ca="1" si="41"/>
        <v>0.35914866194657402</v>
      </c>
      <c r="C110" s="9" t="str">
        <f t="shared" ca="1" si="42"/>
        <v>Lunette de soleil</v>
      </c>
      <c r="D110" s="9">
        <f t="shared" ca="1" si="43"/>
        <v>10</v>
      </c>
    </row>
    <row r="111" spans="1:4" ht="21.75" customHeight="1">
      <c r="A111" s="7">
        <f t="shared" si="44"/>
        <v>40661</v>
      </c>
      <c r="B111" s="8">
        <f t="shared" ca="1" si="41"/>
        <v>0.39286537209055267</v>
      </c>
      <c r="C111" s="9" t="str">
        <f t="shared" ca="1" si="42"/>
        <v>chaussettes</v>
      </c>
      <c r="D111" s="9">
        <f t="shared" ca="1" si="43"/>
        <v>2</v>
      </c>
    </row>
    <row r="112" spans="1:4" ht="21.75" customHeight="1">
      <c r="A112" s="7">
        <f t="shared" si="44"/>
        <v>40661</v>
      </c>
      <c r="B112" s="8">
        <f t="shared" ca="1" si="41"/>
        <v>0.44133134369400545</v>
      </c>
      <c r="C112" s="9" t="str">
        <f t="shared" ca="1" si="42"/>
        <v>jogging</v>
      </c>
      <c r="D112" s="9">
        <f t="shared" ca="1" si="43"/>
        <v>2</v>
      </c>
    </row>
    <row r="113" spans="1:4" ht="21.75" customHeight="1">
      <c r="A113" s="7">
        <f t="shared" si="44"/>
        <v>40661</v>
      </c>
      <c r="B113" s="8">
        <f t="shared" ca="1" si="41"/>
        <v>0.33975472349885549</v>
      </c>
      <c r="C113" s="9" t="str">
        <f t="shared" ca="1" si="42"/>
        <v>chaussettes</v>
      </c>
      <c r="D113" s="9">
        <f t="shared" ca="1" si="43"/>
        <v>15</v>
      </c>
    </row>
    <row r="114" spans="1:4" ht="21.75" customHeight="1">
      <c r="A114" s="7">
        <f t="shared" si="44"/>
        <v>40661</v>
      </c>
      <c r="B114" s="8">
        <f t="shared" ca="1" si="41"/>
        <v>0.43351685429656878</v>
      </c>
      <c r="C114" s="9" t="str">
        <f t="shared" ca="1" si="42"/>
        <v>tomate</v>
      </c>
      <c r="D114" s="9">
        <f t="shared" ca="1" si="43"/>
        <v>0</v>
      </c>
    </row>
    <row r="115" spans="1:4" ht="21.75" customHeight="1">
      <c r="A115" s="7">
        <f t="shared" si="44"/>
        <v>40661</v>
      </c>
      <c r="B115" s="8">
        <f t="shared" ca="1" si="41"/>
        <v>0.48943218306359049</v>
      </c>
      <c r="C115" s="9" t="str">
        <f t="shared" ca="1" si="42"/>
        <v>dégivrant</v>
      </c>
      <c r="D115" s="9">
        <f t="shared" ca="1" si="43"/>
        <v>1</v>
      </c>
    </row>
    <row r="116" spans="1:4" ht="21.75" customHeight="1">
      <c r="A116" s="7">
        <f t="shared" si="44"/>
        <v>40661</v>
      </c>
      <c r="B116" s="8">
        <f t="shared" ca="1" si="41"/>
        <v>0.49124913234828793</v>
      </c>
      <c r="C116" s="9" t="str">
        <f t="shared" ca="1" si="42"/>
        <v>tomate</v>
      </c>
      <c r="D116" s="9">
        <f t="shared" ca="1" si="43"/>
        <v>7</v>
      </c>
    </row>
    <row r="117" spans="1:4" ht="21.75" customHeight="1">
      <c r="A117" s="7">
        <f t="shared" si="44"/>
        <v>40661</v>
      </c>
      <c r="B117" s="8">
        <f t="shared" ca="1" si="41"/>
        <v>0.38815342783423123</v>
      </c>
      <c r="C117" s="9" t="str">
        <f t="shared" ca="1" si="42"/>
        <v>t-shirt</v>
      </c>
      <c r="D117" s="9">
        <f t="shared" ca="1" si="43"/>
        <v>11</v>
      </c>
    </row>
    <row r="118" spans="1:4" ht="21.75" customHeight="1">
      <c r="A118" s="7">
        <f t="shared" si="44"/>
        <v>40661</v>
      </c>
      <c r="B118" s="8">
        <f t="shared" ca="1" si="41"/>
        <v>0.36479378748203417</v>
      </c>
      <c r="C118" s="9" t="str">
        <f t="shared" ca="1" si="42"/>
        <v>décoration voiture</v>
      </c>
      <c r="D118" s="9">
        <f t="shared" ca="1" si="43"/>
        <v>8</v>
      </c>
    </row>
    <row r="119" spans="1:4" ht="21.75" customHeight="1">
      <c r="A119" s="7">
        <f>A118</f>
        <v>40661</v>
      </c>
      <c r="B119" s="8">
        <f t="shared" ca="1" si="41"/>
        <v>0.49592858422422365</v>
      </c>
      <c r="C119" s="9" t="str">
        <f t="shared" ca="1" si="42"/>
        <v>dégivrant</v>
      </c>
      <c r="D119" s="9">
        <f t="shared" ca="1" si="43"/>
        <v>5</v>
      </c>
    </row>
    <row r="120" spans="1:4" ht="21.75" customHeight="1">
      <c r="A120" s="7">
        <f t="shared" ref="A120:A136" si="45">A119</f>
        <v>40661</v>
      </c>
      <c r="B120" s="8">
        <f t="shared" ca="1" si="41"/>
        <v>0.35201837473591013</v>
      </c>
      <c r="C120" s="9" t="str">
        <f t="shared" ca="1" si="42"/>
        <v>chaussettes</v>
      </c>
      <c r="D120" s="9">
        <f t="shared" ca="1" si="43"/>
        <v>7</v>
      </c>
    </row>
    <row r="121" spans="1:4" ht="21.75" customHeight="1">
      <c r="A121" s="7">
        <f t="shared" si="45"/>
        <v>40661</v>
      </c>
      <c r="B121" s="8">
        <f t="shared" ca="1" si="41"/>
        <v>0.39654783721374331</v>
      </c>
      <c r="C121" s="9" t="str">
        <f t="shared" ca="1" si="42"/>
        <v>carotte</v>
      </c>
      <c r="D121" s="9">
        <f t="shared" ca="1" si="43"/>
        <v>14</v>
      </c>
    </row>
    <row r="122" spans="1:4" ht="21.75" customHeight="1">
      <c r="A122" s="7">
        <f t="shared" si="45"/>
        <v>40661</v>
      </c>
      <c r="B122" s="8">
        <f t="shared" ca="1" si="41"/>
        <v>0.49003231542642794</v>
      </c>
      <c r="C122" s="9" t="str">
        <f t="shared" ca="1" si="42"/>
        <v>jogging</v>
      </c>
      <c r="D122" s="9">
        <f t="shared" ca="1" si="43"/>
        <v>7</v>
      </c>
    </row>
    <row r="123" spans="1:4" ht="21.75" customHeight="1">
      <c r="A123" s="7">
        <f t="shared" si="45"/>
        <v>40661</v>
      </c>
      <c r="B123" s="8">
        <f t="shared" ca="1" si="41"/>
        <v>0.33891655330907766</v>
      </c>
      <c r="C123" s="9" t="str">
        <f t="shared" ca="1" si="42"/>
        <v>tomate</v>
      </c>
      <c r="D123" s="9">
        <f t="shared" ca="1" si="43"/>
        <v>6</v>
      </c>
    </row>
    <row r="124" spans="1:4" ht="21.75" customHeight="1">
      <c r="A124" s="7">
        <f t="shared" si="45"/>
        <v>40661</v>
      </c>
      <c r="B124" s="8">
        <f t="shared" ca="1" si="41"/>
        <v>0.3896912950032923</v>
      </c>
      <c r="C124" s="9" t="str">
        <f t="shared" ca="1" si="42"/>
        <v>jogging</v>
      </c>
      <c r="D124" s="9">
        <f t="shared" ca="1" si="43"/>
        <v>13</v>
      </c>
    </row>
    <row r="125" spans="1:4" ht="21.75" customHeight="1">
      <c r="A125" s="7">
        <f t="shared" si="45"/>
        <v>40661</v>
      </c>
      <c r="B125" s="8">
        <f t="shared" ca="1" si="41"/>
        <v>0.37595332647691682</v>
      </c>
      <c r="C125" s="9" t="str">
        <f t="shared" ca="1" si="42"/>
        <v>Lunette de soleil</v>
      </c>
      <c r="D125" s="9">
        <f t="shared" ca="1" si="43"/>
        <v>11</v>
      </c>
    </row>
    <row r="126" spans="1:4" ht="21.75" customHeight="1">
      <c r="A126" s="7">
        <f t="shared" si="45"/>
        <v>40661</v>
      </c>
      <c r="B126" s="8">
        <f t="shared" ca="1" si="41"/>
        <v>0.49548108067733143</v>
      </c>
      <c r="C126" s="9" t="str">
        <f t="shared" ca="1" si="42"/>
        <v>fraise</v>
      </c>
      <c r="D126" s="9">
        <f t="shared" ca="1" si="43"/>
        <v>14</v>
      </c>
    </row>
    <row r="127" spans="1:4" ht="21.75" customHeight="1">
      <c r="A127" s="7">
        <f t="shared" si="45"/>
        <v>40661</v>
      </c>
      <c r="B127" s="8">
        <f t="shared" ca="1" si="41"/>
        <v>0.43506410462790446</v>
      </c>
      <c r="C127" s="9" t="str">
        <f t="shared" ca="1" si="42"/>
        <v>carotte</v>
      </c>
      <c r="D127" s="9">
        <f t="shared" ca="1" si="43"/>
        <v>2</v>
      </c>
    </row>
    <row r="128" spans="1:4" ht="21.75" customHeight="1">
      <c r="A128" s="7">
        <f t="shared" si="45"/>
        <v>40661</v>
      </c>
      <c r="B128" s="8">
        <f t="shared" ca="1" si="41"/>
        <v>0.39807496737569353</v>
      </c>
      <c r="C128" s="9" t="str">
        <f t="shared" ca="1" si="42"/>
        <v>parapluie</v>
      </c>
      <c r="D128" s="9">
        <f t="shared" ca="1" si="43"/>
        <v>0</v>
      </c>
    </row>
    <row r="129" spans="1:4" ht="21.75" customHeight="1">
      <c r="A129" s="7">
        <f t="shared" si="45"/>
        <v>40661</v>
      </c>
      <c r="B129" s="8">
        <f t="shared" ca="1" si="41"/>
        <v>0.40849778980567486</v>
      </c>
      <c r="C129" s="9" t="str">
        <f t="shared" ca="1" si="42"/>
        <v>Lunette de soleil</v>
      </c>
      <c r="D129" s="9">
        <f t="shared" ca="1" si="43"/>
        <v>8</v>
      </c>
    </row>
    <row r="130" spans="1:4" ht="21.75" customHeight="1">
      <c r="A130" s="7">
        <f t="shared" si="45"/>
        <v>40661</v>
      </c>
      <c r="B130" s="8">
        <f t="shared" ca="1" si="41"/>
        <v>0.46696769115219794</v>
      </c>
      <c r="C130" s="9" t="str">
        <f t="shared" ca="1" si="42"/>
        <v>tomate</v>
      </c>
      <c r="D130" s="9">
        <f t="shared" ca="1" si="43"/>
        <v>7</v>
      </c>
    </row>
    <row r="131" spans="1:4" ht="21.75" customHeight="1">
      <c r="A131" s="7">
        <f t="shared" si="45"/>
        <v>40661</v>
      </c>
      <c r="B131" s="8">
        <f t="shared" ca="1" si="41"/>
        <v>0.34904721519860826</v>
      </c>
      <c r="C131" s="9" t="str">
        <f t="shared" ca="1" si="42"/>
        <v>décoration voiture</v>
      </c>
      <c r="D131" s="9">
        <f t="shared" ca="1" si="43"/>
        <v>14</v>
      </c>
    </row>
    <row r="132" spans="1:4" ht="21.75" customHeight="1">
      <c r="A132" s="7">
        <f t="shared" si="45"/>
        <v>40661</v>
      </c>
      <c r="B132" s="8">
        <f t="shared" ca="1" si="41"/>
        <v>0.42278842156668178</v>
      </c>
      <c r="C132" s="9" t="str">
        <f t="shared" ca="1" si="42"/>
        <v>t-shirt</v>
      </c>
      <c r="D132" s="9">
        <f t="shared" ca="1" si="43"/>
        <v>8</v>
      </c>
    </row>
    <row r="133" spans="1:4" ht="21.75" customHeight="1">
      <c r="A133" s="7">
        <f t="shared" si="45"/>
        <v>40661</v>
      </c>
      <c r="B133" s="8">
        <f t="shared" ca="1" si="41"/>
        <v>0.40483284777791823</v>
      </c>
      <c r="C133" s="9" t="str">
        <f t="shared" ca="1" si="42"/>
        <v>chaussettes</v>
      </c>
      <c r="D133" s="9">
        <f t="shared" ca="1" si="43"/>
        <v>12</v>
      </c>
    </row>
    <row r="134" spans="1:4" ht="21.75" customHeight="1">
      <c r="A134" s="7">
        <f t="shared" si="45"/>
        <v>40661</v>
      </c>
      <c r="B134" s="8">
        <f t="shared" ca="1" si="41"/>
        <v>0.37239970797234723</v>
      </c>
      <c r="C134" s="9" t="str">
        <f t="shared" ca="1" si="42"/>
        <v>parapluie</v>
      </c>
      <c r="D134" s="9">
        <f t="shared" ca="1" si="43"/>
        <v>11</v>
      </c>
    </row>
    <row r="135" spans="1:4" ht="21.75" customHeight="1">
      <c r="A135" s="7">
        <f t="shared" si="45"/>
        <v>40661</v>
      </c>
      <c r="B135" s="8">
        <f t="shared" ca="1" si="41"/>
        <v>0.40885771713429997</v>
      </c>
      <c r="C135" s="9" t="str">
        <f t="shared" ca="1" si="42"/>
        <v>fraise</v>
      </c>
      <c r="D135" s="9">
        <f t="shared" ca="1" si="43"/>
        <v>2</v>
      </c>
    </row>
    <row r="136" spans="1:4" ht="21.75" customHeight="1">
      <c r="A136" s="7">
        <f t="shared" si="45"/>
        <v>40661</v>
      </c>
      <c r="B136" s="8">
        <f t="shared" ca="1" si="41"/>
        <v>0.49980630255071407</v>
      </c>
      <c r="C136" s="9" t="str">
        <f t="shared" ca="1" si="42"/>
        <v>parapluie</v>
      </c>
      <c r="D136" s="9">
        <f t="shared" ca="1" si="43"/>
        <v>8</v>
      </c>
    </row>
    <row r="137" spans="1:4" ht="21.75" customHeight="1">
      <c r="A137" s="7">
        <f>A136</f>
        <v>40661</v>
      </c>
      <c r="B137" s="8">
        <f t="shared" ca="1" si="41"/>
        <v>0.37050361213953564</v>
      </c>
      <c r="C137" s="9" t="str">
        <f t="shared" ca="1" si="42"/>
        <v>parapluie</v>
      </c>
      <c r="D137" s="9">
        <f t="shared" ca="1" si="43"/>
        <v>9</v>
      </c>
    </row>
    <row r="138" spans="1:4" ht="21.75" customHeight="1">
      <c r="A138" s="7">
        <f>A137</f>
        <v>40661</v>
      </c>
      <c r="B138" s="8">
        <f t="shared" ca="1" si="41"/>
        <v>0.34623922102246008</v>
      </c>
      <c r="C138" s="9" t="str">
        <f t="shared" ca="1" si="42"/>
        <v>Lunette de soleil</v>
      </c>
      <c r="D138" s="9">
        <f t="shared" ca="1" si="43"/>
        <v>8</v>
      </c>
    </row>
  </sheetData>
  <mergeCells count="7">
    <mergeCell ref="G2:K2"/>
    <mergeCell ref="V2:Z2"/>
    <mergeCell ref="AF2:AJ2"/>
    <mergeCell ref="AF16:AJ16"/>
    <mergeCell ref="AA2:AE2"/>
    <mergeCell ref="L2:P2"/>
    <mergeCell ref="Q2:U2"/>
  </mergeCells>
  <dataValidations count="1">
    <dataValidation operator="equal" allowBlank="1" showInputMessage="1" showErrorMessage="1" sqref="A3:A138"/>
  </dataValidations>
  <pageMargins left="0.75" right="0.75" top="0.25" bottom="0.5" header="0.25" footer="0.25"/>
  <pageSetup orientation="portrait"/>
  <headerFooter>
    <oddFooter>&amp;C&amp;"Avenir Next,Regular"&amp;10&amp;K000000&amp;P</oddFooter>
  </headerFooter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>
    <pageSetUpPr fitToPage="1"/>
  </sheetPr>
  <dimension ref="A1:IV121"/>
  <sheetViews>
    <sheetView showGridLines="0" zoomScale="89" workbookViewId="0">
      <selection activeCell="E1" sqref="E1:E1048576"/>
    </sheetView>
  </sheetViews>
  <sheetFormatPr baseColWidth="10" defaultColWidth="10.85546875" defaultRowHeight="21.75" customHeight="1"/>
  <cols>
    <col min="1" max="1" width="9.42578125" style="1" bestFit="1" customWidth="1"/>
    <col min="2" max="2" width="7.85546875" style="1" bestFit="1" customWidth="1"/>
    <col min="3" max="3" width="14.28515625" style="1" bestFit="1" customWidth="1"/>
    <col min="4" max="4" width="10.85546875" style="1" customWidth="1"/>
    <col min="5" max="5" width="2" style="1" customWidth="1"/>
    <col min="6" max="6" width="15.7109375" style="1" bestFit="1" customWidth="1"/>
    <col min="7" max="7" width="5.42578125" style="1" bestFit="1" customWidth="1"/>
    <col min="8" max="8" width="6.42578125" style="1" bestFit="1" customWidth="1"/>
    <col min="9" max="9" width="8.28515625" style="1" bestFit="1" customWidth="1"/>
    <col min="10" max="10" width="7.28515625" style="1" bestFit="1" customWidth="1"/>
    <col min="11" max="11" width="6.42578125" style="1" bestFit="1" customWidth="1"/>
    <col min="12" max="12" width="8.28515625" style="1" bestFit="1" customWidth="1"/>
    <col min="13" max="13" width="6.42578125" style="1" bestFit="1" customWidth="1"/>
    <col min="14" max="15" width="7.28515625" style="1" bestFit="1" customWidth="1"/>
    <col min="16" max="16" width="6.42578125" style="1" bestFit="1" customWidth="1"/>
    <col min="17" max="17" width="5.42578125" style="1" bestFit="1" customWidth="1"/>
    <col min="18" max="18" width="6.42578125" style="1" bestFit="1" customWidth="1"/>
    <col min="19" max="20" width="7.28515625" style="1" bestFit="1" customWidth="1"/>
    <col min="21" max="21" width="6.42578125" style="1" bestFit="1" customWidth="1"/>
    <col min="22" max="22" width="5.42578125" style="1" bestFit="1" customWidth="1"/>
    <col min="23" max="23" width="6.42578125" style="1" bestFit="1" customWidth="1"/>
    <col min="24" max="25" width="7.28515625" style="1" bestFit="1" customWidth="1"/>
    <col min="26" max="26" width="6.42578125" style="1" bestFit="1" customWidth="1"/>
    <col min="27" max="27" width="5.42578125" style="1" bestFit="1" customWidth="1"/>
    <col min="28" max="28" width="6.42578125" style="1" bestFit="1" customWidth="1"/>
    <col min="29" max="30" width="7.28515625" style="1" bestFit="1" customWidth="1"/>
    <col min="31" max="31" width="6.42578125" style="1" bestFit="1" customWidth="1"/>
    <col min="32" max="32" width="15.7109375" style="1" bestFit="1" customWidth="1"/>
    <col min="33" max="256" width="10.85546875" style="1" customWidth="1"/>
  </cols>
  <sheetData>
    <row r="1" spans="1:256" ht="261.95" customHeight="1" thickBot="1">
      <c r="A1" s="4">
        <v>0.33333333333333331</v>
      </c>
      <c r="B1" s="4">
        <v>0.5</v>
      </c>
    </row>
    <row r="2" spans="1:256" ht="22.5" customHeight="1" thickBot="1">
      <c r="A2" s="16" t="s">
        <v>1</v>
      </c>
      <c r="B2" s="15" t="s">
        <v>2</v>
      </c>
      <c r="C2" s="17" t="s">
        <v>3</v>
      </c>
      <c r="D2" s="17" t="s">
        <v>4</v>
      </c>
      <c r="F2" s="10"/>
      <c r="G2" s="172">
        <v>40668</v>
      </c>
      <c r="H2" s="172"/>
      <c r="I2" s="172"/>
      <c r="J2" s="172"/>
      <c r="K2" s="172"/>
      <c r="L2" s="172">
        <v>40675</v>
      </c>
      <c r="M2" s="172"/>
      <c r="N2" s="172"/>
      <c r="O2" s="172"/>
      <c r="P2" s="172"/>
      <c r="Q2" s="172">
        <v>40682</v>
      </c>
      <c r="R2" s="172"/>
      <c r="S2" s="172"/>
      <c r="T2" s="172"/>
      <c r="U2" s="172"/>
      <c r="V2" s="172">
        <v>40689</v>
      </c>
      <c r="W2" s="172"/>
      <c r="X2" s="172"/>
      <c r="Y2" s="172"/>
      <c r="Z2" s="172"/>
      <c r="AA2" s="172" t="s">
        <v>46</v>
      </c>
      <c r="AB2" s="172"/>
      <c r="AC2" s="172"/>
      <c r="AD2" s="172"/>
      <c r="AE2" s="172"/>
      <c r="AF2" s="57"/>
      <c r="IQ2"/>
      <c r="IR2"/>
      <c r="IS2"/>
      <c r="IT2"/>
      <c r="IU2"/>
      <c r="IV2"/>
    </row>
    <row r="3" spans="1:256" ht="22.5" customHeight="1" thickBot="1">
      <c r="A3" s="11">
        <v>40668</v>
      </c>
      <c r="B3" s="12">
        <f ca="1">RAND()*($A$1-$B$1)+$B$1</f>
        <v>0.36476533962505797</v>
      </c>
      <c r="C3" s="13" t="str">
        <f ca="1">CHOOSE(INT(RAND()*10)+1,"Lunette de soleil","parapluie","tomate","fraise","carotte","dégivrant","t-shirt","chaussettes","jogging","décoration voiture")</f>
        <v>chaussettes</v>
      </c>
      <c r="D3" s="13">
        <f ca="1">ROUND((RAND()*15),0)</f>
        <v>1</v>
      </c>
      <c r="F3" s="10"/>
      <c r="G3" s="56" t="s">
        <v>35</v>
      </c>
      <c r="H3" s="56" t="s">
        <v>36</v>
      </c>
      <c r="I3" s="56" t="s">
        <v>41</v>
      </c>
      <c r="J3" s="56" t="s">
        <v>42</v>
      </c>
      <c r="K3" s="56" t="s">
        <v>43</v>
      </c>
      <c r="L3" s="56" t="s">
        <v>35</v>
      </c>
      <c r="M3" s="56" t="s">
        <v>36</v>
      </c>
      <c r="N3" s="56" t="s">
        <v>41</v>
      </c>
      <c r="O3" s="56" t="s">
        <v>42</v>
      </c>
      <c r="P3" s="56" t="s">
        <v>43</v>
      </c>
      <c r="Q3" s="56" t="s">
        <v>35</v>
      </c>
      <c r="R3" s="56" t="s">
        <v>36</v>
      </c>
      <c r="S3" s="56" t="s">
        <v>41</v>
      </c>
      <c r="T3" s="56" t="s">
        <v>42</v>
      </c>
      <c r="U3" s="56" t="s">
        <v>43</v>
      </c>
      <c r="V3" s="56" t="s">
        <v>35</v>
      </c>
      <c r="W3" s="56" t="s">
        <v>36</v>
      </c>
      <c r="X3" s="56" t="s">
        <v>41</v>
      </c>
      <c r="Y3" s="56" t="s">
        <v>42</v>
      </c>
      <c r="Z3" s="56" t="s">
        <v>43</v>
      </c>
      <c r="AA3" s="56" t="s">
        <v>35</v>
      </c>
      <c r="AB3" s="56" t="s">
        <v>36</v>
      </c>
      <c r="AC3" s="56" t="s">
        <v>41</v>
      </c>
      <c r="AD3" s="56" t="s">
        <v>42</v>
      </c>
      <c r="AE3" s="56" t="s">
        <v>43</v>
      </c>
      <c r="AF3" s="57"/>
      <c r="IQ3"/>
      <c r="IR3"/>
      <c r="IS3"/>
      <c r="IT3"/>
      <c r="IU3"/>
      <c r="IV3"/>
    </row>
    <row r="4" spans="1:256" ht="22.35" customHeight="1" thickBot="1">
      <c r="A4" s="7">
        <f>A3</f>
        <v>40668</v>
      </c>
      <c r="B4" s="8">
        <f t="shared" ref="B4:B47" ca="1" si="0">RAND()*($A$1-$B$1)+$B$1</f>
        <v>0.34721803665711459</v>
      </c>
      <c r="C4" s="9" t="str">
        <f t="shared" ref="C4:C67" ca="1" si="1">CHOOSE(INT(RAND()*10)+1,"Lunette de soleil","parapluie","tomate","fraise","carotte","dégivrant","t-shirt","chaussettes","jogging","décoration voiture")</f>
        <v>Lunette de soleil</v>
      </c>
      <c r="D4" s="9">
        <f t="shared" ref="D4:D47" ca="1" si="2">ROUND((RAND()*15),0)</f>
        <v>14</v>
      </c>
      <c r="F4" s="10" t="s">
        <v>8</v>
      </c>
      <c r="G4" s="54">
        <f t="shared" ref="G4:G14" ca="1" si="3">SUMIFS($D$3:$D$780,$A$3:$A$780,$G$2,$C$3:$C$780,$F4,$B$3:$B$780,"&lt;0,375")</f>
        <v>14</v>
      </c>
      <c r="H4" s="54">
        <f t="shared" ref="H4:H14" ca="1" si="4">SUMIFS($D$3:$D$780,$A$3:$A$780,$G$2,$C$3:$C$780,$F4,$B$3:$B$780,"&lt;0,41666666",$B$3:$B$780,"&gt;0,375")</f>
        <v>0</v>
      </c>
      <c r="I4" s="54">
        <f t="shared" ref="I4:I14" ca="1" si="5">SUMIFS($D$3:$D$780,$A$3:$A$780,$G$2,$C$3:$C$780,$F4,$B$3:$B$780,"&lt;0,458333333",$B$3:$B$780,"&gt;0,41666666666")</f>
        <v>0</v>
      </c>
      <c r="J4" s="54">
        <f t="shared" ref="J4:J14" ca="1" si="6">SUMIFS($D$3:$D$780,$A$3:$A$780,$G$2,$C$3:$C$780,$F4,$B$3:$B$780,"&lt;0,5",$B$3:$B$780,"&gt;0,45833333")</f>
        <v>0</v>
      </c>
      <c r="K4" s="52">
        <f ca="1">SUM(G4:J4)</f>
        <v>14</v>
      </c>
      <c r="L4" s="54">
        <f t="shared" ref="L4:L14" ca="1" si="7">SUMIFS($D$3:$D$780,$A$3:$A$780,$L$2,$C$3:$C$780,$F4,$B$3:$B$780,"&lt;0,375")</f>
        <v>7</v>
      </c>
      <c r="M4" s="54">
        <f t="shared" ref="M4:M14" ca="1" si="8">SUMIFS($D$3:$D$780,$A$3:$A$780,$L$2,$C$3:$C$780,$F4,$B$3:$B$780,"&lt;0,41666666",$B$3:$B$780,"&gt;0,375")</f>
        <v>0</v>
      </c>
      <c r="N4" s="54">
        <f t="shared" ref="N4:N14" ca="1" si="9">SUMIFS($D$3:$D$780,$A$3:$A$780,$L$2,$C$3:$C$780,$F4,$B$3:$B$780,"&lt;0,458333333",$B$3:$B$780,"&gt;0,41666666666")</f>
        <v>0</v>
      </c>
      <c r="O4" s="54">
        <f t="shared" ref="O4:O14" ca="1" si="10">SUMIFS($D$3:$D$780,$A$3:$A$780,$L$2,$C$3:$C$780,$F4,$B$3:$B$780,"&lt;0,5",$B$3:$B$780,"&gt;0,45833333")</f>
        <v>0</v>
      </c>
      <c r="P4" s="52">
        <f ca="1">SUM(L4:O4)</f>
        <v>7</v>
      </c>
      <c r="Q4" s="54">
        <f t="shared" ref="Q4:Q14" ca="1" si="11">SUMIFS($D$3:$D$780,$A$3:$A$780,$Q$2,$C$3:$C$780,$F4,$B$3:$B$780,"&lt;0,375")</f>
        <v>6</v>
      </c>
      <c r="R4" s="54">
        <f t="shared" ref="R4:R14" ca="1" si="12">SUMIFS($D$3:$D$780,$A$3:$A$780,$Q$2,$C$3:$C$780,$F4,$B$3:$B$780,"&lt;0,41666666",$B$3:$B$780,"&gt;0,375")</f>
        <v>14</v>
      </c>
      <c r="S4" s="54">
        <f t="shared" ref="S4:S14" ca="1" si="13">SUMIFS($D$3:$D$780,$A$3:$A$780,$Q$2,$C$3:$C$780,$F4,$B$3:$B$780,"&lt;0,458333333",$B$3:$B$780,"&gt;0,41666666666")</f>
        <v>0</v>
      </c>
      <c r="T4" s="54">
        <f t="shared" ref="T4:T14" ca="1" si="14">SUMIFS($D$3:$D$780,$A$3:$A$780,$Q$2,$C$3:$C$780,$F4,$B$3:$B$780,"&lt;0,5",$B$3:$B$780,"&gt;0,45833333")</f>
        <v>0</v>
      </c>
      <c r="U4" s="52">
        <f ca="1">SUM(Q4:T4)</f>
        <v>20</v>
      </c>
      <c r="V4" s="54">
        <f t="shared" ref="V4:V14" ca="1" si="15">SUMIFS($D$3:$D$780,$A$3:$A$780,$V$2,$C$3:$C$780,$F4,$B$3:$B$780,"&lt;0,375")</f>
        <v>0</v>
      </c>
      <c r="W4" s="54">
        <f t="shared" ref="W4:W14" ca="1" si="16">SUMIFS($D$3:$D$780,$A$3:$A$780,$V$2,$C$3:$C$780,$F4,$B$3:$B$780,"&lt;0,41666666",$B$3:$B$780,"&gt;0,375")</f>
        <v>11</v>
      </c>
      <c r="X4" s="54">
        <f t="shared" ref="X4:X14" ca="1" si="17">SUMIFS($D$3:$D$780,$A$3:$A$780,$V$2,$C$3:$C$780,$F4,$B$3:$B$780,"&lt;0,458333333",$B$3:$B$780,"&gt;0,41666666666")</f>
        <v>17</v>
      </c>
      <c r="Y4" s="54">
        <f t="shared" ref="Y4:Y14" ca="1" si="18">SUMIFS($D$3:$D$780,$A$3:$A$780,$V$2,$C$3:$C$780,$F4,$B$3:$B$780,"&lt;0,5",$B$3:$B$780,"&gt;0,45833333")</f>
        <v>35</v>
      </c>
      <c r="Z4" s="52">
        <f ca="1">SUM(V4:Y4)</f>
        <v>63</v>
      </c>
      <c r="AA4" s="54">
        <f ca="1">G4+L4+Q4+V4</f>
        <v>27</v>
      </c>
      <c r="AB4" s="54">
        <f t="shared" ref="AB4:AD14" ca="1" si="19">H4+M4+R4+W4</f>
        <v>25</v>
      </c>
      <c r="AC4" s="54">
        <f t="shared" ca="1" si="19"/>
        <v>17</v>
      </c>
      <c r="AD4" s="54">
        <f t="shared" ca="1" si="19"/>
        <v>35</v>
      </c>
      <c r="AE4" s="52">
        <f ca="1">SUM(AA4:AD4)</f>
        <v>104</v>
      </c>
      <c r="AF4" s="57" t="s">
        <v>8</v>
      </c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ht="22.35" customHeight="1" thickBot="1">
      <c r="A5" s="7">
        <f t="shared" ref="A5:A16" si="20">A4</f>
        <v>40668</v>
      </c>
      <c r="B5" s="8">
        <f t="shared" ca="1" si="0"/>
        <v>0.47411996315245164</v>
      </c>
      <c r="C5" s="9" t="str">
        <f t="shared" ca="1" si="1"/>
        <v>jogging</v>
      </c>
      <c r="D5" s="9">
        <f t="shared" ca="1" si="2"/>
        <v>8</v>
      </c>
      <c r="F5" s="10" t="s">
        <v>9</v>
      </c>
      <c r="G5" s="54">
        <f t="shared" ca="1" si="3"/>
        <v>12</v>
      </c>
      <c r="H5" s="54">
        <f t="shared" ca="1" si="4"/>
        <v>0</v>
      </c>
      <c r="I5" s="54">
        <f t="shared" ca="1" si="5"/>
        <v>2</v>
      </c>
      <c r="J5" s="54">
        <f t="shared" ca="1" si="6"/>
        <v>0</v>
      </c>
      <c r="K5" s="52">
        <f t="shared" ref="K5:K14" ca="1" si="21">SUM(G5:J5)</f>
        <v>14</v>
      </c>
      <c r="L5" s="54">
        <f t="shared" ca="1" si="7"/>
        <v>4</v>
      </c>
      <c r="M5" s="54">
        <f t="shared" ca="1" si="8"/>
        <v>0</v>
      </c>
      <c r="N5" s="54">
        <f t="shared" ca="1" si="9"/>
        <v>0</v>
      </c>
      <c r="O5" s="54">
        <f t="shared" ca="1" si="10"/>
        <v>0</v>
      </c>
      <c r="P5" s="52">
        <f t="shared" ref="P5:P14" ca="1" si="22">SUM(L5:O5)</f>
        <v>4</v>
      </c>
      <c r="Q5" s="54">
        <f t="shared" ca="1" si="11"/>
        <v>0</v>
      </c>
      <c r="R5" s="54">
        <f t="shared" ca="1" si="12"/>
        <v>0</v>
      </c>
      <c r="S5" s="54">
        <f t="shared" ca="1" si="13"/>
        <v>0</v>
      </c>
      <c r="T5" s="54">
        <f t="shared" ca="1" si="14"/>
        <v>0</v>
      </c>
      <c r="U5" s="52">
        <f t="shared" ref="U5:U14" ca="1" si="23">SUM(Q5:T5)</f>
        <v>0</v>
      </c>
      <c r="V5" s="54">
        <f t="shared" ca="1" si="15"/>
        <v>4</v>
      </c>
      <c r="W5" s="54">
        <f t="shared" ca="1" si="16"/>
        <v>13</v>
      </c>
      <c r="X5" s="54">
        <f t="shared" ca="1" si="17"/>
        <v>0</v>
      </c>
      <c r="Y5" s="54">
        <f t="shared" ca="1" si="18"/>
        <v>8</v>
      </c>
      <c r="Z5" s="52">
        <f t="shared" ref="Z5:Z14" ca="1" si="24">SUM(V5:Y5)</f>
        <v>25</v>
      </c>
      <c r="AA5" s="54">
        <f t="shared" ref="AA5:AB14" ca="1" si="25">G5+L5+Q5+V5</f>
        <v>20</v>
      </c>
      <c r="AB5" s="54">
        <f t="shared" ca="1" si="19"/>
        <v>13</v>
      </c>
      <c r="AC5" s="54">
        <f t="shared" ca="1" si="19"/>
        <v>2</v>
      </c>
      <c r="AD5" s="54">
        <f t="shared" ca="1" si="19"/>
        <v>8</v>
      </c>
      <c r="AE5" s="52">
        <f t="shared" ref="AE5:AE12" ca="1" si="26">SUM(AA5:AD5)</f>
        <v>43</v>
      </c>
      <c r="AF5" s="57" t="s">
        <v>9</v>
      </c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ht="22.35" customHeight="1" thickBot="1">
      <c r="A6" s="7">
        <f t="shared" si="20"/>
        <v>40668</v>
      </c>
      <c r="B6" s="8">
        <f t="shared" ca="1" si="0"/>
        <v>0.44000456402809435</v>
      </c>
      <c r="C6" s="9" t="str">
        <f t="shared" ca="1" si="1"/>
        <v>carotte</v>
      </c>
      <c r="D6" s="9">
        <f t="shared" ca="1" si="2"/>
        <v>2</v>
      </c>
      <c r="F6" s="10" t="s">
        <v>10</v>
      </c>
      <c r="G6" s="54">
        <f t="shared" ca="1" si="3"/>
        <v>0</v>
      </c>
      <c r="H6" s="54">
        <f t="shared" ca="1" si="4"/>
        <v>0</v>
      </c>
      <c r="I6" s="54">
        <f t="shared" ca="1" si="5"/>
        <v>3</v>
      </c>
      <c r="J6" s="54">
        <f t="shared" ca="1" si="6"/>
        <v>14</v>
      </c>
      <c r="K6" s="52">
        <f t="shared" ca="1" si="21"/>
        <v>17</v>
      </c>
      <c r="L6" s="54">
        <f t="shared" ca="1" si="7"/>
        <v>0</v>
      </c>
      <c r="M6" s="54">
        <f t="shared" ca="1" si="8"/>
        <v>0</v>
      </c>
      <c r="N6" s="54">
        <f t="shared" ca="1" si="9"/>
        <v>0</v>
      </c>
      <c r="O6" s="54">
        <f t="shared" ca="1" si="10"/>
        <v>0</v>
      </c>
      <c r="P6" s="52">
        <f t="shared" ca="1" si="22"/>
        <v>0</v>
      </c>
      <c r="Q6" s="54">
        <f t="shared" ca="1" si="11"/>
        <v>11</v>
      </c>
      <c r="R6" s="54">
        <f t="shared" ca="1" si="12"/>
        <v>1</v>
      </c>
      <c r="S6" s="54">
        <f t="shared" ca="1" si="13"/>
        <v>0</v>
      </c>
      <c r="T6" s="54">
        <f t="shared" ca="1" si="14"/>
        <v>0</v>
      </c>
      <c r="U6" s="52">
        <f t="shared" ca="1" si="23"/>
        <v>12</v>
      </c>
      <c r="V6" s="54">
        <f t="shared" ca="1" si="15"/>
        <v>0</v>
      </c>
      <c r="W6" s="54">
        <f t="shared" ca="1" si="16"/>
        <v>23</v>
      </c>
      <c r="X6" s="54">
        <f t="shared" ca="1" si="17"/>
        <v>20</v>
      </c>
      <c r="Y6" s="54">
        <f t="shared" ca="1" si="18"/>
        <v>16</v>
      </c>
      <c r="Z6" s="52">
        <f t="shared" ca="1" si="24"/>
        <v>59</v>
      </c>
      <c r="AA6" s="54">
        <f t="shared" ca="1" si="25"/>
        <v>11</v>
      </c>
      <c r="AB6" s="54">
        <f t="shared" ca="1" si="19"/>
        <v>24</v>
      </c>
      <c r="AC6" s="54">
        <f t="shared" ca="1" si="19"/>
        <v>23</v>
      </c>
      <c r="AD6" s="54">
        <f t="shared" ca="1" si="19"/>
        <v>30</v>
      </c>
      <c r="AE6" s="52">
        <f t="shared" ca="1" si="26"/>
        <v>88</v>
      </c>
      <c r="AF6" s="57" t="s">
        <v>10</v>
      </c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ht="22.35" customHeight="1" thickBot="1">
      <c r="A7" s="7">
        <f t="shared" si="20"/>
        <v>40668</v>
      </c>
      <c r="B7" s="8">
        <f t="shared" ca="1" si="0"/>
        <v>0.48350921277543868</v>
      </c>
      <c r="C7" s="9" t="str">
        <f t="shared" ca="1" si="1"/>
        <v>décoration voiture</v>
      </c>
      <c r="D7" s="9">
        <f t="shared" ca="1" si="2"/>
        <v>5</v>
      </c>
      <c r="F7" s="10" t="s">
        <v>11</v>
      </c>
      <c r="G7" s="54">
        <f t="shared" ca="1" si="3"/>
        <v>0</v>
      </c>
      <c r="H7" s="54">
        <f t="shared" ca="1" si="4"/>
        <v>0</v>
      </c>
      <c r="I7" s="54">
        <f t="shared" ca="1" si="5"/>
        <v>0</v>
      </c>
      <c r="J7" s="54">
        <f t="shared" ca="1" si="6"/>
        <v>0</v>
      </c>
      <c r="K7" s="52">
        <f t="shared" ca="1" si="21"/>
        <v>0</v>
      </c>
      <c r="L7" s="54">
        <f t="shared" ca="1" si="7"/>
        <v>0</v>
      </c>
      <c r="M7" s="54">
        <f t="shared" ca="1" si="8"/>
        <v>5</v>
      </c>
      <c r="N7" s="54">
        <f t="shared" ca="1" si="9"/>
        <v>0</v>
      </c>
      <c r="O7" s="54">
        <f t="shared" ca="1" si="10"/>
        <v>0</v>
      </c>
      <c r="P7" s="52">
        <f t="shared" ca="1" si="22"/>
        <v>5</v>
      </c>
      <c r="Q7" s="54">
        <f t="shared" ca="1" si="11"/>
        <v>0</v>
      </c>
      <c r="R7" s="54">
        <f t="shared" ca="1" si="12"/>
        <v>5</v>
      </c>
      <c r="S7" s="54">
        <f t="shared" ca="1" si="13"/>
        <v>18</v>
      </c>
      <c r="T7" s="54">
        <f t="shared" ca="1" si="14"/>
        <v>0</v>
      </c>
      <c r="U7" s="52">
        <f t="shared" ca="1" si="23"/>
        <v>23</v>
      </c>
      <c r="V7" s="54">
        <f t="shared" ca="1" si="15"/>
        <v>0</v>
      </c>
      <c r="W7" s="54">
        <f t="shared" ca="1" si="16"/>
        <v>0</v>
      </c>
      <c r="X7" s="54">
        <f t="shared" ca="1" si="17"/>
        <v>4</v>
      </c>
      <c r="Y7" s="54">
        <f t="shared" ca="1" si="18"/>
        <v>9</v>
      </c>
      <c r="Z7" s="52">
        <f t="shared" ca="1" si="24"/>
        <v>13</v>
      </c>
      <c r="AA7" s="54">
        <f t="shared" ca="1" si="25"/>
        <v>0</v>
      </c>
      <c r="AB7" s="54">
        <f t="shared" ca="1" si="19"/>
        <v>10</v>
      </c>
      <c r="AC7" s="54">
        <f t="shared" ca="1" si="19"/>
        <v>22</v>
      </c>
      <c r="AD7" s="54">
        <f t="shared" ca="1" si="19"/>
        <v>9</v>
      </c>
      <c r="AE7" s="52">
        <f t="shared" ca="1" si="26"/>
        <v>41</v>
      </c>
      <c r="AF7" s="57" t="s">
        <v>11</v>
      </c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ht="22.35" customHeight="1" thickBot="1">
      <c r="A8" s="7">
        <f t="shared" si="20"/>
        <v>40668</v>
      </c>
      <c r="B8" s="8">
        <f t="shared" ca="1" si="0"/>
        <v>0.47530580544365381</v>
      </c>
      <c r="C8" s="9" t="str">
        <f t="shared" ca="1" si="1"/>
        <v>carotte</v>
      </c>
      <c r="D8" s="9">
        <f t="shared" ca="1" si="2"/>
        <v>14</v>
      </c>
      <c r="F8" s="10" t="s">
        <v>12</v>
      </c>
      <c r="G8" s="54">
        <f t="shared" ca="1" si="3"/>
        <v>0</v>
      </c>
      <c r="H8" s="54">
        <f t="shared" ca="1" si="4"/>
        <v>0</v>
      </c>
      <c r="I8" s="54">
        <f t="shared" ca="1" si="5"/>
        <v>0</v>
      </c>
      <c r="J8" s="54">
        <f t="shared" ca="1" si="6"/>
        <v>0</v>
      </c>
      <c r="K8" s="52">
        <f t="shared" ca="1" si="21"/>
        <v>0</v>
      </c>
      <c r="L8" s="54">
        <f t="shared" ca="1" si="7"/>
        <v>0</v>
      </c>
      <c r="M8" s="54">
        <f t="shared" ca="1" si="8"/>
        <v>11</v>
      </c>
      <c r="N8" s="54">
        <f t="shared" ca="1" si="9"/>
        <v>0</v>
      </c>
      <c r="O8" s="54">
        <f t="shared" ca="1" si="10"/>
        <v>0</v>
      </c>
      <c r="P8" s="52">
        <f t="shared" ca="1" si="22"/>
        <v>11</v>
      </c>
      <c r="Q8" s="54">
        <f t="shared" ca="1" si="11"/>
        <v>0</v>
      </c>
      <c r="R8" s="54">
        <f t="shared" ca="1" si="12"/>
        <v>0</v>
      </c>
      <c r="S8" s="54">
        <f t="shared" ca="1" si="13"/>
        <v>0</v>
      </c>
      <c r="T8" s="54">
        <f t="shared" ca="1" si="14"/>
        <v>0</v>
      </c>
      <c r="U8" s="52">
        <f t="shared" ca="1" si="23"/>
        <v>0</v>
      </c>
      <c r="V8" s="54">
        <f t="shared" ca="1" si="15"/>
        <v>15</v>
      </c>
      <c r="W8" s="54">
        <f t="shared" ca="1" si="16"/>
        <v>7</v>
      </c>
      <c r="X8" s="54">
        <f t="shared" ca="1" si="17"/>
        <v>15</v>
      </c>
      <c r="Y8" s="54">
        <f t="shared" ca="1" si="18"/>
        <v>40</v>
      </c>
      <c r="Z8" s="52">
        <f t="shared" ca="1" si="24"/>
        <v>77</v>
      </c>
      <c r="AA8" s="54">
        <f t="shared" ca="1" si="25"/>
        <v>15</v>
      </c>
      <c r="AB8" s="54">
        <f t="shared" ca="1" si="19"/>
        <v>18</v>
      </c>
      <c r="AC8" s="54">
        <f t="shared" ca="1" si="19"/>
        <v>15</v>
      </c>
      <c r="AD8" s="54">
        <f t="shared" ca="1" si="19"/>
        <v>40</v>
      </c>
      <c r="AE8" s="52">
        <f t="shared" ca="1" si="26"/>
        <v>88</v>
      </c>
      <c r="AF8" s="57" t="s">
        <v>12</v>
      </c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ht="22.35" customHeight="1" thickBot="1">
      <c r="A9" s="7">
        <f t="shared" si="20"/>
        <v>40668</v>
      </c>
      <c r="B9" s="8">
        <f t="shared" ca="1" si="0"/>
        <v>0.3617210843686266</v>
      </c>
      <c r="C9" s="9" t="str">
        <f t="shared" ca="1" si="1"/>
        <v>t-shirt</v>
      </c>
      <c r="D9" s="9">
        <f t="shared" ca="1" si="2"/>
        <v>12</v>
      </c>
      <c r="F9" s="10" t="s">
        <v>13</v>
      </c>
      <c r="G9" s="54">
        <f t="shared" ca="1" si="3"/>
        <v>12</v>
      </c>
      <c r="H9" s="54">
        <f t="shared" ca="1" si="4"/>
        <v>0</v>
      </c>
      <c r="I9" s="54">
        <f t="shared" ca="1" si="5"/>
        <v>0</v>
      </c>
      <c r="J9" s="54">
        <f t="shared" ca="1" si="6"/>
        <v>15</v>
      </c>
      <c r="K9" s="52">
        <f t="shared" ca="1" si="21"/>
        <v>27</v>
      </c>
      <c r="L9" s="54">
        <f t="shared" ca="1" si="7"/>
        <v>8</v>
      </c>
      <c r="M9" s="54">
        <f t="shared" ca="1" si="8"/>
        <v>0</v>
      </c>
      <c r="N9" s="54">
        <f t="shared" ca="1" si="9"/>
        <v>6</v>
      </c>
      <c r="O9" s="54">
        <f t="shared" ca="1" si="10"/>
        <v>0</v>
      </c>
      <c r="P9" s="52">
        <f t="shared" ca="1" si="22"/>
        <v>14</v>
      </c>
      <c r="Q9" s="54">
        <f t="shared" ca="1" si="11"/>
        <v>0</v>
      </c>
      <c r="R9" s="54">
        <f t="shared" ca="1" si="12"/>
        <v>0</v>
      </c>
      <c r="S9" s="54">
        <f t="shared" ca="1" si="13"/>
        <v>0</v>
      </c>
      <c r="T9" s="54">
        <f t="shared" ca="1" si="14"/>
        <v>0</v>
      </c>
      <c r="U9" s="52">
        <f t="shared" ca="1" si="23"/>
        <v>0</v>
      </c>
      <c r="V9" s="54">
        <f t="shared" ca="1" si="15"/>
        <v>21</v>
      </c>
      <c r="W9" s="54">
        <f t="shared" ca="1" si="16"/>
        <v>0</v>
      </c>
      <c r="X9" s="54">
        <f t="shared" ca="1" si="17"/>
        <v>12</v>
      </c>
      <c r="Y9" s="54">
        <f t="shared" ca="1" si="18"/>
        <v>0</v>
      </c>
      <c r="Z9" s="52">
        <f t="shared" ca="1" si="24"/>
        <v>33</v>
      </c>
      <c r="AA9" s="54">
        <f t="shared" ca="1" si="25"/>
        <v>41</v>
      </c>
      <c r="AB9" s="54">
        <f t="shared" ca="1" si="19"/>
        <v>0</v>
      </c>
      <c r="AC9" s="54">
        <f t="shared" ca="1" si="19"/>
        <v>18</v>
      </c>
      <c r="AD9" s="54">
        <f ca="1">J9+O9+T9+Y9</f>
        <v>15</v>
      </c>
      <c r="AE9" s="52">
        <f t="shared" ca="1" si="26"/>
        <v>74</v>
      </c>
      <c r="AF9" s="57" t="s">
        <v>13</v>
      </c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ht="22.35" customHeight="1" thickBot="1">
      <c r="A10" s="7">
        <f t="shared" si="20"/>
        <v>40668</v>
      </c>
      <c r="B10" s="8">
        <f t="shared" ca="1" si="0"/>
        <v>0.45222652042504341</v>
      </c>
      <c r="C10" s="9" t="str">
        <f t="shared" ca="1" si="1"/>
        <v>dégivrant</v>
      </c>
      <c r="D10" s="9">
        <f t="shared" ca="1" si="2"/>
        <v>5</v>
      </c>
      <c r="F10" s="10" t="s">
        <v>14</v>
      </c>
      <c r="G10" s="54">
        <f t="shared" ca="1" si="3"/>
        <v>0</v>
      </c>
      <c r="H10" s="54">
        <f t="shared" ca="1" si="4"/>
        <v>0</v>
      </c>
      <c r="I10" s="54">
        <f t="shared" ca="1" si="5"/>
        <v>5</v>
      </c>
      <c r="J10" s="54">
        <f t="shared" ca="1" si="6"/>
        <v>0</v>
      </c>
      <c r="K10" s="52">
        <f t="shared" ca="1" si="21"/>
        <v>5</v>
      </c>
      <c r="L10" s="54">
        <f t="shared" ca="1" si="7"/>
        <v>10</v>
      </c>
      <c r="M10" s="54">
        <f t="shared" ca="1" si="8"/>
        <v>0</v>
      </c>
      <c r="N10" s="54">
        <f t="shared" ca="1" si="9"/>
        <v>13</v>
      </c>
      <c r="O10" s="54">
        <f t="shared" ca="1" si="10"/>
        <v>0</v>
      </c>
      <c r="P10" s="52">
        <f t="shared" ca="1" si="22"/>
        <v>23</v>
      </c>
      <c r="Q10" s="54">
        <f t="shared" ca="1" si="11"/>
        <v>0</v>
      </c>
      <c r="R10" s="54">
        <f t="shared" ca="1" si="12"/>
        <v>0</v>
      </c>
      <c r="S10" s="54">
        <f t="shared" ca="1" si="13"/>
        <v>0</v>
      </c>
      <c r="T10" s="54">
        <f t="shared" ca="1" si="14"/>
        <v>0</v>
      </c>
      <c r="U10" s="52">
        <f t="shared" ca="1" si="23"/>
        <v>0</v>
      </c>
      <c r="V10" s="54">
        <f t="shared" ca="1" si="15"/>
        <v>7</v>
      </c>
      <c r="W10" s="54">
        <f t="shared" ca="1" si="16"/>
        <v>0</v>
      </c>
      <c r="X10" s="54">
        <f t="shared" ca="1" si="17"/>
        <v>12</v>
      </c>
      <c r="Y10" s="54">
        <f t="shared" ca="1" si="18"/>
        <v>12</v>
      </c>
      <c r="Z10" s="52">
        <f t="shared" ca="1" si="24"/>
        <v>31</v>
      </c>
      <c r="AA10" s="54">
        <f t="shared" ca="1" si="25"/>
        <v>17</v>
      </c>
      <c r="AB10" s="54">
        <f t="shared" ca="1" si="19"/>
        <v>0</v>
      </c>
      <c r="AC10" s="54">
        <f t="shared" ca="1" si="19"/>
        <v>30</v>
      </c>
      <c r="AD10" s="54">
        <f ca="1">J10+O10+T10+Y10</f>
        <v>12</v>
      </c>
      <c r="AE10" s="52">
        <f t="shared" ca="1" si="26"/>
        <v>59</v>
      </c>
      <c r="AF10" s="57" t="s">
        <v>14</v>
      </c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ht="22.35" customHeight="1" thickBot="1">
      <c r="A11" s="7">
        <f t="shared" si="20"/>
        <v>40668</v>
      </c>
      <c r="B11" s="8">
        <f t="shared" ca="1" si="0"/>
        <v>0.48758994556414775</v>
      </c>
      <c r="C11" s="9" t="str">
        <f t="shared" ca="1" si="1"/>
        <v>t-shirt</v>
      </c>
      <c r="D11" s="9">
        <f t="shared" ca="1" si="2"/>
        <v>15</v>
      </c>
      <c r="F11" s="10" t="s">
        <v>15</v>
      </c>
      <c r="G11" s="54">
        <f t="shared" ca="1" si="3"/>
        <v>1</v>
      </c>
      <c r="H11" s="54">
        <f t="shared" ca="1" si="4"/>
        <v>0</v>
      </c>
      <c r="I11" s="54">
        <f t="shared" ca="1" si="5"/>
        <v>0</v>
      </c>
      <c r="J11" s="54">
        <f t="shared" ca="1" si="6"/>
        <v>0</v>
      </c>
      <c r="K11" s="52">
        <f t="shared" ca="1" si="21"/>
        <v>1</v>
      </c>
      <c r="L11" s="54">
        <f t="shared" ca="1" si="7"/>
        <v>0</v>
      </c>
      <c r="M11" s="54">
        <f t="shared" ca="1" si="8"/>
        <v>0</v>
      </c>
      <c r="N11" s="54">
        <f t="shared" ca="1" si="9"/>
        <v>0</v>
      </c>
      <c r="O11" s="54">
        <f t="shared" ca="1" si="10"/>
        <v>0</v>
      </c>
      <c r="P11" s="52">
        <f t="shared" ca="1" si="22"/>
        <v>0</v>
      </c>
      <c r="Q11" s="54">
        <f t="shared" ca="1" si="11"/>
        <v>0</v>
      </c>
      <c r="R11" s="54">
        <f t="shared" ca="1" si="12"/>
        <v>9</v>
      </c>
      <c r="S11" s="54">
        <f t="shared" ca="1" si="13"/>
        <v>12</v>
      </c>
      <c r="T11" s="54">
        <f t="shared" ca="1" si="14"/>
        <v>8</v>
      </c>
      <c r="U11" s="52">
        <f t="shared" ca="1" si="23"/>
        <v>29</v>
      </c>
      <c r="V11" s="54">
        <f t="shared" ca="1" si="15"/>
        <v>8</v>
      </c>
      <c r="W11" s="54">
        <f t="shared" ca="1" si="16"/>
        <v>15</v>
      </c>
      <c r="X11" s="54">
        <f t="shared" ca="1" si="17"/>
        <v>23</v>
      </c>
      <c r="Y11" s="54">
        <f t="shared" ca="1" si="18"/>
        <v>31</v>
      </c>
      <c r="Z11" s="52">
        <f t="shared" ca="1" si="24"/>
        <v>77</v>
      </c>
      <c r="AA11" s="54">
        <f t="shared" ca="1" si="25"/>
        <v>9</v>
      </c>
      <c r="AB11" s="54">
        <f t="shared" ca="1" si="19"/>
        <v>24</v>
      </c>
      <c r="AC11" s="54">
        <f t="shared" ca="1" si="19"/>
        <v>35</v>
      </c>
      <c r="AD11" s="54">
        <f ca="1">J11+O11+T11+Y11</f>
        <v>39</v>
      </c>
      <c r="AE11" s="52">
        <f t="shared" ca="1" si="26"/>
        <v>107</v>
      </c>
      <c r="AF11" s="57" t="s">
        <v>15</v>
      </c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ht="22.35" customHeight="1" thickBot="1">
      <c r="A12" s="7">
        <f t="shared" si="20"/>
        <v>40668</v>
      </c>
      <c r="B12" s="8">
        <f t="shared" ca="1" si="0"/>
        <v>0.44803560475320309</v>
      </c>
      <c r="C12" s="9" t="str">
        <f t="shared" ca="1" si="1"/>
        <v>tomate</v>
      </c>
      <c r="D12" s="9">
        <f t="shared" ca="1" si="2"/>
        <v>2</v>
      </c>
      <c r="F12" s="10" t="s">
        <v>16</v>
      </c>
      <c r="G12" s="54">
        <f t="shared" ca="1" si="3"/>
        <v>0</v>
      </c>
      <c r="H12" s="54">
        <f t="shared" ca="1" si="4"/>
        <v>0</v>
      </c>
      <c r="I12" s="54">
        <f t="shared" ca="1" si="5"/>
        <v>11</v>
      </c>
      <c r="J12" s="54">
        <f t="shared" ca="1" si="6"/>
        <v>13</v>
      </c>
      <c r="K12" s="52">
        <f t="shared" ca="1" si="21"/>
        <v>24</v>
      </c>
      <c r="L12" s="54">
        <f t="shared" ca="1" si="7"/>
        <v>0</v>
      </c>
      <c r="M12" s="54">
        <f t="shared" ca="1" si="8"/>
        <v>0</v>
      </c>
      <c r="N12" s="54">
        <f t="shared" ca="1" si="9"/>
        <v>0</v>
      </c>
      <c r="O12" s="54">
        <f t="shared" ca="1" si="10"/>
        <v>11</v>
      </c>
      <c r="P12" s="52">
        <f t="shared" ca="1" si="22"/>
        <v>11</v>
      </c>
      <c r="Q12" s="54">
        <f t="shared" ca="1" si="11"/>
        <v>2</v>
      </c>
      <c r="R12" s="54">
        <f t="shared" ca="1" si="12"/>
        <v>17</v>
      </c>
      <c r="S12" s="54">
        <f t="shared" ca="1" si="13"/>
        <v>11</v>
      </c>
      <c r="T12" s="54">
        <f t="shared" ca="1" si="14"/>
        <v>3</v>
      </c>
      <c r="U12" s="52">
        <f t="shared" ca="1" si="23"/>
        <v>33</v>
      </c>
      <c r="V12" s="54">
        <f t="shared" ca="1" si="15"/>
        <v>18</v>
      </c>
      <c r="W12" s="54">
        <f t="shared" ca="1" si="16"/>
        <v>6</v>
      </c>
      <c r="X12" s="54">
        <f t="shared" ca="1" si="17"/>
        <v>20</v>
      </c>
      <c r="Y12" s="54">
        <f t="shared" ca="1" si="18"/>
        <v>10</v>
      </c>
      <c r="Z12" s="52">
        <f t="shared" ca="1" si="24"/>
        <v>54</v>
      </c>
      <c r="AA12" s="54">
        <f t="shared" ca="1" si="25"/>
        <v>20</v>
      </c>
      <c r="AB12" s="54">
        <f ca="1">H12+M12+R12+W12</f>
        <v>23</v>
      </c>
      <c r="AC12" s="54">
        <f t="shared" ca="1" si="19"/>
        <v>42</v>
      </c>
      <c r="AD12" s="54">
        <f t="shared" ca="1" si="19"/>
        <v>37</v>
      </c>
      <c r="AE12" s="52">
        <f t="shared" ca="1" si="26"/>
        <v>122</v>
      </c>
      <c r="AF12" s="57" t="s">
        <v>16</v>
      </c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ht="22.35" customHeight="1" thickBot="1">
      <c r="A13" s="7">
        <f t="shared" si="20"/>
        <v>40668</v>
      </c>
      <c r="B13" s="8">
        <f t="shared" ca="1" si="0"/>
        <v>0.44166632734270539</v>
      </c>
      <c r="C13" s="9" t="str">
        <f t="shared" ca="1" si="1"/>
        <v>carotte</v>
      </c>
      <c r="D13" s="9">
        <f t="shared" ca="1" si="2"/>
        <v>1</v>
      </c>
      <c r="F13" s="10" t="s">
        <v>17</v>
      </c>
      <c r="G13" s="54">
        <f t="shared" ca="1" si="3"/>
        <v>0</v>
      </c>
      <c r="H13" s="54">
        <f t="shared" ca="1" si="4"/>
        <v>0</v>
      </c>
      <c r="I13" s="54">
        <f t="shared" ca="1" si="5"/>
        <v>0</v>
      </c>
      <c r="J13" s="54">
        <f t="shared" ca="1" si="6"/>
        <v>5</v>
      </c>
      <c r="K13" s="52">
        <f t="shared" ca="1" si="21"/>
        <v>5</v>
      </c>
      <c r="L13" s="54">
        <f t="shared" ca="1" si="7"/>
        <v>0</v>
      </c>
      <c r="M13" s="54">
        <f t="shared" ca="1" si="8"/>
        <v>0</v>
      </c>
      <c r="N13" s="54">
        <f t="shared" ca="1" si="9"/>
        <v>5</v>
      </c>
      <c r="O13" s="54">
        <f t="shared" ca="1" si="10"/>
        <v>1</v>
      </c>
      <c r="P13" s="52">
        <f t="shared" ca="1" si="22"/>
        <v>6</v>
      </c>
      <c r="Q13" s="54">
        <f t="shared" ca="1" si="11"/>
        <v>0</v>
      </c>
      <c r="R13" s="54">
        <f t="shared" ca="1" si="12"/>
        <v>0</v>
      </c>
      <c r="S13" s="54">
        <f t="shared" ca="1" si="13"/>
        <v>5</v>
      </c>
      <c r="T13" s="54">
        <f t="shared" ca="1" si="14"/>
        <v>0</v>
      </c>
      <c r="U13" s="52">
        <f t="shared" ca="1" si="23"/>
        <v>5</v>
      </c>
      <c r="V13" s="54">
        <f t="shared" ca="1" si="15"/>
        <v>27</v>
      </c>
      <c r="W13" s="54">
        <f t="shared" ca="1" si="16"/>
        <v>2</v>
      </c>
      <c r="X13" s="54">
        <f t="shared" ca="1" si="17"/>
        <v>16</v>
      </c>
      <c r="Y13" s="54">
        <f t="shared" ca="1" si="18"/>
        <v>40</v>
      </c>
      <c r="Z13" s="52">
        <f t="shared" ca="1" si="24"/>
        <v>85</v>
      </c>
      <c r="AA13" s="54">
        <f t="shared" ca="1" si="25"/>
        <v>27</v>
      </c>
      <c r="AB13" s="54">
        <f t="shared" ca="1" si="25"/>
        <v>2</v>
      </c>
      <c r="AC13" s="54">
        <f t="shared" ca="1" si="19"/>
        <v>26</v>
      </c>
      <c r="AD13" s="54">
        <f ca="1">J13+O13+T13+Y13</f>
        <v>46</v>
      </c>
      <c r="AE13" s="52">
        <f ca="1">SUM(AA13:AD13)</f>
        <v>101</v>
      </c>
      <c r="AF13" s="57" t="s">
        <v>17</v>
      </c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ht="22.35" customHeight="1" thickBot="1">
      <c r="A14" s="7">
        <f t="shared" si="20"/>
        <v>40668</v>
      </c>
      <c r="B14" s="8">
        <f t="shared" ca="1" si="0"/>
        <v>0.33416365313909291</v>
      </c>
      <c r="C14" s="9" t="str">
        <f t="shared" ca="1" si="1"/>
        <v>tomate</v>
      </c>
      <c r="D14" s="9">
        <f t="shared" ca="1" si="2"/>
        <v>12</v>
      </c>
      <c r="F14" s="10" t="s">
        <v>48</v>
      </c>
      <c r="G14" s="54">
        <f t="shared" ca="1" si="3"/>
        <v>0</v>
      </c>
      <c r="H14" s="54">
        <f t="shared" ca="1" si="4"/>
        <v>0</v>
      </c>
      <c r="I14" s="54">
        <f t="shared" ca="1" si="5"/>
        <v>0</v>
      </c>
      <c r="J14" s="54">
        <f t="shared" ca="1" si="6"/>
        <v>0</v>
      </c>
      <c r="K14" s="52">
        <f t="shared" ca="1" si="21"/>
        <v>0</v>
      </c>
      <c r="L14" s="54">
        <f t="shared" ca="1" si="7"/>
        <v>0</v>
      </c>
      <c r="M14" s="54">
        <f t="shared" ca="1" si="8"/>
        <v>0</v>
      </c>
      <c r="N14" s="54">
        <f t="shared" ca="1" si="9"/>
        <v>0</v>
      </c>
      <c r="O14" s="54">
        <f t="shared" ca="1" si="10"/>
        <v>0</v>
      </c>
      <c r="P14" s="52">
        <f t="shared" ca="1" si="22"/>
        <v>0</v>
      </c>
      <c r="Q14" s="54">
        <f t="shared" ca="1" si="11"/>
        <v>0</v>
      </c>
      <c r="R14" s="54">
        <f t="shared" ca="1" si="12"/>
        <v>0</v>
      </c>
      <c r="S14" s="54">
        <f t="shared" ca="1" si="13"/>
        <v>0</v>
      </c>
      <c r="T14" s="54">
        <f t="shared" ca="1" si="14"/>
        <v>0</v>
      </c>
      <c r="U14" s="52">
        <f t="shared" ca="1" si="23"/>
        <v>0</v>
      </c>
      <c r="V14" s="54">
        <f t="shared" ca="1" si="15"/>
        <v>0</v>
      </c>
      <c r="W14" s="54">
        <f t="shared" ca="1" si="16"/>
        <v>0</v>
      </c>
      <c r="X14" s="54">
        <f t="shared" ca="1" si="17"/>
        <v>0</v>
      </c>
      <c r="Y14" s="54">
        <f t="shared" ca="1" si="18"/>
        <v>0</v>
      </c>
      <c r="Z14" s="52">
        <f t="shared" ca="1" si="24"/>
        <v>0</v>
      </c>
      <c r="AA14" s="54">
        <f t="shared" ca="1" si="25"/>
        <v>0</v>
      </c>
      <c r="AB14" s="54">
        <f ca="1">H14+M14+R14+W14</f>
        <v>0</v>
      </c>
      <c r="AC14" s="54">
        <f t="shared" ca="1" si="19"/>
        <v>0</v>
      </c>
      <c r="AD14" s="54">
        <f t="shared" ca="1" si="19"/>
        <v>0</v>
      </c>
      <c r="AE14" s="52">
        <f ca="1">SUM(AA14:AD14)</f>
        <v>0</v>
      </c>
      <c r="AF14" s="57" t="s">
        <v>45</v>
      </c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ht="22.35" customHeight="1" thickBot="1">
      <c r="A15" s="7">
        <f t="shared" si="20"/>
        <v>40668</v>
      </c>
      <c r="B15" s="8">
        <f t="shared" ca="1" si="0"/>
        <v>0.43305032176245833</v>
      </c>
      <c r="C15" s="9" t="str">
        <f t="shared" ca="1" si="1"/>
        <v>jogging</v>
      </c>
      <c r="D15" s="9">
        <f t="shared" ca="1" si="2"/>
        <v>11</v>
      </c>
      <c r="F15" s="10" t="s">
        <v>0</v>
      </c>
      <c r="G15" s="51">
        <f t="shared" ref="G15:AD15" ca="1" si="27">SUM(G4:G11)</f>
        <v>39</v>
      </c>
      <c r="H15" s="52">
        <f t="shared" ca="1" si="27"/>
        <v>0</v>
      </c>
      <c r="I15" s="52">
        <f t="shared" ca="1" si="27"/>
        <v>10</v>
      </c>
      <c r="J15" s="52">
        <f t="shared" ca="1" si="27"/>
        <v>29</v>
      </c>
      <c r="K15" s="55">
        <f ca="1">SUM(K4:K14)</f>
        <v>107</v>
      </c>
      <c r="L15" s="51">
        <f t="shared" ca="1" si="27"/>
        <v>29</v>
      </c>
      <c r="M15" s="52">
        <f t="shared" ca="1" si="27"/>
        <v>16</v>
      </c>
      <c r="N15" s="52">
        <f t="shared" ca="1" si="27"/>
        <v>19</v>
      </c>
      <c r="O15" s="52">
        <f t="shared" ca="1" si="27"/>
        <v>0</v>
      </c>
      <c r="P15" s="55">
        <f ca="1">SUM(P4:P14)</f>
        <v>81</v>
      </c>
      <c r="Q15" s="51">
        <f t="shared" ca="1" si="27"/>
        <v>17</v>
      </c>
      <c r="R15" s="52">
        <f t="shared" ca="1" si="27"/>
        <v>29</v>
      </c>
      <c r="S15" s="52">
        <f t="shared" ca="1" si="27"/>
        <v>30</v>
      </c>
      <c r="T15" s="52">
        <f t="shared" ca="1" si="27"/>
        <v>8</v>
      </c>
      <c r="U15" s="55">
        <f ca="1">SUM(U4:U14)</f>
        <v>122</v>
      </c>
      <c r="V15" s="51">
        <f t="shared" ca="1" si="27"/>
        <v>55</v>
      </c>
      <c r="W15" s="52">
        <f t="shared" ca="1" si="27"/>
        <v>69</v>
      </c>
      <c r="X15" s="52">
        <f t="shared" ca="1" si="27"/>
        <v>103</v>
      </c>
      <c r="Y15" s="52">
        <f t="shared" ca="1" si="27"/>
        <v>151</v>
      </c>
      <c r="Z15" s="55">
        <f ca="1">SUM(Z4:Z14)</f>
        <v>517</v>
      </c>
      <c r="AA15" s="51">
        <f t="shared" ca="1" si="27"/>
        <v>140</v>
      </c>
      <c r="AB15" s="52">
        <f t="shared" ca="1" si="27"/>
        <v>114</v>
      </c>
      <c r="AC15" s="52">
        <f t="shared" ca="1" si="27"/>
        <v>162</v>
      </c>
      <c r="AD15" s="52">
        <f t="shared" ca="1" si="27"/>
        <v>188</v>
      </c>
      <c r="AE15" s="55">
        <f ca="1">SUM(AE4:AE14)</f>
        <v>827</v>
      </c>
      <c r="AF15" s="57" t="s">
        <v>0</v>
      </c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ht="22.35" customHeight="1" thickBot="1">
      <c r="A16" s="7">
        <f t="shared" si="20"/>
        <v>40668</v>
      </c>
      <c r="B16" s="8">
        <f t="shared" ca="1" si="0"/>
        <v>0.48023633528264992</v>
      </c>
      <c r="C16" s="9" t="str">
        <f t="shared" ca="1" si="1"/>
        <v>jogging</v>
      </c>
      <c r="D16" s="9">
        <f t="shared" ca="1" si="2"/>
        <v>5</v>
      </c>
      <c r="F16" s="10" t="s">
        <v>5</v>
      </c>
      <c r="G16" s="64" t="s">
        <v>19</v>
      </c>
      <c r="H16" s="64" t="s">
        <v>19</v>
      </c>
      <c r="I16" s="64" t="s">
        <v>31</v>
      </c>
      <c r="J16" s="64" t="s">
        <v>19</v>
      </c>
      <c r="K16" s="65"/>
      <c r="L16" s="64" t="s">
        <v>31</v>
      </c>
      <c r="M16" s="64" t="s">
        <v>19</v>
      </c>
      <c r="N16" s="64" t="s">
        <v>18</v>
      </c>
      <c r="O16" s="64" t="s">
        <v>18</v>
      </c>
      <c r="P16" s="65"/>
      <c r="Q16" s="64" t="s">
        <v>18</v>
      </c>
      <c r="R16" s="64" t="s">
        <v>19</v>
      </c>
      <c r="S16" s="64" t="s">
        <v>18</v>
      </c>
      <c r="T16" s="64" t="s">
        <v>19</v>
      </c>
      <c r="U16" s="63"/>
      <c r="V16" s="64" t="s">
        <v>18</v>
      </c>
      <c r="W16" s="64" t="s">
        <v>18</v>
      </c>
      <c r="X16" s="64" t="s">
        <v>18</v>
      </c>
      <c r="Y16" s="64" t="s">
        <v>18</v>
      </c>
      <c r="Z16" s="63"/>
      <c r="AA16" s="173"/>
      <c r="AB16" s="174"/>
      <c r="AC16" s="174"/>
      <c r="AD16" s="174"/>
      <c r="AE16" s="175"/>
      <c r="AF16" s="57" t="s">
        <v>5</v>
      </c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ht="22.35" customHeight="1">
      <c r="A17" s="7">
        <v>40675</v>
      </c>
      <c r="B17" s="8">
        <f t="shared" ca="1" si="0"/>
        <v>0.42720702707109731</v>
      </c>
      <c r="C17" s="9" t="str">
        <f t="shared" ca="1" si="1"/>
        <v>t-shirt</v>
      </c>
      <c r="D17" s="9">
        <f t="shared" ca="1" si="2"/>
        <v>6</v>
      </c>
      <c r="IQ17"/>
      <c r="IR17"/>
      <c r="IS17"/>
      <c r="IT17"/>
      <c r="IU17"/>
      <c r="IV17"/>
    </row>
    <row r="18" spans="1:256" ht="22.35" customHeight="1">
      <c r="A18" s="7">
        <f>A17</f>
        <v>40675</v>
      </c>
      <c r="B18" s="8">
        <f t="shared" ca="1" si="0"/>
        <v>0.49130175127718478</v>
      </c>
      <c r="C18" s="9" t="str">
        <f t="shared" ca="1" si="1"/>
        <v>jogging</v>
      </c>
      <c r="D18" s="9">
        <f t="shared" ca="1" si="2"/>
        <v>11</v>
      </c>
      <c r="IQ18"/>
      <c r="IR18"/>
      <c r="IS18"/>
      <c r="IT18"/>
      <c r="IU18"/>
      <c r="IV18"/>
    </row>
    <row r="19" spans="1:256" ht="22.35" customHeight="1">
      <c r="A19" s="7">
        <f t="shared" ref="A19:A28" si="28">A18</f>
        <v>40675</v>
      </c>
      <c r="B19" s="8">
        <f t="shared" ca="1" si="0"/>
        <v>0.33882849206255322</v>
      </c>
      <c r="C19" s="9" t="str">
        <f t="shared" ca="1" si="1"/>
        <v>dégivrant</v>
      </c>
      <c r="D19" s="9">
        <f t="shared" ca="1" si="2"/>
        <v>10</v>
      </c>
      <c r="IQ19"/>
      <c r="IR19"/>
      <c r="IS19"/>
      <c r="IT19"/>
      <c r="IU19"/>
      <c r="IV19"/>
    </row>
    <row r="20" spans="1:256" ht="22.35" customHeight="1">
      <c r="A20" s="7">
        <f t="shared" si="28"/>
        <v>40675</v>
      </c>
      <c r="B20" s="8">
        <f t="shared" ca="1" si="0"/>
        <v>0.40562483715845121</v>
      </c>
      <c r="C20" s="9" t="str">
        <f t="shared" ca="1" si="1"/>
        <v>fraise</v>
      </c>
      <c r="D20" s="9">
        <f t="shared" ca="1" si="2"/>
        <v>5</v>
      </c>
      <c r="IQ20"/>
      <c r="IR20"/>
      <c r="IS20"/>
      <c r="IT20"/>
      <c r="IU20"/>
      <c r="IV20"/>
    </row>
    <row r="21" spans="1:256" ht="22.35" customHeight="1">
      <c r="A21" s="7">
        <f t="shared" si="28"/>
        <v>40675</v>
      </c>
      <c r="B21" s="8">
        <f t="shared" ca="1" si="0"/>
        <v>0.44707445081825081</v>
      </c>
      <c r="C21" s="9" t="str">
        <f t="shared" ca="1" si="1"/>
        <v>dégivrant</v>
      </c>
      <c r="D21" s="9">
        <f t="shared" ca="1" si="2"/>
        <v>13</v>
      </c>
      <c r="IQ21"/>
      <c r="IR21"/>
      <c r="IS21"/>
      <c r="IT21"/>
      <c r="IU21"/>
      <c r="IV21"/>
    </row>
    <row r="22" spans="1:256" ht="22.35" customHeight="1">
      <c r="A22" s="7">
        <f t="shared" si="28"/>
        <v>40675</v>
      </c>
      <c r="B22" s="8">
        <f t="shared" ca="1" si="0"/>
        <v>0.46422958725968572</v>
      </c>
      <c r="C22" s="9" t="str">
        <f t="shared" ca="1" si="1"/>
        <v>décoration voiture</v>
      </c>
      <c r="D22" s="9">
        <f t="shared" ca="1" si="2"/>
        <v>1</v>
      </c>
      <c r="IQ22"/>
      <c r="IR22"/>
      <c r="IS22"/>
      <c r="IT22"/>
      <c r="IU22"/>
      <c r="IV22"/>
    </row>
    <row r="23" spans="1:256" ht="22.35" customHeight="1">
      <c r="A23" s="7">
        <f t="shared" si="28"/>
        <v>40675</v>
      </c>
      <c r="B23" s="8">
        <f t="shared" ca="1" si="0"/>
        <v>0.36504117273736914</v>
      </c>
      <c r="C23" s="9" t="str">
        <f t="shared" ca="1" si="1"/>
        <v>t-shirt</v>
      </c>
      <c r="D23" s="9">
        <f t="shared" ca="1" si="2"/>
        <v>8</v>
      </c>
      <c r="IQ23"/>
      <c r="IR23"/>
      <c r="IS23"/>
      <c r="IT23"/>
      <c r="IU23"/>
      <c r="IV23"/>
    </row>
    <row r="24" spans="1:256" ht="22.35" customHeight="1">
      <c r="A24" s="7">
        <f t="shared" si="28"/>
        <v>40675</v>
      </c>
      <c r="B24" s="8">
        <f t="shared" ca="1" si="0"/>
        <v>0.4041739526478586</v>
      </c>
      <c r="C24" s="9" t="str">
        <f t="shared" ca="1" si="1"/>
        <v>parapluie</v>
      </c>
      <c r="D24" s="9">
        <f t="shared" ca="1" si="2"/>
        <v>8</v>
      </c>
      <c r="IQ24"/>
      <c r="IR24"/>
      <c r="IS24"/>
      <c r="IT24"/>
      <c r="IU24"/>
      <c r="IV24"/>
    </row>
    <row r="25" spans="1:256" ht="22.35" customHeight="1">
      <c r="A25" s="7">
        <f t="shared" si="28"/>
        <v>40675</v>
      </c>
      <c r="B25" s="8">
        <f t="shared" ca="1" si="0"/>
        <v>0.39230292867270222</v>
      </c>
      <c r="C25" s="9" t="str">
        <f t="shared" ca="1" si="1"/>
        <v>parapluie</v>
      </c>
      <c r="D25" s="9">
        <f t="shared" ca="1" si="2"/>
        <v>3</v>
      </c>
      <c r="IQ25"/>
      <c r="IR25"/>
      <c r="IS25"/>
      <c r="IT25"/>
      <c r="IU25"/>
      <c r="IV25"/>
    </row>
    <row r="26" spans="1:256" ht="22.35" customHeight="1">
      <c r="A26" s="7">
        <f t="shared" si="28"/>
        <v>40675</v>
      </c>
      <c r="B26" s="8">
        <f t="shared" ca="1" si="0"/>
        <v>0.33471166040263933</v>
      </c>
      <c r="C26" s="9" t="str">
        <f t="shared" ca="1" si="1"/>
        <v>tomate</v>
      </c>
      <c r="D26" s="9">
        <f t="shared" ca="1" si="2"/>
        <v>4</v>
      </c>
      <c r="IQ26"/>
      <c r="IR26"/>
      <c r="IS26"/>
      <c r="IT26"/>
      <c r="IU26"/>
      <c r="IV26"/>
    </row>
    <row r="27" spans="1:256" ht="22.35" customHeight="1">
      <c r="A27" s="7">
        <f t="shared" si="28"/>
        <v>40675</v>
      </c>
      <c r="B27" s="8">
        <f t="shared" ca="1" si="0"/>
        <v>0.35869298156354956</v>
      </c>
      <c r="C27" s="9" t="str">
        <f t="shared" ca="1" si="1"/>
        <v>Lunette de soleil</v>
      </c>
      <c r="D27" s="9">
        <f t="shared" ca="1" si="2"/>
        <v>7</v>
      </c>
      <c r="IQ27"/>
      <c r="IR27"/>
      <c r="IS27"/>
      <c r="IT27"/>
      <c r="IU27"/>
      <c r="IV27"/>
    </row>
    <row r="28" spans="1:256" ht="22.35" customHeight="1">
      <c r="A28" s="7">
        <f t="shared" si="28"/>
        <v>40675</v>
      </c>
      <c r="B28" s="8">
        <f t="shared" ca="1" si="0"/>
        <v>0.44475757014954476</v>
      </c>
      <c r="C28" s="9" t="str">
        <f t="shared" ca="1" si="1"/>
        <v>décoration voiture</v>
      </c>
      <c r="D28" s="9">
        <f t="shared" ca="1" si="2"/>
        <v>5</v>
      </c>
      <c r="IQ28"/>
      <c r="IR28"/>
      <c r="IS28"/>
      <c r="IT28"/>
      <c r="IU28"/>
      <c r="IV28"/>
    </row>
    <row r="29" spans="1:256" ht="21.75" customHeight="1">
      <c r="A29" s="7">
        <v>40682</v>
      </c>
      <c r="B29" s="8">
        <f t="shared" ca="1" si="0"/>
        <v>0.45546941903794408</v>
      </c>
      <c r="C29" s="9" t="str">
        <f t="shared" ca="1" si="1"/>
        <v>chaussettes</v>
      </c>
      <c r="D29" s="9">
        <f t="shared" ca="1" si="2"/>
        <v>12</v>
      </c>
      <c r="IQ29"/>
      <c r="IR29"/>
      <c r="IS29"/>
      <c r="IT29"/>
      <c r="IU29"/>
      <c r="IV29"/>
    </row>
    <row r="30" spans="1:256" ht="21.75" customHeight="1">
      <c r="A30" s="7">
        <f>A29</f>
        <v>40682</v>
      </c>
      <c r="B30" s="8">
        <f t="shared" ca="1" si="0"/>
        <v>0.43376287193872209</v>
      </c>
      <c r="C30" s="9" t="str">
        <f t="shared" ca="1" si="1"/>
        <v>fraise</v>
      </c>
      <c r="D30" s="9">
        <f t="shared" ca="1" si="2"/>
        <v>2</v>
      </c>
      <c r="IQ30"/>
      <c r="IR30"/>
      <c r="IS30"/>
      <c r="IT30"/>
      <c r="IU30"/>
      <c r="IV30"/>
    </row>
    <row r="31" spans="1:256" ht="21.75" customHeight="1">
      <c r="A31" s="7">
        <f t="shared" ref="A31:A47" si="29">A30</f>
        <v>40682</v>
      </c>
      <c r="B31" s="8">
        <f t="shared" ca="1" si="0"/>
        <v>0.33343059924580232</v>
      </c>
      <c r="C31" s="9" t="str">
        <f t="shared" ca="1" si="1"/>
        <v>carotte</v>
      </c>
      <c r="D31" s="9">
        <f t="shared" ca="1" si="2"/>
        <v>11</v>
      </c>
      <c r="IQ31"/>
      <c r="IR31"/>
      <c r="IS31"/>
      <c r="IT31"/>
      <c r="IU31"/>
      <c r="IV31"/>
    </row>
    <row r="32" spans="1:256" ht="21.75" customHeight="1">
      <c r="A32" s="7">
        <f t="shared" si="29"/>
        <v>40682</v>
      </c>
      <c r="B32" s="8">
        <f t="shared" ca="1" si="0"/>
        <v>0.39765579541709328</v>
      </c>
      <c r="C32" s="9" t="str">
        <f t="shared" ca="1" si="1"/>
        <v>chaussettes</v>
      </c>
      <c r="D32" s="9">
        <f t="shared" ca="1" si="2"/>
        <v>6</v>
      </c>
      <c r="IQ32"/>
      <c r="IR32"/>
      <c r="IS32"/>
      <c r="IT32"/>
      <c r="IU32"/>
      <c r="IV32"/>
    </row>
    <row r="33" spans="1:256" ht="21.75" customHeight="1">
      <c r="A33" s="7">
        <f t="shared" si="29"/>
        <v>40682</v>
      </c>
      <c r="B33" s="8">
        <f t="shared" ca="1" si="0"/>
        <v>0.4039811903991864</v>
      </c>
      <c r="C33" s="9" t="str">
        <f t="shared" ca="1" si="1"/>
        <v>carotte</v>
      </c>
      <c r="D33" s="9">
        <f t="shared" ca="1" si="2"/>
        <v>1</v>
      </c>
      <c r="IQ33"/>
      <c r="IR33"/>
      <c r="IS33"/>
      <c r="IT33"/>
      <c r="IU33"/>
      <c r="IV33"/>
    </row>
    <row r="34" spans="1:256" ht="21.75" customHeight="1">
      <c r="A34" s="7">
        <f t="shared" si="29"/>
        <v>40682</v>
      </c>
      <c r="B34" s="8">
        <f t="shared" ca="1" si="0"/>
        <v>0.41081399320120676</v>
      </c>
      <c r="C34" s="9" t="str">
        <f t="shared" ca="1" si="1"/>
        <v>Lunette de soleil</v>
      </c>
      <c r="D34" s="9">
        <f t="shared" ca="1" si="2"/>
        <v>14</v>
      </c>
      <c r="IQ34"/>
      <c r="IR34"/>
      <c r="IS34"/>
      <c r="IT34"/>
      <c r="IU34"/>
      <c r="IV34"/>
    </row>
    <row r="35" spans="1:256" ht="21.75" customHeight="1">
      <c r="A35" s="7">
        <f t="shared" si="29"/>
        <v>40682</v>
      </c>
      <c r="B35" s="8">
        <f t="shared" ca="1" si="0"/>
        <v>0.37712189421861553</v>
      </c>
      <c r="C35" s="9" t="str">
        <f t="shared" ca="1" si="1"/>
        <v>jogging</v>
      </c>
      <c r="D35" s="9">
        <f t="shared" ca="1" si="2"/>
        <v>6</v>
      </c>
      <c r="IQ35"/>
      <c r="IR35"/>
      <c r="IS35"/>
      <c r="IT35"/>
      <c r="IU35"/>
      <c r="IV35"/>
    </row>
    <row r="36" spans="1:256" ht="21.75" customHeight="1">
      <c r="A36" s="7">
        <f t="shared" si="29"/>
        <v>40682</v>
      </c>
      <c r="B36" s="8">
        <f t="shared" ca="1" si="0"/>
        <v>0.42446218982081196</v>
      </c>
      <c r="C36" s="9" t="str">
        <f t="shared" ca="1" si="1"/>
        <v>fraise</v>
      </c>
      <c r="D36" s="9">
        <f t="shared" ca="1" si="2"/>
        <v>4</v>
      </c>
      <c r="IQ36"/>
      <c r="IR36"/>
      <c r="IS36"/>
      <c r="IT36"/>
      <c r="IU36"/>
      <c r="IV36"/>
    </row>
    <row r="37" spans="1:256" ht="21.75" customHeight="1">
      <c r="A37" s="7">
        <f t="shared" si="29"/>
        <v>40682</v>
      </c>
      <c r="B37" s="8">
        <f t="shared" ca="1" si="0"/>
        <v>0.41056429716825782</v>
      </c>
      <c r="C37" s="9" t="str">
        <f t="shared" ca="1" si="1"/>
        <v>chaussettes</v>
      </c>
      <c r="D37" s="9">
        <f t="shared" ca="1" si="2"/>
        <v>3</v>
      </c>
      <c r="IQ37"/>
      <c r="IR37"/>
      <c r="IS37"/>
      <c r="IT37"/>
      <c r="IU37"/>
      <c r="IV37"/>
    </row>
    <row r="38" spans="1:256" ht="21.75" customHeight="1">
      <c r="A38" s="7">
        <f t="shared" si="29"/>
        <v>40682</v>
      </c>
      <c r="B38" s="8">
        <f t="shared" ca="1" si="0"/>
        <v>0.49365438150675123</v>
      </c>
      <c r="C38" s="9" t="str">
        <f t="shared" ca="1" si="1"/>
        <v>chaussettes</v>
      </c>
      <c r="D38" s="9">
        <f t="shared" ca="1" si="2"/>
        <v>8</v>
      </c>
      <c r="IQ38"/>
      <c r="IR38"/>
      <c r="IS38"/>
      <c r="IT38"/>
      <c r="IU38"/>
      <c r="IV38"/>
    </row>
    <row r="39" spans="1:256" ht="21.75" customHeight="1">
      <c r="A39" s="7">
        <f t="shared" si="29"/>
        <v>40682</v>
      </c>
      <c r="B39" s="8">
        <f t="shared" ca="1" si="0"/>
        <v>0.33811613014005398</v>
      </c>
      <c r="C39" s="9" t="str">
        <f t="shared" ca="1" si="1"/>
        <v>Lunette de soleil</v>
      </c>
      <c r="D39" s="9">
        <f t="shared" ca="1" si="2"/>
        <v>6</v>
      </c>
      <c r="IQ39"/>
      <c r="IR39"/>
      <c r="IS39"/>
      <c r="IT39"/>
      <c r="IU39"/>
      <c r="IV39"/>
    </row>
    <row r="40" spans="1:256" ht="21.75" customHeight="1">
      <c r="A40" s="7">
        <f t="shared" si="29"/>
        <v>40682</v>
      </c>
      <c r="B40" s="8">
        <f t="shared" ca="1" si="0"/>
        <v>0.45013323983827358</v>
      </c>
      <c r="C40" s="9" t="str">
        <f t="shared" ca="1" si="1"/>
        <v>jogging</v>
      </c>
      <c r="D40" s="9">
        <f t="shared" ca="1" si="2"/>
        <v>8</v>
      </c>
      <c r="IQ40"/>
      <c r="IR40"/>
      <c r="IS40"/>
      <c r="IT40"/>
      <c r="IU40"/>
      <c r="IV40"/>
    </row>
    <row r="41" spans="1:256" ht="21.75" customHeight="1">
      <c r="A41" s="7">
        <f t="shared" si="29"/>
        <v>40682</v>
      </c>
      <c r="B41" s="8">
        <f t="shared" ca="1" si="0"/>
        <v>0.49002718353946939</v>
      </c>
      <c r="C41" s="9" t="str">
        <f t="shared" ca="1" si="1"/>
        <v>jogging</v>
      </c>
      <c r="D41" s="9">
        <f t="shared" ca="1" si="2"/>
        <v>3</v>
      </c>
      <c r="IQ41"/>
      <c r="IR41"/>
      <c r="IS41"/>
      <c r="IT41"/>
      <c r="IU41"/>
      <c r="IV41"/>
    </row>
    <row r="42" spans="1:256" ht="21.75" customHeight="1">
      <c r="A42" s="7">
        <f t="shared" si="29"/>
        <v>40682</v>
      </c>
      <c r="B42" s="8">
        <f t="shared" ca="1" si="0"/>
        <v>0.37715073024237022</v>
      </c>
      <c r="C42" s="9" t="str">
        <f t="shared" ca="1" si="1"/>
        <v>jogging</v>
      </c>
      <c r="D42" s="9">
        <f t="shared" ca="1" si="2"/>
        <v>11</v>
      </c>
      <c r="IQ42"/>
      <c r="IR42"/>
      <c r="IS42"/>
      <c r="IT42"/>
      <c r="IU42"/>
      <c r="IV42"/>
    </row>
    <row r="43" spans="1:256" ht="21.75" customHeight="1">
      <c r="A43" s="7">
        <f t="shared" si="29"/>
        <v>40682</v>
      </c>
      <c r="B43" s="8">
        <f t="shared" ca="1" si="0"/>
        <v>0.43967768023508608</v>
      </c>
      <c r="C43" s="9" t="str">
        <f t="shared" ca="1" si="1"/>
        <v>fraise</v>
      </c>
      <c r="D43" s="9">
        <f t="shared" ca="1" si="2"/>
        <v>12</v>
      </c>
      <c r="IQ43"/>
      <c r="IR43"/>
      <c r="IS43"/>
      <c r="IT43"/>
      <c r="IU43"/>
      <c r="IV43"/>
    </row>
    <row r="44" spans="1:256" ht="21.75" customHeight="1">
      <c r="A44" s="7">
        <f t="shared" si="29"/>
        <v>40682</v>
      </c>
      <c r="B44" s="8">
        <f t="shared" ca="1" si="0"/>
        <v>0.37769458428377517</v>
      </c>
      <c r="C44" s="9" t="str">
        <f t="shared" ca="1" si="1"/>
        <v>fraise</v>
      </c>
      <c r="D44" s="9">
        <f t="shared" ca="1" si="2"/>
        <v>5</v>
      </c>
      <c r="IQ44"/>
      <c r="IR44"/>
      <c r="IS44"/>
      <c r="IT44"/>
      <c r="IU44"/>
      <c r="IV44"/>
    </row>
    <row r="45" spans="1:256" ht="21.75" customHeight="1">
      <c r="A45" s="7">
        <f t="shared" si="29"/>
        <v>40682</v>
      </c>
      <c r="B45" s="8">
        <f t="shared" ca="1" si="0"/>
        <v>0.41907516419042545</v>
      </c>
      <c r="C45" s="9" t="str">
        <f t="shared" ca="1" si="1"/>
        <v>jogging</v>
      </c>
      <c r="D45" s="9">
        <f t="shared" ca="1" si="2"/>
        <v>3</v>
      </c>
      <c r="IQ45"/>
      <c r="IR45"/>
      <c r="IS45"/>
      <c r="IT45"/>
      <c r="IU45"/>
      <c r="IV45"/>
    </row>
    <row r="46" spans="1:256" ht="21.75" customHeight="1">
      <c r="A46" s="7">
        <f t="shared" si="29"/>
        <v>40682</v>
      </c>
      <c r="B46" s="8">
        <f t="shared" ca="1" si="0"/>
        <v>0.3457292418363308</v>
      </c>
      <c r="C46" s="9" t="str">
        <f t="shared" ca="1" si="1"/>
        <v>jogging</v>
      </c>
      <c r="D46" s="9">
        <f t="shared" ca="1" si="2"/>
        <v>2</v>
      </c>
      <c r="IQ46"/>
      <c r="IR46"/>
      <c r="IS46"/>
      <c r="IT46"/>
      <c r="IU46"/>
      <c r="IV46"/>
    </row>
    <row r="47" spans="1:256" ht="21.75" customHeight="1">
      <c r="A47" s="7">
        <f t="shared" si="29"/>
        <v>40682</v>
      </c>
      <c r="B47" s="8">
        <f t="shared" ca="1" si="0"/>
        <v>0.41939857926502233</v>
      </c>
      <c r="C47" s="9" t="str">
        <f t="shared" ca="1" si="1"/>
        <v>décoration voiture</v>
      </c>
      <c r="D47" s="9">
        <f t="shared" ca="1" si="2"/>
        <v>5</v>
      </c>
      <c r="IQ47"/>
      <c r="IR47"/>
      <c r="IS47"/>
      <c r="IT47"/>
      <c r="IU47"/>
      <c r="IV47"/>
    </row>
    <row r="48" spans="1:256" ht="21.75" customHeight="1">
      <c r="A48" s="7">
        <v>40689</v>
      </c>
      <c r="B48" s="8">
        <f ca="1">RAND()*($A$1-$B$1)+$B$1</f>
        <v>0.43914944293584041</v>
      </c>
      <c r="C48" s="9" t="str">
        <f t="shared" ca="1" si="1"/>
        <v>jogging</v>
      </c>
      <c r="D48" s="9">
        <f ca="1">ROUND((RAND()*15),0)</f>
        <v>12</v>
      </c>
      <c r="IQ48"/>
      <c r="IR48"/>
      <c r="IS48"/>
      <c r="IT48"/>
      <c r="IU48"/>
      <c r="IV48"/>
    </row>
    <row r="49" spans="1:256" ht="21.75" customHeight="1">
      <c r="A49" s="7">
        <f>A48</f>
        <v>40689</v>
      </c>
      <c r="B49" s="8">
        <f t="shared" ref="B49:B112" ca="1" si="30">RAND()*($A$1-$B$1)+$B$1</f>
        <v>0.36132758238172641</v>
      </c>
      <c r="C49" s="9" t="str">
        <f t="shared" ca="1" si="1"/>
        <v>jogging</v>
      </c>
      <c r="D49" s="9">
        <f t="shared" ref="D49:D112" ca="1" si="31">ROUND((RAND()*15),0)</f>
        <v>5</v>
      </c>
      <c r="IQ49"/>
      <c r="IR49"/>
      <c r="IS49"/>
      <c r="IT49"/>
      <c r="IU49"/>
      <c r="IV49"/>
    </row>
    <row r="50" spans="1:256" ht="21.75" customHeight="1">
      <c r="A50" s="7">
        <f t="shared" ref="A50:A61" si="32">A49</f>
        <v>40689</v>
      </c>
      <c r="B50" s="8">
        <f t="shared" ca="1" si="30"/>
        <v>0.40844649892177931</v>
      </c>
      <c r="C50" s="9" t="str">
        <f t="shared" ca="1" si="1"/>
        <v>chaussettes</v>
      </c>
      <c r="D50" s="9">
        <f t="shared" ca="1" si="31"/>
        <v>10</v>
      </c>
      <c r="IQ50"/>
      <c r="IR50"/>
      <c r="IS50"/>
      <c r="IT50"/>
      <c r="IU50"/>
      <c r="IV50"/>
    </row>
    <row r="51" spans="1:256" ht="21.75" customHeight="1">
      <c r="A51" s="7">
        <f t="shared" si="32"/>
        <v>40689</v>
      </c>
      <c r="B51" s="8">
        <f t="shared" ca="1" si="30"/>
        <v>0.43088192752977761</v>
      </c>
      <c r="C51" s="9" t="str">
        <f t="shared" ca="1" si="1"/>
        <v>parapluie</v>
      </c>
      <c r="D51" s="9">
        <f t="shared" ca="1" si="31"/>
        <v>11</v>
      </c>
      <c r="IQ51"/>
      <c r="IR51"/>
      <c r="IS51"/>
      <c r="IT51"/>
      <c r="IU51"/>
      <c r="IV51"/>
    </row>
    <row r="52" spans="1:256" ht="21.75" customHeight="1">
      <c r="A52" s="7">
        <f t="shared" si="32"/>
        <v>40689</v>
      </c>
      <c r="B52" s="8">
        <f t="shared" ca="1" si="30"/>
        <v>0.46195386883657757</v>
      </c>
      <c r="C52" s="9" t="str">
        <f t="shared" ca="1" si="1"/>
        <v>décoration voiture</v>
      </c>
      <c r="D52" s="9">
        <f t="shared" ca="1" si="31"/>
        <v>8</v>
      </c>
      <c r="IQ52"/>
      <c r="IR52"/>
      <c r="IS52"/>
      <c r="IT52"/>
      <c r="IU52"/>
      <c r="IV52"/>
    </row>
    <row r="53" spans="1:256" ht="21.75" customHeight="1">
      <c r="A53" s="7">
        <f t="shared" si="32"/>
        <v>40689</v>
      </c>
      <c r="B53" s="8">
        <f t="shared" ca="1" si="30"/>
        <v>0.37339051328820239</v>
      </c>
      <c r="C53" s="9" t="str">
        <f t="shared" ca="1" si="1"/>
        <v>t-shirt</v>
      </c>
      <c r="D53" s="9">
        <f t="shared" ca="1" si="31"/>
        <v>7</v>
      </c>
      <c r="IQ53"/>
      <c r="IR53"/>
      <c r="IS53"/>
      <c r="IT53"/>
      <c r="IU53"/>
      <c r="IV53"/>
    </row>
    <row r="54" spans="1:256" ht="21.75" customHeight="1">
      <c r="A54" s="7">
        <f t="shared" si="32"/>
        <v>40689</v>
      </c>
      <c r="B54" s="8">
        <f t="shared" ca="1" si="30"/>
        <v>0.49401766914837614</v>
      </c>
      <c r="C54" s="9" t="str">
        <f t="shared" ca="1" si="1"/>
        <v>Lunette de soleil</v>
      </c>
      <c r="D54" s="9">
        <f t="shared" ca="1" si="31"/>
        <v>12</v>
      </c>
      <c r="IQ54"/>
      <c r="IR54"/>
      <c r="IS54"/>
      <c r="IT54"/>
      <c r="IU54"/>
      <c r="IV54"/>
    </row>
    <row r="55" spans="1:256" ht="21.75" customHeight="1">
      <c r="A55" s="7">
        <f t="shared" si="32"/>
        <v>40689</v>
      </c>
      <c r="B55" s="8">
        <f t="shared" ca="1" si="30"/>
        <v>0.43445800496560283</v>
      </c>
      <c r="C55" s="9" t="str">
        <f t="shared" ca="1" si="1"/>
        <v>parapluie</v>
      </c>
      <c r="D55" s="9">
        <f t="shared" ca="1" si="31"/>
        <v>4</v>
      </c>
      <c r="IQ55"/>
      <c r="IR55"/>
      <c r="IS55"/>
      <c r="IT55"/>
      <c r="IU55"/>
      <c r="IV55"/>
    </row>
    <row r="56" spans="1:256" ht="21.75" customHeight="1">
      <c r="A56" s="7">
        <f t="shared" si="32"/>
        <v>40689</v>
      </c>
      <c r="B56" s="8">
        <f t="shared" ca="1" si="30"/>
        <v>0.48830601168276666</v>
      </c>
      <c r="C56" s="9" t="str">
        <f t="shared" ca="1" si="1"/>
        <v>parapluie</v>
      </c>
      <c r="D56" s="9">
        <f t="shared" ca="1" si="31"/>
        <v>12</v>
      </c>
      <c r="IQ56"/>
      <c r="IR56"/>
      <c r="IS56"/>
      <c r="IT56"/>
      <c r="IU56"/>
      <c r="IV56"/>
    </row>
    <row r="57" spans="1:256" ht="21.75" customHeight="1">
      <c r="A57" s="7">
        <f t="shared" si="32"/>
        <v>40689</v>
      </c>
      <c r="B57" s="8">
        <f t="shared" ca="1" si="30"/>
        <v>0.33996987539644108</v>
      </c>
      <c r="C57" s="9" t="str">
        <f t="shared" ca="1" si="1"/>
        <v>parapluie</v>
      </c>
      <c r="D57" s="9">
        <f t="shared" ca="1" si="31"/>
        <v>5</v>
      </c>
      <c r="IQ57"/>
      <c r="IR57"/>
      <c r="IS57"/>
      <c r="IT57"/>
      <c r="IU57"/>
      <c r="IV57"/>
    </row>
    <row r="58" spans="1:256" ht="21.75" customHeight="1">
      <c r="A58" s="7">
        <f t="shared" si="32"/>
        <v>40689</v>
      </c>
      <c r="B58" s="8">
        <f t="shared" ca="1" si="30"/>
        <v>0.4744131054869688</v>
      </c>
      <c r="C58" s="9" t="str">
        <f t="shared" ca="1" si="1"/>
        <v>dégivrant</v>
      </c>
      <c r="D58" s="9">
        <f t="shared" ca="1" si="31"/>
        <v>12</v>
      </c>
      <c r="IQ58"/>
      <c r="IR58"/>
      <c r="IS58"/>
      <c r="IT58"/>
      <c r="IU58"/>
      <c r="IV58"/>
    </row>
    <row r="59" spans="1:256" ht="21.75" customHeight="1">
      <c r="A59" s="7">
        <f t="shared" si="32"/>
        <v>40689</v>
      </c>
      <c r="B59" s="8">
        <f t="shared" ca="1" si="30"/>
        <v>0.47330842895456526</v>
      </c>
      <c r="C59" s="9" t="str">
        <f t="shared" ca="1" si="1"/>
        <v>carotte</v>
      </c>
      <c r="D59" s="9">
        <f t="shared" ca="1" si="31"/>
        <v>3</v>
      </c>
      <c r="IQ59"/>
      <c r="IR59"/>
      <c r="IS59"/>
      <c r="IT59"/>
      <c r="IU59"/>
      <c r="IV59"/>
    </row>
    <row r="60" spans="1:256" ht="21.75" customHeight="1">
      <c r="A60" s="7">
        <f t="shared" si="32"/>
        <v>40689</v>
      </c>
      <c r="B60" s="8">
        <f t="shared" ca="1" si="30"/>
        <v>0.38146338778665517</v>
      </c>
      <c r="C60" s="9" t="str">
        <f t="shared" ca="1" si="1"/>
        <v>tomate</v>
      </c>
      <c r="D60" s="9">
        <f t="shared" ca="1" si="31"/>
        <v>13</v>
      </c>
      <c r="IQ60"/>
      <c r="IR60"/>
      <c r="IS60"/>
      <c r="IT60"/>
      <c r="IU60"/>
      <c r="IV60"/>
    </row>
    <row r="61" spans="1:256" ht="21.75" customHeight="1">
      <c r="A61" s="7">
        <f t="shared" si="32"/>
        <v>40689</v>
      </c>
      <c r="B61" s="8">
        <f t="shared" ca="1" si="30"/>
        <v>0.43880839779953124</v>
      </c>
      <c r="C61" s="9" t="str">
        <f t="shared" ca="1" si="1"/>
        <v>fraise</v>
      </c>
      <c r="D61" s="9">
        <f t="shared" ca="1" si="31"/>
        <v>4</v>
      </c>
    </row>
    <row r="62" spans="1:256" ht="21.75" customHeight="1">
      <c r="A62" s="7">
        <v>40689</v>
      </c>
      <c r="B62" s="8">
        <f t="shared" ca="1" si="30"/>
        <v>0.44331400297514822</v>
      </c>
      <c r="C62" s="9" t="str">
        <f t="shared" ca="1" si="1"/>
        <v>dégivrant</v>
      </c>
      <c r="D62" s="9">
        <f t="shared" ca="1" si="31"/>
        <v>1</v>
      </c>
    </row>
    <row r="63" spans="1:256" ht="21.75" customHeight="1">
      <c r="A63" s="7">
        <f>A62</f>
        <v>40689</v>
      </c>
      <c r="B63" s="8">
        <f t="shared" ca="1" si="30"/>
        <v>0.48079183456727614</v>
      </c>
      <c r="C63" s="9" t="str">
        <f t="shared" ca="1" si="1"/>
        <v>parapluie</v>
      </c>
      <c r="D63" s="9">
        <f t="shared" ca="1" si="31"/>
        <v>13</v>
      </c>
    </row>
    <row r="64" spans="1:256" ht="21.75" customHeight="1">
      <c r="A64" s="7">
        <f t="shared" ref="A64:A73" si="33">A63</f>
        <v>40689</v>
      </c>
      <c r="B64" s="8">
        <f t="shared" ca="1" si="30"/>
        <v>0.3835379422501754</v>
      </c>
      <c r="C64" s="9" t="str">
        <f t="shared" ca="1" si="1"/>
        <v>chaussettes</v>
      </c>
      <c r="D64" s="9">
        <f t="shared" ca="1" si="31"/>
        <v>5</v>
      </c>
    </row>
    <row r="65" spans="1:4" ht="21.75" customHeight="1">
      <c r="A65" s="7">
        <f t="shared" si="33"/>
        <v>40689</v>
      </c>
      <c r="B65" s="8">
        <f t="shared" ca="1" si="30"/>
        <v>0.46815539511114262</v>
      </c>
      <c r="C65" s="9" t="str">
        <f t="shared" ca="1" si="1"/>
        <v>décoration voiture</v>
      </c>
      <c r="D65" s="9">
        <f t="shared" ca="1" si="31"/>
        <v>6</v>
      </c>
    </row>
    <row r="66" spans="1:4" ht="21.75" customHeight="1">
      <c r="A66" s="7">
        <f t="shared" si="33"/>
        <v>40689</v>
      </c>
      <c r="B66" s="8">
        <f t="shared" ca="1" si="30"/>
        <v>0.41319506274450984</v>
      </c>
      <c r="C66" s="9" t="str">
        <f t="shared" ca="1" si="1"/>
        <v>jogging</v>
      </c>
      <c r="D66" s="9">
        <f t="shared" ca="1" si="31"/>
        <v>6</v>
      </c>
    </row>
    <row r="67" spans="1:4" ht="21.75" customHeight="1">
      <c r="A67" s="7">
        <f t="shared" si="33"/>
        <v>40689</v>
      </c>
      <c r="B67" s="8">
        <f t="shared" ca="1" si="30"/>
        <v>0.36737639411875789</v>
      </c>
      <c r="C67" s="9" t="str">
        <f t="shared" ca="1" si="1"/>
        <v>t-shirt</v>
      </c>
      <c r="D67" s="9">
        <f t="shared" ca="1" si="31"/>
        <v>2</v>
      </c>
    </row>
    <row r="68" spans="1:4" ht="21.75" customHeight="1">
      <c r="A68" s="7">
        <f t="shared" si="33"/>
        <v>40689</v>
      </c>
      <c r="B68" s="8">
        <f t="shared" ca="1" si="30"/>
        <v>0.36979809537635666</v>
      </c>
      <c r="C68" s="9" t="str">
        <f t="shared" ref="C68:C121" ca="1" si="34">CHOOSE(INT(RAND()*10)+1,"Lunette de soleil","parapluie","tomate","fraise","carotte","dégivrant","t-shirt","chaussettes","jogging","décoration voiture")</f>
        <v>dégivrant</v>
      </c>
      <c r="D68" s="9">
        <f t="shared" ca="1" si="31"/>
        <v>7</v>
      </c>
    </row>
    <row r="69" spans="1:4" ht="21.75" customHeight="1">
      <c r="A69" s="7">
        <f t="shared" si="33"/>
        <v>40689</v>
      </c>
      <c r="B69" s="8">
        <f t="shared" ca="1" si="30"/>
        <v>0.41970073323916957</v>
      </c>
      <c r="C69" s="9" t="str">
        <f t="shared" ca="1" si="34"/>
        <v>carotte</v>
      </c>
      <c r="D69" s="9">
        <f t="shared" ca="1" si="31"/>
        <v>10</v>
      </c>
    </row>
    <row r="70" spans="1:4" ht="21.75" customHeight="1">
      <c r="A70" s="7">
        <f t="shared" si="33"/>
        <v>40689</v>
      </c>
      <c r="B70" s="8">
        <f t="shared" ca="1" si="30"/>
        <v>0.43179354512090984</v>
      </c>
      <c r="C70" s="9" t="str">
        <f t="shared" ca="1" si="34"/>
        <v>dégivrant</v>
      </c>
      <c r="D70" s="9">
        <f t="shared" ca="1" si="31"/>
        <v>7</v>
      </c>
    </row>
    <row r="71" spans="1:4" ht="21.75" customHeight="1">
      <c r="A71" s="7">
        <f t="shared" si="33"/>
        <v>40689</v>
      </c>
      <c r="B71" s="8">
        <f t="shared" ca="1" si="30"/>
        <v>0.46065198364466808</v>
      </c>
      <c r="C71" s="9" t="str">
        <f t="shared" ca="1" si="34"/>
        <v>tomate</v>
      </c>
      <c r="D71" s="9">
        <f t="shared" ca="1" si="31"/>
        <v>7</v>
      </c>
    </row>
    <row r="72" spans="1:4" ht="21.75" customHeight="1">
      <c r="A72" s="7">
        <f t="shared" si="33"/>
        <v>40689</v>
      </c>
      <c r="B72" s="8">
        <f t="shared" ca="1" si="30"/>
        <v>0.3566415889132849</v>
      </c>
      <c r="C72" s="9" t="str">
        <f t="shared" ca="1" si="34"/>
        <v>tomate</v>
      </c>
      <c r="D72" s="9">
        <f t="shared" ca="1" si="31"/>
        <v>4</v>
      </c>
    </row>
    <row r="73" spans="1:4" ht="21.75" customHeight="1">
      <c r="A73" s="7">
        <f t="shared" si="33"/>
        <v>40689</v>
      </c>
      <c r="B73" s="8">
        <f t="shared" ca="1" si="30"/>
        <v>0.3416733654714178</v>
      </c>
      <c r="C73" s="9" t="str">
        <f t="shared" ca="1" si="34"/>
        <v>décoration voiture</v>
      </c>
      <c r="D73" s="9">
        <f t="shared" ca="1" si="31"/>
        <v>1</v>
      </c>
    </row>
    <row r="74" spans="1:4" ht="21.75" customHeight="1">
      <c r="A74" s="7">
        <v>40689</v>
      </c>
      <c r="B74" s="8">
        <f t="shared" ca="1" si="30"/>
        <v>0.34868364865977042</v>
      </c>
      <c r="C74" s="9" t="str">
        <f t="shared" ca="1" si="34"/>
        <v>t-shirt</v>
      </c>
      <c r="D74" s="9">
        <f t="shared" ca="1" si="31"/>
        <v>2</v>
      </c>
    </row>
    <row r="75" spans="1:4" ht="21.75" customHeight="1">
      <c r="A75" s="7">
        <v>40689</v>
      </c>
      <c r="B75" s="8">
        <f t="shared" ca="1" si="30"/>
        <v>0.44185510788986238</v>
      </c>
      <c r="C75" s="9" t="str">
        <f t="shared" ca="1" si="34"/>
        <v>dégivrant</v>
      </c>
      <c r="D75" s="9">
        <f t="shared" ca="1" si="31"/>
        <v>4</v>
      </c>
    </row>
    <row r="76" spans="1:4" ht="21.75" customHeight="1">
      <c r="A76" s="7">
        <v>40689</v>
      </c>
      <c r="B76" s="8">
        <f t="shared" ca="1" si="30"/>
        <v>0.40299781260531897</v>
      </c>
      <c r="C76" s="9" t="str">
        <f t="shared" ca="1" si="34"/>
        <v>décoration voiture</v>
      </c>
      <c r="D76" s="9">
        <f t="shared" ca="1" si="31"/>
        <v>2</v>
      </c>
    </row>
    <row r="77" spans="1:4" ht="21.75" customHeight="1">
      <c r="A77" s="7">
        <v>40689</v>
      </c>
      <c r="B77" s="8">
        <f t="shared" ca="1" si="30"/>
        <v>0.49756881500140848</v>
      </c>
      <c r="C77" s="9" t="str">
        <f t="shared" ca="1" si="34"/>
        <v>chaussettes</v>
      </c>
      <c r="D77" s="9">
        <f t="shared" ca="1" si="31"/>
        <v>10</v>
      </c>
    </row>
    <row r="78" spans="1:4" ht="21.75" customHeight="1">
      <c r="A78" s="7">
        <f>A77</f>
        <v>40689</v>
      </c>
      <c r="B78" s="8">
        <f t="shared" ca="1" si="30"/>
        <v>0.49291519273080209</v>
      </c>
      <c r="C78" s="9" t="str">
        <f t="shared" ca="1" si="34"/>
        <v>jogging</v>
      </c>
      <c r="D78" s="9">
        <f t="shared" ca="1" si="31"/>
        <v>10</v>
      </c>
    </row>
    <row r="79" spans="1:4" ht="21.75" customHeight="1">
      <c r="A79" s="7">
        <f t="shared" ref="A79:A95" si="35">A78</f>
        <v>40689</v>
      </c>
      <c r="B79" s="8">
        <f t="shared" ca="1" si="30"/>
        <v>0.4286515536906646</v>
      </c>
      <c r="C79" s="9" t="str">
        <f t="shared" ca="1" si="34"/>
        <v>Lunette de soleil</v>
      </c>
      <c r="D79" s="9">
        <f t="shared" ca="1" si="31"/>
        <v>4</v>
      </c>
    </row>
    <row r="80" spans="1:4" ht="21.75" customHeight="1">
      <c r="A80" s="7">
        <f t="shared" si="35"/>
        <v>40689</v>
      </c>
      <c r="B80" s="8">
        <f t="shared" ca="1" si="30"/>
        <v>0.45780074717413477</v>
      </c>
      <c r="C80" s="9" t="str">
        <f t="shared" ca="1" si="34"/>
        <v>jogging</v>
      </c>
      <c r="D80" s="9">
        <f t="shared" ca="1" si="31"/>
        <v>2</v>
      </c>
    </row>
    <row r="81" spans="1:4" ht="21.75" customHeight="1">
      <c r="A81" s="7">
        <f t="shared" si="35"/>
        <v>40689</v>
      </c>
      <c r="B81" s="8">
        <f t="shared" ca="1" si="30"/>
        <v>0.35926249920199849</v>
      </c>
      <c r="C81" s="9" t="str">
        <f t="shared" ca="1" si="34"/>
        <v>décoration voiture</v>
      </c>
      <c r="D81" s="9">
        <f t="shared" ca="1" si="31"/>
        <v>13</v>
      </c>
    </row>
    <row r="82" spans="1:4" ht="21.75" customHeight="1">
      <c r="A82" s="7">
        <f t="shared" si="35"/>
        <v>40689</v>
      </c>
      <c r="B82" s="8">
        <f t="shared" ca="1" si="30"/>
        <v>0.34539327594075325</v>
      </c>
      <c r="C82" s="9" t="str">
        <f t="shared" ca="1" si="34"/>
        <v>décoration voiture</v>
      </c>
      <c r="D82" s="9">
        <f t="shared" ca="1" si="31"/>
        <v>3</v>
      </c>
    </row>
    <row r="83" spans="1:4" ht="21.75" customHeight="1">
      <c r="A83" s="7">
        <f t="shared" si="35"/>
        <v>40689</v>
      </c>
      <c r="B83" s="8">
        <f t="shared" ca="1" si="30"/>
        <v>0.42619716099040661</v>
      </c>
      <c r="C83" s="9" t="str">
        <f t="shared" ca="1" si="34"/>
        <v>décoration voiture</v>
      </c>
      <c r="D83" s="9">
        <f t="shared" ca="1" si="31"/>
        <v>10</v>
      </c>
    </row>
    <row r="84" spans="1:4" ht="21.75" customHeight="1">
      <c r="A84" s="7">
        <f t="shared" si="35"/>
        <v>40689</v>
      </c>
      <c r="B84" s="8">
        <f t="shared" ca="1" si="30"/>
        <v>0.48415032673846065</v>
      </c>
      <c r="C84" s="9" t="str">
        <f t="shared" ca="1" si="34"/>
        <v>Lunette de soleil</v>
      </c>
      <c r="D84" s="9">
        <f t="shared" ca="1" si="31"/>
        <v>5</v>
      </c>
    </row>
    <row r="85" spans="1:4" ht="21.75" customHeight="1">
      <c r="A85" s="7">
        <f t="shared" si="35"/>
        <v>40689</v>
      </c>
      <c r="B85" s="8">
        <f t="shared" ca="1" si="30"/>
        <v>0.43128590936203326</v>
      </c>
      <c r="C85" s="9" t="str">
        <f t="shared" ca="1" si="34"/>
        <v>carotte</v>
      </c>
      <c r="D85" s="9">
        <f t="shared" ca="1" si="31"/>
        <v>10</v>
      </c>
    </row>
    <row r="86" spans="1:4" ht="21.75" customHeight="1">
      <c r="A86" s="7">
        <f t="shared" si="35"/>
        <v>40689</v>
      </c>
      <c r="B86" s="8">
        <f t="shared" ca="1" si="30"/>
        <v>0.39650449728171733</v>
      </c>
      <c r="C86" s="9" t="str">
        <f t="shared" ca="1" si="34"/>
        <v>parapluie</v>
      </c>
      <c r="D86" s="9">
        <f t="shared" ca="1" si="31"/>
        <v>7</v>
      </c>
    </row>
    <row r="87" spans="1:4" ht="21.75" customHeight="1">
      <c r="A87" s="7">
        <f t="shared" si="35"/>
        <v>40689</v>
      </c>
      <c r="B87" s="8">
        <f t="shared" ca="1" si="30"/>
        <v>0.48072163370124221</v>
      </c>
      <c r="C87" s="9" t="str">
        <f t="shared" ca="1" si="34"/>
        <v>décoration voiture</v>
      </c>
      <c r="D87" s="9">
        <f t="shared" ca="1" si="31"/>
        <v>14</v>
      </c>
    </row>
    <row r="88" spans="1:4" ht="21.75" customHeight="1">
      <c r="A88" s="7">
        <f t="shared" si="35"/>
        <v>40689</v>
      </c>
      <c r="B88" s="8">
        <f t="shared" ca="1" si="30"/>
        <v>0.38754862753348118</v>
      </c>
      <c r="C88" s="9" t="str">
        <f t="shared" ca="1" si="34"/>
        <v>Lunette de soleil</v>
      </c>
      <c r="D88" s="9">
        <f t="shared" ca="1" si="31"/>
        <v>0</v>
      </c>
    </row>
    <row r="89" spans="1:4" ht="21.75" customHeight="1">
      <c r="A89" s="7">
        <f t="shared" si="35"/>
        <v>40689</v>
      </c>
      <c r="B89" s="8">
        <f t="shared" ca="1" si="30"/>
        <v>0.48063685460572447</v>
      </c>
      <c r="C89" s="9" t="str">
        <f t="shared" ca="1" si="34"/>
        <v>parapluie</v>
      </c>
      <c r="D89" s="9">
        <f t="shared" ca="1" si="31"/>
        <v>6</v>
      </c>
    </row>
    <row r="90" spans="1:4" ht="21.75" customHeight="1">
      <c r="A90" s="7">
        <f t="shared" si="35"/>
        <v>40689</v>
      </c>
      <c r="B90" s="8">
        <f t="shared" ca="1" si="30"/>
        <v>0.4429930824451111</v>
      </c>
      <c r="C90" s="9" t="str">
        <f t="shared" ca="1" si="34"/>
        <v>jogging</v>
      </c>
      <c r="D90" s="9">
        <f t="shared" ca="1" si="31"/>
        <v>6</v>
      </c>
    </row>
    <row r="91" spans="1:4" ht="21.75" customHeight="1">
      <c r="A91" s="7">
        <f t="shared" si="35"/>
        <v>40689</v>
      </c>
      <c r="B91" s="8">
        <f t="shared" ca="1" si="30"/>
        <v>0.43247143004310168</v>
      </c>
      <c r="C91" s="9" t="str">
        <f t="shared" ca="1" si="34"/>
        <v>chaussettes</v>
      </c>
      <c r="D91" s="9">
        <f t="shared" ca="1" si="31"/>
        <v>5</v>
      </c>
    </row>
    <row r="92" spans="1:4" ht="21.75" customHeight="1">
      <c r="A92" s="7">
        <f t="shared" si="35"/>
        <v>40689</v>
      </c>
      <c r="B92" s="8">
        <f t="shared" ca="1" si="30"/>
        <v>0.46593072492633958</v>
      </c>
      <c r="C92" s="9" t="str">
        <f t="shared" ca="1" si="34"/>
        <v>tomate</v>
      </c>
      <c r="D92" s="9">
        <f t="shared" ca="1" si="31"/>
        <v>1</v>
      </c>
    </row>
    <row r="93" spans="1:4" ht="21.75" customHeight="1">
      <c r="A93" s="7">
        <f t="shared" si="35"/>
        <v>40689</v>
      </c>
      <c r="B93" s="8">
        <f t="shared" ca="1" si="30"/>
        <v>0.42335347891286795</v>
      </c>
      <c r="C93" s="9" t="str">
        <f t="shared" ca="1" si="34"/>
        <v>chaussettes</v>
      </c>
      <c r="D93" s="9">
        <f t="shared" ca="1" si="31"/>
        <v>5</v>
      </c>
    </row>
    <row r="94" spans="1:4" ht="21.75" customHeight="1">
      <c r="A94" s="7">
        <f t="shared" si="35"/>
        <v>40689</v>
      </c>
      <c r="B94" s="8">
        <f t="shared" ca="1" si="30"/>
        <v>0.45682326378592647</v>
      </c>
      <c r="C94" s="9" t="str">
        <f t="shared" ca="1" si="34"/>
        <v>Lunette de soleil</v>
      </c>
      <c r="D94" s="9">
        <f t="shared" ca="1" si="31"/>
        <v>13</v>
      </c>
    </row>
    <row r="95" spans="1:4" ht="21.75" customHeight="1">
      <c r="A95" s="7">
        <f t="shared" si="35"/>
        <v>40689</v>
      </c>
      <c r="B95" s="8">
        <f t="shared" ca="1" si="30"/>
        <v>0.34003991793487842</v>
      </c>
      <c r="C95" s="9" t="str">
        <f t="shared" ca="1" si="34"/>
        <v>chaussettes</v>
      </c>
      <c r="D95" s="9">
        <f t="shared" ca="1" si="31"/>
        <v>8</v>
      </c>
    </row>
    <row r="96" spans="1:4" ht="21.75" customHeight="1">
      <c r="A96" s="7">
        <f t="shared" ref="A96:A121" si="36">A95</f>
        <v>40689</v>
      </c>
      <c r="B96" s="8">
        <f t="shared" ca="1" si="30"/>
        <v>0.44555755090678328</v>
      </c>
      <c r="C96" s="9" t="str">
        <f t="shared" ca="1" si="34"/>
        <v>chaussettes</v>
      </c>
      <c r="D96" s="9">
        <f t="shared" ca="1" si="31"/>
        <v>0</v>
      </c>
    </row>
    <row r="97" spans="1:4" ht="21.75" customHeight="1">
      <c r="A97" s="7">
        <f t="shared" si="36"/>
        <v>40689</v>
      </c>
      <c r="B97" s="8">
        <f t="shared" ca="1" si="30"/>
        <v>0.49768733351299249</v>
      </c>
      <c r="C97" s="9" t="str">
        <f t="shared" ca="1" si="34"/>
        <v>carotte</v>
      </c>
      <c r="D97" s="9">
        <f t="shared" ca="1" si="31"/>
        <v>8</v>
      </c>
    </row>
    <row r="98" spans="1:4" ht="21.75" customHeight="1">
      <c r="A98" s="7">
        <f t="shared" si="36"/>
        <v>40689</v>
      </c>
      <c r="B98" s="8">
        <f t="shared" ca="1" si="30"/>
        <v>0.47263493037521837</v>
      </c>
      <c r="C98" s="9" t="str">
        <f t="shared" ca="1" si="34"/>
        <v>Lunette de soleil</v>
      </c>
      <c r="D98" s="9">
        <f t="shared" ca="1" si="31"/>
        <v>4</v>
      </c>
    </row>
    <row r="99" spans="1:4" ht="21.75" customHeight="1">
      <c r="A99" s="7">
        <f t="shared" si="36"/>
        <v>40689</v>
      </c>
      <c r="B99" s="8">
        <f t="shared" ca="1" si="30"/>
        <v>0.4837024321077486</v>
      </c>
      <c r="C99" s="9" t="str">
        <f t="shared" ca="1" si="34"/>
        <v>décoration voiture</v>
      </c>
      <c r="D99" s="9">
        <f t="shared" ca="1" si="31"/>
        <v>4</v>
      </c>
    </row>
    <row r="100" spans="1:4" ht="21.75" customHeight="1">
      <c r="A100" s="7">
        <f t="shared" si="36"/>
        <v>40689</v>
      </c>
      <c r="B100" s="8">
        <f t="shared" ca="1" si="30"/>
        <v>0.48398392207049773</v>
      </c>
      <c r="C100" s="9" t="str">
        <f t="shared" ca="1" si="34"/>
        <v>carotte</v>
      </c>
      <c r="D100" s="9">
        <f t="shared" ca="1" si="31"/>
        <v>1</v>
      </c>
    </row>
    <row r="101" spans="1:4" ht="21.75" customHeight="1">
      <c r="A101" s="7">
        <f t="shared" si="36"/>
        <v>40689</v>
      </c>
      <c r="B101" s="8">
        <f t="shared" ca="1" si="30"/>
        <v>0.35367386675552659</v>
      </c>
      <c r="C101" s="9" t="str">
        <f t="shared" ca="1" si="34"/>
        <v>jogging</v>
      </c>
      <c r="D101" s="9">
        <f t="shared" ca="1" si="31"/>
        <v>6</v>
      </c>
    </row>
    <row r="102" spans="1:4" ht="21.75" customHeight="1">
      <c r="A102" s="7">
        <f t="shared" si="36"/>
        <v>40689</v>
      </c>
      <c r="B102" s="8">
        <f t="shared" ca="1" si="30"/>
        <v>0.46199515713893674</v>
      </c>
      <c r="C102" s="9" t="str">
        <f t="shared" ca="1" si="34"/>
        <v>Lunette de soleil</v>
      </c>
      <c r="D102" s="9">
        <f t="shared" ca="1" si="31"/>
        <v>14</v>
      </c>
    </row>
    <row r="103" spans="1:4" ht="21.75" customHeight="1">
      <c r="A103" s="7">
        <f t="shared" si="36"/>
        <v>40689</v>
      </c>
      <c r="B103" s="8">
        <f t="shared" ca="1" si="30"/>
        <v>0.4762584042585597</v>
      </c>
      <c r="C103" s="9" t="str">
        <f t="shared" ca="1" si="34"/>
        <v>décoration voiture</v>
      </c>
      <c r="D103" s="9">
        <f t="shared" ca="1" si="31"/>
        <v>8</v>
      </c>
    </row>
    <row r="104" spans="1:4" ht="21.75" customHeight="1">
      <c r="A104" s="7">
        <f t="shared" si="36"/>
        <v>40689</v>
      </c>
      <c r="B104" s="8">
        <f t="shared" ca="1" si="30"/>
        <v>0.40589564730840888</v>
      </c>
      <c r="C104" s="9" t="str">
        <f t="shared" ca="1" si="34"/>
        <v>Lunette de soleil</v>
      </c>
      <c r="D104" s="9">
        <f t="shared" ca="1" si="31"/>
        <v>3</v>
      </c>
    </row>
    <row r="105" spans="1:4" ht="21.75" customHeight="1">
      <c r="A105" s="7">
        <f t="shared" si="36"/>
        <v>40689</v>
      </c>
      <c r="B105" s="8">
        <f t="shared" ca="1" si="30"/>
        <v>0.43341558121579493</v>
      </c>
      <c r="C105" s="9" t="str">
        <f t="shared" ca="1" si="34"/>
        <v>décoration voiture</v>
      </c>
      <c r="D105" s="9">
        <f t="shared" ca="1" si="31"/>
        <v>6</v>
      </c>
    </row>
    <row r="106" spans="1:4" ht="21.75" customHeight="1">
      <c r="A106" s="7">
        <f t="shared" si="36"/>
        <v>40689</v>
      </c>
      <c r="B106" s="8">
        <f t="shared" ca="1" si="30"/>
        <v>0.45784028931688919</v>
      </c>
      <c r="C106" s="9" t="str">
        <f t="shared" ca="1" si="34"/>
        <v>jogging</v>
      </c>
      <c r="D106" s="9">
        <f t="shared" ca="1" si="31"/>
        <v>0</v>
      </c>
    </row>
    <row r="107" spans="1:4" ht="21.75" customHeight="1">
      <c r="A107" s="7">
        <f t="shared" si="36"/>
        <v>40689</v>
      </c>
      <c r="B107" s="8">
        <f t="shared" ca="1" si="30"/>
        <v>0.36923281851862599</v>
      </c>
      <c r="C107" s="9" t="str">
        <f t="shared" ca="1" si="34"/>
        <v>parapluie</v>
      </c>
      <c r="D107" s="9">
        <f t="shared" ca="1" si="31"/>
        <v>10</v>
      </c>
    </row>
    <row r="108" spans="1:4" ht="21.75" customHeight="1">
      <c r="A108" s="7">
        <f t="shared" si="36"/>
        <v>40689</v>
      </c>
      <c r="B108" s="8">
        <f t="shared" ca="1" si="30"/>
        <v>0.46494124218085442</v>
      </c>
      <c r="C108" s="9" t="str">
        <f t="shared" ca="1" si="34"/>
        <v>chaussettes</v>
      </c>
      <c r="D108" s="9">
        <f t="shared" ca="1" si="31"/>
        <v>15</v>
      </c>
    </row>
    <row r="109" spans="1:4" ht="21.75" customHeight="1">
      <c r="A109" s="7">
        <f t="shared" si="36"/>
        <v>40689</v>
      </c>
      <c r="B109" s="8">
        <f t="shared" ca="1" si="30"/>
        <v>0.48572078394079055</v>
      </c>
      <c r="C109" s="9" t="str">
        <f t="shared" ca="1" si="34"/>
        <v>carotte</v>
      </c>
      <c r="D109" s="9">
        <f t="shared" ca="1" si="31"/>
        <v>4</v>
      </c>
    </row>
    <row r="110" spans="1:4" ht="21.75" customHeight="1">
      <c r="A110" s="7">
        <f t="shared" si="36"/>
        <v>40689</v>
      </c>
      <c r="B110" s="8">
        <f t="shared" ca="1" si="30"/>
        <v>0.45311986373141944</v>
      </c>
      <c r="C110" s="9" t="str">
        <f t="shared" ca="1" si="34"/>
        <v>chaussettes</v>
      </c>
      <c r="D110" s="9">
        <f t="shared" ca="1" si="31"/>
        <v>13</v>
      </c>
    </row>
    <row r="111" spans="1:4" ht="21.75" customHeight="1">
      <c r="A111" s="7">
        <f t="shared" si="36"/>
        <v>40689</v>
      </c>
      <c r="B111" s="8">
        <f t="shared" ca="1" si="30"/>
        <v>0.48945349700709628</v>
      </c>
      <c r="C111" s="9" t="str">
        <f t="shared" ca="1" si="34"/>
        <v>fraise</v>
      </c>
      <c r="D111" s="9">
        <f t="shared" ca="1" si="31"/>
        <v>9</v>
      </c>
    </row>
    <row r="112" spans="1:4" ht="21.75" customHeight="1">
      <c r="A112" s="7">
        <f t="shared" si="36"/>
        <v>40689</v>
      </c>
      <c r="B112" s="8">
        <f t="shared" ca="1" si="30"/>
        <v>0.46849534171078872</v>
      </c>
      <c r="C112" s="9" t="str">
        <f t="shared" ca="1" si="34"/>
        <v>parapluie</v>
      </c>
      <c r="D112" s="9">
        <f t="shared" ca="1" si="31"/>
        <v>9</v>
      </c>
    </row>
    <row r="113" spans="1:4" ht="21.75" customHeight="1">
      <c r="A113" s="7">
        <f t="shared" si="36"/>
        <v>40689</v>
      </c>
      <c r="B113" s="8">
        <f t="shared" ref="B113:B121" ca="1" si="37">RAND()*($A$1-$B$1)+$B$1</f>
        <v>0.3366196495079915</v>
      </c>
      <c r="C113" s="9" t="str">
        <f t="shared" ca="1" si="34"/>
        <v>jogging</v>
      </c>
      <c r="D113" s="9">
        <f t="shared" ref="D113:D121" ca="1" si="38">ROUND((RAND()*15),0)</f>
        <v>7</v>
      </c>
    </row>
    <row r="114" spans="1:4" ht="21.75" customHeight="1">
      <c r="A114" s="7">
        <f t="shared" si="36"/>
        <v>40689</v>
      </c>
      <c r="B114" s="8">
        <f t="shared" ca="1" si="37"/>
        <v>0.36055527332884507</v>
      </c>
      <c r="C114" s="9" t="str">
        <f t="shared" ca="1" si="34"/>
        <v>t-shirt</v>
      </c>
      <c r="D114" s="9">
        <f t="shared" ca="1" si="38"/>
        <v>10</v>
      </c>
    </row>
    <row r="115" spans="1:4" ht="21.75" customHeight="1">
      <c r="A115" s="7">
        <f t="shared" si="36"/>
        <v>40689</v>
      </c>
      <c r="B115" s="8">
        <f t="shared" ca="1" si="37"/>
        <v>0.3374340467083623</v>
      </c>
      <c r="C115" s="9" t="str">
        <f t="shared" ca="1" si="34"/>
        <v>décoration voiture</v>
      </c>
      <c r="D115" s="9">
        <f t="shared" ca="1" si="38"/>
        <v>10</v>
      </c>
    </row>
    <row r="116" spans="1:4" ht="21.75" customHeight="1">
      <c r="A116" s="7">
        <f t="shared" si="36"/>
        <v>40689</v>
      </c>
      <c r="B116" s="8">
        <f t="shared" ca="1" si="37"/>
        <v>0.47011941785132405</v>
      </c>
      <c r="C116" s="9" t="str">
        <f t="shared" ca="1" si="34"/>
        <v>Lunette de soleil</v>
      </c>
      <c r="D116" s="9">
        <f t="shared" ca="1" si="38"/>
        <v>0</v>
      </c>
    </row>
    <row r="117" spans="1:4" ht="21.75" customHeight="1">
      <c r="A117" s="7">
        <f t="shared" si="36"/>
        <v>40689</v>
      </c>
      <c r="B117" s="8">
        <f t="shared" ca="1" si="37"/>
        <v>0.46304321415815614</v>
      </c>
      <c r="C117" s="9" t="str">
        <f t="shared" ca="1" si="34"/>
        <v>chaussettes</v>
      </c>
      <c r="D117" s="9">
        <f t="shared" ca="1" si="38"/>
        <v>6</v>
      </c>
    </row>
    <row r="118" spans="1:4" ht="21.75" customHeight="1">
      <c r="A118" s="7">
        <f t="shared" si="36"/>
        <v>40689</v>
      </c>
      <c r="B118" s="8">
        <f t="shared" ca="1" si="37"/>
        <v>0.41370226209877115</v>
      </c>
      <c r="C118" s="9" t="str">
        <f t="shared" ca="1" si="34"/>
        <v>carotte</v>
      </c>
      <c r="D118" s="9">
        <f t="shared" ca="1" si="38"/>
        <v>11</v>
      </c>
    </row>
    <row r="119" spans="1:4" ht="21.75" customHeight="1">
      <c r="A119" s="7">
        <f t="shared" si="36"/>
        <v>40689</v>
      </c>
      <c r="B119" s="8">
        <f t="shared" ca="1" si="37"/>
        <v>0.42894284139329558</v>
      </c>
      <c r="C119" s="9" t="str">
        <f t="shared" ca="1" si="34"/>
        <v>t-shirt</v>
      </c>
      <c r="D119" s="9">
        <f t="shared" ca="1" si="38"/>
        <v>12</v>
      </c>
    </row>
    <row r="120" spans="1:4" ht="21.75" customHeight="1">
      <c r="A120" s="7">
        <f t="shared" si="36"/>
        <v>40689</v>
      </c>
      <c r="B120" s="8">
        <f t="shared" ca="1" si="37"/>
        <v>0.40969798571197857</v>
      </c>
      <c r="C120" s="9" t="str">
        <f t="shared" ca="1" si="34"/>
        <v>Lunette de soleil</v>
      </c>
      <c r="D120" s="9">
        <f t="shared" ca="1" si="38"/>
        <v>8</v>
      </c>
    </row>
    <row r="121" spans="1:4" ht="21.75" customHeight="1">
      <c r="A121" s="7">
        <f t="shared" si="36"/>
        <v>40689</v>
      </c>
      <c r="B121" s="8">
        <f t="shared" ca="1" si="37"/>
        <v>0.40902467097911183</v>
      </c>
      <c r="C121" s="9" t="str">
        <f t="shared" ca="1" si="34"/>
        <v>carotte</v>
      </c>
      <c r="D121" s="9">
        <f t="shared" ca="1" si="38"/>
        <v>12</v>
      </c>
    </row>
  </sheetData>
  <mergeCells count="6">
    <mergeCell ref="AA16:AE16"/>
    <mergeCell ref="G2:K2"/>
    <mergeCell ref="L2:P2"/>
    <mergeCell ref="Q2:U2"/>
    <mergeCell ref="V2:Z2"/>
    <mergeCell ref="AA2:AE2"/>
  </mergeCells>
  <dataValidations count="1">
    <dataValidation operator="equal" allowBlank="1" showInputMessage="1" showErrorMessage="1" sqref="A3:A121"/>
  </dataValidations>
  <pageMargins left="0.75" right="0.75" top="0.25" bottom="0.5" header="0.25" footer="0.25"/>
  <pageSetup orientation="portrait"/>
  <headerFooter>
    <oddFooter>&amp;C&amp;"Avenir Next,Regular"&amp;10&amp;K000000&amp;P</oddFooter>
  </headerFooter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 enableFormatConditionsCalculation="0">
    <pageSetUpPr fitToPage="1"/>
  </sheetPr>
  <dimension ref="A1:IV194"/>
  <sheetViews>
    <sheetView showGridLines="0" workbookViewId="0">
      <selection activeCell="F1" sqref="F1"/>
    </sheetView>
  </sheetViews>
  <sheetFormatPr baseColWidth="10" defaultColWidth="10.85546875" defaultRowHeight="21.75" customHeight="1"/>
  <cols>
    <col min="1" max="1" width="10.85546875" style="1" customWidth="1"/>
    <col min="2" max="2" width="7.85546875" style="1" bestFit="1" customWidth="1"/>
    <col min="3" max="3" width="14.28515625" style="1" bestFit="1" customWidth="1"/>
    <col min="4" max="4" width="7.85546875" style="1" bestFit="1" customWidth="1"/>
    <col min="5" max="5" width="3" style="1" customWidth="1"/>
    <col min="6" max="6" width="16" style="1" bestFit="1" customWidth="1"/>
    <col min="7" max="7" width="5.42578125" style="1" bestFit="1" customWidth="1"/>
    <col min="8" max="8" width="6.42578125" style="1" bestFit="1" customWidth="1"/>
    <col min="9" max="9" width="8.140625" style="1" bestFit="1" customWidth="1"/>
    <col min="10" max="10" width="7.28515625" style="1" bestFit="1" customWidth="1"/>
    <col min="11" max="11" width="6.42578125" style="1" bestFit="1" customWidth="1"/>
    <col min="12" max="12" width="5.42578125" style="1" bestFit="1" customWidth="1"/>
    <col min="13" max="13" width="6.42578125" style="1" bestFit="1" customWidth="1"/>
    <col min="14" max="15" width="7.28515625" style="1" bestFit="1" customWidth="1"/>
    <col min="16" max="16" width="6.42578125" style="1" bestFit="1" customWidth="1"/>
    <col min="17" max="17" width="5.42578125" style="1" bestFit="1" customWidth="1"/>
    <col min="18" max="18" width="6.42578125" style="1" bestFit="1" customWidth="1"/>
    <col min="19" max="20" width="7.28515625" style="1" bestFit="1" customWidth="1"/>
    <col min="21" max="21" width="6.42578125" style="1" bestFit="1" customWidth="1"/>
    <col min="22" max="22" width="5.42578125" style="1" bestFit="1" customWidth="1"/>
    <col min="23" max="23" width="6.42578125" style="1" bestFit="1" customWidth="1"/>
    <col min="24" max="25" width="7.28515625" style="1" bestFit="1" customWidth="1"/>
    <col min="26" max="26" width="6.42578125" style="1" bestFit="1" customWidth="1"/>
    <col min="27" max="27" width="5.42578125" style="1" bestFit="1" customWidth="1"/>
    <col min="28" max="28" width="6.42578125" style="1" bestFit="1" customWidth="1"/>
    <col min="29" max="30" width="7.28515625" style="1" bestFit="1" customWidth="1"/>
    <col min="31" max="31" width="6.42578125" style="1" bestFit="1" customWidth="1"/>
    <col min="32" max="32" width="15.7109375" style="1" bestFit="1" customWidth="1"/>
    <col min="33" max="256" width="10.85546875" style="1" customWidth="1"/>
  </cols>
  <sheetData>
    <row r="1" spans="1:256" ht="255" customHeight="1" thickBot="1">
      <c r="A1" s="4">
        <v>0.33333333333333331</v>
      </c>
      <c r="B1" s="4">
        <v>0.5</v>
      </c>
    </row>
    <row r="2" spans="1:256" ht="22.5" customHeight="1" thickBot="1">
      <c r="A2" s="16" t="s">
        <v>1</v>
      </c>
      <c r="B2" s="17" t="s">
        <v>2</v>
      </c>
      <c r="C2" s="17" t="s">
        <v>3</v>
      </c>
      <c r="D2" s="17" t="s">
        <v>4</v>
      </c>
      <c r="F2" s="10"/>
      <c r="G2" s="172">
        <v>40696</v>
      </c>
      <c r="H2" s="172"/>
      <c r="I2" s="172"/>
      <c r="J2" s="172"/>
      <c r="K2" s="172"/>
      <c r="L2" s="172">
        <v>40703</v>
      </c>
      <c r="M2" s="172"/>
      <c r="N2" s="172"/>
      <c r="O2" s="172"/>
      <c r="P2" s="172"/>
      <c r="Q2" s="172">
        <v>40710</v>
      </c>
      <c r="R2" s="172"/>
      <c r="S2" s="172"/>
      <c r="T2" s="172"/>
      <c r="U2" s="172"/>
      <c r="V2" s="172">
        <v>40717</v>
      </c>
      <c r="W2" s="172"/>
      <c r="X2" s="172"/>
      <c r="Y2" s="172"/>
      <c r="Z2" s="172"/>
      <c r="AA2" s="172" t="s">
        <v>47</v>
      </c>
      <c r="AB2" s="172"/>
      <c r="AC2" s="172"/>
      <c r="AD2" s="172"/>
      <c r="AE2" s="172"/>
      <c r="AF2" s="57"/>
      <c r="IQ2"/>
      <c r="IR2"/>
      <c r="IS2"/>
      <c r="IT2"/>
      <c r="IU2"/>
      <c r="IV2"/>
    </row>
    <row r="3" spans="1:256" ht="22.5" customHeight="1" thickBot="1">
      <c r="A3" s="11">
        <v>40696</v>
      </c>
      <c r="B3" s="12">
        <f ca="1">RAND()*($A$1-$B$1)+$B$1</f>
        <v>0.4535767364159361</v>
      </c>
      <c r="C3" s="13" t="str">
        <f ca="1">CHOOSE(INT(RAND()*10)+1,"Lunette de soleil","parapluie","tomate","fraise","carotte","dégivrant","t-shirt","chaussettes","jogging","décoration voiture")</f>
        <v>carotte</v>
      </c>
      <c r="D3" s="13">
        <f ca="1">ROUND((RAND()*15),0)</f>
        <v>3</v>
      </c>
      <c r="F3" s="10"/>
      <c r="G3" s="56" t="s">
        <v>35</v>
      </c>
      <c r="H3" s="56" t="s">
        <v>36</v>
      </c>
      <c r="I3" s="56" t="s">
        <v>41</v>
      </c>
      <c r="J3" s="56" t="s">
        <v>42</v>
      </c>
      <c r="K3" s="56" t="s">
        <v>43</v>
      </c>
      <c r="L3" s="56" t="s">
        <v>35</v>
      </c>
      <c r="M3" s="56" t="s">
        <v>36</v>
      </c>
      <c r="N3" s="56" t="s">
        <v>41</v>
      </c>
      <c r="O3" s="56" t="s">
        <v>42</v>
      </c>
      <c r="P3" s="56" t="s">
        <v>43</v>
      </c>
      <c r="Q3" s="56" t="s">
        <v>35</v>
      </c>
      <c r="R3" s="56" t="s">
        <v>36</v>
      </c>
      <c r="S3" s="56" t="s">
        <v>41</v>
      </c>
      <c r="T3" s="56" t="s">
        <v>42</v>
      </c>
      <c r="U3" s="56" t="s">
        <v>43</v>
      </c>
      <c r="V3" s="56" t="s">
        <v>35</v>
      </c>
      <c r="W3" s="56" t="s">
        <v>36</v>
      </c>
      <c r="X3" s="56" t="s">
        <v>41</v>
      </c>
      <c r="Y3" s="56" t="s">
        <v>42</v>
      </c>
      <c r="Z3" s="56" t="s">
        <v>43</v>
      </c>
      <c r="AA3" s="56" t="s">
        <v>35</v>
      </c>
      <c r="AB3" s="56" t="s">
        <v>36</v>
      </c>
      <c r="AC3" s="56" t="s">
        <v>41</v>
      </c>
      <c r="AD3" s="56" t="s">
        <v>42</v>
      </c>
      <c r="AE3" s="56" t="s">
        <v>43</v>
      </c>
      <c r="AF3" s="57"/>
      <c r="IQ3"/>
      <c r="IR3"/>
      <c r="IS3"/>
      <c r="IT3"/>
      <c r="IU3"/>
      <c r="IV3"/>
    </row>
    <row r="4" spans="1:256" ht="22.35" customHeight="1" thickBot="1">
      <c r="A4" s="7">
        <f>A3</f>
        <v>40696</v>
      </c>
      <c r="B4" s="8">
        <f t="shared" ref="B4:B50" ca="1" si="0">RAND()*($A$1-$B$1)+$B$1</f>
        <v>0.41144178730969372</v>
      </c>
      <c r="C4" s="9" t="str">
        <f t="shared" ref="C4:C67" ca="1" si="1">CHOOSE(INT(RAND()*10)+1,"Lunette de soleil","parapluie","tomate","fraise","carotte","dégivrant","t-shirt","chaussettes","jogging","décoration voiture")</f>
        <v>fraise</v>
      </c>
      <c r="D4" s="9">
        <f t="shared" ref="D4:D50" ca="1" si="2">ROUND((RAND()*15),0)</f>
        <v>11</v>
      </c>
      <c r="F4" s="10" t="s">
        <v>8</v>
      </c>
      <c r="G4" s="54">
        <f t="shared" ref="G4:G14" ca="1" si="3">SUMIFS($D$3:$D$780,$A$3:$A$780,$G$2,$C$3:$C$780,$F4,$B$3:$B$780,"&lt;0,375")</f>
        <v>0</v>
      </c>
      <c r="H4" s="54">
        <f t="shared" ref="H4:H14" ca="1" si="4">SUMIFS($D$3:$D$780,$A$3:$A$780,$G$2,$C$3:$C$780,$F4,$B$3:$B$780,"&lt;0,41666666",$B$3:$B$780,"&gt;0,375")</f>
        <v>12</v>
      </c>
      <c r="I4" s="54">
        <f t="shared" ref="I4:I14" ca="1" si="5">SUMIFS($D$3:$D$780,$A$3:$A$780,$G$2,$C$3:$C$780,$F4,$B$3:$B$780,"&lt;0,458333333",$B$3:$B$780,"&gt;0,41666666666")</f>
        <v>0</v>
      </c>
      <c r="J4" s="54">
        <f t="shared" ref="J4:J14" ca="1" si="6">SUMIFS($D$3:$D$780,$A$3:$A$780,$G$2,$C$3:$C$780,$F4,$B$3:$B$780,"&lt;0,5",$B$3:$B$780,"&gt;0,45833333")</f>
        <v>0</v>
      </c>
      <c r="K4" s="52">
        <f ca="1">SUM(G4:J4)</f>
        <v>12</v>
      </c>
      <c r="L4" s="54">
        <f t="shared" ref="L4:L14" ca="1" si="7">SUMIFS($D$3:$D$780,$A$3:$A$780,$L$2,$C$3:$C$780,$F4,$B$3:$B$780,"&lt;0,375")</f>
        <v>0</v>
      </c>
      <c r="M4" s="54">
        <f t="shared" ref="M4:M14" ca="1" si="8">SUMIFS($D$3:$D$780,$A$3:$A$780,$L$2,$C$3:$C$780,$F4,$B$3:$B$780,"&lt;0,41666666",$B$3:$B$780,"&gt;0,375")</f>
        <v>0</v>
      </c>
      <c r="N4" s="54">
        <f t="shared" ref="N4:N14" ca="1" si="9">SUMIFS($D$3:$D$780,$A$3:$A$780,$L$2,$C$3:$C$780,$F4,$B$3:$B$780,"&lt;0,458333333",$B$3:$B$780,"&gt;0,41666666666")</f>
        <v>9</v>
      </c>
      <c r="O4" s="54">
        <f t="shared" ref="O4:O14" ca="1" si="10">SUMIFS($D$3:$D$780,$A$3:$A$780,$L$2,$C$3:$C$780,$F4,$B$3:$B$780,"&lt;0,5",$B$3:$B$780,"&gt;0,45833333")</f>
        <v>0</v>
      </c>
      <c r="P4" s="52">
        <f ca="1">SUM(L4:O4)</f>
        <v>9</v>
      </c>
      <c r="Q4" s="54">
        <f t="shared" ref="Q4:Q14" ca="1" si="11">SUMIFS($D$3:$D$780,$A$3:$A$780,$Q$2,$C$3:$C$780,$F4,$B$3:$B$780,"&lt;0,375")</f>
        <v>0</v>
      </c>
      <c r="R4" s="54">
        <f t="shared" ref="R4:R14" ca="1" si="12">SUMIFS($D$3:$D$780,$A$3:$A$780,$Q$2,$C$3:$C$780,$F4,$B$3:$B$780,"&lt;0,41666666",$B$3:$B$780,"&gt;0,375")</f>
        <v>4</v>
      </c>
      <c r="S4" s="54">
        <f t="shared" ref="S4:S14" ca="1" si="13">SUMIFS($D$3:$D$780,$A$3:$A$780,$Q$2,$C$3:$C$780,$F4,$B$3:$B$780,"&lt;0,458333333",$B$3:$B$780,"&gt;0,41666666666")</f>
        <v>11</v>
      </c>
      <c r="T4" s="54">
        <f t="shared" ref="T4:T14" ca="1" si="14">SUMIFS($D$3:$D$780,$A$3:$A$780,$Q$2,$C$3:$C$780,$F4,$B$3:$B$780,"&lt;0,5",$B$3:$B$780,"&gt;0,45833333")</f>
        <v>2</v>
      </c>
      <c r="U4" s="52">
        <f ca="1">SUM(Q4:T4)</f>
        <v>17</v>
      </c>
      <c r="V4" s="54">
        <f t="shared" ref="V4:V14" ca="1" si="15">SUMIFS($D$3:$D$780,$A$3:$A$780,$V$2,$C$3:$C$780,$F4,$B$3:$B$780,"&lt;0,375")</f>
        <v>5</v>
      </c>
      <c r="W4" s="54">
        <f t="shared" ref="W4:W14" ca="1" si="16">SUMIFS($D$3:$D$780,$A$3:$A$780,$V$2,$C$3:$C$780,$F4,$B$3:$B$780,"&lt;0,41666666",$B$3:$B$780,"&gt;0,375")</f>
        <v>8</v>
      </c>
      <c r="X4" s="54">
        <f t="shared" ref="X4:X14" ca="1" si="17">SUMIFS($D$3:$D$780,$A$3:$A$780,$V$2,$C$3:$C$780,$F4,$B$3:$B$780,"&lt;0,458333333",$B$3:$B$780,"&gt;0,41666666666")</f>
        <v>21</v>
      </c>
      <c r="Y4" s="54">
        <f t="shared" ref="Y4:Y14" ca="1" si="18">SUMIFS($D$3:$D$780,$A$3:$A$780,$V$2,$C$3:$C$780,$F4,$B$3:$B$780,"&lt;0,5",$B$3:$B$780,"&gt;0,45833333")</f>
        <v>9</v>
      </c>
      <c r="Z4" s="52">
        <f ca="1">SUM(V4:Y4)</f>
        <v>43</v>
      </c>
      <c r="AA4" s="54">
        <f ca="1">G4+L4+Q4+V4</f>
        <v>5</v>
      </c>
      <c r="AB4" s="54">
        <f t="shared" ref="AB4:AD14" ca="1" si="19">H4+M4+R4+W4</f>
        <v>24</v>
      </c>
      <c r="AC4" s="54">
        <f t="shared" ca="1" si="19"/>
        <v>41</v>
      </c>
      <c r="AD4" s="54">
        <f t="shared" ca="1" si="19"/>
        <v>11</v>
      </c>
      <c r="AE4" s="52">
        <f ca="1">SUM(AA4:AD4)</f>
        <v>81</v>
      </c>
      <c r="AF4" s="57" t="s">
        <v>8</v>
      </c>
      <c r="IQ4"/>
      <c r="IR4"/>
      <c r="IS4"/>
      <c r="IT4"/>
      <c r="IU4"/>
      <c r="IV4"/>
    </row>
    <row r="5" spans="1:256" ht="22.35" customHeight="1" thickBot="1">
      <c r="A5" s="7">
        <f t="shared" ref="A5:A16" si="20">A4</f>
        <v>40696</v>
      </c>
      <c r="B5" s="8">
        <f t="shared" ca="1" si="0"/>
        <v>0.45705325340155567</v>
      </c>
      <c r="C5" s="9" t="str">
        <f t="shared" ca="1" si="1"/>
        <v>parapluie</v>
      </c>
      <c r="D5" s="9">
        <f t="shared" ca="1" si="2"/>
        <v>5</v>
      </c>
      <c r="F5" s="10" t="s">
        <v>9</v>
      </c>
      <c r="G5" s="54">
        <f t="shared" ca="1" si="3"/>
        <v>0</v>
      </c>
      <c r="H5" s="54">
        <f t="shared" ca="1" si="4"/>
        <v>0</v>
      </c>
      <c r="I5" s="54">
        <f t="shared" ca="1" si="5"/>
        <v>10</v>
      </c>
      <c r="J5" s="54">
        <f t="shared" ca="1" si="6"/>
        <v>0</v>
      </c>
      <c r="K5" s="52">
        <f t="shared" ref="K5:K14" ca="1" si="21">SUM(G5:J5)</f>
        <v>10</v>
      </c>
      <c r="L5" s="54">
        <f t="shared" ca="1" si="7"/>
        <v>13</v>
      </c>
      <c r="M5" s="54">
        <f t="shared" ca="1" si="8"/>
        <v>6</v>
      </c>
      <c r="N5" s="54">
        <f t="shared" ca="1" si="9"/>
        <v>15</v>
      </c>
      <c r="O5" s="54">
        <f t="shared" ca="1" si="10"/>
        <v>4</v>
      </c>
      <c r="P5" s="52">
        <f t="shared" ref="P5:P14" ca="1" si="22">SUM(L5:O5)</f>
        <v>38</v>
      </c>
      <c r="Q5" s="54">
        <f t="shared" ca="1" si="11"/>
        <v>1</v>
      </c>
      <c r="R5" s="54">
        <f t="shared" ca="1" si="12"/>
        <v>7</v>
      </c>
      <c r="S5" s="54">
        <f t="shared" ca="1" si="13"/>
        <v>0</v>
      </c>
      <c r="T5" s="54">
        <f t="shared" ca="1" si="14"/>
        <v>4</v>
      </c>
      <c r="U5" s="52">
        <f t="shared" ref="U5:U14" ca="1" si="23">SUM(Q5:T5)</f>
        <v>12</v>
      </c>
      <c r="V5" s="54">
        <f t="shared" ca="1" si="15"/>
        <v>13</v>
      </c>
      <c r="W5" s="54">
        <f t="shared" ca="1" si="16"/>
        <v>24</v>
      </c>
      <c r="X5" s="54">
        <f t="shared" ca="1" si="17"/>
        <v>27</v>
      </c>
      <c r="Y5" s="54">
        <f t="shared" ca="1" si="18"/>
        <v>0</v>
      </c>
      <c r="Z5" s="52">
        <f t="shared" ref="Z5:Z14" ca="1" si="24">SUM(V5:Y5)</f>
        <v>64</v>
      </c>
      <c r="AA5" s="54">
        <f t="shared" ref="AA5:AB14" ca="1" si="25">G5+L5+Q5+V5</f>
        <v>27</v>
      </c>
      <c r="AB5" s="54">
        <f t="shared" ca="1" si="19"/>
        <v>37</v>
      </c>
      <c r="AC5" s="54">
        <f t="shared" ca="1" si="19"/>
        <v>52</v>
      </c>
      <c r="AD5" s="54">
        <f t="shared" ca="1" si="19"/>
        <v>8</v>
      </c>
      <c r="AE5" s="52">
        <f t="shared" ref="AE5:AE12" ca="1" si="26">SUM(AA5:AD5)</f>
        <v>124</v>
      </c>
      <c r="AF5" s="57" t="s">
        <v>9</v>
      </c>
      <c r="IQ5"/>
      <c r="IR5"/>
      <c r="IS5"/>
      <c r="IT5"/>
      <c r="IU5"/>
      <c r="IV5"/>
    </row>
    <row r="6" spans="1:256" ht="22.35" customHeight="1" thickBot="1">
      <c r="A6" s="7">
        <f t="shared" si="20"/>
        <v>40696</v>
      </c>
      <c r="B6" s="8">
        <f t="shared" ca="1" si="0"/>
        <v>0.45915919494384205</v>
      </c>
      <c r="C6" s="9" t="str">
        <f t="shared" ca="1" si="1"/>
        <v>t-shirt</v>
      </c>
      <c r="D6" s="9">
        <f t="shared" ca="1" si="2"/>
        <v>10</v>
      </c>
      <c r="F6" s="10" t="s">
        <v>10</v>
      </c>
      <c r="G6" s="54">
        <f t="shared" ca="1" si="3"/>
        <v>0</v>
      </c>
      <c r="H6" s="54">
        <f t="shared" ca="1" si="4"/>
        <v>0</v>
      </c>
      <c r="I6" s="54">
        <f t="shared" ca="1" si="5"/>
        <v>3</v>
      </c>
      <c r="J6" s="54">
        <f t="shared" ca="1" si="6"/>
        <v>0</v>
      </c>
      <c r="K6" s="52">
        <f t="shared" ca="1" si="21"/>
        <v>3</v>
      </c>
      <c r="L6" s="54">
        <f t="shared" ca="1" si="7"/>
        <v>3</v>
      </c>
      <c r="M6" s="54">
        <f t="shared" ca="1" si="8"/>
        <v>0</v>
      </c>
      <c r="N6" s="54">
        <f t="shared" ca="1" si="9"/>
        <v>0</v>
      </c>
      <c r="O6" s="54">
        <f t="shared" ca="1" si="10"/>
        <v>23</v>
      </c>
      <c r="P6" s="52">
        <f t="shared" ca="1" si="22"/>
        <v>26</v>
      </c>
      <c r="Q6" s="54">
        <f t="shared" ca="1" si="11"/>
        <v>18</v>
      </c>
      <c r="R6" s="54">
        <f t="shared" ca="1" si="12"/>
        <v>0</v>
      </c>
      <c r="S6" s="54">
        <f t="shared" ca="1" si="13"/>
        <v>13</v>
      </c>
      <c r="T6" s="54">
        <f t="shared" ca="1" si="14"/>
        <v>9</v>
      </c>
      <c r="U6" s="52">
        <f t="shared" ca="1" si="23"/>
        <v>40</v>
      </c>
      <c r="V6" s="54">
        <f t="shared" ca="1" si="15"/>
        <v>27</v>
      </c>
      <c r="W6" s="54">
        <f t="shared" ca="1" si="16"/>
        <v>27</v>
      </c>
      <c r="X6" s="54">
        <f t="shared" ca="1" si="17"/>
        <v>15</v>
      </c>
      <c r="Y6" s="54">
        <f t="shared" ca="1" si="18"/>
        <v>0</v>
      </c>
      <c r="Z6" s="52">
        <f t="shared" ca="1" si="24"/>
        <v>69</v>
      </c>
      <c r="AA6" s="54">
        <f t="shared" ca="1" si="25"/>
        <v>48</v>
      </c>
      <c r="AB6" s="54">
        <f t="shared" ca="1" si="19"/>
        <v>27</v>
      </c>
      <c r="AC6" s="54">
        <f t="shared" ca="1" si="19"/>
        <v>31</v>
      </c>
      <c r="AD6" s="54">
        <f t="shared" ca="1" si="19"/>
        <v>32</v>
      </c>
      <c r="AE6" s="52">
        <f t="shared" ca="1" si="26"/>
        <v>138</v>
      </c>
      <c r="AF6" s="57" t="s">
        <v>10</v>
      </c>
      <c r="IQ6"/>
      <c r="IR6"/>
      <c r="IS6"/>
      <c r="IT6"/>
      <c r="IU6"/>
      <c r="IV6"/>
    </row>
    <row r="7" spans="1:256" ht="22.35" customHeight="1" thickBot="1">
      <c r="A7" s="7">
        <f t="shared" si="20"/>
        <v>40696</v>
      </c>
      <c r="B7" s="8">
        <f t="shared" ca="1" si="0"/>
        <v>0.47529403357349365</v>
      </c>
      <c r="C7" s="9" t="str">
        <f t="shared" ca="1" si="1"/>
        <v>parapluie</v>
      </c>
      <c r="D7" s="9">
        <f t="shared" ca="1" si="2"/>
        <v>8</v>
      </c>
      <c r="F7" s="10" t="s">
        <v>11</v>
      </c>
      <c r="G7" s="54">
        <f t="shared" ca="1" si="3"/>
        <v>0</v>
      </c>
      <c r="H7" s="54">
        <f t="shared" ca="1" si="4"/>
        <v>11</v>
      </c>
      <c r="I7" s="54">
        <f t="shared" ca="1" si="5"/>
        <v>0</v>
      </c>
      <c r="J7" s="54">
        <f t="shared" ca="1" si="6"/>
        <v>0</v>
      </c>
      <c r="K7" s="52">
        <f t="shared" ca="1" si="21"/>
        <v>11</v>
      </c>
      <c r="L7" s="54">
        <f t="shared" ca="1" si="7"/>
        <v>0</v>
      </c>
      <c r="M7" s="54">
        <f t="shared" ca="1" si="8"/>
        <v>7</v>
      </c>
      <c r="N7" s="54">
        <f t="shared" ca="1" si="9"/>
        <v>14</v>
      </c>
      <c r="O7" s="54">
        <f t="shared" ca="1" si="10"/>
        <v>0</v>
      </c>
      <c r="P7" s="52">
        <f t="shared" ca="1" si="22"/>
        <v>21</v>
      </c>
      <c r="Q7" s="54">
        <f t="shared" ca="1" si="11"/>
        <v>0</v>
      </c>
      <c r="R7" s="54">
        <f t="shared" ca="1" si="12"/>
        <v>2</v>
      </c>
      <c r="S7" s="54">
        <f t="shared" ca="1" si="13"/>
        <v>8</v>
      </c>
      <c r="T7" s="54">
        <f t="shared" ca="1" si="14"/>
        <v>0</v>
      </c>
      <c r="U7" s="52">
        <f t="shared" ca="1" si="23"/>
        <v>10</v>
      </c>
      <c r="V7" s="54">
        <f t="shared" ca="1" si="15"/>
        <v>18</v>
      </c>
      <c r="W7" s="54">
        <f t="shared" ca="1" si="16"/>
        <v>6</v>
      </c>
      <c r="X7" s="54">
        <f t="shared" ca="1" si="17"/>
        <v>28</v>
      </c>
      <c r="Y7" s="54">
        <f t="shared" ca="1" si="18"/>
        <v>20</v>
      </c>
      <c r="Z7" s="52">
        <f t="shared" ca="1" si="24"/>
        <v>72</v>
      </c>
      <c r="AA7" s="54">
        <f t="shared" ca="1" si="25"/>
        <v>18</v>
      </c>
      <c r="AB7" s="54">
        <f t="shared" ca="1" si="19"/>
        <v>26</v>
      </c>
      <c r="AC7" s="54">
        <f t="shared" ca="1" si="19"/>
        <v>50</v>
      </c>
      <c r="AD7" s="54">
        <f t="shared" ca="1" si="19"/>
        <v>20</v>
      </c>
      <c r="AE7" s="52">
        <f t="shared" ca="1" si="26"/>
        <v>114</v>
      </c>
      <c r="AF7" s="57" t="s">
        <v>11</v>
      </c>
      <c r="IQ7"/>
      <c r="IR7"/>
      <c r="IS7"/>
      <c r="IT7"/>
      <c r="IU7"/>
      <c r="IV7"/>
    </row>
    <row r="8" spans="1:256" ht="22.35" customHeight="1" thickBot="1">
      <c r="A8" s="7">
        <f t="shared" si="20"/>
        <v>40696</v>
      </c>
      <c r="B8" s="8">
        <f t="shared" ca="1" si="0"/>
        <v>0.3958339267636255</v>
      </c>
      <c r="C8" s="9" t="str">
        <f t="shared" ca="1" si="1"/>
        <v>décoration voiture</v>
      </c>
      <c r="D8" s="9">
        <f t="shared" ca="1" si="2"/>
        <v>3</v>
      </c>
      <c r="F8" s="10" t="s">
        <v>12</v>
      </c>
      <c r="G8" s="54">
        <f t="shared" ca="1" si="3"/>
        <v>0</v>
      </c>
      <c r="H8" s="54">
        <f t="shared" ca="1" si="4"/>
        <v>5</v>
      </c>
      <c r="I8" s="54">
        <f t="shared" ca="1" si="5"/>
        <v>5</v>
      </c>
      <c r="J8" s="54">
        <f t="shared" ca="1" si="6"/>
        <v>8</v>
      </c>
      <c r="K8" s="52">
        <f t="shared" ca="1" si="21"/>
        <v>18</v>
      </c>
      <c r="L8" s="54">
        <f t="shared" ca="1" si="7"/>
        <v>0</v>
      </c>
      <c r="M8" s="54">
        <f t="shared" ca="1" si="8"/>
        <v>1</v>
      </c>
      <c r="N8" s="54">
        <f t="shared" ca="1" si="9"/>
        <v>11</v>
      </c>
      <c r="O8" s="54">
        <f t="shared" ca="1" si="10"/>
        <v>4</v>
      </c>
      <c r="P8" s="52">
        <f t="shared" ca="1" si="22"/>
        <v>16</v>
      </c>
      <c r="Q8" s="54">
        <f t="shared" ca="1" si="11"/>
        <v>20</v>
      </c>
      <c r="R8" s="54">
        <f t="shared" ca="1" si="12"/>
        <v>25</v>
      </c>
      <c r="S8" s="54">
        <f t="shared" ca="1" si="13"/>
        <v>5</v>
      </c>
      <c r="T8" s="54">
        <f t="shared" ca="1" si="14"/>
        <v>0</v>
      </c>
      <c r="U8" s="52">
        <f t="shared" ca="1" si="23"/>
        <v>50</v>
      </c>
      <c r="V8" s="54">
        <f t="shared" ca="1" si="15"/>
        <v>31</v>
      </c>
      <c r="W8" s="54">
        <f t="shared" ca="1" si="16"/>
        <v>0</v>
      </c>
      <c r="X8" s="54">
        <f t="shared" ca="1" si="17"/>
        <v>0</v>
      </c>
      <c r="Y8" s="54">
        <f t="shared" ca="1" si="18"/>
        <v>19</v>
      </c>
      <c r="Z8" s="52">
        <f t="shared" ca="1" si="24"/>
        <v>50</v>
      </c>
      <c r="AA8" s="54">
        <f t="shared" ca="1" si="25"/>
        <v>51</v>
      </c>
      <c r="AB8" s="54">
        <f t="shared" ca="1" si="19"/>
        <v>31</v>
      </c>
      <c r="AC8" s="54">
        <f t="shared" ca="1" si="19"/>
        <v>21</v>
      </c>
      <c r="AD8" s="54">
        <f t="shared" ca="1" si="19"/>
        <v>31</v>
      </c>
      <c r="AE8" s="52">
        <f t="shared" ca="1" si="26"/>
        <v>134</v>
      </c>
      <c r="AF8" s="57" t="s">
        <v>12</v>
      </c>
      <c r="IQ8"/>
      <c r="IR8"/>
      <c r="IS8"/>
      <c r="IT8"/>
      <c r="IU8"/>
      <c r="IV8"/>
    </row>
    <row r="9" spans="1:256" ht="22.35" customHeight="1" thickBot="1">
      <c r="A9" s="7">
        <f t="shared" si="20"/>
        <v>40696</v>
      </c>
      <c r="B9" s="8">
        <f t="shared" ca="1" si="0"/>
        <v>0.34304229465671343</v>
      </c>
      <c r="C9" s="9" t="str">
        <f t="shared" ca="1" si="1"/>
        <v>jogging</v>
      </c>
      <c r="D9" s="9">
        <f t="shared" ca="1" si="2"/>
        <v>3</v>
      </c>
      <c r="F9" s="10" t="s">
        <v>13</v>
      </c>
      <c r="G9" s="54">
        <f t="shared" ca="1" si="3"/>
        <v>0</v>
      </c>
      <c r="H9" s="54">
        <f t="shared" ca="1" si="4"/>
        <v>4</v>
      </c>
      <c r="I9" s="54">
        <f t="shared" ca="1" si="5"/>
        <v>0</v>
      </c>
      <c r="J9" s="54">
        <f t="shared" ca="1" si="6"/>
        <v>10</v>
      </c>
      <c r="K9" s="52">
        <f t="shared" ca="1" si="21"/>
        <v>14</v>
      </c>
      <c r="L9" s="54">
        <f t="shared" ca="1" si="7"/>
        <v>1</v>
      </c>
      <c r="M9" s="54">
        <f t="shared" ca="1" si="8"/>
        <v>3</v>
      </c>
      <c r="N9" s="54">
        <f t="shared" ca="1" si="9"/>
        <v>1</v>
      </c>
      <c r="O9" s="54">
        <f t="shared" ca="1" si="10"/>
        <v>0</v>
      </c>
      <c r="P9" s="52">
        <f t="shared" ca="1" si="22"/>
        <v>5</v>
      </c>
      <c r="Q9" s="54">
        <f t="shared" ca="1" si="11"/>
        <v>0</v>
      </c>
      <c r="R9" s="54">
        <f t="shared" ca="1" si="12"/>
        <v>0</v>
      </c>
      <c r="S9" s="54">
        <f t="shared" ca="1" si="13"/>
        <v>6</v>
      </c>
      <c r="T9" s="54">
        <f t="shared" ca="1" si="14"/>
        <v>0</v>
      </c>
      <c r="U9" s="52">
        <f t="shared" ca="1" si="23"/>
        <v>6</v>
      </c>
      <c r="V9" s="54">
        <f t="shared" ca="1" si="15"/>
        <v>12</v>
      </c>
      <c r="W9" s="54">
        <f t="shared" ca="1" si="16"/>
        <v>33</v>
      </c>
      <c r="X9" s="54">
        <f t="shared" ca="1" si="17"/>
        <v>40</v>
      </c>
      <c r="Y9" s="54">
        <f t="shared" ca="1" si="18"/>
        <v>16</v>
      </c>
      <c r="Z9" s="52">
        <f t="shared" ca="1" si="24"/>
        <v>101</v>
      </c>
      <c r="AA9" s="54">
        <f t="shared" ca="1" si="25"/>
        <v>13</v>
      </c>
      <c r="AB9" s="54">
        <f t="shared" ca="1" si="19"/>
        <v>40</v>
      </c>
      <c r="AC9" s="54">
        <f t="shared" ca="1" si="19"/>
        <v>47</v>
      </c>
      <c r="AD9" s="54">
        <f ca="1">J9+O9+T9+Y9</f>
        <v>26</v>
      </c>
      <c r="AE9" s="52">
        <f t="shared" ca="1" si="26"/>
        <v>126</v>
      </c>
      <c r="AF9" s="57" t="s">
        <v>13</v>
      </c>
      <c r="IQ9"/>
      <c r="IR9"/>
      <c r="IS9"/>
      <c r="IT9"/>
      <c r="IU9"/>
      <c r="IV9"/>
    </row>
    <row r="10" spans="1:256" ht="22.35" customHeight="1" thickBot="1">
      <c r="A10" s="7">
        <f t="shared" si="20"/>
        <v>40696</v>
      </c>
      <c r="B10" s="8">
        <f t="shared" ca="1" si="0"/>
        <v>0.41566999816530015</v>
      </c>
      <c r="C10" s="9" t="str">
        <f t="shared" ca="1" si="1"/>
        <v>t-shirt</v>
      </c>
      <c r="D10" s="9">
        <f t="shared" ca="1" si="2"/>
        <v>4</v>
      </c>
      <c r="F10" s="10" t="s">
        <v>14</v>
      </c>
      <c r="G10" s="54">
        <f t="shared" ca="1" si="3"/>
        <v>0</v>
      </c>
      <c r="H10" s="54">
        <f t="shared" ca="1" si="4"/>
        <v>1</v>
      </c>
      <c r="I10" s="54">
        <f t="shared" ca="1" si="5"/>
        <v>0</v>
      </c>
      <c r="J10" s="54">
        <f t="shared" ca="1" si="6"/>
        <v>6</v>
      </c>
      <c r="K10" s="52">
        <f t="shared" ca="1" si="21"/>
        <v>7</v>
      </c>
      <c r="L10" s="54">
        <f t="shared" ca="1" si="7"/>
        <v>15</v>
      </c>
      <c r="M10" s="54">
        <f t="shared" ca="1" si="8"/>
        <v>0</v>
      </c>
      <c r="N10" s="54">
        <f t="shared" ca="1" si="9"/>
        <v>0</v>
      </c>
      <c r="O10" s="54">
        <f t="shared" ca="1" si="10"/>
        <v>0</v>
      </c>
      <c r="P10" s="52">
        <f t="shared" ca="1" si="22"/>
        <v>15</v>
      </c>
      <c r="Q10" s="54">
        <f t="shared" ca="1" si="11"/>
        <v>0</v>
      </c>
      <c r="R10" s="54">
        <f t="shared" ca="1" si="12"/>
        <v>0</v>
      </c>
      <c r="S10" s="54">
        <f t="shared" ca="1" si="13"/>
        <v>10</v>
      </c>
      <c r="T10" s="54">
        <f t="shared" ca="1" si="14"/>
        <v>0</v>
      </c>
      <c r="U10" s="52">
        <f t="shared" ca="1" si="23"/>
        <v>10</v>
      </c>
      <c r="V10" s="54">
        <f t="shared" ca="1" si="15"/>
        <v>26</v>
      </c>
      <c r="W10" s="54">
        <f t="shared" ca="1" si="16"/>
        <v>33</v>
      </c>
      <c r="X10" s="54">
        <f t="shared" ca="1" si="17"/>
        <v>43</v>
      </c>
      <c r="Y10" s="54">
        <f t="shared" ca="1" si="18"/>
        <v>14</v>
      </c>
      <c r="Z10" s="52">
        <f t="shared" ca="1" si="24"/>
        <v>116</v>
      </c>
      <c r="AA10" s="54">
        <f t="shared" ca="1" si="25"/>
        <v>41</v>
      </c>
      <c r="AB10" s="54">
        <f t="shared" ca="1" si="19"/>
        <v>34</v>
      </c>
      <c r="AC10" s="54">
        <f t="shared" ca="1" si="19"/>
        <v>53</v>
      </c>
      <c r="AD10" s="54">
        <f ca="1">J10+O10+T10+Y10</f>
        <v>20</v>
      </c>
      <c r="AE10" s="52">
        <f t="shared" ca="1" si="26"/>
        <v>148</v>
      </c>
      <c r="AF10" s="57" t="s">
        <v>14</v>
      </c>
      <c r="IQ10"/>
      <c r="IR10"/>
      <c r="IS10"/>
      <c r="IT10"/>
      <c r="IU10"/>
      <c r="IV10"/>
    </row>
    <row r="11" spans="1:256" ht="22.35" customHeight="1" thickBot="1">
      <c r="A11" s="7">
        <f t="shared" si="20"/>
        <v>40696</v>
      </c>
      <c r="B11" s="8">
        <f t="shared" ca="1" si="0"/>
        <v>0.40503195101362743</v>
      </c>
      <c r="C11" s="9" t="str">
        <f t="shared" ca="1" si="1"/>
        <v>dégivrant</v>
      </c>
      <c r="D11" s="9">
        <f t="shared" ca="1" si="2"/>
        <v>1</v>
      </c>
      <c r="F11" s="10" t="s">
        <v>15</v>
      </c>
      <c r="G11" s="54">
        <f t="shared" ca="1" si="3"/>
        <v>0</v>
      </c>
      <c r="H11" s="54">
        <f t="shared" ca="1" si="4"/>
        <v>0</v>
      </c>
      <c r="I11" s="54">
        <f t="shared" ca="1" si="5"/>
        <v>0</v>
      </c>
      <c r="J11" s="54">
        <f t="shared" ca="1" si="6"/>
        <v>0</v>
      </c>
      <c r="K11" s="52">
        <f t="shared" ca="1" si="21"/>
        <v>0</v>
      </c>
      <c r="L11" s="54">
        <f t="shared" ca="1" si="7"/>
        <v>12</v>
      </c>
      <c r="M11" s="54">
        <f t="shared" ca="1" si="8"/>
        <v>0</v>
      </c>
      <c r="N11" s="54">
        <f t="shared" ca="1" si="9"/>
        <v>13</v>
      </c>
      <c r="O11" s="54">
        <f t="shared" ca="1" si="10"/>
        <v>20</v>
      </c>
      <c r="P11" s="52">
        <f t="shared" ca="1" si="22"/>
        <v>45</v>
      </c>
      <c r="Q11" s="54">
        <f t="shared" ca="1" si="11"/>
        <v>0</v>
      </c>
      <c r="R11" s="54">
        <f t="shared" ca="1" si="12"/>
        <v>0</v>
      </c>
      <c r="S11" s="54">
        <f t="shared" ca="1" si="13"/>
        <v>0</v>
      </c>
      <c r="T11" s="54">
        <f t="shared" ca="1" si="14"/>
        <v>8</v>
      </c>
      <c r="U11" s="52">
        <f t="shared" ca="1" si="23"/>
        <v>8</v>
      </c>
      <c r="V11" s="54">
        <f t="shared" ca="1" si="15"/>
        <v>49</v>
      </c>
      <c r="W11" s="54">
        <f t="shared" ca="1" si="16"/>
        <v>12</v>
      </c>
      <c r="X11" s="54">
        <f t="shared" ca="1" si="17"/>
        <v>34</v>
      </c>
      <c r="Y11" s="54">
        <f t="shared" ca="1" si="18"/>
        <v>27</v>
      </c>
      <c r="Z11" s="52">
        <f t="shared" ca="1" si="24"/>
        <v>122</v>
      </c>
      <c r="AA11" s="54">
        <f t="shared" ca="1" si="25"/>
        <v>61</v>
      </c>
      <c r="AB11" s="54">
        <f t="shared" ca="1" si="19"/>
        <v>12</v>
      </c>
      <c r="AC11" s="54">
        <f t="shared" ca="1" si="19"/>
        <v>47</v>
      </c>
      <c r="AD11" s="54">
        <f ca="1">J11+O11+T11+Y11</f>
        <v>55</v>
      </c>
      <c r="AE11" s="52">
        <f t="shared" ca="1" si="26"/>
        <v>175</v>
      </c>
      <c r="AF11" s="57" t="s">
        <v>15</v>
      </c>
      <c r="IQ11"/>
      <c r="IR11"/>
      <c r="IS11"/>
      <c r="IT11"/>
      <c r="IU11"/>
      <c r="IV11"/>
    </row>
    <row r="12" spans="1:256" ht="22.35" customHeight="1" thickBot="1">
      <c r="A12" s="7">
        <f t="shared" si="20"/>
        <v>40696</v>
      </c>
      <c r="B12" s="8">
        <f t="shared" ca="1" si="0"/>
        <v>0.38273396960547695</v>
      </c>
      <c r="C12" s="9" t="str">
        <f t="shared" ca="1" si="1"/>
        <v>parapluie</v>
      </c>
      <c r="D12" s="9">
        <f t="shared" ca="1" si="2"/>
        <v>5</v>
      </c>
      <c r="F12" s="10" t="s">
        <v>16</v>
      </c>
      <c r="G12" s="54">
        <f t="shared" ca="1" si="3"/>
        <v>3</v>
      </c>
      <c r="H12" s="54">
        <f t="shared" ca="1" si="4"/>
        <v>1</v>
      </c>
      <c r="I12" s="54">
        <f t="shared" ca="1" si="5"/>
        <v>0</v>
      </c>
      <c r="J12" s="54">
        <f t="shared" ca="1" si="6"/>
        <v>0</v>
      </c>
      <c r="K12" s="52">
        <f t="shared" ca="1" si="21"/>
        <v>4</v>
      </c>
      <c r="L12" s="54">
        <f t="shared" ca="1" si="7"/>
        <v>8</v>
      </c>
      <c r="M12" s="54">
        <f t="shared" ca="1" si="8"/>
        <v>0</v>
      </c>
      <c r="N12" s="54">
        <f t="shared" ca="1" si="9"/>
        <v>3</v>
      </c>
      <c r="O12" s="54">
        <f t="shared" ca="1" si="10"/>
        <v>22</v>
      </c>
      <c r="P12" s="52">
        <f t="shared" ca="1" si="22"/>
        <v>33</v>
      </c>
      <c r="Q12" s="54">
        <f t="shared" ca="1" si="11"/>
        <v>0</v>
      </c>
      <c r="R12" s="54">
        <f t="shared" ca="1" si="12"/>
        <v>0</v>
      </c>
      <c r="S12" s="54">
        <f t="shared" ca="1" si="13"/>
        <v>26</v>
      </c>
      <c r="T12" s="54">
        <f t="shared" ca="1" si="14"/>
        <v>13</v>
      </c>
      <c r="U12" s="52">
        <f t="shared" ca="1" si="23"/>
        <v>39</v>
      </c>
      <c r="V12" s="54">
        <f t="shared" ca="1" si="15"/>
        <v>22</v>
      </c>
      <c r="W12" s="54">
        <f t="shared" ca="1" si="16"/>
        <v>14</v>
      </c>
      <c r="X12" s="54">
        <f t="shared" ca="1" si="17"/>
        <v>47</v>
      </c>
      <c r="Y12" s="54">
        <f t="shared" ca="1" si="18"/>
        <v>18</v>
      </c>
      <c r="Z12" s="52">
        <f t="shared" ca="1" si="24"/>
        <v>101</v>
      </c>
      <c r="AA12" s="54">
        <f t="shared" ca="1" si="25"/>
        <v>33</v>
      </c>
      <c r="AB12" s="54">
        <f ca="1">H12+M12+R12+W12</f>
        <v>15</v>
      </c>
      <c r="AC12" s="54">
        <f t="shared" ca="1" si="19"/>
        <v>76</v>
      </c>
      <c r="AD12" s="54">
        <f t="shared" ca="1" si="19"/>
        <v>53</v>
      </c>
      <c r="AE12" s="52">
        <f t="shared" ca="1" si="26"/>
        <v>177</v>
      </c>
      <c r="AF12" s="57" t="s">
        <v>16</v>
      </c>
      <c r="IQ12"/>
      <c r="IR12"/>
      <c r="IS12"/>
      <c r="IT12"/>
      <c r="IU12"/>
      <c r="IV12"/>
    </row>
    <row r="13" spans="1:256" ht="22.35" customHeight="1" thickBot="1">
      <c r="A13" s="7">
        <f t="shared" si="20"/>
        <v>40696</v>
      </c>
      <c r="B13" s="8">
        <f t="shared" ca="1" si="0"/>
        <v>0.40998000406361212</v>
      </c>
      <c r="C13" s="9" t="str">
        <f t="shared" ca="1" si="1"/>
        <v>Lunette de soleil</v>
      </c>
      <c r="D13" s="9">
        <f t="shared" ca="1" si="2"/>
        <v>12</v>
      </c>
      <c r="F13" s="10" t="s">
        <v>17</v>
      </c>
      <c r="G13" s="54">
        <f t="shared" ca="1" si="3"/>
        <v>0</v>
      </c>
      <c r="H13" s="54">
        <f t="shared" ca="1" si="4"/>
        <v>3</v>
      </c>
      <c r="I13" s="54">
        <f t="shared" ca="1" si="5"/>
        <v>0</v>
      </c>
      <c r="J13" s="54">
        <f t="shared" ca="1" si="6"/>
        <v>0</v>
      </c>
      <c r="K13" s="52">
        <f t="shared" ca="1" si="21"/>
        <v>3</v>
      </c>
      <c r="L13" s="54">
        <f t="shared" ca="1" si="7"/>
        <v>0</v>
      </c>
      <c r="M13" s="54">
        <f t="shared" ca="1" si="8"/>
        <v>5</v>
      </c>
      <c r="N13" s="54">
        <f t="shared" ca="1" si="9"/>
        <v>6</v>
      </c>
      <c r="O13" s="54">
        <f t="shared" ca="1" si="10"/>
        <v>3</v>
      </c>
      <c r="P13" s="52">
        <f t="shared" ca="1" si="22"/>
        <v>14</v>
      </c>
      <c r="Q13" s="54">
        <f t="shared" ca="1" si="11"/>
        <v>4</v>
      </c>
      <c r="R13" s="54">
        <f t="shared" ca="1" si="12"/>
        <v>13</v>
      </c>
      <c r="S13" s="54">
        <f t="shared" ca="1" si="13"/>
        <v>6</v>
      </c>
      <c r="T13" s="54">
        <f t="shared" ca="1" si="14"/>
        <v>0</v>
      </c>
      <c r="U13" s="52">
        <f t="shared" ca="1" si="23"/>
        <v>23</v>
      </c>
      <c r="V13" s="54">
        <f t="shared" ca="1" si="15"/>
        <v>65</v>
      </c>
      <c r="W13" s="54">
        <f t="shared" ca="1" si="16"/>
        <v>2</v>
      </c>
      <c r="X13" s="54">
        <f t="shared" ca="1" si="17"/>
        <v>35</v>
      </c>
      <c r="Y13" s="54">
        <f t="shared" ca="1" si="18"/>
        <v>22</v>
      </c>
      <c r="Z13" s="52">
        <f t="shared" ca="1" si="24"/>
        <v>124</v>
      </c>
      <c r="AA13" s="54">
        <f t="shared" ca="1" si="25"/>
        <v>69</v>
      </c>
      <c r="AB13" s="54">
        <f t="shared" ca="1" si="25"/>
        <v>23</v>
      </c>
      <c r="AC13" s="54">
        <f t="shared" ca="1" si="19"/>
        <v>47</v>
      </c>
      <c r="AD13" s="54">
        <f ca="1">J13+O13+T13+Y13</f>
        <v>25</v>
      </c>
      <c r="AE13" s="52">
        <f ca="1">SUM(AA13:AD13)</f>
        <v>164</v>
      </c>
      <c r="AF13" s="57" t="s">
        <v>17</v>
      </c>
      <c r="IQ13"/>
      <c r="IR13"/>
      <c r="IS13"/>
      <c r="IT13"/>
      <c r="IU13"/>
      <c r="IV13"/>
    </row>
    <row r="14" spans="1:256" ht="22.35" customHeight="1" thickBot="1">
      <c r="A14" s="7">
        <f t="shared" si="20"/>
        <v>40696</v>
      </c>
      <c r="B14" s="8">
        <f t="shared" ca="1" si="0"/>
        <v>0.42734279723492474</v>
      </c>
      <c r="C14" s="9" t="str">
        <f t="shared" ca="1" si="1"/>
        <v>tomate</v>
      </c>
      <c r="D14" s="9">
        <f t="shared" ca="1" si="2"/>
        <v>10</v>
      </c>
      <c r="F14" s="10" t="s">
        <v>48</v>
      </c>
      <c r="G14" s="54">
        <f t="shared" ca="1" si="3"/>
        <v>0</v>
      </c>
      <c r="H14" s="54">
        <f t="shared" ca="1" si="4"/>
        <v>0</v>
      </c>
      <c r="I14" s="54">
        <f t="shared" ca="1" si="5"/>
        <v>0</v>
      </c>
      <c r="J14" s="54">
        <f t="shared" ca="1" si="6"/>
        <v>0</v>
      </c>
      <c r="K14" s="52">
        <f t="shared" ca="1" si="21"/>
        <v>0</v>
      </c>
      <c r="L14" s="54">
        <f t="shared" ca="1" si="7"/>
        <v>0</v>
      </c>
      <c r="M14" s="54">
        <f t="shared" ca="1" si="8"/>
        <v>0</v>
      </c>
      <c r="N14" s="54">
        <f t="shared" ca="1" si="9"/>
        <v>0</v>
      </c>
      <c r="O14" s="54">
        <f t="shared" ca="1" si="10"/>
        <v>0</v>
      </c>
      <c r="P14" s="52">
        <f t="shared" ca="1" si="22"/>
        <v>0</v>
      </c>
      <c r="Q14" s="54">
        <f t="shared" ca="1" si="11"/>
        <v>0</v>
      </c>
      <c r="R14" s="54">
        <f t="shared" ca="1" si="12"/>
        <v>0</v>
      </c>
      <c r="S14" s="54">
        <f t="shared" ca="1" si="13"/>
        <v>0</v>
      </c>
      <c r="T14" s="54">
        <f t="shared" ca="1" si="14"/>
        <v>0</v>
      </c>
      <c r="U14" s="52">
        <f t="shared" ca="1" si="23"/>
        <v>0</v>
      </c>
      <c r="V14" s="54">
        <f t="shared" ca="1" si="15"/>
        <v>0</v>
      </c>
      <c r="W14" s="54">
        <f t="shared" ca="1" si="16"/>
        <v>0</v>
      </c>
      <c r="X14" s="54">
        <f t="shared" ca="1" si="17"/>
        <v>0</v>
      </c>
      <c r="Y14" s="54">
        <f t="shared" ca="1" si="18"/>
        <v>0</v>
      </c>
      <c r="Z14" s="52">
        <f t="shared" ca="1" si="24"/>
        <v>0</v>
      </c>
      <c r="AA14" s="54">
        <f t="shared" ca="1" si="25"/>
        <v>0</v>
      </c>
      <c r="AB14" s="54">
        <f ca="1">H14+M14+R14+W14</f>
        <v>0</v>
      </c>
      <c r="AC14" s="54">
        <f t="shared" ca="1" si="19"/>
        <v>0</v>
      </c>
      <c r="AD14" s="54">
        <f t="shared" ca="1" si="19"/>
        <v>0</v>
      </c>
      <c r="AE14" s="52">
        <f ca="1">SUM(AA14:AD14)</f>
        <v>0</v>
      </c>
      <c r="AF14" s="57" t="s">
        <v>45</v>
      </c>
      <c r="IQ14"/>
      <c r="IR14"/>
      <c r="IS14"/>
      <c r="IT14"/>
      <c r="IU14"/>
      <c r="IV14"/>
    </row>
    <row r="15" spans="1:256" ht="22.35" customHeight="1" thickBot="1">
      <c r="A15" s="7">
        <f t="shared" si="20"/>
        <v>40696</v>
      </c>
      <c r="B15" s="8">
        <f t="shared" ca="1" si="0"/>
        <v>0.4013618242503782</v>
      </c>
      <c r="C15" s="9" t="str">
        <f t="shared" ca="1" si="1"/>
        <v>jogging</v>
      </c>
      <c r="D15" s="9">
        <f t="shared" ca="1" si="2"/>
        <v>1</v>
      </c>
      <c r="F15" s="10" t="s">
        <v>0</v>
      </c>
      <c r="G15" s="51">
        <f t="shared" ref="G15:AD15" ca="1" si="27">SUM(G4:G11)</f>
        <v>0</v>
      </c>
      <c r="H15" s="52">
        <f t="shared" ca="1" si="27"/>
        <v>33</v>
      </c>
      <c r="I15" s="52">
        <f t="shared" ca="1" si="27"/>
        <v>18</v>
      </c>
      <c r="J15" s="52">
        <f t="shared" ca="1" si="27"/>
        <v>24</v>
      </c>
      <c r="K15" s="55">
        <f ca="1">SUM(K4:K14)</f>
        <v>82</v>
      </c>
      <c r="L15" s="51">
        <f t="shared" ca="1" si="27"/>
        <v>44</v>
      </c>
      <c r="M15" s="52">
        <f t="shared" ca="1" si="27"/>
        <v>17</v>
      </c>
      <c r="N15" s="52">
        <f t="shared" ca="1" si="27"/>
        <v>63</v>
      </c>
      <c r="O15" s="52">
        <f t="shared" ca="1" si="27"/>
        <v>51</v>
      </c>
      <c r="P15" s="55">
        <f ca="1">SUM(P4:P14)</f>
        <v>222</v>
      </c>
      <c r="Q15" s="51">
        <f t="shared" ca="1" si="27"/>
        <v>39</v>
      </c>
      <c r="R15" s="52">
        <f t="shared" ca="1" si="27"/>
        <v>38</v>
      </c>
      <c r="S15" s="52">
        <f t="shared" ca="1" si="27"/>
        <v>53</v>
      </c>
      <c r="T15" s="52">
        <f t="shared" ca="1" si="27"/>
        <v>23</v>
      </c>
      <c r="U15" s="55">
        <f ca="1">SUM(U4:U14)</f>
        <v>215</v>
      </c>
      <c r="V15" s="51">
        <f t="shared" ca="1" si="27"/>
        <v>181</v>
      </c>
      <c r="W15" s="52">
        <f t="shared" ca="1" si="27"/>
        <v>143</v>
      </c>
      <c r="X15" s="52">
        <f t="shared" ca="1" si="27"/>
        <v>208</v>
      </c>
      <c r="Y15" s="52">
        <f t="shared" ca="1" si="27"/>
        <v>105</v>
      </c>
      <c r="Z15" s="55">
        <f ca="1">SUM(Z4:Z14)</f>
        <v>862</v>
      </c>
      <c r="AA15" s="51">
        <f t="shared" ca="1" si="27"/>
        <v>264</v>
      </c>
      <c r="AB15" s="52">
        <f t="shared" ca="1" si="27"/>
        <v>231</v>
      </c>
      <c r="AC15" s="52">
        <f t="shared" ca="1" si="27"/>
        <v>342</v>
      </c>
      <c r="AD15" s="52">
        <f t="shared" ca="1" si="27"/>
        <v>203</v>
      </c>
      <c r="AE15" s="55">
        <f ca="1">SUM(AE4:AE14)</f>
        <v>1381</v>
      </c>
      <c r="AF15" s="57" t="s">
        <v>0</v>
      </c>
      <c r="IQ15"/>
      <c r="IR15"/>
      <c r="IS15"/>
      <c r="IT15"/>
      <c r="IU15"/>
      <c r="IV15"/>
    </row>
    <row r="16" spans="1:256" ht="22.35" customHeight="1" thickBot="1">
      <c r="A16" s="7">
        <f t="shared" si="20"/>
        <v>40696</v>
      </c>
      <c r="B16" s="8">
        <f t="shared" ca="1" si="0"/>
        <v>0.47974800958508851</v>
      </c>
      <c r="C16" s="9" t="str">
        <f t="shared" ca="1" si="1"/>
        <v>dégivrant</v>
      </c>
      <c r="D16" s="9">
        <f t="shared" ca="1" si="2"/>
        <v>6</v>
      </c>
      <c r="F16" s="10" t="s">
        <v>5</v>
      </c>
      <c r="G16" s="64" t="s">
        <v>19</v>
      </c>
      <c r="H16" s="64" t="s">
        <v>19</v>
      </c>
      <c r="I16" s="64" t="s">
        <v>31</v>
      </c>
      <c r="J16" s="64" t="s">
        <v>19</v>
      </c>
      <c r="K16" s="65"/>
      <c r="L16" s="64" t="s">
        <v>19</v>
      </c>
      <c r="M16" s="64" t="s">
        <v>19</v>
      </c>
      <c r="N16" s="64" t="s">
        <v>19</v>
      </c>
      <c r="O16" s="64" t="s">
        <v>18</v>
      </c>
      <c r="P16" s="65"/>
      <c r="Q16" s="64" t="s">
        <v>18</v>
      </c>
      <c r="R16" s="64" t="s">
        <v>19</v>
      </c>
      <c r="S16" s="64" t="s">
        <v>18</v>
      </c>
      <c r="T16" s="64" t="s">
        <v>19</v>
      </c>
      <c r="U16" s="63"/>
      <c r="V16" s="64" t="s">
        <v>18</v>
      </c>
      <c r="W16" s="64" t="s">
        <v>19</v>
      </c>
      <c r="X16" s="64" t="s">
        <v>19</v>
      </c>
      <c r="Y16" s="64" t="s">
        <v>18</v>
      </c>
      <c r="Z16" s="63"/>
      <c r="AA16" s="173"/>
      <c r="AB16" s="174"/>
      <c r="AC16" s="174"/>
      <c r="AD16" s="174"/>
      <c r="AE16" s="175"/>
      <c r="AF16" s="57" t="s">
        <v>5</v>
      </c>
      <c r="IQ16"/>
      <c r="IR16"/>
      <c r="IS16"/>
      <c r="IT16"/>
      <c r="IU16"/>
      <c r="IV16"/>
    </row>
    <row r="17" spans="1:256" ht="22.35" customHeight="1">
      <c r="A17" s="7">
        <v>40703</v>
      </c>
      <c r="B17" s="8">
        <f t="shared" ca="1" si="0"/>
        <v>0.38065666559224454</v>
      </c>
      <c r="C17" s="9" t="str">
        <f t="shared" ca="1" si="1"/>
        <v>t-shirt</v>
      </c>
      <c r="D17" s="9">
        <f t="shared" ca="1" si="2"/>
        <v>3</v>
      </c>
      <c r="IQ17"/>
      <c r="IR17"/>
      <c r="IS17"/>
      <c r="IT17"/>
      <c r="IU17"/>
      <c r="IV17"/>
    </row>
    <row r="18" spans="1:256" ht="22.35" customHeight="1">
      <c r="A18" s="7">
        <f>A17</f>
        <v>40703</v>
      </c>
      <c r="B18" s="8">
        <f t="shared" ca="1" si="0"/>
        <v>0.34282150756419427</v>
      </c>
      <c r="C18" s="9" t="str">
        <f t="shared" ca="1" si="1"/>
        <v>jogging</v>
      </c>
      <c r="D18" s="9">
        <f t="shared" ca="1" si="2"/>
        <v>8</v>
      </c>
      <c r="IQ18"/>
      <c r="IR18"/>
      <c r="IS18"/>
      <c r="IT18"/>
      <c r="IU18"/>
      <c r="IV18"/>
    </row>
    <row r="19" spans="1:256" ht="22.35" customHeight="1">
      <c r="A19" s="7">
        <f t="shared" ref="A19:A28" si="28">A18</f>
        <v>40703</v>
      </c>
      <c r="B19" s="8">
        <f t="shared" ca="1" si="0"/>
        <v>0.48891925140712095</v>
      </c>
      <c r="C19" s="9" t="str">
        <f t="shared" ca="1" si="1"/>
        <v>parapluie</v>
      </c>
      <c r="D19" s="9">
        <f t="shared" ca="1" si="2"/>
        <v>1</v>
      </c>
      <c r="IQ19"/>
      <c r="IR19"/>
      <c r="IS19"/>
      <c r="IT19"/>
      <c r="IU19"/>
      <c r="IV19"/>
    </row>
    <row r="20" spans="1:256" ht="22.35" customHeight="1">
      <c r="A20" s="7">
        <f t="shared" si="28"/>
        <v>40703</v>
      </c>
      <c r="B20" s="8">
        <f t="shared" ca="1" si="0"/>
        <v>0.43761839078965187</v>
      </c>
      <c r="C20" s="9" t="str">
        <f t="shared" ca="1" si="1"/>
        <v>Lunette de soleil</v>
      </c>
      <c r="D20" s="9">
        <f t="shared" ca="1" si="2"/>
        <v>9</v>
      </c>
      <c r="IQ20"/>
      <c r="IR20"/>
      <c r="IS20"/>
      <c r="IT20"/>
      <c r="IU20"/>
      <c r="IV20"/>
    </row>
    <row r="21" spans="1:256" ht="22.35" customHeight="1">
      <c r="A21" s="7">
        <f t="shared" si="28"/>
        <v>40703</v>
      </c>
      <c r="B21" s="8">
        <f t="shared" ca="1" si="0"/>
        <v>0.3933399604900899</v>
      </c>
      <c r="C21" s="9" t="str">
        <f t="shared" ca="1" si="1"/>
        <v>décoration voiture</v>
      </c>
      <c r="D21" s="9">
        <f t="shared" ca="1" si="2"/>
        <v>4</v>
      </c>
      <c r="IQ21"/>
      <c r="IR21"/>
      <c r="IS21"/>
      <c r="IT21"/>
      <c r="IU21"/>
      <c r="IV21"/>
    </row>
    <row r="22" spans="1:256" ht="22.35" customHeight="1">
      <c r="A22" s="7">
        <f t="shared" si="28"/>
        <v>40703</v>
      </c>
      <c r="B22" s="8">
        <f t="shared" ca="1" si="0"/>
        <v>0.36298429138348803</v>
      </c>
      <c r="C22" s="9" t="str">
        <f t="shared" ca="1" si="1"/>
        <v>tomate</v>
      </c>
      <c r="D22" s="9">
        <f t="shared" ca="1" si="2"/>
        <v>13</v>
      </c>
      <c r="IQ22"/>
      <c r="IR22"/>
      <c r="IS22"/>
      <c r="IT22"/>
      <c r="IU22"/>
      <c r="IV22"/>
    </row>
    <row r="23" spans="1:256" ht="22.35" customHeight="1">
      <c r="A23" s="7">
        <f t="shared" si="28"/>
        <v>40703</v>
      </c>
      <c r="B23" s="8">
        <f t="shared" ca="1" si="0"/>
        <v>0.36322943761074061</v>
      </c>
      <c r="C23" s="9" t="str">
        <f t="shared" ca="1" si="1"/>
        <v>chaussettes</v>
      </c>
      <c r="D23" s="9">
        <f t="shared" ca="1" si="2"/>
        <v>1</v>
      </c>
      <c r="IQ23"/>
      <c r="IR23"/>
      <c r="IS23"/>
      <c r="IT23"/>
      <c r="IU23"/>
      <c r="IV23"/>
    </row>
    <row r="24" spans="1:256" ht="22.35" customHeight="1">
      <c r="A24" s="7">
        <f t="shared" si="28"/>
        <v>40703</v>
      </c>
      <c r="B24" s="8">
        <f t="shared" ca="1" si="0"/>
        <v>0.43277270257235478</v>
      </c>
      <c r="C24" s="9" t="str">
        <f t="shared" ca="1" si="1"/>
        <v>fraise</v>
      </c>
      <c r="D24" s="9">
        <f t="shared" ca="1" si="2"/>
        <v>1</v>
      </c>
      <c r="IQ24"/>
      <c r="IR24"/>
      <c r="IS24"/>
      <c r="IT24"/>
      <c r="IU24"/>
      <c r="IV24"/>
    </row>
    <row r="25" spans="1:256" ht="22.35" customHeight="1">
      <c r="A25" s="7">
        <f t="shared" si="28"/>
        <v>40703</v>
      </c>
      <c r="B25" s="8">
        <f t="shared" ca="1" si="0"/>
        <v>0.41394353451950894</v>
      </c>
      <c r="C25" s="9" t="str">
        <f t="shared" ca="1" si="1"/>
        <v>tomate</v>
      </c>
      <c r="D25" s="9">
        <f t="shared" ca="1" si="2"/>
        <v>6</v>
      </c>
      <c r="IQ25"/>
      <c r="IR25"/>
      <c r="IS25"/>
      <c r="IT25"/>
      <c r="IU25"/>
      <c r="IV25"/>
    </row>
    <row r="26" spans="1:256" ht="22.35" customHeight="1">
      <c r="A26" s="7">
        <f t="shared" si="28"/>
        <v>40703</v>
      </c>
      <c r="B26" s="8">
        <f t="shared" ca="1" si="0"/>
        <v>0.47567436717024625</v>
      </c>
      <c r="C26" s="9" t="str">
        <f t="shared" ca="1" si="1"/>
        <v>parapluie</v>
      </c>
      <c r="D26" s="9">
        <f t="shared" ca="1" si="2"/>
        <v>3</v>
      </c>
      <c r="IQ26"/>
      <c r="IR26"/>
      <c r="IS26"/>
      <c r="IT26"/>
      <c r="IU26"/>
      <c r="IV26"/>
    </row>
    <row r="27" spans="1:256" ht="22.35" customHeight="1">
      <c r="A27" s="7">
        <f t="shared" si="28"/>
        <v>40703</v>
      </c>
      <c r="B27" s="8">
        <f t="shared" ca="1" si="0"/>
        <v>0.44601979670332609</v>
      </c>
      <c r="C27" s="9" t="str">
        <f t="shared" ca="1" si="1"/>
        <v>décoration voiture</v>
      </c>
      <c r="D27" s="9">
        <f t="shared" ca="1" si="2"/>
        <v>6</v>
      </c>
      <c r="IQ27"/>
      <c r="IR27"/>
      <c r="IS27"/>
      <c r="IT27"/>
      <c r="IU27"/>
      <c r="IV27"/>
    </row>
    <row r="28" spans="1:256" ht="22.35" customHeight="1">
      <c r="A28" s="7">
        <f t="shared" si="28"/>
        <v>40703</v>
      </c>
      <c r="B28" s="8">
        <f t="shared" ca="1" si="0"/>
        <v>0.41576902916792557</v>
      </c>
      <c r="C28" s="9" t="str">
        <f t="shared" ca="1" si="1"/>
        <v>parapluie</v>
      </c>
      <c r="D28" s="9">
        <f t="shared" ca="1" si="2"/>
        <v>1</v>
      </c>
      <c r="IQ28"/>
      <c r="IR28"/>
      <c r="IS28"/>
      <c r="IT28"/>
      <c r="IU28"/>
      <c r="IV28"/>
    </row>
    <row r="29" spans="1:256" ht="21.75" customHeight="1">
      <c r="A29" s="7">
        <v>40703</v>
      </c>
      <c r="B29" s="8">
        <f t="shared" ca="1" si="0"/>
        <v>0.47166539945503816</v>
      </c>
      <c r="C29" s="9" t="str">
        <f t="shared" ca="1" si="1"/>
        <v>chaussettes</v>
      </c>
      <c r="D29" s="9">
        <f t="shared" ca="1" si="2"/>
        <v>6</v>
      </c>
      <c r="IQ29"/>
      <c r="IR29"/>
      <c r="IS29"/>
      <c r="IT29"/>
      <c r="IU29"/>
      <c r="IV29"/>
    </row>
    <row r="30" spans="1:256" ht="21.75" customHeight="1">
      <c r="A30" s="7">
        <v>40703</v>
      </c>
      <c r="B30" s="8">
        <f t="shared" ca="1" si="0"/>
        <v>0.44855374457195463</v>
      </c>
      <c r="C30" s="9" t="str">
        <f t="shared" ca="1" si="1"/>
        <v>jogging</v>
      </c>
      <c r="D30" s="9">
        <f t="shared" ca="1" si="2"/>
        <v>3</v>
      </c>
      <c r="IQ30"/>
      <c r="IR30"/>
      <c r="IS30"/>
      <c r="IT30"/>
      <c r="IU30"/>
      <c r="IV30"/>
    </row>
    <row r="31" spans="1:256" ht="21.75" customHeight="1">
      <c r="A31" s="7">
        <v>40703</v>
      </c>
      <c r="B31" s="8">
        <f t="shared" ca="1" si="0"/>
        <v>0.35717542896391752</v>
      </c>
      <c r="C31" s="9" t="str">
        <f t="shared" ca="1" si="1"/>
        <v>carotte</v>
      </c>
      <c r="D31" s="9">
        <f t="shared" ca="1" si="2"/>
        <v>3</v>
      </c>
      <c r="IQ31"/>
      <c r="IR31"/>
      <c r="IS31"/>
      <c r="IT31"/>
      <c r="IU31"/>
      <c r="IV31"/>
    </row>
    <row r="32" spans="1:256" ht="21.75" customHeight="1">
      <c r="A32" s="7">
        <v>40703</v>
      </c>
      <c r="B32" s="8">
        <f t="shared" ca="1" si="0"/>
        <v>0.44218295710038757</v>
      </c>
      <c r="C32" s="9" t="str">
        <f t="shared" ca="1" si="1"/>
        <v>fraise</v>
      </c>
      <c r="D32" s="9">
        <f t="shared" ca="1" si="2"/>
        <v>4</v>
      </c>
      <c r="IQ32"/>
      <c r="IR32"/>
      <c r="IS32"/>
      <c r="IT32"/>
      <c r="IU32"/>
      <c r="IV32"/>
    </row>
    <row r="33" spans="1:256" ht="21.75" customHeight="1">
      <c r="A33" s="7">
        <f>A32</f>
        <v>40703</v>
      </c>
      <c r="B33" s="8">
        <f t="shared" ca="1" si="0"/>
        <v>0.35896087381032632</v>
      </c>
      <c r="C33" s="9" t="str">
        <f t="shared" ca="1" si="1"/>
        <v>t-shirt</v>
      </c>
      <c r="D33" s="9">
        <f t="shared" ca="1" si="2"/>
        <v>1</v>
      </c>
      <c r="IQ33"/>
      <c r="IR33"/>
      <c r="IS33"/>
      <c r="IT33"/>
      <c r="IU33"/>
      <c r="IV33"/>
    </row>
    <row r="34" spans="1:256" ht="21.75" customHeight="1">
      <c r="A34" s="7">
        <f t="shared" ref="A34:A50" si="29">A33</f>
        <v>40703</v>
      </c>
      <c r="B34" s="8">
        <f t="shared" ca="1" si="0"/>
        <v>0.40600179544583537</v>
      </c>
      <c r="C34" s="9" t="str">
        <f t="shared" ca="1" si="1"/>
        <v>décoration voiture</v>
      </c>
      <c r="D34" s="9">
        <f t="shared" ca="1" si="2"/>
        <v>1</v>
      </c>
      <c r="IQ34"/>
      <c r="IR34"/>
      <c r="IS34"/>
      <c r="IT34"/>
      <c r="IU34"/>
      <c r="IV34"/>
    </row>
    <row r="35" spans="1:256" ht="21.75" customHeight="1">
      <c r="A35" s="7">
        <f t="shared" si="29"/>
        <v>40703</v>
      </c>
      <c r="B35" s="8">
        <f t="shared" ca="1" si="0"/>
        <v>0.46672604337015861</v>
      </c>
      <c r="C35" s="9" t="str">
        <f t="shared" ca="1" si="1"/>
        <v>chaussettes</v>
      </c>
      <c r="D35" s="9">
        <f t="shared" ca="1" si="2"/>
        <v>0</v>
      </c>
      <c r="IQ35"/>
      <c r="IR35"/>
      <c r="IS35"/>
      <c r="IT35"/>
      <c r="IU35"/>
      <c r="IV35"/>
    </row>
    <row r="36" spans="1:256" ht="21.75" customHeight="1">
      <c r="A36" s="7">
        <f t="shared" si="29"/>
        <v>40703</v>
      </c>
      <c r="B36" s="8">
        <f t="shared" ca="1" si="0"/>
        <v>0.42818428487191257</v>
      </c>
      <c r="C36" s="9" t="str">
        <f t="shared" ca="1" si="1"/>
        <v>tomate</v>
      </c>
      <c r="D36" s="9">
        <f t="shared" ca="1" si="2"/>
        <v>15</v>
      </c>
      <c r="IQ36"/>
      <c r="IR36"/>
      <c r="IS36"/>
      <c r="IT36"/>
      <c r="IU36"/>
      <c r="IV36"/>
    </row>
    <row r="37" spans="1:256" ht="21.75" customHeight="1">
      <c r="A37" s="7">
        <f t="shared" si="29"/>
        <v>40703</v>
      </c>
      <c r="B37" s="8">
        <f t="shared" ca="1" si="0"/>
        <v>0.44329126481957382</v>
      </c>
      <c r="C37" s="9" t="str">
        <f t="shared" ca="1" si="1"/>
        <v>t-shirt</v>
      </c>
      <c r="D37" s="9">
        <f t="shared" ca="1" si="2"/>
        <v>1</v>
      </c>
      <c r="IQ37"/>
      <c r="IR37"/>
      <c r="IS37"/>
      <c r="IT37"/>
      <c r="IU37"/>
      <c r="IV37"/>
    </row>
    <row r="38" spans="1:256" ht="21.75" customHeight="1">
      <c r="A38" s="7">
        <f t="shared" si="29"/>
        <v>40703</v>
      </c>
      <c r="B38" s="8">
        <f t="shared" ca="1" si="0"/>
        <v>0.47465436457345139</v>
      </c>
      <c r="C38" s="9" t="str">
        <f t="shared" ca="1" si="1"/>
        <v>carotte</v>
      </c>
      <c r="D38" s="9">
        <f t="shared" ca="1" si="2"/>
        <v>11</v>
      </c>
      <c r="IQ38"/>
      <c r="IR38"/>
      <c r="IS38"/>
      <c r="IT38"/>
      <c r="IU38"/>
      <c r="IV38"/>
    </row>
    <row r="39" spans="1:256" ht="21.75" customHeight="1">
      <c r="A39" s="7">
        <f t="shared" si="29"/>
        <v>40703</v>
      </c>
      <c r="B39" s="8">
        <f t="shared" ca="1" si="0"/>
        <v>0.44992242511202457</v>
      </c>
      <c r="C39" s="9" t="str">
        <f t="shared" ca="1" si="1"/>
        <v>parapluie</v>
      </c>
      <c r="D39" s="9">
        <f t="shared" ca="1" si="2"/>
        <v>11</v>
      </c>
      <c r="IQ39"/>
      <c r="IR39"/>
      <c r="IS39"/>
      <c r="IT39"/>
      <c r="IU39"/>
      <c r="IV39"/>
    </row>
    <row r="40" spans="1:256" ht="21.75" customHeight="1">
      <c r="A40" s="7">
        <f t="shared" si="29"/>
        <v>40703</v>
      </c>
      <c r="B40" s="8">
        <f t="shared" ca="1" si="0"/>
        <v>0.49780418017764738</v>
      </c>
      <c r="C40" s="9" t="str">
        <f t="shared" ca="1" si="1"/>
        <v>chaussettes</v>
      </c>
      <c r="D40" s="9">
        <f t="shared" ca="1" si="2"/>
        <v>14</v>
      </c>
      <c r="IQ40"/>
      <c r="IR40"/>
      <c r="IS40"/>
      <c r="IT40"/>
      <c r="IU40"/>
      <c r="IV40"/>
    </row>
    <row r="41" spans="1:256" ht="21.75" customHeight="1">
      <c r="A41" s="7">
        <f t="shared" si="29"/>
        <v>40703</v>
      </c>
      <c r="B41" s="8">
        <f t="shared" ca="1" si="0"/>
        <v>0.49655539037789737</v>
      </c>
      <c r="C41" s="9" t="str">
        <f t="shared" ca="1" si="1"/>
        <v>jogging</v>
      </c>
      <c r="D41" s="9">
        <f t="shared" ca="1" si="2"/>
        <v>14</v>
      </c>
      <c r="IQ41"/>
      <c r="IR41"/>
      <c r="IS41"/>
      <c r="IT41"/>
      <c r="IU41"/>
      <c r="IV41"/>
    </row>
    <row r="42" spans="1:256" ht="21.75" customHeight="1">
      <c r="A42" s="7">
        <f t="shared" si="29"/>
        <v>40703</v>
      </c>
      <c r="B42" s="8">
        <f t="shared" ca="1" si="0"/>
        <v>0.47490547903746722</v>
      </c>
      <c r="C42" s="9" t="str">
        <f t="shared" ca="1" si="1"/>
        <v>jogging</v>
      </c>
      <c r="D42" s="9">
        <f t="shared" ca="1" si="2"/>
        <v>8</v>
      </c>
      <c r="IQ42"/>
      <c r="IR42"/>
      <c r="IS42"/>
      <c r="IT42"/>
      <c r="IU42"/>
      <c r="IV42"/>
    </row>
    <row r="43" spans="1:256" ht="21.75" customHeight="1">
      <c r="A43" s="7">
        <f t="shared" si="29"/>
        <v>40703</v>
      </c>
      <c r="B43" s="8">
        <f t="shared" ca="1" si="0"/>
        <v>0.48197821625297654</v>
      </c>
      <c r="C43" s="9" t="str">
        <f t="shared" ca="1" si="1"/>
        <v>décoration voiture</v>
      </c>
      <c r="D43" s="9">
        <f t="shared" ca="1" si="2"/>
        <v>3</v>
      </c>
      <c r="IQ43"/>
      <c r="IR43"/>
      <c r="IS43"/>
      <c r="IT43"/>
      <c r="IU43"/>
      <c r="IV43"/>
    </row>
    <row r="44" spans="1:256" ht="21.75" customHeight="1">
      <c r="A44" s="7">
        <f t="shared" si="29"/>
        <v>40703</v>
      </c>
      <c r="B44" s="8">
        <f t="shared" ca="1" si="0"/>
        <v>0.49533944001440522</v>
      </c>
      <c r="C44" s="9" t="str">
        <f t="shared" ca="1" si="1"/>
        <v>carotte</v>
      </c>
      <c r="D44" s="9">
        <f t="shared" ca="1" si="2"/>
        <v>12</v>
      </c>
      <c r="IQ44"/>
      <c r="IR44"/>
      <c r="IS44"/>
      <c r="IT44"/>
      <c r="IU44"/>
      <c r="IV44"/>
    </row>
    <row r="45" spans="1:256" ht="21.75" customHeight="1">
      <c r="A45" s="7">
        <f t="shared" si="29"/>
        <v>40703</v>
      </c>
      <c r="B45" s="8">
        <f t="shared" ca="1" si="0"/>
        <v>0.36635142805865728</v>
      </c>
      <c r="C45" s="9" t="str">
        <f t="shared" ca="1" si="1"/>
        <v>dégivrant</v>
      </c>
      <c r="D45" s="9">
        <f t="shared" ca="1" si="2"/>
        <v>15</v>
      </c>
      <c r="IQ45"/>
      <c r="IR45"/>
      <c r="IS45"/>
      <c r="IT45"/>
      <c r="IU45"/>
      <c r="IV45"/>
    </row>
    <row r="46" spans="1:256" ht="21.75" customHeight="1">
      <c r="A46" s="7">
        <f t="shared" si="29"/>
        <v>40703</v>
      </c>
      <c r="B46" s="8">
        <f t="shared" ca="1" si="0"/>
        <v>0.45034443632706361</v>
      </c>
      <c r="C46" s="9" t="str">
        <f t="shared" ca="1" si="1"/>
        <v>fraise</v>
      </c>
      <c r="D46" s="9">
        <f t="shared" ca="1" si="2"/>
        <v>9</v>
      </c>
      <c r="IQ46"/>
      <c r="IR46"/>
      <c r="IS46"/>
      <c r="IT46"/>
      <c r="IU46"/>
      <c r="IV46"/>
    </row>
    <row r="47" spans="1:256" ht="21.75" customHeight="1">
      <c r="A47" s="7">
        <f t="shared" si="29"/>
        <v>40703</v>
      </c>
      <c r="B47" s="8">
        <f t="shared" ca="1" si="0"/>
        <v>0.36162660204609165</v>
      </c>
      <c r="C47" s="9" t="str">
        <f t="shared" ca="1" si="1"/>
        <v>chaussettes</v>
      </c>
      <c r="D47" s="9">
        <f t="shared" ca="1" si="2"/>
        <v>11</v>
      </c>
      <c r="IQ47"/>
      <c r="IR47"/>
      <c r="IS47"/>
      <c r="IT47"/>
      <c r="IU47"/>
      <c r="IV47"/>
    </row>
    <row r="48" spans="1:256" ht="21.75" customHeight="1">
      <c r="A48" s="7">
        <f t="shared" si="29"/>
        <v>40703</v>
      </c>
      <c r="B48" s="8">
        <f t="shared" ca="1" si="0"/>
        <v>0.37545419616216241</v>
      </c>
      <c r="C48" s="9" t="str">
        <f t="shared" ca="1" si="1"/>
        <v>fraise</v>
      </c>
      <c r="D48" s="9">
        <f t="shared" ca="1" si="2"/>
        <v>7</v>
      </c>
      <c r="IQ48"/>
      <c r="IR48"/>
      <c r="IS48"/>
      <c r="IT48"/>
      <c r="IU48"/>
      <c r="IV48"/>
    </row>
    <row r="49" spans="1:256" ht="21.75" customHeight="1">
      <c r="A49" s="7">
        <f t="shared" si="29"/>
        <v>40703</v>
      </c>
      <c r="B49" s="8">
        <f t="shared" ca="1" si="0"/>
        <v>0.47336268985232538</v>
      </c>
      <c r="C49" s="9" t="str">
        <f t="shared" ca="1" si="1"/>
        <v>tomate</v>
      </c>
      <c r="D49" s="9">
        <f t="shared" ca="1" si="2"/>
        <v>4</v>
      </c>
      <c r="IQ49"/>
      <c r="IR49"/>
      <c r="IS49"/>
      <c r="IT49"/>
      <c r="IU49"/>
      <c r="IV49"/>
    </row>
    <row r="50" spans="1:256" ht="21.75" customHeight="1">
      <c r="A50" s="7">
        <f t="shared" si="29"/>
        <v>40703</v>
      </c>
      <c r="B50" s="8">
        <f t="shared" ca="1" si="0"/>
        <v>0.42882115753981564</v>
      </c>
      <c r="C50" s="9" t="str">
        <f t="shared" ca="1" si="1"/>
        <v>chaussettes</v>
      </c>
      <c r="D50" s="9">
        <f t="shared" ca="1" si="2"/>
        <v>13</v>
      </c>
      <c r="IQ50"/>
      <c r="IR50"/>
      <c r="IS50"/>
      <c r="IT50"/>
      <c r="IU50"/>
      <c r="IV50"/>
    </row>
    <row r="51" spans="1:256" ht="21.75" customHeight="1">
      <c r="A51" s="7">
        <v>40710</v>
      </c>
      <c r="B51" s="8">
        <f ca="1">RAND()*($A$1-$B$1)+$B$1</f>
        <v>0.37249815778491713</v>
      </c>
      <c r="C51" s="9" t="str">
        <f t="shared" ca="1" si="1"/>
        <v>carotte</v>
      </c>
      <c r="D51" s="9">
        <f ca="1">ROUND((RAND()*15),0)</f>
        <v>11</v>
      </c>
      <c r="IQ51"/>
      <c r="IR51"/>
      <c r="IS51"/>
      <c r="IT51"/>
      <c r="IU51"/>
      <c r="IV51"/>
    </row>
    <row r="52" spans="1:256" ht="21.75" customHeight="1">
      <c r="A52" s="7">
        <f>A51</f>
        <v>40710</v>
      </c>
      <c r="B52" s="8">
        <f t="shared" ref="B52:B98" ca="1" si="30">RAND()*($A$1-$B$1)+$B$1</f>
        <v>0.42710210623958844</v>
      </c>
      <c r="C52" s="9" t="str">
        <f t="shared" ca="1" si="1"/>
        <v>jogging</v>
      </c>
      <c r="D52" s="9">
        <f t="shared" ref="D52:D98" ca="1" si="31">ROUND((RAND()*15),0)</f>
        <v>15</v>
      </c>
      <c r="IQ52"/>
      <c r="IR52"/>
      <c r="IS52"/>
      <c r="IT52"/>
      <c r="IU52"/>
      <c r="IV52"/>
    </row>
    <row r="53" spans="1:256" ht="21.75" customHeight="1">
      <c r="A53" s="7">
        <f t="shared" ref="A53:A64" si="32">A52</f>
        <v>40710</v>
      </c>
      <c r="B53" s="8">
        <f t="shared" ca="1" si="30"/>
        <v>0.36298444632457888</v>
      </c>
      <c r="C53" s="9" t="str">
        <f t="shared" ca="1" si="1"/>
        <v>tomate</v>
      </c>
      <c r="D53" s="9">
        <f t="shared" ca="1" si="31"/>
        <v>1</v>
      </c>
      <c r="IQ53"/>
      <c r="IR53"/>
      <c r="IS53"/>
      <c r="IT53"/>
      <c r="IU53"/>
      <c r="IV53"/>
    </row>
    <row r="54" spans="1:256" ht="21.75" customHeight="1">
      <c r="A54" s="7">
        <f t="shared" si="32"/>
        <v>40710</v>
      </c>
      <c r="B54" s="8">
        <f t="shared" ca="1" si="30"/>
        <v>0.4724942314736284</v>
      </c>
      <c r="C54" s="9" t="str">
        <f t="shared" ca="1" si="1"/>
        <v>parapluie</v>
      </c>
      <c r="D54" s="9">
        <f t="shared" ca="1" si="31"/>
        <v>0</v>
      </c>
      <c r="IQ54"/>
      <c r="IR54"/>
      <c r="IS54"/>
      <c r="IT54"/>
      <c r="IU54"/>
      <c r="IV54"/>
    </row>
    <row r="55" spans="1:256" ht="21.75" customHeight="1">
      <c r="A55" s="7">
        <f t="shared" si="32"/>
        <v>40710</v>
      </c>
      <c r="B55" s="8">
        <f t="shared" ca="1" si="30"/>
        <v>0.35321476434685617</v>
      </c>
      <c r="C55" s="9" t="str">
        <f t="shared" ca="1" si="1"/>
        <v>parapluie</v>
      </c>
      <c r="D55" s="9">
        <f t="shared" ca="1" si="31"/>
        <v>8</v>
      </c>
      <c r="IQ55"/>
      <c r="IR55"/>
      <c r="IS55"/>
      <c r="IT55"/>
      <c r="IU55"/>
      <c r="IV55"/>
    </row>
    <row r="56" spans="1:256" ht="21.75" customHeight="1">
      <c r="A56" s="7">
        <f t="shared" si="32"/>
        <v>40710</v>
      </c>
      <c r="B56" s="8">
        <f t="shared" ca="1" si="30"/>
        <v>0.39085697919387685</v>
      </c>
      <c r="C56" s="9" t="str">
        <f t="shared" ca="1" si="1"/>
        <v>tomate</v>
      </c>
      <c r="D56" s="9">
        <f t="shared" ca="1" si="31"/>
        <v>7</v>
      </c>
      <c r="IQ56"/>
      <c r="IR56"/>
      <c r="IS56"/>
      <c r="IT56"/>
      <c r="IU56"/>
      <c r="IV56"/>
    </row>
    <row r="57" spans="1:256" ht="21.75" customHeight="1">
      <c r="A57" s="7">
        <f t="shared" si="32"/>
        <v>40710</v>
      </c>
      <c r="B57" s="8">
        <f t="shared" ca="1" si="30"/>
        <v>0.4482592708297215</v>
      </c>
      <c r="C57" s="9" t="str">
        <f t="shared" ca="1" si="1"/>
        <v>carotte</v>
      </c>
      <c r="D57" s="9">
        <f t="shared" ca="1" si="31"/>
        <v>13</v>
      </c>
      <c r="IQ57"/>
      <c r="IR57"/>
      <c r="IS57"/>
      <c r="IT57"/>
      <c r="IU57"/>
      <c r="IV57"/>
    </row>
    <row r="58" spans="1:256" ht="21.75" customHeight="1">
      <c r="A58" s="7">
        <f t="shared" si="32"/>
        <v>40710</v>
      </c>
      <c r="B58" s="8">
        <f t="shared" ca="1" si="30"/>
        <v>0.37518554281407623</v>
      </c>
      <c r="C58" s="9" t="str">
        <f t="shared" ca="1" si="1"/>
        <v>parapluie</v>
      </c>
      <c r="D58" s="9">
        <f t="shared" ca="1" si="31"/>
        <v>11</v>
      </c>
      <c r="IQ58"/>
      <c r="IR58"/>
      <c r="IS58"/>
      <c r="IT58"/>
      <c r="IU58"/>
      <c r="IV58"/>
    </row>
    <row r="59" spans="1:256" ht="21.75" customHeight="1">
      <c r="A59" s="7">
        <f t="shared" si="32"/>
        <v>40710</v>
      </c>
      <c r="B59" s="8">
        <f t="shared" ca="1" si="30"/>
        <v>0.48055547469055021</v>
      </c>
      <c r="C59" s="9" t="str">
        <f t="shared" ca="1" si="1"/>
        <v>carotte</v>
      </c>
      <c r="D59" s="9">
        <f t="shared" ca="1" si="31"/>
        <v>0</v>
      </c>
      <c r="IQ59"/>
      <c r="IR59"/>
      <c r="IS59"/>
      <c r="IT59"/>
      <c r="IU59"/>
      <c r="IV59"/>
    </row>
    <row r="60" spans="1:256" ht="21.75" customHeight="1">
      <c r="A60" s="7">
        <f t="shared" si="32"/>
        <v>40710</v>
      </c>
      <c r="B60" s="8">
        <f t="shared" ca="1" si="30"/>
        <v>0.48816620325266413</v>
      </c>
      <c r="C60" s="9" t="str">
        <f t="shared" ca="1" si="1"/>
        <v>Lunette de soleil</v>
      </c>
      <c r="D60" s="9">
        <f t="shared" ca="1" si="31"/>
        <v>2</v>
      </c>
      <c r="IQ60"/>
      <c r="IR60"/>
      <c r="IS60"/>
      <c r="IT60"/>
      <c r="IU60"/>
      <c r="IV60"/>
    </row>
    <row r="61" spans="1:256" ht="21.75" customHeight="1">
      <c r="A61" s="7">
        <f t="shared" si="32"/>
        <v>40710</v>
      </c>
      <c r="B61" s="8">
        <f t="shared" ca="1" si="30"/>
        <v>0.48701606180544593</v>
      </c>
      <c r="C61" s="9" t="str">
        <f t="shared" ca="1" si="1"/>
        <v>jogging</v>
      </c>
      <c r="D61" s="9">
        <f t="shared" ca="1" si="31"/>
        <v>13</v>
      </c>
    </row>
    <row r="62" spans="1:256" ht="21.75" customHeight="1">
      <c r="A62" s="7">
        <f t="shared" si="32"/>
        <v>40710</v>
      </c>
      <c r="B62" s="8">
        <f t="shared" ca="1" si="30"/>
        <v>0.41352337569535114</v>
      </c>
      <c r="C62" s="9" t="str">
        <f t="shared" ca="1" si="1"/>
        <v>parapluie</v>
      </c>
      <c r="D62" s="9">
        <f t="shared" ca="1" si="31"/>
        <v>14</v>
      </c>
    </row>
    <row r="63" spans="1:256" ht="21.75" customHeight="1">
      <c r="A63" s="7">
        <f t="shared" si="32"/>
        <v>40710</v>
      </c>
      <c r="B63" s="8">
        <f t="shared" ca="1" si="30"/>
        <v>0.47344953436782788</v>
      </c>
      <c r="C63" s="9" t="str">
        <f t="shared" ca="1" si="1"/>
        <v>chaussettes</v>
      </c>
      <c r="D63" s="9">
        <f t="shared" ca="1" si="31"/>
        <v>8</v>
      </c>
    </row>
    <row r="64" spans="1:256" ht="21.75" customHeight="1">
      <c r="A64" s="7">
        <f t="shared" si="32"/>
        <v>40710</v>
      </c>
      <c r="B64" s="8">
        <f t="shared" ca="1" si="30"/>
        <v>0.3522955651851486</v>
      </c>
      <c r="C64" s="9" t="str">
        <f t="shared" ca="1" si="1"/>
        <v>carotte</v>
      </c>
      <c r="D64" s="9">
        <f t="shared" ca="1" si="31"/>
        <v>7</v>
      </c>
    </row>
    <row r="65" spans="1:4" ht="21.75" customHeight="1">
      <c r="A65" s="7">
        <v>40710</v>
      </c>
      <c r="B65" s="8">
        <f t="shared" ca="1" si="30"/>
        <v>0.42745870201763253</v>
      </c>
      <c r="C65" s="9" t="str">
        <f t="shared" ca="1" si="1"/>
        <v>t-shirt</v>
      </c>
      <c r="D65" s="9">
        <f t="shared" ca="1" si="31"/>
        <v>6</v>
      </c>
    </row>
    <row r="66" spans="1:4" ht="21.75" customHeight="1">
      <c r="A66" s="7">
        <f>A65</f>
        <v>40710</v>
      </c>
      <c r="B66" s="8">
        <f t="shared" ca="1" si="30"/>
        <v>0.46791655674985277</v>
      </c>
      <c r="C66" s="9" t="str">
        <f t="shared" ca="1" si="1"/>
        <v>carotte</v>
      </c>
      <c r="D66" s="9">
        <f t="shared" ca="1" si="31"/>
        <v>9</v>
      </c>
    </row>
    <row r="67" spans="1:4" ht="21.75" customHeight="1">
      <c r="A67" s="7">
        <f t="shared" ref="A67:A76" si="33">A66</f>
        <v>40710</v>
      </c>
      <c r="B67" s="8">
        <f t="shared" ca="1" si="30"/>
        <v>0.43830809824012212</v>
      </c>
      <c r="C67" s="9" t="str">
        <f t="shared" ca="1" si="1"/>
        <v>dégivrant</v>
      </c>
      <c r="D67" s="9">
        <f t="shared" ca="1" si="31"/>
        <v>9</v>
      </c>
    </row>
    <row r="68" spans="1:4" ht="21.75" customHeight="1">
      <c r="A68" s="7">
        <f t="shared" si="33"/>
        <v>40710</v>
      </c>
      <c r="B68" s="8">
        <f t="shared" ca="1" si="30"/>
        <v>0.45772832161109817</v>
      </c>
      <c r="C68" s="9" t="str">
        <f t="shared" ref="C68:C131" ca="1" si="34">CHOOSE(INT(RAND()*10)+1,"Lunette de soleil","parapluie","tomate","fraise","carotte","dégivrant","t-shirt","chaussettes","jogging","décoration voiture")</f>
        <v>Lunette de soleil</v>
      </c>
      <c r="D68" s="9">
        <f t="shared" ca="1" si="31"/>
        <v>11</v>
      </c>
    </row>
    <row r="69" spans="1:4" ht="21.75" customHeight="1">
      <c r="A69" s="7">
        <f t="shared" si="33"/>
        <v>40710</v>
      </c>
      <c r="B69" s="8">
        <f t="shared" ca="1" si="30"/>
        <v>0.41335576384926398</v>
      </c>
      <c r="C69" s="9" t="str">
        <f t="shared" ca="1" si="34"/>
        <v>fraise</v>
      </c>
      <c r="D69" s="9">
        <f t="shared" ca="1" si="31"/>
        <v>2</v>
      </c>
    </row>
    <row r="70" spans="1:4" ht="21.75" customHeight="1">
      <c r="A70" s="7">
        <f t="shared" si="33"/>
        <v>40710</v>
      </c>
      <c r="B70" s="8">
        <f t="shared" ca="1" si="30"/>
        <v>0.49170090263179334</v>
      </c>
      <c r="C70" s="9" t="str">
        <f t="shared" ca="1" si="34"/>
        <v>tomate</v>
      </c>
      <c r="D70" s="9">
        <f t="shared" ca="1" si="31"/>
        <v>4</v>
      </c>
    </row>
    <row r="71" spans="1:4" ht="21.75" customHeight="1">
      <c r="A71" s="7">
        <f t="shared" si="33"/>
        <v>40710</v>
      </c>
      <c r="B71" s="8">
        <f t="shared" ca="1" si="30"/>
        <v>0.40243735562725158</v>
      </c>
      <c r="C71" s="9" t="str">
        <f t="shared" ca="1" si="34"/>
        <v>décoration voiture</v>
      </c>
      <c r="D71" s="9">
        <f t="shared" ca="1" si="31"/>
        <v>13</v>
      </c>
    </row>
    <row r="72" spans="1:4" ht="21.75" customHeight="1">
      <c r="A72" s="7">
        <f t="shared" si="33"/>
        <v>40710</v>
      </c>
      <c r="B72" s="8">
        <f t="shared" ca="1" si="30"/>
        <v>0.45779613918808526</v>
      </c>
      <c r="C72" s="9" t="str">
        <f t="shared" ca="1" si="34"/>
        <v>dégivrant</v>
      </c>
      <c r="D72" s="9">
        <f t="shared" ca="1" si="31"/>
        <v>1</v>
      </c>
    </row>
    <row r="73" spans="1:4" ht="21.75" customHeight="1">
      <c r="A73" s="7">
        <f t="shared" si="33"/>
        <v>40710</v>
      </c>
      <c r="B73" s="8">
        <f t="shared" ca="1" si="30"/>
        <v>0.45227936718141515</v>
      </c>
      <c r="C73" s="9" t="str">
        <f t="shared" ca="1" si="34"/>
        <v>fraise</v>
      </c>
      <c r="D73" s="9">
        <f t="shared" ca="1" si="31"/>
        <v>8</v>
      </c>
    </row>
    <row r="74" spans="1:4" ht="21.75" customHeight="1">
      <c r="A74" s="7">
        <f t="shared" si="33"/>
        <v>40710</v>
      </c>
      <c r="B74" s="8">
        <f t="shared" ca="1" si="30"/>
        <v>0.42923613367368207</v>
      </c>
      <c r="C74" s="9" t="str">
        <f t="shared" ca="1" si="34"/>
        <v>jogging</v>
      </c>
      <c r="D74" s="9">
        <f t="shared" ca="1" si="31"/>
        <v>11</v>
      </c>
    </row>
    <row r="75" spans="1:4" ht="21.75" customHeight="1">
      <c r="A75" s="7">
        <f t="shared" si="33"/>
        <v>40710</v>
      </c>
      <c r="B75" s="8">
        <f t="shared" ca="1" si="30"/>
        <v>0.36156688057670994</v>
      </c>
      <c r="C75" s="9" t="str">
        <f t="shared" ca="1" si="34"/>
        <v>décoration voiture</v>
      </c>
      <c r="D75" s="9">
        <f t="shared" ca="1" si="31"/>
        <v>4</v>
      </c>
    </row>
    <row r="76" spans="1:4" ht="21.75" customHeight="1">
      <c r="A76" s="7">
        <f t="shared" si="33"/>
        <v>40710</v>
      </c>
      <c r="B76" s="8">
        <f t="shared" ca="1" si="30"/>
        <v>0.41817398020079144</v>
      </c>
      <c r="C76" s="9" t="str">
        <f t="shared" ca="1" si="34"/>
        <v>parapluie</v>
      </c>
      <c r="D76" s="9">
        <f t="shared" ca="1" si="31"/>
        <v>5</v>
      </c>
    </row>
    <row r="77" spans="1:4" ht="21.75" customHeight="1">
      <c r="A77" s="7">
        <v>40710</v>
      </c>
      <c r="B77" s="8">
        <f t="shared" ca="1" si="30"/>
        <v>0.35215170147381669</v>
      </c>
      <c r="C77" s="9" t="str">
        <f t="shared" ca="1" si="34"/>
        <v>parapluie</v>
      </c>
      <c r="D77" s="9">
        <f t="shared" ca="1" si="31"/>
        <v>12</v>
      </c>
    </row>
    <row r="78" spans="1:4" ht="21.75" customHeight="1">
      <c r="A78" s="7">
        <v>40710</v>
      </c>
      <c r="B78" s="8">
        <f t="shared" ca="1" si="30"/>
        <v>0.42653673665719016</v>
      </c>
      <c r="C78" s="9" t="str">
        <f t="shared" ca="1" si="34"/>
        <v>décoration voiture</v>
      </c>
      <c r="D78" s="9">
        <f t="shared" ca="1" si="31"/>
        <v>6</v>
      </c>
    </row>
    <row r="79" spans="1:4" ht="21.75" customHeight="1">
      <c r="A79" s="7">
        <v>40710</v>
      </c>
      <c r="B79" s="8">
        <f t="shared" ca="1" si="30"/>
        <v>0.40403101725698581</v>
      </c>
      <c r="C79" s="9" t="str">
        <f t="shared" ca="1" si="34"/>
        <v>Lunette de soleil</v>
      </c>
      <c r="D79" s="9">
        <f t="shared" ca="1" si="31"/>
        <v>4</v>
      </c>
    </row>
    <row r="80" spans="1:4" ht="21.75" customHeight="1">
      <c r="A80" s="7">
        <v>40717</v>
      </c>
      <c r="B80" s="8">
        <f t="shared" ca="1" si="30"/>
        <v>0.45071562884227145</v>
      </c>
      <c r="C80" s="9" t="str">
        <f t="shared" ca="1" si="34"/>
        <v>Lunette de soleil</v>
      </c>
      <c r="D80" s="9">
        <f t="shared" ca="1" si="31"/>
        <v>14</v>
      </c>
    </row>
    <row r="81" spans="1:4" ht="21.75" customHeight="1">
      <c r="A81" s="7">
        <f>A80</f>
        <v>40717</v>
      </c>
      <c r="B81" s="8">
        <f t="shared" ca="1" si="30"/>
        <v>0.4157490722811632</v>
      </c>
      <c r="C81" s="9" t="str">
        <f t="shared" ca="1" si="34"/>
        <v>fraise</v>
      </c>
      <c r="D81" s="9">
        <f t="shared" ca="1" si="31"/>
        <v>6</v>
      </c>
    </row>
    <row r="82" spans="1:4" ht="21.75" customHeight="1">
      <c r="A82" s="7">
        <f t="shared" ref="A82:A98" si="35">A81</f>
        <v>40717</v>
      </c>
      <c r="B82" s="8">
        <f t="shared" ca="1" si="30"/>
        <v>0.40336943679965631</v>
      </c>
      <c r="C82" s="9" t="str">
        <f t="shared" ca="1" si="34"/>
        <v>t-shirt</v>
      </c>
      <c r="D82" s="9">
        <f t="shared" ca="1" si="31"/>
        <v>8</v>
      </c>
    </row>
    <row r="83" spans="1:4" ht="21.75" customHeight="1">
      <c r="A83" s="7">
        <f t="shared" si="35"/>
        <v>40717</v>
      </c>
      <c r="B83" s="8">
        <f t="shared" ca="1" si="30"/>
        <v>0.45219163176785621</v>
      </c>
      <c r="C83" s="9" t="str">
        <f t="shared" ca="1" si="34"/>
        <v>jogging</v>
      </c>
      <c r="D83" s="9">
        <f t="shared" ca="1" si="31"/>
        <v>9</v>
      </c>
    </row>
    <row r="84" spans="1:4" ht="21.75" customHeight="1">
      <c r="A84" s="7">
        <f t="shared" si="35"/>
        <v>40717</v>
      </c>
      <c r="B84" s="8">
        <f t="shared" ca="1" si="30"/>
        <v>0.37898810332939409</v>
      </c>
      <c r="C84" s="9" t="str">
        <f t="shared" ca="1" si="34"/>
        <v>chaussettes</v>
      </c>
      <c r="D84" s="9">
        <f t="shared" ca="1" si="31"/>
        <v>3</v>
      </c>
    </row>
    <row r="85" spans="1:4" ht="21.75" customHeight="1">
      <c r="A85" s="7">
        <f t="shared" si="35"/>
        <v>40717</v>
      </c>
      <c r="B85" s="8">
        <f t="shared" ca="1" si="30"/>
        <v>0.46928911154992375</v>
      </c>
      <c r="C85" s="9" t="str">
        <f t="shared" ca="1" si="34"/>
        <v>jogging</v>
      </c>
      <c r="D85" s="9">
        <f t="shared" ca="1" si="31"/>
        <v>6</v>
      </c>
    </row>
    <row r="86" spans="1:4" ht="21.75" customHeight="1">
      <c r="A86" s="7">
        <f t="shared" si="35"/>
        <v>40717</v>
      </c>
      <c r="B86" s="8">
        <f t="shared" ca="1" si="30"/>
        <v>0.46417499945668356</v>
      </c>
      <c r="C86" s="9" t="str">
        <f t="shared" ca="1" si="34"/>
        <v>Lunette de soleil</v>
      </c>
      <c r="D86" s="9">
        <f t="shared" ca="1" si="31"/>
        <v>2</v>
      </c>
    </row>
    <row r="87" spans="1:4" ht="21.75" customHeight="1">
      <c r="A87" s="7">
        <f t="shared" si="35"/>
        <v>40717</v>
      </c>
      <c r="B87" s="8">
        <f t="shared" ca="1" si="30"/>
        <v>0.36275363251527304</v>
      </c>
      <c r="C87" s="9" t="str">
        <f t="shared" ca="1" si="34"/>
        <v>parapluie</v>
      </c>
      <c r="D87" s="9">
        <f t="shared" ca="1" si="31"/>
        <v>12</v>
      </c>
    </row>
    <row r="88" spans="1:4" ht="21.75" customHeight="1">
      <c r="A88" s="7">
        <f t="shared" si="35"/>
        <v>40717</v>
      </c>
      <c r="B88" s="8">
        <f t="shared" ca="1" si="30"/>
        <v>0.49859810684161671</v>
      </c>
      <c r="C88" s="9" t="str">
        <f t="shared" ca="1" si="34"/>
        <v>dégivrant</v>
      </c>
      <c r="D88" s="9">
        <f t="shared" ca="1" si="31"/>
        <v>14</v>
      </c>
    </row>
    <row r="89" spans="1:4" ht="21.75" customHeight="1">
      <c r="A89" s="7">
        <f t="shared" si="35"/>
        <v>40717</v>
      </c>
      <c r="B89" s="8">
        <f t="shared" ca="1" si="30"/>
        <v>0.34492746997756762</v>
      </c>
      <c r="C89" s="9" t="str">
        <f t="shared" ca="1" si="34"/>
        <v>décoration voiture</v>
      </c>
      <c r="D89" s="9">
        <f t="shared" ca="1" si="31"/>
        <v>6</v>
      </c>
    </row>
    <row r="90" spans="1:4" ht="21.75" customHeight="1">
      <c r="A90" s="7">
        <f t="shared" si="35"/>
        <v>40717</v>
      </c>
      <c r="B90" s="8">
        <f t="shared" ca="1" si="30"/>
        <v>0.41273234797670738</v>
      </c>
      <c r="C90" s="9" t="str">
        <f t="shared" ca="1" si="34"/>
        <v>jogging</v>
      </c>
      <c r="D90" s="9">
        <f t="shared" ca="1" si="31"/>
        <v>14</v>
      </c>
    </row>
    <row r="91" spans="1:4" ht="21.75" customHeight="1">
      <c r="A91" s="7">
        <f t="shared" si="35"/>
        <v>40717</v>
      </c>
      <c r="B91" s="8">
        <f t="shared" ca="1" si="30"/>
        <v>0.40814370864290628</v>
      </c>
      <c r="C91" s="9" t="str">
        <f t="shared" ca="1" si="34"/>
        <v>t-shirt</v>
      </c>
      <c r="D91" s="9">
        <f t="shared" ca="1" si="31"/>
        <v>6</v>
      </c>
    </row>
    <row r="92" spans="1:4" ht="21.75" customHeight="1">
      <c r="A92" s="7">
        <f t="shared" si="35"/>
        <v>40717</v>
      </c>
      <c r="B92" s="8">
        <f t="shared" ca="1" si="30"/>
        <v>0.44159218281171714</v>
      </c>
      <c r="C92" s="9" t="str">
        <f t="shared" ca="1" si="34"/>
        <v>dégivrant</v>
      </c>
      <c r="D92" s="9">
        <f t="shared" ca="1" si="31"/>
        <v>15</v>
      </c>
    </row>
    <row r="93" spans="1:4" ht="21.75" customHeight="1">
      <c r="A93" s="7">
        <f t="shared" si="35"/>
        <v>40717</v>
      </c>
      <c r="B93" s="8">
        <f t="shared" ca="1" si="30"/>
        <v>0.33775055241469609</v>
      </c>
      <c r="C93" s="9" t="str">
        <f t="shared" ca="1" si="34"/>
        <v>décoration voiture</v>
      </c>
      <c r="D93" s="9">
        <f t="shared" ca="1" si="31"/>
        <v>13</v>
      </c>
    </row>
    <row r="94" spans="1:4" ht="21.75" customHeight="1">
      <c r="A94" s="7">
        <f t="shared" si="35"/>
        <v>40717</v>
      </c>
      <c r="B94" s="8">
        <f t="shared" ca="1" si="30"/>
        <v>0.41519645645511577</v>
      </c>
      <c r="C94" s="9" t="str">
        <f t="shared" ca="1" si="34"/>
        <v>dégivrant</v>
      </c>
      <c r="D94" s="9">
        <f t="shared" ca="1" si="31"/>
        <v>11</v>
      </c>
    </row>
    <row r="95" spans="1:4" ht="21.75" customHeight="1">
      <c r="A95" s="7">
        <f t="shared" si="35"/>
        <v>40717</v>
      </c>
      <c r="B95" s="8">
        <f t="shared" ca="1" si="30"/>
        <v>0.42532290285778684</v>
      </c>
      <c r="C95" s="9" t="str">
        <f t="shared" ca="1" si="34"/>
        <v>Lunette de soleil</v>
      </c>
      <c r="D95" s="9">
        <f t="shared" ca="1" si="31"/>
        <v>0</v>
      </c>
    </row>
    <row r="96" spans="1:4" ht="21.75" customHeight="1">
      <c r="A96" s="7">
        <f t="shared" si="35"/>
        <v>40717</v>
      </c>
      <c r="B96" s="8">
        <f t="shared" ca="1" si="30"/>
        <v>0.42968091372174161</v>
      </c>
      <c r="C96" s="9" t="str">
        <f t="shared" ca="1" si="34"/>
        <v>fraise</v>
      </c>
      <c r="D96" s="9">
        <f t="shared" ca="1" si="31"/>
        <v>12</v>
      </c>
    </row>
    <row r="97" spans="1:4" ht="21.75" customHeight="1">
      <c r="A97" s="7">
        <f t="shared" si="35"/>
        <v>40717</v>
      </c>
      <c r="B97" s="8">
        <f t="shared" ca="1" si="30"/>
        <v>0.36035851802960106</v>
      </c>
      <c r="C97" s="9" t="str">
        <f t="shared" ca="1" si="34"/>
        <v>carotte</v>
      </c>
      <c r="D97" s="9">
        <f t="shared" ca="1" si="31"/>
        <v>6</v>
      </c>
    </row>
    <row r="98" spans="1:4" ht="21.75" customHeight="1">
      <c r="A98" s="7">
        <f t="shared" si="35"/>
        <v>40717</v>
      </c>
      <c r="B98" s="8">
        <f t="shared" ca="1" si="30"/>
        <v>0.45359827897078842</v>
      </c>
      <c r="C98" s="9" t="str">
        <f t="shared" ca="1" si="34"/>
        <v>décoration voiture</v>
      </c>
      <c r="D98" s="9">
        <f t="shared" ca="1" si="31"/>
        <v>15</v>
      </c>
    </row>
    <row r="99" spans="1:4" ht="21.75" customHeight="1">
      <c r="A99" s="7">
        <v>40717</v>
      </c>
      <c r="B99" s="8">
        <f ca="1">RAND()*($A$1-$B$1)+$B$1</f>
        <v>0.4164287184242082</v>
      </c>
      <c r="C99" s="9" t="str">
        <f t="shared" ca="1" si="34"/>
        <v>carotte</v>
      </c>
      <c r="D99" s="9">
        <f ca="1">ROUND((RAND()*15),0)</f>
        <v>3</v>
      </c>
    </row>
    <row r="100" spans="1:4" ht="21.75" customHeight="1">
      <c r="A100" s="7">
        <f>A99</f>
        <v>40717</v>
      </c>
      <c r="B100" s="8">
        <f t="shared" ref="B100:B146" ca="1" si="36">RAND()*($A$1-$B$1)+$B$1</f>
        <v>0.44318449676774319</v>
      </c>
      <c r="C100" s="9" t="str">
        <f t="shared" ca="1" si="34"/>
        <v>tomate</v>
      </c>
      <c r="D100" s="9">
        <f t="shared" ref="D100:D146" ca="1" si="37">ROUND((RAND()*15),0)</f>
        <v>5</v>
      </c>
    </row>
    <row r="101" spans="1:4" ht="21.75" customHeight="1">
      <c r="A101" s="7">
        <f t="shared" ref="A101:A112" si="38">A100</f>
        <v>40717</v>
      </c>
      <c r="B101" s="8">
        <f t="shared" ca="1" si="36"/>
        <v>0.48487066098545067</v>
      </c>
      <c r="C101" s="9" t="str">
        <f t="shared" ca="1" si="34"/>
        <v>décoration voiture</v>
      </c>
      <c r="D101" s="9">
        <f t="shared" ca="1" si="37"/>
        <v>7</v>
      </c>
    </row>
    <row r="102" spans="1:4" ht="21.75" customHeight="1">
      <c r="A102" s="7">
        <f t="shared" si="38"/>
        <v>40717</v>
      </c>
      <c r="B102" s="8">
        <f t="shared" ca="1" si="36"/>
        <v>0.42819948634825183</v>
      </c>
      <c r="C102" s="9" t="str">
        <f t="shared" ca="1" si="34"/>
        <v>fraise</v>
      </c>
      <c r="D102" s="9">
        <f t="shared" ca="1" si="37"/>
        <v>10</v>
      </c>
    </row>
    <row r="103" spans="1:4" ht="21.75" customHeight="1">
      <c r="A103" s="7">
        <f t="shared" si="38"/>
        <v>40717</v>
      </c>
      <c r="B103" s="8">
        <f t="shared" ca="1" si="36"/>
        <v>0.48414849827794082</v>
      </c>
      <c r="C103" s="9" t="str">
        <f t="shared" ca="1" si="34"/>
        <v>dégivrant</v>
      </c>
      <c r="D103" s="9">
        <f t="shared" ca="1" si="37"/>
        <v>0</v>
      </c>
    </row>
    <row r="104" spans="1:4" ht="21.75" customHeight="1">
      <c r="A104" s="7">
        <f t="shared" si="38"/>
        <v>40717</v>
      </c>
      <c r="B104" s="8">
        <f t="shared" ca="1" si="36"/>
        <v>0.4016221012967488</v>
      </c>
      <c r="C104" s="9" t="str">
        <f t="shared" ca="1" si="34"/>
        <v>dégivrant</v>
      </c>
      <c r="D104" s="9">
        <f t="shared" ca="1" si="37"/>
        <v>2</v>
      </c>
    </row>
    <row r="105" spans="1:4" ht="21.75" customHeight="1">
      <c r="A105" s="7">
        <f t="shared" si="38"/>
        <v>40717</v>
      </c>
      <c r="B105" s="8">
        <f t="shared" ca="1" si="36"/>
        <v>0.34661554652546323</v>
      </c>
      <c r="C105" s="9" t="str">
        <f t="shared" ca="1" si="34"/>
        <v>carotte</v>
      </c>
      <c r="D105" s="9">
        <f t="shared" ca="1" si="37"/>
        <v>13</v>
      </c>
    </row>
    <row r="106" spans="1:4" ht="21.75" customHeight="1">
      <c r="A106" s="7">
        <f t="shared" si="38"/>
        <v>40717</v>
      </c>
      <c r="B106" s="8">
        <f t="shared" ca="1" si="36"/>
        <v>0.35739040016424406</v>
      </c>
      <c r="C106" s="9" t="str">
        <f t="shared" ca="1" si="34"/>
        <v>carotte</v>
      </c>
      <c r="D106" s="9">
        <f t="shared" ca="1" si="37"/>
        <v>8</v>
      </c>
    </row>
    <row r="107" spans="1:4" ht="21.75" customHeight="1">
      <c r="A107" s="7">
        <f t="shared" si="38"/>
        <v>40717</v>
      </c>
      <c r="B107" s="8">
        <f t="shared" ca="1" si="36"/>
        <v>0.356300946591255</v>
      </c>
      <c r="C107" s="9" t="str">
        <f t="shared" ca="1" si="34"/>
        <v>dégivrant</v>
      </c>
      <c r="D107" s="9">
        <f t="shared" ca="1" si="37"/>
        <v>1</v>
      </c>
    </row>
    <row r="108" spans="1:4" ht="21.75" customHeight="1">
      <c r="A108" s="7">
        <f t="shared" si="38"/>
        <v>40717</v>
      </c>
      <c r="B108" s="8">
        <f t="shared" ca="1" si="36"/>
        <v>0.4252616577353146</v>
      </c>
      <c r="C108" s="9" t="str">
        <f t="shared" ca="1" si="34"/>
        <v>carotte</v>
      </c>
      <c r="D108" s="9">
        <f t="shared" ca="1" si="37"/>
        <v>10</v>
      </c>
    </row>
    <row r="109" spans="1:4" ht="21.75" customHeight="1">
      <c r="A109" s="7">
        <f t="shared" si="38"/>
        <v>40717</v>
      </c>
      <c r="B109" s="8">
        <f t="shared" ca="1" si="36"/>
        <v>0.44753047043321303</v>
      </c>
      <c r="C109" s="9" t="str">
        <f t="shared" ca="1" si="34"/>
        <v>t-shirt</v>
      </c>
      <c r="D109" s="9">
        <f t="shared" ca="1" si="37"/>
        <v>6</v>
      </c>
    </row>
    <row r="110" spans="1:4" ht="21.75" customHeight="1">
      <c r="A110" s="7">
        <f t="shared" si="38"/>
        <v>40717</v>
      </c>
      <c r="B110" s="8">
        <f t="shared" ca="1" si="36"/>
        <v>0.43853690216291802</v>
      </c>
      <c r="C110" s="9" t="str">
        <f t="shared" ca="1" si="34"/>
        <v>décoration voiture</v>
      </c>
      <c r="D110" s="9">
        <f t="shared" ca="1" si="37"/>
        <v>12</v>
      </c>
    </row>
    <row r="111" spans="1:4" ht="21.75" customHeight="1">
      <c r="A111" s="7">
        <f t="shared" si="38"/>
        <v>40717</v>
      </c>
      <c r="B111" s="8">
        <f t="shared" ca="1" si="36"/>
        <v>0.39755312631640866</v>
      </c>
      <c r="C111" s="9" t="str">
        <f t="shared" ca="1" si="34"/>
        <v>jogging</v>
      </c>
      <c r="D111" s="9">
        <f t="shared" ca="1" si="37"/>
        <v>0</v>
      </c>
    </row>
    <row r="112" spans="1:4" ht="21.75" customHeight="1">
      <c r="A112" s="7">
        <f t="shared" si="38"/>
        <v>40717</v>
      </c>
      <c r="B112" s="8">
        <f t="shared" ca="1" si="36"/>
        <v>0.49516360967735695</v>
      </c>
      <c r="C112" s="9" t="str">
        <f t="shared" ca="1" si="34"/>
        <v>t-shirt</v>
      </c>
      <c r="D112" s="9">
        <f t="shared" ca="1" si="37"/>
        <v>9</v>
      </c>
    </row>
    <row r="113" spans="1:4" ht="21.75" customHeight="1">
      <c r="A113" s="7">
        <v>40717</v>
      </c>
      <c r="B113" s="8">
        <f t="shared" ca="1" si="36"/>
        <v>0.33894251890708949</v>
      </c>
      <c r="C113" s="9" t="str">
        <f t="shared" ca="1" si="34"/>
        <v>jogging</v>
      </c>
      <c r="D113" s="9">
        <f t="shared" ca="1" si="37"/>
        <v>1</v>
      </c>
    </row>
    <row r="114" spans="1:4" ht="21.75" customHeight="1">
      <c r="A114" s="7">
        <f>A113</f>
        <v>40717</v>
      </c>
      <c r="B114" s="8">
        <f t="shared" ca="1" si="36"/>
        <v>0.44076206663603096</v>
      </c>
      <c r="C114" s="9" t="str">
        <f t="shared" ca="1" si="34"/>
        <v>tomate</v>
      </c>
      <c r="D114" s="9">
        <f t="shared" ca="1" si="37"/>
        <v>9</v>
      </c>
    </row>
    <row r="115" spans="1:4" ht="21.75" customHeight="1">
      <c r="A115" s="7">
        <f t="shared" ref="A115:A124" si="39">A114</f>
        <v>40717</v>
      </c>
      <c r="B115" s="8">
        <f t="shared" ca="1" si="36"/>
        <v>0.38692460690381614</v>
      </c>
      <c r="C115" s="9" t="str">
        <f t="shared" ca="1" si="34"/>
        <v>dégivrant</v>
      </c>
      <c r="D115" s="9">
        <f t="shared" ca="1" si="37"/>
        <v>12</v>
      </c>
    </row>
    <row r="116" spans="1:4" ht="21.75" customHeight="1">
      <c r="A116" s="7">
        <f t="shared" si="39"/>
        <v>40717</v>
      </c>
      <c r="B116" s="8">
        <f t="shared" ca="1" si="36"/>
        <v>0.33423098421188413</v>
      </c>
      <c r="C116" s="9" t="str">
        <f t="shared" ca="1" si="34"/>
        <v>jogging</v>
      </c>
      <c r="D116" s="9">
        <f t="shared" ca="1" si="37"/>
        <v>0</v>
      </c>
    </row>
    <row r="117" spans="1:4" ht="21.75" customHeight="1">
      <c r="A117" s="7">
        <f t="shared" si="39"/>
        <v>40717</v>
      </c>
      <c r="B117" s="8">
        <f t="shared" ca="1" si="36"/>
        <v>0.47745530408252751</v>
      </c>
      <c r="C117" s="9" t="str">
        <f t="shared" ca="1" si="34"/>
        <v>chaussettes</v>
      </c>
      <c r="D117" s="9">
        <f t="shared" ca="1" si="37"/>
        <v>6</v>
      </c>
    </row>
    <row r="118" spans="1:4" ht="21.75" customHeight="1">
      <c r="A118" s="7">
        <f t="shared" si="39"/>
        <v>40717</v>
      </c>
      <c r="B118" s="8">
        <f t="shared" ca="1" si="36"/>
        <v>0.35170012048269306</v>
      </c>
      <c r="C118" s="9" t="str">
        <f t="shared" ca="1" si="34"/>
        <v>dégivrant</v>
      </c>
      <c r="D118" s="9">
        <f t="shared" ca="1" si="37"/>
        <v>7</v>
      </c>
    </row>
    <row r="119" spans="1:4" ht="21.75" customHeight="1">
      <c r="A119" s="7">
        <f t="shared" si="39"/>
        <v>40717</v>
      </c>
      <c r="B119" s="8">
        <f t="shared" ca="1" si="36"/>
        <v>0.33944508593777928</v>
      </c>
      <c r="C119" s="9" t="str">
        <f t="shared" ca="1" si="34"/>
        <v>tomate</v>
      </c>
      <c r="D119" s="9">
        <f t="shared" ca="1" si="37"/>
        <v>13</v>
      </c>
    </row>
    <row r="120" spans="1:4" ht="21.75" customHeight="1">
      <c r="A120" s="7">
        <f t="shared" si="39"/>
        <v>40717</v>
      </c>
      <c r="B120" s="8">
        <f t="shared" ca="1" si="36"/>
        <v>0.49595756276796965</v>
      </c>
      <c r="C120" s="9" t="str">
        <f t="shared" ca="1" si="34"/>
        <v>jogging</v>
      </c>
      <c r="D120" s="9">
        <f t="shared" ca="1" si="37"/>
        <v>4</v>
      </c>
    </row>
    <row r="121" spans="1:4" ht="21.75" customHeight="1">
      <c r="A121" s="7">
        <f t="shared" si="39"/>
        <v>40717</v>
      </c>
      <c r="B121" s="8">
        <f t="shared" ca="1" si="36"/>
        <v>0.43627244451307812</v>
      </c>
      <c r="C121" s="9" t="str">
        <f t="shared" ca="1" si="34"/>
        <v>t-shirt</v>
      </c>
      <c r="D121" s="9">
        <f t="shared" ca="1" si="37"/>
        <v>5</v>
      </c>
    </row>
    <row r="122" spans="1:4" ht="21.75" customHeight="1">
      <c r="A122" s="7">
        <f t="shared" si="39"/>
        <v>40717</v>
      </c>
      <c r="B122" s="8">
        <f t="shared" ca="1" si="36"/>
        <v>0.34521493648750379</v>
      </c>
      <c r="C122" s="9" t="str">
        <f t="shared" ca="1" si="34"/>
        <v>dégivrant</v>
      </c>
      <c r="D122" s="9">
        <f t="shared" ca="1" si="37"/>
        <v>2</v>
      </c>
    </row>
    <row r="123" spans="1:4" ht="21.75" customHeight="1">
      <c r="A123" s="7">
        <f t="shared" si="39"/>
        <v>40717</v>
      </c>
      <c r="B123" s="8">
        <f t="shared" ca="1" si="36"/>
        <v>0.39857013557394927</v>
      </c>
      <c r="C123" s="9" t="str">
        <f t="shared" ca="1" si="34"/>
        <v>tomate</v>
      </c>
      <c r="D123" s="9">
        <f t="shared" ca="1" si="37"/>
        <v>3</v>
      </c>
    </row>
    <row r="124" spans="1:4" ht="21.75" customHeight="1">
      <c r="A124" s="7">
        <f t="shared" si="39"/>
        <v>40717</v>
      </c>
      <c r="B124" s="8">
        <f t="shared" ca="1" si="36"/>
        <v>0.34431875299049586</v>
      </c>
      <c r="C124" s="9" t="str">
        <f t="shared" ca="1" si="34"/>
        <v>t-shirt</v>
      </c>
      <c r="D124" s="9">
        <f t="shared" ca="1" si="37"/>
        <v>12</v>
      </c>
    </row>
    <row r="125" spans="1:4" ht="21.75" customHeight="1">
      <c r="A125" s="7">
        <v>40717</v>
      </c>
      <c r="B125" s="8">
        <f t="shared" ca="1" si="36"/>
        <v>0.42365198321650144</v>
      </c>
      <c r="C125" s="9" t="str">
        <f t="shared" ca="1" si="34"/>
        <v>chaussettes</v>
      </c>
      <c r="D125" s="9">
        <f t="shared" ca="1" si="37"/>
        <v>7</v>
      </c>
    </row>
    <row r="126" spans="1:4" ht="21.75" customHeight="1">
      <c r="A126" s="7">
        <v>40717</v>
      </c>
      <c r="B126" s="8">
        <f t="shared" ca="1" si="36"/>
        <v>0.3358638528022927</v>
      </c>
      <c r="C126" s="9" t="str">
        <f t="shared" ca="1" si="34"/>
        <v>décoration voiture</v>
      </c>
      <c r="D126" s="9">
        <f t="shared" ca="1" si="37"/>
        <v>6</v>
      </c>
    </row>
    <row r="127" spans="1:4" ht="21.75" customHeight="1">
      <c r="A127" s="7">
        <v>40717</v>
      </c>
      <c r="B127" s="8">
        <f t="shared" ca="1" si="36"/>
        <v>0.36897408670441356</v>
      </c>
      <c r="C127" s="9" t="str">
        <f t="shared" ca="1" si="34"/>
        <v>Lunette de soleil</v>
      </c>
      <c r="D127" s="9">
        <f t="shared" ca="1" si="37"/>
        <v>5</v>
      </c>
    </row>
    <row r="128" spans="1:4" ht="21.75" customHeight="1">
      <c r="A128" s="7">
        <v>40717</v>
      </c>
      <c r="B128" s="8">
        <f t="shared" ca="1" si="36"/>
        <v>0.35303886137831747</v>
      </c>
      <c r="C128" s="9" t="str">
        <f t="shared" ca="1" si="34"/>
        <v>chaussettes</v>
      </c>
      <c r="D128" s="9">
        <f t="shared" ca="1" si="37"/>
        <v>13</v>
      </c>
    </row>
    <row r="129" spans="1:4" ht="21.75" customHeight="1">
      <c r="A129" s="7">
        <f>A128</f>
        <v>40717</v>
      </c>
      <c r="B129" s="8">
        <f t="shared" ca="1" si="36"/>
        <v>0.39404142123984853</v>
      </c>
      <c r="C129" s="9" t="str">
        <f t="shared" ca="1" si="34"/>
        <v>chaussettes</v>
      </c>
      <c r="D129" s="9">
        <f t="shared" ca="1" si="37"/>
        <v>9</v>
      </c>
    </row>
    <row r="130" spans="1:4" ht="21.75" customHeight="1">
      <c r="A130" s="7">
        <f t="shared" ref="A130:A146" si="40">A129</f>
        <v>40717</v>
      </c>
      <c r="B130" s="8">
        <f t="shared" ca="1" si="36"/>
        <v>0.4969030141970906</v>
      </c>
      <c r="C130" s="9" t="str">
        <f t="shared" ca="1" si="34"/>
        <v>t-shirt</v>
      </c>
      <c r="D130" s="9">
        <f t="shared" ca="1" si="37"/>
        <v>7</v>
      </c>
    </row>
    <row r="131" spans="1:4" ht="21.75" customHeight="1">
      <c r="A131" s="7">
        <f t="shared" si="40"/>
        <v>40717</v>
      </c>
      <c r="B131" s="8">
        <f t="shared" ca="1" si="36"/>
        <v>0.45826736496491993</v>
      </c>
      <c r="C131" s="9" t="str">
        <f t="shared" ca="1" si="34"/>
        <v>jogging</v>
      </c>
      <c r="D131" s="9">
        <f t="shared" ca="1" si="37"/>
        <v>10</v>
      </c>
    </row>
    <row r="132" spans="1:4" ht="21.75" customHeight="1">
      <c r="A132" s="7">
        <f t="shared" si="40"/>
        <v>40717</v>
      </c>
      <c r="B132" s="8">
        <f t="shared" ca="1" si="36"/>
        <v>0.45063803505471056</v>
      </c>
      <c r="C132" s="9" t="str">
        <f t="shared" ref="C132:C194" ca="1" si="41">CHOOSE(INT(RAND()*10)+1,"Lunette de soleil","parapluie","tomate","fraise","carotte","dégivrant","t-shirt","chaussettes","jogging","décoration voiture")</f>
        <v>jogging</v>
      </c>
      <c r="D132" s="9">
        <f t="shared" ca="1" si="37"/>
        <v>10</v>
      </c>
    </row>
    <row r="133" spans="1:4" ht="21.75" customHeight="1">
      <c r="A133" s="7">
        <f t="shared" si="40"/>
        <v>40717</v>
      </c>
      <c r="B133" s="8">
        <f t="shared" ca="1" si="36"/>
        <v>0.47419916763709402</v>
      </c>
      <c r="C133" s="9" t="str">
        <f t="shared" ca="1" si="41"/>
        <v>fraise</v>
      </c>
      <c r="D133" s="9">
        <f t="shared" ca="1" si="37"/>
        <v>12</v>
      </c>
    </row>
    <row r="134" spans="1:4" ht="21.75" customHeight="1">
      <c r="A134" s="7">
        <f t="shared" si="40"/>
        <v>40717</v>
      </c>
      <c r="B134" s="8">
        <f t="shared" ca="1" si="36"/>
        <v>0.49167519862419573</v>
      </c>
      <c r="C134" s="9" t="str">
        <f t="shared" ca="1" si="41"/>
        <v>parapluie</v>
      </c>
      <c r="D134" s="9">
        <f t="shared" ca="1" si="37"/>
        <v>6</v>
      </c>
    </row>
    <row r="135" spans="1:4" ht="21.75" customHeight="1">
      <c r="A135" s="7">
        <f t="shared" si="40"/>
        <v>40717</v>
      </c>
      <c r="B135" s="8">
        <f t="shared" ca="1" si="36"/>
        <v>0.37501945999196096</v>
      </c>
      <c r="C135" s="9" t="str">
        <f t="shared" ca="1" si="41"/>
        <v>t-shirt</v>
      </c>
      <c r="D135" s="9">
        <f t="shared" ca="1" si="37"/>
        <v>12</v>
      </c>
    </row>
    <row r="136" spans="1:4" ht="21.75" customHeight="1">
      <c r="A136" s="7">
        <f t="shared" si="40"/>
        <v>40717</v>
      </c>
      <c r="B136" s="8">
        <f t="shared" ca="1" si="36"/>
        <v>0.44178067920118502</v>
      </c>
      <c r="C136" s="9" t="str">
        <f t="shared" ca="1" si="41"/>
        <v>chaussettes</v>
      </c>
      <c r="D136" s="9">
        <f t="shared" ca="1" si="37"/>
        <v>15</v>
      </c>
    </row>
    <row r="137" spans="1:4" ht="21.75" customHeight="1">
      <c r="A137" s="7">
        <f t="shared" si="40"/>
        <v>40717</v>
      </c>
      <c r="B137" s="8">
        <f t="shared" ca="1" si="36"/>
        <v>0.34714757439900457</v>
      </c>
      <c r="C137" s="9" t="str">
        <f t="shared" ca="1" si="41"/>
        <v>parapluie</v>
      </c>
      <c r="D137" s="9">
        <f t="shared" ca="1" si="37"/>
        <v>7</v>
      </c>
    </row>
    <row r="138" spans="1:4" ht="21.75" customHeight="1">
      <c r="A138" s="7">
        <f t="shared" si="40"/>
        <v>40717</v>
      </c>
      <c r="B138" s="8">
        <f t="shared" ca="1" si="36"/>
        <v>0.36834310994181496</v>
      </c>
      <c r="C138" s="9" t="str">
        <f t="shared" ca="1" si="41"/>
        <v>jogging</v>
      </c>
      <c r="D138" s="9">
        <f t="shared" ca="1" si="37"/>
        <v>4</v>
      </c>
    </row>
    <row r="139" spans="1:4" ht="21.75" customHeight="1">
      <c r="A139" s="7">
        <f t="shared" si="40"/>
        <v>40717</v>
      </c>
      <c r="B139" s="8">
        <f t="shared" ca="1" si="36"/>
        <v>0.43543940809479215</v>
      </c>
      <c r="C139" s="9" t="str">
        <f t="shared" ca="1" si="41"/>
        <v>Lunette de soleil</v>
      </c>
      <c r="D139" s="9">
        <f t="shared" ca="1" si="37"/>
        <v>7</v>
      </c>
    </row>
    <row r="140" spans="1:4" ht="21.75" customHeight="1">
      <c r="A140" s="7">
        <f t="shared" si="40"/>
        <v>40717</v>
      </c>
      <c r="B140" s="8">
        <f t="shared" ca="1" si="36"/>
        <v>0.44509610988304993</v>
      </c>
      <c r="C140" s="9" t="str">
        <f t="shared" ca="1" si="41"/>
        <v>dégivrant</v>
      </c>
      <c r="D140" s="9">
        <f t="shared" ca="1" si="37"/>
        <v>6</v>
      </c>
    </row>
    <row r="141" spans="1:4" ht="21.75" customHeight="1">
      <c r="A141" s="7">
        <f t="shared" si="40"/>
        <v>40717</v>
      </c>
      <c r="B141" s="8">
        <f t="shared" ca="1" si="36"/>
        <v>0.47396887276128785</v>
      </c>
      <c r="C141" s="9" t="str">
        <f t="shared" ca="1" si="41"/>
        <v>parapluie</v>
      </c>
      <c r="D141" s="9">
        <f t="shared" ca="1" si="37"/>
        <v>8</v>
      </c>
    </row>
    <row r="142" spans="1:4" ht="21.75" customHeight="1">
      <c r="A142" s="7">
        <f t="shared" si="40"/>
        <v>40717</v>
      </c>
      <c r="B142" s="8">
        <f t="shared" ca="1" si="36"/>
        <v>0.33770242512949278</v>
      </c>
      <c r="C142" s="9" t="str">
        <f t="shared" ca="1" si="41"/>
        <v>fraise</v>
      </c>
      <c r="D142" s="9">
        <f t="shared" ca="1" si="37"/>
        <v>3</v>
      </c>
    </row>
    <row r="143" spans="1:4" ht="21.75" customHeight="1">
      <c r="A143" s="7">
        <f t="shared" si="40"/>
        <v>40717</v>
      </c>
      <c r="B143" s="8">
        <f t="shared" ca="1" si="36"/>
        <v>0.43875845423073229</v>
      </c>
      <c r="C143" s="9" t="str">
        <f t="shared" ca="1" si="41"/>
        <v>carotte</v>
      </c>
      <c r="D143" s="9">
        <f t="shared" ca="1" si="37"/>
        <v>5</v>
      </c>
    </row>
    <row r="144" spans="1:4" ht="21.75" customHeight="1">
      <c r="A144" s="7">
        <f t="shared" si="40"/>
        <v>40717</v>
      </c>
      <c r="B144" s="8">
        <f t="shared" ca="1" si="36"/>
        <v>0.37187591113981477</v>
      </c>
      <c r="C144" s="9" t="str">
        <f t="shared" ca="1" si="41"/>
        <v>parapluie</v>
      </c>
      <c r="D144" s="9">
        <f t="shared" ca="1" si="37"/>
        <v>3</v>
      </c>
    </row>
    <row r="145" spans="1:4" ht="21.75" customHeight="1">
      <c r="A145" s="7">
        <f t="shared" si="40"/>
        <v>40717</v>
      </c>
      <c r="B145" s="8">
        <f t="shared" ca="1" si="36"/>
        <v>0.49121675477230436</v>
      </c>
      <c r="C145" s="9" t="str">
        <f t="shared" ca="1" si="41"/>
        <v>fraise</v>
      </c>
      <c r="D145" s="9">
        <f t="shared" ca="1" si="37"/>
        <v>8</v>
      </c>
    </row>
    <row r="146" spans="1:4" ht="21.75" customHeight="1">
      <c r="A146" s="7">
        <f t="shared" si="40"/>
        <v>40717</v>
      </c>
      <c r="B146" s="8">
        <f t="shared" ca="1" si="36"/>
        <v>0.43409492892133983</v>
      </c>
      <c r="C146" s="9" t="str">
        <f t="shared" ca="1" si="41"/>
        <v>dégivrant</v>
      </c>
      <c r="D146" s="9">
        <f t="shared" ca="1" si="37"/>
        <v>15</v>
      </c>
    </row>
    <row r="147" spans="1:4" ht="21.75" customHeight="1">
      <c r="A147" s="7">
        <v>40717</v>
      </c>
      <c r="B147" s="8">
        <f ca="1">RAND()*($A$1-$B$1)+$B$1</f>
        <v>0.33472649763633516</v>
      </c>
      <c r="C147" s="9" t="str">
        <f t="shared" ca="1" si="41"/>
        <v>fraise</v>
      </c>
      <c r="D147" s="9">
        <f ca="1">ROUND((RAND()*15),0)</f>
        <v>15</v>
      </c>
    </row>
    <row r="148" spans="1:4" ht="21.75" customHeight="1">
      <c r="A148" s="7">
        <f>A147</f>
        <v>40717</v>
      </c>
      <c r="B148" s="8">
        <f t="shared" ref="B148:B194" ca="1" si="42">RAND()*($A$1-$B$1)+$B$1</f>
        <v>0.49731793799196466</v>
      </c>
      <c r="C148" s="9" t="str">
        <f t="shared" ca="1" si="41"/>
        <v>parapluie</v>
      </c>
      <c r="D148" s="9">
        <f t="shared" ref="D148:D194" ca="1" si="43">ROUND((RAND()*15),0)</f>
        <v>5</v>
      </c>
    </row>
    <row r="149" spans="1:4" ht="21.75" customHeight="1">
      <c r="A149" s="7">
        <f t="shared" ref="A149:A160" si="44">A148</f>
        <v>40717</v>
      </c>
      <c r="B149" s="8">
        <f t="shared" ca="1" si="42"/>
        <v>0.48820770908509886</v>
      </c>
      <c r="C149" s="9" t="str">
        <f t="shared" ca="1" si="41"/>
        <v>chaussettes</v>
      </c>
      <c r="D149" s="9">
        <f t="shared" ca="1" si="43"/>
        <v>7</v>
      </c>
    </row>
    <row r="150" spans="1:4" ht="21.75" customHeight="1">
      <c r="A150" s="7">
        <f t="shared" si="44"/>
        <v>40717</v>
      </c>
      <c r="B150" s="8">
        <f t="shared" ca="1" si="42"/>
        <v>0.46831103151591152</v>
      </c>
      <c r="C150" s="9" t="str">
        <f t="shared" ca="1" si="41"/>
        <v>Lunette de soleil</v>
      </c>
      <c r="D150" s="9">
        <f t="shared" ca="1" si="43"/>
        <v>7</v>
      </c>
    </row>
    <row r="151" spans="1:4" ht="21.75" customHeight="1">
      <c r="A151" s="7">
        <f t="shared" si="44"/>
        <v>40717</v>
      </c>
      <c r="B151" s="8">
        <f t="shared" ca="1" si="42"/>
        <v>0.35312401358228573</v>
      </c>
      <c r="C151" s="9" t="str">
        <f t="shared" ca="1" si="41"/>
        <v>jogging</v>
      </c>
      <c r="D151" s="9">
        <f t="shared" ca="1" si="43"/>
        <v>5</v>
      </c>
    </row>
    <row r="152" spans="1:4" ht="21.75" customHeight="1">
      <c r="A152" s="7">
        <f t="shared" si="44"/>
        <v>40717</v>
      </c>
      <c r="B152" s="8">
        <f t="shared" ca="1" si="42"/>
        <v>0.43018270948201831</v>
      </c>
      <c r="C152" s="9" t="str">
        <f t="shared" ca="1" si="41"/>
        <v>t-shirt</v>
      </c>
      <c r="D152" s="9">
        <f t="shared" ca="1" si="43"/>
        <v>9</v>
      </c>
    </row>
    <row r="153" spans="1:4" ht="21.75" customHeight="1">
      <c r="A153" s="7">
        <f t="shared" si="44"/>
        <v>40717</v>
      </c>
      <c r="B153" s="8">
        <f t="shared" ca="1" si="42"/>
        <v>0.362018234823548</v>
      </c>
      <c r="C153" s="9" t="str">
        <f t="shared" ca="1" si="41"/>
        <v>chaussettes</v>
      </c>
      <c r="D153" s="9">
        <f t="shared" ca="1" si="43"/>
        <v>14</v>
      </c>
    </row>
    <row r="154" spans="1:4" ht="21.75" customHeight="1">
      <c r="A154" s="7">
        <f t="shared" si="44"/>
        <v>40717</v>
      </c>
      <c r="B154" s="8">
        <f t="shared" ca="1" si="42"/>
        <v>0.39306277256847993</v>
      </c>
      <c r="C154" s="9" t="str">
        <f t="shared" ca="1" si="41"/>
        <v>t-shirt</v>
      </c>
      <c r="D154" s="9">
        <f t="shared" ca="1" si="43"/>
        <v>1</v>
      </c>
    </row>
    <row r="155" spans="1:4" ht="21.75" customHeight="1">
      <c r="A155" s="7">
        <f t="shared" si="44"/>
        <v>40717</v>
      </c>
      <c r="B155" s="8">
        <f t="shared" ca="1" si="42"/>
        <v>0.37274077882193402</v>
      </c>
      <c r="C155" s="9" t="str">
        <f t="shared" ca="1" si="41"/>
        <v>jogging</v>
      </c>
      <c r="D155" s="9">
        <f t="shared" ca="1" si="43"/>
        <v>12</v>
      </c>
    </row>
    <row r="156" spans="1:4" ht="21.75" customHeight="1">
      <c r="A156" s="7">
        <f t="shared" si="44"/>
        <v>40717</v>
      </c>
      <c r="B156" s="8">
        <f t="shared" ca="1" si="42"/>
        <v>0.36452550619217583</v>
      </c>
      <c r="C156" s="9" t="str">
        <f t="shared" ca="1" si="41"/>
        <v>décoration voiture</v>
      </c>
      <c r="D156" s="9">
        <f t="shared" ca="1" si="43"/>
        <v>6</v>
      </c>
    </row>
    <row r="157" spans="1:4" ht="21.75" customHeight="1">
      <c r="A157" s="7">
        <f t="shared" si="44"/>
        <v>40717</v>
      </c>
      <c r="B157" s="8">
        <f t="shared" ca="1" si="42"/>
        <v>0.45527101628726924</v>
      </c>
      <c r="C157" s="9" t="str">
        <f t="shared" ca="1" si="41"/>
        <v>t-shirt</v>
      </c>
      <c r="D157" s="9">
        <f t="shared" ca="1" si="43"/>
        <v>10</v>
      </c>
    </row>
    <row r="158" spans="1:4" ht="21.75" customHeight="1">
      <c r="A158" s="7">
        <f t="shared" si="44"/>
        <v>40717</v>
      </c>
      <c r="B158" s="8">
        <f t="shared" ca="1" si="42"/>
        <v>0.38987269577112232</v>
      </c>
      <c r="C158" s="9" t="str">
        <f t="shared" ca="1" si="41"/>
        <v>carotte</v>
      </c>
      <c r="D158" s="9">
        <f t="shared" ca="1" si="43"/>
        <v>12</v>
      </c>
    </row>
    <row r="159" spans="1:4" ht="21.75" customHeight="1">
      <c r="A159" s="7">
        <f t="shared" si="44"/>
        <v>40717</v>
      </c>
      <c r="B159" s="8">
        <f t="shared" ca="1" si="42"/>
        <v>0.38820466760976602</v>
      </c>
      <c r="C159" s="9" t="str">
        <f t="shared" ca="1" si="41"/>
        <v>tomate</v>
      </c>
      <c r="D159" s="9">
        <f t="shared" ca="1" si="43"/>
        <v>7</v>
      </c>
    </row>
    <row r="160" spans="1:4" ht="21.75" customHeight="1">
      <c r="A160" s="7">
        <f t="shared" si="44"/>
        <v>40717</v>
      </c>
      <c r="B160" s="8">
        <f t="shared" ca="1" si="42"/>
        <v>0.46770818374629453</v>
      </c>
      <c r="C160" s="9" t="str">
        <f t="shared" ca="1" si="41"/>
        <v>décoration voiture</v>
      </c>
      <c r="D160" s="9">
        <f t="shared" ca="1" si="43"/>
        <v>1</v>
      </c>
    </row>
    <row r="161" spans="1:4" ht="21.75" customHeight="1">
      <c r="A161" s="7">
        <v>40717</v>
      </c>
      <c r="B161" s="8">
        <f t="shared" ca="1" si="42"/>
        <v>0.37777867568232626</v>
      </c>
      <c r="C161" s="9" t="str">
        <f t="shared" ca="1" si="41"/>
        <v>tomate</v>
      </c>
      <c r="D161" s="9">
        <f t="shared" ca="1" si="43"/>
        <v>14</v>
      </c>
    </row>
    <row r="162" spans="1:4" ht="21.75" customHeight="1">
      <c r="A162" s="7">
        <f>A161</f>
        <v>40717</v>
      </c>
      <c r="B162" s="8">
        <f t="shared" ca="1" si="42"/>
        <v>0.45610363575711338</v>
      </c>
      <c r="C162" s="9" t="str">
        <f t="shared" ca="1" si="41"/>
        <v>chaussettes</v>
      </c>
      <c r="D162" s="9">
        <f t="shared" ca="1" si="43"/>
        <v>12</v>
      </c>
    </row>
    <row r="163" spans="1:4" ht="21.75" customHeight="1">
      <c r="A163" s="7">
        <f t="shared" ref="A163:A172" si="45">A162</f>
        <v>40717</v>
      </c>
      <c r="B163" s="8">
        <f t="shared" ca="1" si="42"/>
        <v>0.39315717637345921</v>
      </c>
      <c r="C163" s="9" t="str">
        <f t="shared" ca="1" si="41"/>
        <v>Lunette de soleil</v>
      </c>
      <c r="D163" s="9">
        <f t="shared" ca="1" si="43"/>
        <v>8</v>
      </c>
    </row>
    <row r="164" spans="1:4" ht="21.75" customHeight="1">
      <c r="A164" s="7">
        <f t="shared" si="45"/>
        <v>40717</v>
      </c>
      <c r="B164" s="8">
        <f t="shared" ca="1" si="42"/>
        <v>0.36930137722224016</v>
      </c>
      <c r="C164" s="9" t="str">
        <f t="shared" ca="1" si="41"/>
        <v>décoration voiture</v>
      </c>
      <c r="D164" s="9">
        <f t="shared" ca="1" si="43"/>
        <v>4</v>
      </c>
    </row>
    <row r="165" spans="1:4" ht="21.75" customHeight="1">
      <c r="A165" s="7">
        <f t="shared" si="45"/>
        <v>40717</v>
      </c>
      <c r="B165" s="8">
        <f t="shared" ca="1" si="42"/>
        <v>0.40078954660060551</v>
      </c>
      <c r="C165" s="9" t="str">
        <f t="shared" ca="1" si="41"/>
        <v>dégivrant</v>
      </c>
      <c r="D165" s="9">
        <f t="shared" ca="1" si="43"/>
        <v>5</v>
      </c>
    </row>
    <row r="166" spans="1:4" ht="21.75" customHeight="1">
      <c r="A166" s="7">
        <f t="shared" si="45"/>
        <v>40717</v>
      </c>
      <c r="B166" s="8">
        <f t="shared" ca="1" si="42"/>
        <v>0.43416638512994565</v>
      </c>
      <c r="C166" s="9" t="str">
        <f t="shared" ca="1" si="41"/>
        <v>t-shirt</v>
      </c>
      <c r="D166" s="9">
        <f t="shared" ca="1" si="43"/>
        <v>10</v>
      </c>
    </row>
    <row r="167" spans="1:4" ht="21.75" customHeight="1">
      <c r="A167" s="7">
        <f t="shared" si="45"/>
        <v>40717</v>
      </c>
      <c r="B167" s="8">
        <f t="shared" ca="1" si="42"/>
        <v>0.36067994713514095</v>
      </c>
      <c r="C167" s="9" t="str">
        <f t="shared" ca="1" si="41"/>
        <v>dégivrant</v>
      </c>
      <c r="D167" s="9">
        <f t="shared" ca="1" si="43"/>
        <v>9</v>
      </c>
    </row>
    <row r="168" spans="1:4" ht="21.75" customHeight="1">
      <c r="A168" s="7">
        <f t="shared" si="45"/>
        <v>40717</v>
      </c>
      <c r="B168" s="8">
        <f t="shared" ca="1" si="42"/>
        <v>0.33392242672620154</v>
      </c>
      <c r="C168" s="9" t="str">
        <f t="shared" ca="1" si="41"/>
        <v>parapluie</v>
      </c>
      <c r="D168" s="9">
        <f t="shared" ca="1" si="43"/>
        <v>9</v>
      </c>
    </row>
    <row r="169" spans="1:4" ht="21.75" customHeight="1">
      <c r="A169" s="7">
        <f t="shared" si="45"/>
        <v>40717</v>
      </c>
      <c r="B169" s="8">
        <f t="shared" ca="1" si="42"/>
        <v>0.41241424344684574</v>
      </c>
      <c r="C169" s="9" t="str">
        <f t="shared" ca="1" si="41"/>
        <v>carotte</v>
      </c>
      <c r="D169" s="9">
        <f t="shared" ca="1" si="43"/>
        <v>10</v>
      </c>
    </row>
    <row r="170" spans="1:4" ht="21.75" customHeight="1">
      <c r="A170" s="7">
        <f t="shared" si="45"/>
        <v>40717</v>
      </c>
      <c r="B170" s="8">
        <f t="shared" ca="1" si="42"/>
        <v>0.47664294440061922</v>
      </c>
      <c r="C170" s="9" t="str">
        <f t="shared" ca="1" si="41"/>
        <v>chaussettes</v>
      </c>
      <c r="D170" s="9">
        <f t="shared" ca="1" si="43"/>
        <v>5</v>
      </c>
    </row>
    <row r="171" spans="1:4" ht="21.75" customHeight="1">
      <c r="A171" s="7">
        <f t="shared" si="45"/>
        <v>40717</v>
      </c>
      <c r="B171" s="8">
        <f t="shared" ca="1" si="42"/>
        <v>0.42053393966789693</v>
      </c>
      <c r="C171" s="9" t="str">
        <f t="shared" ca="1" si="41"/>
        <v>décoration voiture</v>
      </c>
      <c r="D171" s="9">
        <f t="shared" ca="1" si="43"/>
        <v>8</v>
      </c>
    </row>
    <row r="172" spans="1:4" ht="21.75" customHeight="1">
      <c r="A172" s="7">
        <f t="shared" si="45"/>
        <v>40717</v>
      </c>
      <c r="B172" s="8">
        <f t="shared" ca="1" si="42"/>
        <v>0.41877028773092184</v>
      </c>
      <c r="C172" s="9" t="str">
        <f t="shared" ca="1" si="41"/>
        <v>fraise</v>
      </c>
      <c r="D172" s="9">
        <f t="shared" ca="1" si="43"/>
        <v>3</v>
      </c>
    </row>
    <row r="173" spans="1:4" ht="21.75" customHeight="1">
      <c r="A173" s="7">
        <v>40717</v>
      </c>
      <c r="B173" s="8">
        <f t="shared" ca="1" si="42"/>
        <v>0.43303971625114196</v>
      </c>
      <c r="C173" s="9" t="str">
        <f t="shared" ca="1" si="41"/>
        <v>jogging</v>
      </c>
      <c r="D173" s="9">
        <f t="shared" ca="1" si="43"/>
        <v>14</v>
      </c>
    </row>
    <row r="174" spans="1:4" ht="21.75" customHeight="1">
      <c r="A174" s="7">
        <v>40717</v>
      </c>
      <c r="B174" s="8">
        <f t="shared" ca="1" si="42"/>
        <v>0.39051537965847871</v>
      </c>
      <c r="C174" s="9" t="str">
        <f t="shared" ca="1" si="41"/>
        <v>Lunette de soleil</v>
      </c>
      <c r="D174" s="9">
        <f t="shared" ca="1" si="43"/>
        <v>0</v>
      </c>
    </row>
    <row r="175" spans="1:4" ht="21.75" customHeight="1">
      <c r="A175" s="7">
        <v>40717</v>
      </c>
      <c r="B175" s="8">
        <f t="shared" ca="1" si="42"/>
        <v>0.35207058861536994</v>
      </c>
      <c r="C175" s="9" t="str">
        <f t="shared" ca="1" si="41"/>
        <v>dégivrant</v>
      </c>
      <c r="D175" s="9">
        <f t="shared" ca="1" si="43"/>
        <v>7</v>
      </c>
    </row>
    <row r="176" spans="1:4" ht="21.75" customHeight="1">
      <c r="A176" s="7">
        <v>40717</v>
      </c>
      <c r="B176" s="8">
        <f t="shared" ca="1" si="42"/>
        <v>0.49899296757979766</v>
      </c>
      <c r="C176" s="9" t="str">
        <f t="shared" ca="1" si="41"/>
        <v>jogging</v>
      </c>
      <c r="D176" s="9">
        <f t="shared" ca="1" si="43"/>
        <v>8</v>
      </c>
    </row>
    <row r="177" spans="1:4" ht="21.75" customHeight="1">
      <c r="A177" s="7">
        <f>A176</f>
        <v>40717</v>
      </c>
      <c r="B177" s="8">
        <f t="shared" ca="1" si="42"/>
        <v>0.35486772807351818</v>
      </c>
      <c r="C177" s="9" t="str">
        <f t="shared" ca="1" si="41"/>
        <v>chaussettes</v>
      </c>
      <c r="D177" s="9">
        <f t="shared" ca="1" si="43"/>
        <v>11</v>
      </c>
    </row>
    <row r="178" spans="1:4" ht="21.75" customHeight="1">
      <c r="A178" s="7">
        <f t="shared" ref="A178:A194" si="46">A177</f>
        <v>40717</v>
      </c>
      <c r="B178" s="8">
        <f t="shared" ca="1" si="42"/>
        <v>0.34306617684233998</v>
      </c>
      <c r="C178" s="9" t="str">
        <f t="shared" ca="1" si="41"/>
        <v>chaussettes</v>
      </c>
      <c r="D178" s="9">
        <f t="shared" ca="1" si="43"/>
        <v>11</v>
      </c>
    </row>
    <row r="179" spans="1:4" ht="21.75" customHeight="1">
      <c r="A179" s="7">
        <f t="shared" si="46"/>
        <v>40717</v>
      </c>
      <c r="B179" s="8">
        <f t="shared" ca="1" si="42"/>
        <v>0.48267916213465456</v>
      </c>
      <c r="C179" s="9" t="str">
        <f t="shared" ca="1" si="41"/>
        <v>décoration voiture</v>
      </c>
      <c r="D179" s="9">
        <f t="shared" ca="1" si="43"/>
        <v>12</v>
      </c>
    </row>
    <row r="180" spans="1:4" ht="21.75" customHeight="1">
      <c r="A180" s="7">
        <f t="shared" si="46"/>
        <v>40717</v>
      </c>
      <c r="B180" s="8">
        <f t="shared" ca="1" si="42"/>
        <v>0.46187862007377484</v>
      </c>
      <c r="C180" s="9" t="str">
        <f t="shared" ca="1" si="41"/>
        <v>chaussettes</v>
      </c>
      <c r="D180" s="9">
        <f t="shared" ca="1" si="43"/>
        <v>9</v>
      </c>
    </row>
    <row r="181" spans="1:4" ht="21.75" customHeight="1">
      <c r="A181" s="7">
        <f t="shared" si="46"/>
        <v>40717</v>
      </c>
      <c r="B181" s="8">
        <f t="shared" ca="1" si="42"/>
        <v>0.41098651069673187</v>
      </c>
      <c r="C181" s="9" t="str">
        <f t="shared" ca="1" si="41"/>
        <v>dégivrant</v>
      </c>
      <c r="D181" s="9">
        <f t="shared" ca="1" si="43"/>
        <v>3</v>
      </c>
    </row>
    <row r="182" spans="1:4" ht="21.75" customHeight="1">
      <c r="A182" s="7">
        <f t="shared" si="46"/>
        <v>40717</v>
      </c>
      <c r="B182" s="8">
        <f t="shared" ca="1" si="42"/>
        <v>0.44172810167405963</v>
      </c>
      <c r="C182" s="9" t="str">
        <f t="shared" ca="1" si="41"/>
        <v>jogging</v>
      </c>
      <c r="D182" s="9">
        <f t="shared" ca="1" si="43"/>
        <v>4</v>
      </c>
    </row>
    <row r="183" spans="1:4" ht="21.75" customHeight="1">
      <c r="A183" s="7">
        <f t="shared" si="46"/>
        <v>40717</v>
      </c>
      <c r="B183" s="8">
        <f t="shared" ca="1" si="42"/>
        <v>0.35685166928130629</v>
      </c>
      <c r="C183" s="9" t="str">
        <f t="shared" ca="1" si="41"/>
        <v>décoration voiture</v>
      </c>
      <c r="D183" s="9">
        <f t="shared" ca="1" si="43"/>
        <v>9</v>
      </c>
    </row>
    <row r="184" spans="1:4" ht="21.75" customHeight="1">
      <c r="A184" s="7">
        <f t="shared" si="46"/>
        <v>40717</v>
      </c>
      <c r="B184" s="8">
        <f ca="1">RAND()*($A$1-$B$1)+$B$1</f>
        <v>0.35698434682157937</v>
      </c>
      <c r="C184" s="9" t="str">
        <f t="shared" ca="1" si="41"/>
        <v>décoration voiture</v>
      </c>
      <c r="D184" s="9">
        <f t="shared" ca="1" si="43"/>
        <v>10</v>
      </c>
    </row>
    <row r="185" spans="1:4" ht="21.75" customHeight="1">
      <c r="A185" s="7">
        <f t="shared" si="46"/>
        <v>40717</v>
      </c>
      <c r="B185" s="8">
        <f ca="1">RAND()*($A$1-$B$1)+$B$1</f>
        <v>0.38547228370165182</v>
      </c>
      <c r="C185" s="9" t="str">
        <f t="shared" ca="1" si="41"/>
        <v>décoration voiture</v>
      </c>
      <c r="D185" s="9">
        <f t="shared" ca="1" si="43"/>
        <v>2</v>
      </c>
    </row>
    <row r="186" spans="1:4" ht="21.75" customHeight="1">
      <c r="A186" s="7">
        <f t="shared" si="46"/>
        <v>40717</v>
      </c>
      <c r="B186" s="8">
        <f t="shared" ca="1" si="42"/>
        <v>0.42970776206543809</v>
      </c>
      <c r="C186" s="9" t="str">
        <f t="shared" ca="1" si="41"/>
        <v>fraise</v>
      </c>
      <c r="D186" s="9">
        <f t="shared" ca="1" si="43"/>
        <v>3</v>
      </c>
    </row>
    <row r="187" spans="1:4" ht="21.75" customHeight="1">
      <c r="A187" s="7">
        <f t="shared" si="46"/>
        <v>40717</v>
      </c>
      <c r="B187" s="8">
        <f t="shared" ca="1" si="42"/>
        <v>0.40963103308877247</v>
      </c>
      <c r="C187" s="9" t="str">
        <f t="shared" ca="1" si="41"/>
        <v>t-shirt</v>
      </c>
      <c r="D187" s="9">
        <f t="shared" ca="1" si="43"/>
        <v>6</v>
      </c>
    </row>
    <row r="188" spans="1:4" ht="21.75" customHeight="1">
      <c r="A188" s="7">
        <f t="shared" si="46"/>
        <v>40717</v>
      </c>
      <c r="B188" s="8">
        <f t="shared" ca="1" si="42"/>
        <v>0.44795894284745885</v>
      </c>
      <c r="C188" s="9" t="str">
        <f t="shared" ca="1" si="41"/>
        <v>dégivrant</v>
      </c>
      <c r="D188" s="9">
        <f t="shared" ca="1" si="43"/>
        <v>3</v>
      </c>
    </row>
    <row r="189" spans="1:4" ht="21.75" customHeight="1">
      <c r="A189" s="7">
        <f t="shared" si="46"/>
        <v>40717</v>
      </c>
      <c r="B189" s="8">
        <f t="shared" ca="1" si="42"/>
        <v>0.48280105200195222</v>
      </c>
      <c r="C189" s="9" t="str">
        <f t="shared" ca="1" si="41"/>
        <v>décoration voiture</v>
      </c>
      <c r="D189" s="9">
        <f t="shared" ca="1" si="43"/>
        <v>2</v>
      </c>
    </row>
    <row r="190" spans="1:4" ht="21.75" customHeight="1">
      <c r="A190" s="7">
        <f t="shared" si="46"/>
        <v>40717</v>
      </c>
      <c r="B190" s="8">
        <f t="shared" ca="1" si="42"/>
        <v>0.42591835542875722</v>
      </c>
      <c r="C190" s="9" t="str">
        <f t="shared" ca="1" si="41"/>
        <v>tomate</v>
      </c>
      <c r="D190" s="9">
        <f t="shared" ca="1" si="43"/>
        <v>13</v>
      </c>
    </row>
    <row r="191" spans="1:4" ht="21.75" customHeight="1">
      <c r="A191" s="7">
        <f t="shared" si="46"/>
        <v>40717</v>
      </c>
      <c r="B191" s="8">
        <f t="shared" ca="1" si="42"/>
        <v>0.44867052619369141</v>
      </c>
      <c r="C191" s="9" t="str">
        <f t="shared" ca="1" si="41"/>
        <v>dégivrant</v>
      </c>
      <c r="D191" s="9">
        <f t="shared" ca="1" si="43"/>
        <v>4</v>
      </c>
    </row>
    <row r="192" spans="1:4" ht="21.75" customHeight="1">
      <c r="A192" s="7">
        <f t="shared" si="46"/>
        <v>40717</v>
      </c>
      <c r="B192" s="8">
        <f t="shared" ca="1" si="42"/>
        <v>0.37595401166203779</v>
      </c>
      <c r="C192" s="9" t="str">
        <f t="shared" ca="1" si="41"/>
        <v>carotte</v>
      </c>
      <c r="D192" s="9">
        <f t="shared" ca="1" si="43"/>
        <v>2</v>
      </c>
    </row>
    <row r="193" spans="1:4" ht="21.75" customHeight="1">
      <c r="A193" s="7">
        <f t="shared" si="46"/>
        <v>40717</v>
      </c>
      <c r="B193" s="8">
        <f t="shared" ca="1" si="42"/>
        <v>0.35306937423990414</v>
      </c>
      <c r="C193" s="9" t="str">
        <f t="shared" ca="1" si="41"/>
        <v>décoration voiture</v>
      </c>
      <c r="D193" s="9">
        <f t="shared" ca="1" si="43"/>
        <v>11</v>
      </c>
    </row>
    <row r="194" spans="1:4" ht="21.75" customHeight="1">
      <c r="A194" s="7">
        <f t="shared" si="46"/>
        <v>40717</v>
      </c>
      <c r="B194" s="8">
        <f t="shared" ca="1" si="42"/>
        <v>0.44995860539948535</v>
      </c>
      <c r="C194" s="9" t="str">
        <f t="shared" ca="1" si="41"/>
        <v>chaussettes</v>
      </c>
      <c r="D194" s="9">
        <f t="shared" ca="1" si="43"/>
        <v>0</v>
      </c>
    </row>
  </sheetData>
  <mergeCells count="6">
    <mergeCell ref="AA16:AE16"/>
    <mergeCell ref="G2:K2"/>
    <mergeCell ref="L2:P2"/>
    <mergeCell ref="Q2:U2"/>
    <mergeCell ref="V2:Z2"/>
    <mergeCell ref="AA2:AE2"/>
  </mergeCells>
  <dataValidations count="1">
    <dataValidation operator="equal" allowBlank="1" showInputMessage="1" showErrorMessage="1" sqref="A3:A194"/>
  </dataValidations>
  <pageMargins left="0.75" right="0.75" top="0.25" bottom="0.5" header="0.25" footer="0.25"/>
  <pageSetup orientation="portrait"/>
  <headerFooter>
    <oddFooter>&amp;C&amp;"Avenir Next,Regular"&amp;10&amp;K000000&amp;P</oddFooter>
  </headerFooter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/>
  <dimension ref="B1:F17"/>
  <sheetViews>
    <sheetView zoomScale="108" workbookViewId="0">
      <selection activeCell="F17" sqref="F17"/>
    </sheetView>
  </sheetViews>
  <sheetFormatPr baseColWidth="10" defaultRowHeight="12.75"/>
  <cols>
    <col min="2" max="2" width="17.28515625" bestFit="1" customWidth="1"/>
    <col min="4" max="4" width="11.42578125" bestFit="1" customWidth="1"/>
    <col min="5" max="6" width="16.85546875" bestFit="1" customWidth="1"/>
  </cols>
  <sheetData>
    <row r="1" spans="2:6" ht="13.5" thickBot="1">
      <c r="E1" s="79"/>
      <c r="F1" s="79"/>
    </row>
    <row r="2" spans="2:6" ht="32.25" thickBot="1">
      <c r="B2" s="40" t="s">
        <v>3</v>
      </c>
      <c r="C2" s="85" t="s">
        <v>52</v>
      </c>
      <c r="D2" s="85" t="s">
        <v>56</v>
      </c>
      <c r="E2" s="107" t="s">
        <v>53</v>
      </c>
      <c r="F2" s="86" t="s">
        <v>60</v>
      </c>
    </row>
    <row r="3" spans="2:6" ht="15.75" thickBot="1">
      <c r="B3" s="28"/>
      <c r="C3" s="27"/>
      <c r="D3" s="27"/>
      <c r="E3" s="79"/>
      <c r="F3" s="79"/>
    </row>
    <row r="4" spans="2:6" ht="15.95" customHeight="1" thickBot="1">
      <c r="B4" s="77" t="s">
        <v>11</v>
      </c>
      <c r="C4" s="88">
        <v>2</v>
      </c>
      <c r="D4" s="89">
        <v>5.5E-2</v>
      </c>
      <c r="E4" s="87">
        <f>C4*(1+D4)</f>
        <v>2.11</v>
      </c>
      <c r="F4" s="88">
        <v>1.1000000000000001</v>
      </c>
    </row>
    <row r="5" spans="2:6" ht="15.75" thickBot="1">
      <c r="B5" s="77" t="s">
        <v>10</v>
      </c>
      <c r="C5" s="88">
        <v>2.25</v>
      </c>
      <c r="D5" s="89">
        <v>5.5E-2</v>
      </c>
      <c r="E5" s="87">
        <f>C5*(1+D5)</f>
        <v>2.3737499999999998</v>
      </c>
      <c r="F5" s="88">
        <v>1.75</v>
      </c>
    </row>
    <row r="6" spans="2:6" ht="15.75" thickBot="1">
      <c r="B6" s="77" t="s">
        <v>9</v>
      </c>
      <c r="C6" s="88">
        <v>1.17</v>
      </c>
      <c r="D6" s="89">
        <v>5.5E-2</v>
      </c>
      <c r="E6" s="87">
        <f>C6*(1+D6)</f>
        <v>1.2343499999999998</v>
      </c>
      <c r="F6" s="88">
        <v>0.84</v>
      </c>
    </row>
    <row r="7" spans="2:6" ht="15.75" thickBot="1">
      <c r="B7" s="28"/>
      <c r="C7" s="27"/>
      <c r="D7" s="90"/>
      <c r="E7" s="80"/>
      <c r="F7" s="27"/>
    </row>
    <row r="8" spans="2:6" ht="15.95" customHeight="1" thickBot="1">
      <c r="B8" s="77" t="s">
        <v>25</v>
      </c>
      <c r="C8" s="88">
        <v>12.5</v>
      </c>
      <c r="D8" s="89">
        <v>0.2</v>
      </c>
      <c r="E8" s="87">
        <f>C8*(1+D8)</f>
        <v>15</v>
      </c>
      <c r="F8" s="88">
        <v>7.1</v>
      </c>
    </row>
    <row r="9" spans="2:6" ht="15.75" thickBot="1">
      <c r="B9" s="77" t="s">
        <v>26</v>
      </c>
      <c r="C9" s="88">
        <v>4.3499999999999996</v>
      </c>
      <c r="D9" s="89">
        <v>0.2</v>
      </c>
      <c r="E9" s="87">
        <f>C9*(1+D9)</f>
        <v>5.22</v>
      </c>
      <c r="F9" s="88">
        <v>2.56</v>
      </c>
    </row>
    <row r="10" spans="2:6" ht="15.75" thickBot="1">
      <c r="B10" s="28"/>
      <c r="C10" s="91"/>
      <c r="D10" s="92"/>
      <c r="E10" s="80"/>
      <c r="F10" s="91"/>
    </row>
    <row r="11" spans="2:6" ht="15.75" thickBot="1">
      <c r="B11" s="77" t="s">
        <v>27</v>
      </c>
      <c r="C11" s="88">
        <v>18</v>
      </c>
      <c r="D11" s="89">
        <v>0.2</v>
      </c>
      <c r="E11" s="87">
        <f>C11*(1+D11)</f>
        <v>21.599999999999998</v>
      </c>
      <c r="F11" s="88">
        <v>11</v>
      </c>
    </row>
    <row r="12" spans="2:6" ht="15.75" thickBot="1">
      <c r="B12" s="77" t="s">
        <v>16</v>
      </c>
      <c r="C12" s="88">
        <v>15</v>
      </c>
      <c r="D12" s="89">
        <v>0.2</v>
      </c>
      <c r="E12" s="87">
        <f>C12*(1+D12)</f>
        <v>18</v>
      </c>
      <c r="F12" s="88">
        <v>9</v>
      </c>
    </row>
    <row r="13" spans="2:6" ht="15.75" thickBot="1">
      <c r="B13" s="77" t="s">
        <v>28</v>
      </c>
      <c r="C13" s="88">
        <v>6</v>
      </c>
      <c r="D13" s="89">
        <v>0.2</v>
      </c>
      <c r="E13" s="87">
        <f>C13*(1+D13)</f>
        <v>7.1999999999999993</v>
      </c>
      <c r="F13" s="88">
        <v>2.4500000000000002</v>
      </c>
    </row>
    <row r="14" spans="2:6" ht="15.75" thickBot="1">
      <c r="B14" s="28"/>
      <c r="C14" s="27"/>
      <c r="D14" s="92"/>
      <c r="E14" s="80"/>
      <c r="F14" s="27"/>
    </row>
    <row r="15" spans="2:6" ht="15.95" customHeight="1" thickBot="1">
      <c r="B15" s="77" t="s">
        <v>12</v>
      </c>
      <c r="C15" s="88">
        <v>14.5</v>
      </c>
      <c r="D15" s="89">
        <v>0.2</v>
      </c>
      <c r="E15" s="87">
        <f>C15*(1+D15)</f>
        <v>17.399999999999999</v>
      </c>
      <c r="F15" s="88">
        <v>6</v>
      </c>
    </row>
    <row r="16" spans="2:6" ht="15.75" thickBot="1">
      <c r="B16" s="77" t="s">
        <v>29</v>
      </c>
      <c r="C16" s="88">
        <v>21</v>
      </c>
      <c r="D16" s="89">
        <v>0.2</v>
      </c>
      <c r="E16" s="87">
        <f>C16*(1+D16)</f>
        <v>25.2</v>
      </c>
      <c r="F16" s="88">
        <v>19</v>
      </c>
    </row>
    <row r="17" spans="2:6" ht="15.75" thickBot="1">
      <c r="B17" s="78" t="s">
        <v>45</v>
      </c>
      <c r="C17" s="88">
        <v>1.25</v>
      </c>
      <c r="D17" s="89">
        <v>0.2</v>
      </c>
      <c r="E17" s="87">
        <f>C17*(1+D17)</f>
        <v>1.5</v>
      </c>
      <c r="F17" s="88">
        <v>0.45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Présentation</vt:lpstr>
      <vt:lpstr>Janvier</vt:lpstr>
      <vt:lpstr>Fevrier</vt:lpstr>
      <vt:lpstr>Mars</vt:lpstr>
      <vt:lpstr>Avril</vt:lpstr>
      <vt:lpstr>Mai</vt:lpstr>
      <vt:lpstr>Juin</vt:lpstr>
      <vt:lpstr>Prix des produits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 Zombaï</cp:lastModifiedBy>
  <dcterms:created xsi:type="dcterms:W3CDTF">2015-10-28T15:01:52Z</dcterms:created>
  <dcterms:modified xsi:type="dcterms:W3CDTF">2015-11-29T02:32:32Z</dcterms:modified>
</cp:coreProperties>
</file>