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240" yWindow="225" windowWidth="20115" windowHeight="7365" activeTab="3"/>
  </bookViews>
  <sheets>
    <sheet name="Base" sheetId="1" r:id="rId1"/>
    <sheet name="Calendrier" sheetId="2" r:id="rId2"/>
    <sheet name="Récap" sheetId="3" r:id="rId3"/>
    <sheet name="Saisie des congés" sheetId="4" r:id="rId4"/>
  </sheets>
  <definedNames>
    <definedName name="abrégé">Base!#REF!</definedName>
    <definedName name="An">Calendrier!$A$1</definedName>
    <definedName name="Année">Base!$D$2:$D$13</definedName>
    <definedName name="Congés">OFFSET(Base!$F$2,,,COUNTA(Base!$F:$F)-1)</definedName>
    <definedName name="dates">Base!$L$3:$M$372</definedName>
    <definedName name="début">'Saisie des congés'!$C$2:$C$588</definedName>
    <definedName name="Fériés">Base!$B$3:$B$14</definedName>
    <definedName name="fin">'Saisie des congés'!$D$2:$D$482</definedName>
    <definedName name="saisie">'Saisie des congés'!$A$2:$A$456</definedName>
    <definedName name="Salariés">Récap!$A$3:$A$8</definedName>
  </definedNames>
  <calcPr calcId="114210" fullCalcOnLoad="1"/>
</workbook>
</file>

<file path=xl/calcChain.xml><?xml version="1.0" encoding="utf-8"?>
<calcChain xmlns="http://schemas.openxmlformats.org/spreadsheetml/2006/main">
  <c r="E6" i="4"/>
  <c r="E5"/>
  <c r="E4"/>
  <c r="B20" i="2"/>
  <c r="B19"/>
  <c r="B18"/>
  <c r="B17"/>
  <c r="B16"/>
  <c r="B15"/>
  <c r="B14"/>
  <c r="B13"/>
  <c r="B12"/>
  <c r="B11"/>
  <c r="B10"/>
  <c r="B9"/>
  <c r="B8"/>
  <c r="B7"/>
  <c r="B6"/>
  <c r="B5"/>
  <c r="A20"/>
  <c r="A19"/>
  <c r="A18"/>
  <c r="A17"/>
  <c r="A16"/>
  <c r="A15"/>
  <c r="A14"/>
  <c r="A13"/>
  <c r="A12"/>
  <c r="A11"/>
  <c r="A10"/>
  <c r="A5"/>
  <c r="A6"/>
  <c r="A7"/>
  <c r="A8"/>
  <c r="A9"/>
  <c r="E3" i="4"/>
  <c r="C3" i="2"/>
  <c r="E2" i="4"/>
  <c r="B4" i="2"/>
  <c r="A4"/>
  <c r="C1"/>
  <c r="D3"/>
  <c r="A1" i="1"/>
  <c r="B14"/>
  <c r="I1"/>
  <c r="E3" i="2"/>
  <c r="D1"/>
  <c r="B4" i="1"/>
  <c r="B5"/>
  <c r="B7"/>
  <c r="B10"/>
  <c r="B11"/>
  <c r="B12"/>
  <c r="B6"/>
  <c r="B13"/>
  <c r="B3"/>
  <c r="L3"/>
  <c r="I3"/>
  <c r="F3" i="2"/>
  <c r="E1"/>
  <c r="B8" i="1"/>
  <c r="B9"/>
  <c r="F2" i="4"/>
  <c r="F1" i="2"/>
  <c r="F3" i="4"/>
  <c r="L4" i="1"/>
  <c r="K3"/>
  <c r="M3"/>
  <c r="C2" i="2"/>
  <c r="I4" i="1"/>
  <c r="J3"/>
  <c r="G3" i="2"/>
  <c r="G1"/>
  <c r="L5" i="1"/>
  <c r="K4"/>
  <c r="M4"/>
  <c r="D2" i="2"/>
  <c r="J4" i="1"/>
  <c r="I5"/>
  <c r="H3" i="2"/>
  <c r="H1"/>
  <c r="L6" i="1"/>
  <c r="K5"/>
  <c r="M5"/>
  <c r="I6"/>
  <c r="J5"/>
  <c r="I3" i="2"/>
  <c r="I1"/>
  <c r="L7" i="1"/>
  <c r="K6"/>
  <c r="M6"/>
  <c r="J6"/>
  <c r="I7"/>
  <c r="J3" i="2"/>
  <c r="J1"/>
  <c r="L8" i="1"/>
  <c r="K7"/>
  <c r="M7"/>
  <c r="G2" i="2"/>
  <c r="J7" i="1"/>
  <c r="I8"/>
  <c r="K3" i="2"/>
  <c r="K1"/>
  <c r="L9" i="1"/>
  <c r="K8"/>
  <c r="M8"/>
  <c r="J8"/>
  <c r="I9"/>
  <c r="L3" i="2"/>
  <c r="L1"/>
  <c r="L10" i="1"/>
  <c r="K9"/>
  <c r="M9"/>
  <c r="I10"/>
  <c r="J9"/>
  <c r="M3" i="2"/>
  <c r="M1"/>
  <c r="L11" i="1"/>
  <c r="K10"/>
  <c r="M10"/>
  <c r="I11"/>
  <c r="J10"/>
  <c r="N3" i="2"/>
  <c r="N1"/>
  <c r="L12" i="1"/>
  <c r="K11"/>
  <c r="M11"/>
  <c r="I12"/>
  <c r="J11"/>
  <c r="O3" i="2"/>
  <c r="O1"/>
  <c r="L13" i="1"/>
  <c r="K12"/>
  <c r="M12"/>
  <c r="J12"/>
  <c r="I13"/>
  <c r="P3" i="2"/>
  <c r="P1"/>
  <c r="L14" i="1"/>
  <c r="K13"/>
  <c r="M13"/>
  <c r="J13"/>
  <c r="I14"/>
  <c r="Q3" i="2"/>
  <c r="Q1"/>
  <c r="L15" i="1"/>
  <c r="K14"/>
  <c r="M14"/>
  <c r="J14"/>
  <c r="I15"/>
  <c r="R3" i="2"/>
  <c r="R1"/>
  <c r="L16" i="1"/>
  <c r="K15"/>
  <c r="M15"/>
  <c r="J15"/>
  <c r="I16"/>
  <c r="S3" i="2"/>
  <c r="S1"/>
  <c r="L17" i="1"/>
  <c r="K16"/>
  <c r="M16"/>
  <c r="I17"/>
  <c r="J16"/>
  <c r="T3" i="2"/>
  <c r="T1"/>
  <c r="L18" i="1"/>
  <c r="K17"/>
  <c r="M17"/>
  <c r="J17"/>
  <c r="I18"/>
  <c r="U3" i="2"/>
  <c r="U1"/>
  <c r="L19" i="1"/>
  <c r="K18"/>
  <c r="M18"/>
  <c r="I19"/>
  <c r="J18"/>
  <c r="V3" i="2"/>
  <c r="V1"/>
  <c r="L20" i="1"/>
  <c r="K19"/>
  <c r="M19"/>
  <c r="I20"/>
  <c r="J19"/>
  <c r="W3" i="2"/>
  <c r="W1"/>
  <c r="L21" i="1"/>
  <c r="K20"/>
  <c r="M20"/>
  <c r="I21"/>
  <c r="J20"/>
  <c r="X3" i="2"/>
  <c r="X1"/>
  <c r="L22" i="1"/>
  <c r="K21"/>
  <c r="M21"/>
  <c r="J21"/>
  <c r="I22"/>
  <c r="Y3" i="2"/>
  <c r="Y1"/>
  <c r="L23" i="1"/>
  <c r="K22"/>
  <c r="M22"/>
  <c r="V2" i="2"/>
  <c r="I23" i="1"/>
  <c r="J22"/>
  <c r="Z3" i="2"/>
  <c r="Z1"/>
  <c r="L24" i="1"/>
  <c r="K23"/>
  <c r="M23"/>
  <c r="W2" i="2"/>
  <c r="J23" i="1"/>
  <c r="I24"/>
  <c r="AA3" i="2"/>
  <c r="AA1"/>
  <c r="L25" i="1"/>
  <c r="K24"/>
  <c r="M24"/>
  <c r="J24"/>
  <c r="I25"/>
  <c r="AB3" i="2"/>
  <c r="AB1"/>
  <c r="L26" i="1"/>
  <c r="K25"/>
  <c r="M25"/>
  <c r="I26"/>
  <c r="J25"/>
  <c r="AC3" i="2"/>
  <c r="AC1"/>
  <c r="L27" i="1"/>
  <c r="K26"/>
  <c r="M26"/>
  <c r="I27"/>
  <c r="J26"/>
  <c r="AD3" i="2"/>
  <c r="AD1"/>
  <c r="L28" i="1"/>
  <c r="K27"/>
  <c r="M27"/>
  <c r="I28"/>
  <c r="J27"/>
  <c r="AE3" i="2"/>
  <c r="AE1"/>
  <c r="L29" i="1"/>
  <c r="K28"/>
  <c r="M28"/>
  <c r="AB2" i="2"/>
  <c r="I29" i="1"/>
  <c r="J28"/>
  <c r="AF3" i="2"/>
  <c r="AF1"/>
  <c r="L30" i="1"/>
  <c r="K29"/>
  <c r="M29"/>
  <c r="J29"/>
  <c r="I30"/>
  <c r="AG3" i="2"/>
  <c r="AG1"/>
  <c r="L31" i="1"/>
  <c r="K30"/>
  <c r="M30"/>
  <c r="AD2" i="2"/>
  <c r="J30" i="1"/>
  <c r="I31"/>
  <c r="L32"/>
  <c r="K31"/>
  <c r="M31"/>
  <c r="AE2" i="2"/>
  <c r="J31" i="1"/>
  <c r="I32"/>
  <c r="L33"/>
  <c r="K32"/>
  <c r="M32"/>
  <c r="AF2" i="2"/>
  <c r="J32" i="1"/>
  <c r="I33"/>
  <c r="L34"/>
  <c r="K33"/>
  <c r="M33"/>
  <c r="AG2" i="2"/>
  <c r="J33" i="1"/>
  <c r="I34"/>
  <c r="L35"/>
  <c r="K34"/>
  <c r="M34"/>
  <c r="I35"/>
  <c r="J34"/>
  <c r="L36"/>
  <c r="K35"/>
  <c r="M35"/>
  <c r="I36"/>
  <c r="J35"/>
  <c r="L37"/>
  <c r="K36"/>
  <c r="M36"/>
  <c r="I37"/>
  <c r="J36"/>
  <c r="L38"/>
  <c r="K37"/>
  <c r="M37"/>
  <c r="I38"/>
  <c r="J37"/>
  <c r="L39"/>
  <c r="K38"/>
  <c r="M38"/>
  <c r="I39"/>
  <c r="J38"/>
  <c r="L40"/>
  <c r="K39"/>
  <c r="M39"/>
  <c r="J39"/>
  <c r="I40"/>
  <c r="L41"/>
  <c r="K40"/>
  <c r="M40"/>
  <c r="I41"/>
  <c r="J40"/>
  <c r="L42"/>
  <c r="K41"/>
  <c r="M41"/>
  <c r="J41"/>
  <c r="I42"/>
  <c r="L43"/>
  <c r="K42"/>
  <c r="M42"/>
  <c r="I43"/>
  <c r="J42"/>
  <c r="L44"/>
  <c r="K43"/>
  <c r="M43"/>
  <c r="J43"/>
  <c r="I44"/>
  <c r="L45"/>
  <c r="K44"/>
  <c r="M44"/>
  <c r="I45"/>
  <c r="J44"/>
  <c r="L46"/>
  <c r="K45"/>
  <c r="M45"/>
  <c r="I46"/>
  <c r="J45"/>
  <c r="L47"/>
  <c r="K46"/>
  <c r="M46"/>
  <c r="J46"/>
  <c r="I47"/>
  <c r="L48"/>
  <c r="K47"/>
  <c r="M47"/>
  <c r="I48"/>
  <c r="J47"/>
  <c r="L49"/>
  <c r="K48"/>
  <c r="M48"/>
  <c r="J48"/>
  <c r="I49"/>
  <c r="L50"/>
  <c r="K49"/>
  <c r="M49"/>
  <c r="I50"/>
  <c r="J49"/>
  <c r="L51"/>
  <c r="K50"/>
  <c r="M50"/>
  <c r="J50"/>
  <c r="I51"/>
  <c r="L52"/>
  <c r="K51"/>
  <c r="M51"/>
  <c r="I52"/>
  <c r="J51"/>
  <c r="L53"/>
  <c r="K52"/>
  <c r="M52"/>
  <c r="J52"/>
  <c r="I53"/>
  <c r="L54"/>
  <c r="K53"/>
  <c r="M53"/>
  <c r="I54"/>
  <c r="J53"/>
  <c r="L55"/>
  <c r="K54"/>
  <c r="M54"/>
  <c r="I55"/>
  <c r="J54"/>
  <c r="L56"/>
  <c r="K55"/>
  <c r="M55"/>
  <c r="I56"/>
  <c r="J55"/>
  <c r="L57"/>
  <c r="K56"/>
  <c r="M56"/>
  <c r="J56"/>
  <c r="I57"/>
  <c r="L58"/>
  <c r="K57"/>
  <c r="M57"/>
  <c r="I58"/>
  <c r="J57"/>
  <c r="L59"/>
  <c r="K58"/>
  <c r="M58"/>
  <c r="I59"/>
  <c r="J58"/>
  <c r="L60"/>
  <c r="K59"/>
  <c r="M59"/>
  <c r="I60"/>
  <c r="J59"/>
  <c r="L61"/>
  <c r="K60"/>
  <c r="M60"/>
  <c r="I61"/>
  <c r="J60"/>
  <c r="L62"/>
  <c r="K61"/>
  <c r="M61"/>
  <c r="I62"/>
  <c r="J61"/>
  <c r="L63"/>
  <c r="K62"/>
  <c r="M62"/>
  <c r="I63"/>
  <c r="J62"/>
  <c r="L64"/>
  <c r="K63"/>
  <c r="M63"/>
  <c r="J63"/>
  <c r="I64"/>
  <c r="L65"/>
  <c r="K64"/>
  <c r="M64"/>
  <c r="J64"/>
  <c r="I65"/>
  <c r="L66"/>
  <c r="K65"/>
  <c r="M65"/>
  <c r="I66"/>
  <c r="J65"/>
  <c r="L67"/>
  <c r="K66"/>
  <c r="M66"/>
  <c r="J66"/>
  <c r="I67"/>
  <c r="L68"/>
  <c r="K67"/>
  <c r="M67"/>
  <c r="I68"/>
  <c r="J67"/>
  <c r="L69"/>
  <c r="K68"/>
  <c r="M68"/>
  <c r="I69"/>
  <c r="J68"/>
  <c r="L70"/>
  <c r="K69"/>
  <c r="M69"/>
  <c r="I70"/>
  <c r="J69"/>
  <c r="L71"/>
  <c r="K70"/>
  <c r="M70"/>
  <c r="J70"/>
  <c r="I71"/>
  <c r="L72"/>
  <c r="K71"/>
  <c r="M71"/>
  <c r="I72"/>
  <c r="J71"/>
  <c r="L73"/>
  <c r="K72"/>
  <c r="M72"/>
  <c r="J72"/>
  <c r="I73"/>
  <c r="L74"/>
  <c r="K73"/>
  <c r="M73"/>
  <c r="I74"/>
  <c r="J73"/>
  <c r="L75"/>
  <c r="K74"/>
  <c r="M74"/>
  <c r="I75"/>
  <c r="J74"/>
  <c r="L76"/>
  <c r="K75"/>
  <c r="M75"/>
  <c r="I76"/>
  <c r="J75"/>
  <c r="L77"/>
  <c r="K76"/>
  <c r="M76"/>
  <c r="I77"/>
  <c r="J76"/>
  <c r="L78"/>
  <c r="K77"/>
  <c r="M77"/>
  <c r="I78"/>
  <c r="J77"/>
  <c r="L79"/>
  <c r="K78"/>
  <c r="M78"/>
  <c r="J78"/>
  <c r="I79"/>
  <c r="L80"/>
  <c r="K79"/>
  <c r="M79"/>
  <c r="J79"/>
  <c r="I80"/>
  <c r="L81"/>
  <c r="K80"/>
  <c r="M80"/>
  <c r="I81"/>
  <c r="J80"/>
  <c r="L82"/>
  <c r="K81"/>
  <c r="M81"/>
  <c r="I82"/>
  <c r="J81"/>
  <c r="L83"/>
  <c r="K82"/>
  <c r="M82"/>
  <c r="I83"/>
  <c r="J82"/>
  <c r="L84"/>
  <c r="K83"/>
  <c r="M83"/>
  <c r="J83"/>
  <c r="I84"/>
  <c r="L85"/>
  <c r="K84"/>
  <c r="M84"/>
  <c r="I85"/>
  <c r="J84"/>
  <c r="L86"/>
  <c r="K85"/>
  <c r="M85"/>
  <c r="J85"/>
  <c r="I86"/>
  <c r="L87"/>
  <c r="K86"/>
  <c r="M86"/>
  <c r="I87"/>
  <c r="J86"/>
  <c r="L88"/>
  <c r="K87"/>
  <c r="M87"/>
  <c r="I88"/>
  <c r="J87"/>
  <c r="L89"/>
  <c r="K88"/>
  <c r="M88"/>
  <c r="I89"/>
  <c r="J88"/>
  <c r="L90"/>
  <c r="K89"/>
  <c r="M89"/>
  <c r="I90"/>
  <c r="J89"/>
  <c r="L91"/>
  <c r="K90"/>
  <c r="M90"/>
  <c r="I91"/>
  <c r="J90"/>
  <c r="L92"/>
  <c r="K91"/>
  <c r="M91"/>
  <c r="I92"/>
  <c r="J91"/>
  <c r="L93"/>
  <c r="K92"/>
  <c r="M92"/>
  <c r="J92"/>
  <c r="I93"/>
  <c r="L94"/>
  <c r="K93"/>
  <c r="M93"/>
  <c r="J93"/>
  <c r="I94"/>
  <c r="L95"/>
  <c r="K94"/>
  <c r="M94"/>
  <c r="J94"/>
  <c r="I95"/>
  <c r="L96"/>
  <c r="K95"/>
  <c r="M95"/>
  <c r="J95"/>
  <c r="I96"/>
  <c r="L97"/>
  <c r="K96"/>
  <c r="M96"/>
  <c r="I97"/>
  <c r="J96"/>
  <c r="L98"/>
  <c r="K97"/>
  <c r="M97"/>
  <c r="J97"/>
  <c r="I98"/>
  <c r="L99"/>
  <c r="K98"/>
  <c r="M98"/>
  <c r="J98"/>
  <c r="I99"/>
  <c r="L100"/>
  <c r="K99"/>
  <c r="M99"/>
  <c r="J99"/>
  <c r="I100"/>
  <c r="L101"/>
  <c r="K100"/>
  <c r="M100"/>
  <c r="J100"/>
  <c r="I101"/>
  <c r="L102"/>
  <c r="K101"/>
  <c r="M101"/>
  <c r="J101"/>
  <c r="I102"/>
  <c r="L103"/>
  <c r="K102"/>
  <c r="M102"/>
  <c r="I103"/>
  <c r="J102"/>
  <c r="L104"/>
  <c r="K103"/>
  <c r="M103"/>
  <c r="I104"/>
  <c r="J103"/>
  <c r="L105"/>
  <c r="K104"/>
  <c r="M104"/>
  <c r="I105"/>
  <c r="J104"/>
  <c r="L106"/>
  <c r="K105"/>
  <c r="M105"/>
  <c r="I106"/>
  <c r="J105"/>
  <c r="L107"/>
  <c r="K106"/>
  <c r="M106"/>
  <c r="J106"/>
  <c r="I107"/>
  <c r="L108"/>
  <c r="K107"/>
  <c r="M107"/>
  <c r="I108"/>
  <c r="J107"/>
  <c r="L109"/>
  <c r="K108"/>
  <c r="M108"/>
  <c r="I109"/>
  <c r="J108"/>
  <c r="L110"/>
  <c r="K109"/>
  <c r="M109"/>
  <c r="I110"/>
  <c r="J109"/>
  <c r="L111"/>
  <c r="K110"/>
  <c r="M110"/>
  <c r="I111"/>
  <c r="J110"/>
  <c r="L112"/>
  <c r="K111"/>
  <c r="M111"/>
  <c r="J111"/>
  <c r="I112"/>
  <c r="L113"/>
  <c r="K112"/>
  <c r="M112"/>
  <c r="J112"/>
  <c r="I113"/>
  <c r="L114"/>
  <c r="K113"/>
  <c r="M113"/>
  <c r="I114"/>
  <c r="J113"/>
  <c r="L115"/>
  <c r="K114"/>
  <c r="M114"/>
  <c r="J114"/>
  <c r="I115"/>
  <c r="L116"/>
  <c r="K115"/>
  <c r="M115"/>
  <c r="I116"/>
  <c r="J115"/>
  <c r="L117"/>
  <c r="K116"/>
  <c r="M116"/>
  <c r="J116"/>
  <c r="I117"/>
  <c r="L118"/>
  <c r="K117"/>
  <c r="M117"/>
  <c r="I118"/>
  <c r="J117"/>
  <c r="L119"/>
  <c r="K118"/>
  <c r="M118"/>
  <c r="J118"/>
  <c r="I119"/>
  <c r="L120"/>
  <c r="K119"/>
  <c r="M119"/>
  <c r="I120"/>
  <c r="J119"/>
  <c r="L121"/>
  <c r="K120"/>
  <c r="M120"/>
  <c r="J120"/>
  <c r="I121"/>
  <c r="L122"/>
  <c r="K121"/>
  <c r="M121"/>
  <c r="I122"/>
  <c r="J121"/>
  <c r="L123"/>
  <c r="K122"/>
  <c r="M122"/>
  <c r="I123"/>
  <c r="J122"/>
  <c r="L124"/>
  <c r="K123"/>
  <c r="M123"/>
  <c r="J123"/>
  <c r="I124"/>
  <c r="L125"/>
  <c r="K124"/>
  <c r="M124"/>
  <c r="I125"/>
  <c r="J124"/>
  <c r="L126"/>
  <c r="K125"/>
  <c r="M125"/>
  <c r="I126"/>
  <c r="J125"/>
  <c r="L127"/>
  <c r="K126"/>
  <c r="M126"/>
  <c r="J126"/>
  <c r="I127"/>
  <c r="L128"/>
  <c r="K127"/>
  <c r="M127"/>
  <c r="I128"/>
  <c r="J127"/>
  <c r="L129"/>
  <c r="K128"/>
  <c r="M128"/>
  <c r="J128"/>
  <c r="I129"/>
  <c r="L130"/>
  <c r="K129"/>
  <c r="M129"/>
  <c r="J129"/>
  <c r="I130"/>
  <c r="L131"/>
  <c r="K130"/>
  <c r="M130"/>
  <c r="I131"/>
  <c r="J130"/>
  <c r="L132"/>
  <c r="K131"/>
  <c r="M131"/>
  <c r="J131"/>
  <c r="I132"/>
  <c r="L133"/>
  <c r="K132"/>
  <c r="M132"/>
  <c r="J132"/>
  <c r="I133"/>
  <c r="L134"/>
  <c r="K133"/>
  <c r="M133"/>
  <c r="I134"/>
  <c r="J133"/>
  <c r="L135"/>
  <c r="K134"/>
  <c r="M134"/>
  <c r="J134"/>
  <c r="I135"/>
  <c r="L136"/>
  <c r="K135"/>
  <c r="M135"/>
  <c r="J135"/>
  <c r="I136"/>
  <c r="L137"/>
  <c r="K136"/>
  <c r="M136"/>
  <c r="J136"/>
  <c r="I137"/>
  <c r="L138"/>
  <c r="K137"/>
  <c r="M137"/>
  <c r="J137"/>
  <c r="I138"/>
  <c r="L139"/>
  <c r="K138"/>
  <c r="M138"/>
  <c r="J138"/>
  <c r="I139"/>
  <c r="L140"/>
  <c r="K139"/>
  <c r="M139"/>
  <c r="J139"/>
  <c r="I140"/>
  <c r="L141"/>
  <c r="K140"/>
  <c r="M140"/>
  <c r="I141"/>
  <c r="J140"/>
  <c r="L142"/>
  <c r="K141"/>
  <c r="M141"/>
  <c r="J141"/>
  <c r="I142"/>
  <c r="L143"/>
  <c r="K142"/>
  <c r="M142"/>
  <c r="J142"/>
  <c r="I143"/>
  <c r="L144"/>
  <c r="K143"/>
  <c r="M143"/>
  <c r="I144"/>
  <c r="J143"/>
  <c r="L145"/>
  <c r="K144"/>
  <c r="M144"/>
  <c r="J144"/>
  <c r="I145"/>
  <c r="L146"/>
  <c r="K145"/>
  <c r="M145"/>
  <c r="J145"/>
  <c r="I146"/>
  <c r="L147"/>
  <c r="K146"/>
  <c r="M146"/>
  <c r="I147"/>
  <c r="J146"/>
  <c r="L148"/>
  <c r="K147"/>
  <c r="M147"/>
  <c r="J147"/>
  <c r="I148"/>
  <c r="L149"/>
  <c r="K148"/>
  <c r="M148"/>
  <c r="J148"/>
  <c r="I149"/>
  <c r="L150"/>
  <c r="K149"/>
  <c r="M149"/>
  <c r="J149"/>
  <c r="I150"/>
  <c r="L151"/>
  <c r="K150"/>
  <c r="M150"/>
  <c r="J150"/>
  <c r="I151"/>
  <c r="L152"/>
  <c r="K151"/>
  <c r="M151"/>
  <c r="I152"/>
  <c r="J151"/>
  <c r="L153"/>
  <c r="K152"/>
  <c r="M152"/>
  <c r="J152"/>
  <c r="I153"/>
  <c r="L154"/>
  <c r="K153"/>
  <c r="M153"/>
  <c r="I154"/>
  <c r="J153"/>
  <c r="L155"/>
  <c r="K154"/>
  <c r="M154"/>
  <c r="J154"/>
  <c r="I155"/>
  <c r="L156"/>
  <c r="K155"/>
  <c r="M155"/>
  <c r="J155"/>
  <c r="I156"/>
  <c r="L157"/>
  <c r="K156"/>
  <c r="M156"/>
  <c r="J156"/>
  <c r="I157"/>
  <c r="L158"/>
  <c r="K157"/>
  <c r="M157"/>
  <c r="J157"/>
  <c r="I158"/>
  <c r="L159"/>
  <c r="K158"/>
  <c r="M158"/>
  <c r="I159"/>
  <c r="J158"/>
  <c r="L160"/>
  <c r="K159"/>
  <c r="M159"/>
  <c r="J159"/>
  <c r="I160"/>
  <c r="L161"/>
  <c r="K160"/>
  <c r="M160"/>
  <c r="I161"/>
  <c r="J160"/>
  <c r="L162"/>
  <c r="K161"/>
  <c r="M161"/>
  <c r="J161"/>
  <c r="I162"/>
  <c r="L163"/>
  <c r="K162"/>
  <c r="M162"/>
  <c r="J162"/>
  <c r="I163"/>
  <c r="L164"/>
  <c r="K163"/>
  <c r="M163"/>
  <c r="J163"/>
  <c r="I164"/>
  <c r="L165"/>
  <c r="K164"/>
  <c r="M164"/>
  <c r="I165"/>
  <c r="J164"/>
  <c r="L166"/>
  <c r="K165"/>
  <c r="M165"/>
  <c r="J165"/>
  <c r="I166"/>
  <c r="L167"/>
  <c r="K166"/>
  <c r="M166"/>
  <c r="J166"/>
  <c r="I167"/>
  <c r="L168"/>
  <c r="K167"/>
  <c r="M167"/>
  <c r="J167"/>
  <c r="I168"/>
  <c r="L169"/>
  <c r="K168"/>
  <c r="M168"/>
  <c r="J168"/>
  <c r="I169"/>
  <c r="L170"/>
  <c r="K169"/>
  <c r="M169"/>
  <c r="I170"/>
  <c r="J169"/>
  <c r="L171"/>
  <c r="K170"/>
  <c r="M170"/>
  <c r="J170"/>
  <c r="I171"/>
  <c r="L172"/>
  <c r="K171"/>
  <c r="M171"/>
  <c r="I172"/>
  <c r="J171"/>
  <c r="L173"/>
  <c r="K172"/>
  <c r="M172"/>
  <c r="I173"/>
  <c r="J172"/>
  <c r="L174"/>
  <c r="K173"/>
  <c r="M173"/>
  <c r="J173"/>
  <c r="I174"/>
  <c r="L175"/>
  <c r="K174"/>
  <c r="M174"/>
  <c r="J174"/>
  <c r="I175"/>
  <c r="L176"/>
  <c r="K175"/>
  <c r="M175"/>
  <c r="J175"/>
  <c r="I176"/>
  <c r="L177"/>
  <c r="K176"/>
  <c r="M176"/>
  <c r="I177"/>
  <c r="J176"/>
  <c r="L178"/>
  <c r="K177"/>
  <c r="M177"/>
  <c r="J177"/>
  <c r="I178"/>
  <c r="L179"/>
  <c r="K178"/>
  <c r="M178"/>
  <c r="J178"/>
  <c r="I179"/>
  <c r="L180"/>
  <c r="K179"/>
  <c r="M179"/>
  <c r="J179"/>
  <c r="I180"/>
  <c r="L181"/>
  <c r="K180"/>
  <c r="M180"/>
  <c r="I181"/>
  <c r="J180"/>
  <c r="L182"/>
  <c r="K181"/>
  <c r="M181"/>
  <c r="J181"/>
  <c r="I182"/>
  <c r="L183"/>
  <c r="K182"/>
  <c r="M182"/>
  <c r="I183"/>
  <c r="J182"/>
  <c r="L184"/>
  <c r="K183"/>
  <c r="M183"/>
  <c r="J183"/>
  <c r="I184"/>
  <c r="L185"/>
  <c r="K184"/>
  <c r="M184"/>
  <c r="J184"/>
  <c r="I185"/>
  <c r="L186"/>
  <c r="K185"/>
  <c r="M185"/>
  <c r="J185"/>
  <c r="I186"/>
  <c r="L187"/>
  <c r="K186"/>
  <c r="M186"/>
  <c r="J186"/>
  <c r="I187"/>
  <c r="L188"/>
  <c r="K187"/>
  <c r="M187"/>
  <c r="I188"/>
  <c r="J187"/>
  <c r="L189"/>
  <c r="K188"/>
  <c r="M188"/>
  <c r="J188"/>
  <c r="I189"/>
  <c r="L190"/>
  <c r="K189"/>
  <c r="M189"/>
  <c r="J189"/>
  <c r="I190"/>
  <c r="L191"/>
  <c r="K190"/>
  <c r="M190"/>
  <c r="J190"/>
  <c r="I191"/>
  <c r="L192"/>
  <c r="K191"/>
  <c r="M191"/>
  <c r="J191"/>
  <c r="I192"/>
  <c r="L193"/>
  <c r="K192"/>
  <c r="M192"/>
  <c r="J192"/>
  <c r="I193"/>
  <c r="L194"/>
  <c r="K193"/>
  <c r="M193"/>
  <c r="J193"/>
  <c r="I194"/>
  <c r="L195"/>
  <c r="K194"/>
  <c r="M194"/>
  <c r="I195"/>
  <c r="J194"/>
  <c r="L196"/>
  <c r="K195"/>
  <c r="M195"/>
  <c r="I196"/>
  <c r="J195"/>
  <c r="L197"/>
  <c r="K196"/>
  <c r="M196"/>
  <c r="I197"/>
  <c r="J196"/>
  <c r="L198"/>
  <c r="K197"/>
  <c r="M197"/>
  <c r="J197"/>
  <c r="I198"/>
  <c r="L199"/>
  <c r="K198"/>
  <c r="M198"/>
  <c r="I199"/>
  <c r="J198"/>
  <c r="L200"/>
  <c r="K199"/>
  <c r="M199"/>
  <c r="J199"/>
  <c r="I200"/>
  <c r="L201"/>
  <c r="K200"/>
  <c r="M200"/>
  <c r="I201"/>
  <c r="J200"/>
  <c r="L202"/>
  <c r="K201"/>
  <c r="M201"/>
  <c r="J201"/>
  <c r="I202"/>
  <c r="L203"/>
  <c r="K202"/>
  <c r="M202"/>
  <c r="J202"/>
  <c r="I203"/>
  <c r="L204"/>
  <c r="K203"/>
  <c r="M203"/>
  <c r="J203"/>
  <c r="I204"/>
  <c r="L205"/>
  <c r="K204"/>
  <c r="M204"/>
  <c r="J204"/>
  <c r="I205"/>
  <c r="L206"/>
  <c r="K205"/>
  <c r="M205"/>
  <c r="I206"/>
  <c r="J205"/>
  <c r="L207"/>
  <c r="K206"/>
  <c r="M206"/>
  <c r="J206"/>
  <c r="I207"/>
  <c r="L208"/>
  <c r="K207"/>
  <c r="M207"/>
  <c r="I208"/>
  <c r="J207"/>
  <c r="L209"/>
  <c r="K208"/>
  <c r="M208"/>
  <c r="I209"/>
  <c r="J208"/>
  <c r="L210"/>
  <c r="K209"/>
  <c r="M209"/>
  <c r="J209"/>
  <c r="I210"/>
  <c r="L211"/>
  <c r="K210"/>
  <c r="M210"/>
  <c r="J210"/>
  <c r="I211"/>
  <c r="L212"/>
  <c r="K211"/>
  <c r="M211"/>
  <c r="J211"/>
  <c r="I212"/>
  <c r="L213"/>
  <c r="K212"/>
  <c r="M212"/>
  <c r="J212"/>
  <c r="I213"/>
  <c r="L214"/>
  <c r="K213"/>
  <c r="M213"/>
  <c r="J213"/>
  <c r="I214"/>
  <c r="L215"/>
  <c r="K214"/>
  <c r="M214"/>
  <c r="I215"/>
  <c r="J214"/>
  <c r="L216"/>
  <c r="K215"/>
  <c r="M215"/>
  <c r="I216"/>
  <c r="J215"/>
  <c r="L217"/>
  <c r="K216"/>
  <c r="M216"/>
  <c r="I217"/>
  <c r="J216"/>
  <c r="L218"/>
  <c r="K217"/>
  <c r="M217"/>
  <c r="J217"/>
  <c r="I218"/>
  <c r="L219"/>
  <c r="K218"/>
  <c r="M218"/>
  <c r="J218"/>
  <c r="I219"/>
  <c r="L220"/>
  <c r="K219"/>
  <c r="M219"/>
  <c r="J219"/>
  <c r="I220"/>
  <c r="L221"/>
  <c r="K220"/>
  <c r="M220"/>
  <c r="J220"/>
  <c r="I221"/>
  <c r="L222"/>
  <c r="K221"/>
  <c r="M221"/>
  <c r="I222"/>
  <c r="J221"/>
  <c r="L223"/>
  <c r="K222"/>
  <c r="M222"/>
  <c r="I223"/>
  <c r="J222"/>
  <c r="L224"/>
  <c r="K223"/>
  <c r="M223"/>
  <c r="J223"/>
  <c r="I224"/>
  <c r="L225"/>
  <c r="K224"/>
  <c r="M224"/>
  <c r="J224"/>
  <c r="I225"/>
  <c r="L226"/>
  <c r="K225"/>
  <c r="M225"/>
  <c r="J225"/>
  <c r="I226"/>
  <c r="L227"/>
  <c r="K226"/>
  <c r="M226"/>
  <c r="I227"/>
  <c r="J226"/>
  <c r="L228"/>
  <c r="K227"/>
  <c r="M227"/>
  <c r="J227"/>
  <c r="I228"/>
  <c r="L229"/>
  <c r="K228"/>
  <c r="M228"/>
  <c r="J228"/>
  <c r="I229"/>
  <c r="L230"/>
  <c r="K229"/>
  <c r="M229"/>
  <c r="J229"/>
  <c r="I230"/>
  <c r="L231"/>
  <c r="K230"/>
  <c r="M230"/>
  <c r="I231"/>
  <c r="J230"/>
  <c r="L232"/>
  <c r="K231"/>
  <c r="M231"/>
  <c r="I232"/>
  <c r="J231"/>
  <c r="L233"/>
  <c r="K232"/>
  <c r="M232"/>
  <c r="I233"/>
  <c r="J232"/>
  <c r="L234"/>
  <c r="K233"/>
  <c r="M233"/>
  <c r="J233"/>
  <c r="I234"/>
  <c r="L235"/>
  <c r="K234"/>
  <c r="M234"/>
  <c r="J234"/>
  <c r="I235"/>
  <c r="L236"/>
  <c r="K235"/>
  <c r="M235"/>
  <c r="I236"/>
  <c r="J235"/>
  <c r="L237"/>
  <c r="K236"/>
  <c r="M236"/>
  <c r="J236"/>
  <c r="I237"/>
  <c r="L238"/>
  <c r="K237"/>
  <c r="M237"/>
  <c r="I238"/>
  <c r="J237"/>
  <c r="L239"/>
  <c r="K238"/>
  <c r="M238"/>
  <c r="J238"/>
  <c r="I239"/>
  <c r="L240"/>
  <c r="K239"/>
  <c r="M239"/>
  <c r="I240"/>
  <c r="J239"/>
  <c r="L241"/>
  <c r="K240"/>
  <c r="M240"/>
  <c r="J240"/>
  <c r="I241"/>
  <c r="L242"/>
  <c r="K241"/>
  <c r="M241"/>
  <c r="I242"/>
  <c r="J241"/>
  <c r="L243"/>
  <c r="K242"/>
  <c r="M242"/>
  <c r="J242"/>
  <c r="I243"/>
  <c r="L244"/>
  <c r="K243"/>
  <c r="M243"/>
  <c r="J243"/>
  <c r="I244"/>
  <c r="L245"/>
  <c r="K244"/>
  <c r="M244"/>
  <c r="I245"/>
  <c r="J244"/>
  <c r="L246"/>
  <c r="K245"/>
  <c r="M245"/>
  <c r="J245"/>
  <c r="I246"/>
  <c r="L247"/>
  <c r="K246"/>
  <c r="M246"/>
  <c r="J246"/>
  <c r="I247"/>
  <c r="L248"/>
  <c r="K247"/>
  <c r="M247"/>
  <c r="J247"/>
  <c r="I248"/>
  <c r="L249"/>
  <c r="K248"/>
  <c r="M248"/>
  <c r="J248"/>
  <c r="I249"/>
  <c r="L250"/>
  <c r="K249"/>
  <c r="M249"/>
  <c r="J249"/>
  <c r="I250"/>
  <c r="L251"/>
  <c r="K250"/>
  <c r="M250"/>
  <c r="I251"/>
  <c r="J250"/>
  <c r="L252"/>
  <c r="K251"/>
  <c r="M251"/>
  <c r="J251"/>
  <c r="I252"/>
  <c r="L253"/>
  <c r="K252"/>
  <c r="M252"/>
  <c r="I253"/>
  <c r="J252"/>
  <c r="L254"/>
  <c r="K253"/>
  <c r="M253"/>
  <c r="I254"/>
  <c r="J253"/>
  <c r="L255"/>
  <c r="K254"/>
  <c r="M254"/>
  <c r="I255"/>
  <c r="J254"/>
  <c r="L256"/>
  <c r="K255"/>
  <c r="M255"/>
  <c r="I256"/>
  <c r="J255"/>
  <c r="L257"/>
  <c r="K256"/>
  <c r="M256"/>
  <c r="J256"/>
  <c r="I257"/>
  <c r="L258"/>
  <c r="K257"/>
  <c r="M257"/>
  <c r="J257"/>
  <c r="I258"/>
  <c r="L259"/>
  <c r="K258"/>
  <c r="M258"/>
  <c r="I259"/>
  <c r="J258"/>
  <c r="L260"/>
  <c r="K259"/>
  <c r="M259"/>
  <c r="I260"/>
  <c r="J259"/>
  <c r="L261"/>
  <c r="K260"/>
  <c r="M260"/>
  <c r="J260"/>
  <c r="I261"/>
  <c r="L262"/>
  <c r="K261"/>
  <c r="M261"/>
  <c r="I262"/>
  <c r="J261"/>
  <c r="L263"/>
  <c r="K262"/>
  <c r="M262"/>
  <c r="J262"/>
  <c r="I263"/>
  <c r="L264"/>
  <c r="K263"/>
  <c r="M263"/>
  <c r="I264"/>
  <c r="J263"/>
  <c r="L265"/>
  <c r="K264"/>
  <c r="M264"/>
  <c r="J264"/>
  <c r="I265"/>
  <c r="L266"/>
  <c r="K265"/>
  <c r="M265"/>
  <c r="J265"/>
  <c r="I266"/>
  <c r="L267"/>
  <c r="K266"/>
  <c r="M266"/>
  <c r="I267"/>
  <c r="J266"/>
  <c r="L268"/>
  <c r="K267"/>
  <c r="M267"/>
  <c r="J267"/>
  <c r="I268"/>
  <c r="L269"/>
  <c r="K268"/>
  <c r="M268"/>
  <c r="J268"/>
  <c r="I269"/>
  <c r="L270"/>
  <c r="K269"/>
  <c r="M269"/>
  <c r="J269"/>
  <c r="I270"/>
  <c r="L271"/>
  <c r="K270"/>
  <c r="M270"/>
  <c r="J270"/>
  <c r="I271"/>
  <c r="L272"/>
  <c r="K271"/>
  <c r="M271"/>
  <c r="I272"/>
  <c r="J271"/>
  <c r="L273"/>
  <c r="K272"/>
  <c r="M272"/>
  <c r="I273"/>
  <c r="J272"/>
  <c r="L274"/>
  <c r="K273"/>
  <c r="M273"/>
  <c r="J273"/>
  <c r="I274"/>
  <c r="L275"/>
  <c r="K274"/>
  <c r="M274"/>
  <c r="J274"/>
  <c r="I275"/>
  <c r="K275"/>
  <c r="M275"/>
  <c r="L276"/>
  <c r="J275"/>
  <c r="I276"/>
  <c r="K276"/>
  <c r="M276"/>
  <c r="L277"/>
  <c r="J276"/>
  <c r="I277"/>
  <c r="K277"/>
  <c r="M277"/>
  <c r="L278"/>
  <c r="I278"/>
  <c r="J277"/>
  <c r="K278"/>
  <c r="M278"/>
  <c r="L279"/>
  <c r="J278"/>
  <c r="I279"/>
  <c r="K279"/>
  <c r="M279"/>
  <c r="L280"/>
  <c r="I280"/>
  <c r="J279"/>
  <c r="K280"/>
  <c r="M280"/>
  <c r="L281"/>
  <c r="J280"/>
  <c r="I281"/>
  <c r="K281"/>
  <c r="M281"/>
  <c r="L282"/>
  <c r="J281"/>
  <c r="I282"/>
  <c r="K282"/>
  <c r="M282"/>
  <c r="L283"/>
  <c r="I283"/>
  <c r="J282"/>
  <c r="K283"/>
  <c r="M283"/>
  <c r="L284"/>
  <c r="I284"/>
  <c r="J283"/>
  <c r="K284"/>
  <c r="M284"/>
  <c r="L285"/>
  <c r="J284"/>
  <c r="I285"/>
  <c r="K285"/>
  <c r="M285"/>
  <c r="L286"/>
  <c r="J285"/>
  <c r="I286"/>
  <c r="K286"/>
  <c r="M286"/>
  <c r="L287"/>
  <c r="I287"/>
  <c r="J286"/>
  <c r="K287"/>
  <c r="M287"/>
  <c r="L288"/>
  <c r="I288"/>
  <c r="J287"/>
  <c r="K288"/>
  <c r="M288"/>
  <c r="L289"/>
  <c r="J288"/>
  <c r="I289"/>
  <c r="K289"/>
  <c r="M289"/>
  <c r="L290"/>
  <c r="I290"/>
  <c r="J289"/>
  <c r="K290"/>
  <c r="M290"/>
  <c r="L291"/>
  <c r="J290"/>
  <c r="I291"/>
  <c r="K291"/>
  <c r="M291"/>
  <c r="L292"/>
  <c r="I292"/>
  <c r="J291"/>
  <c r="K292"/>
  <c r="M292"/>
  <c r="L293"/>
  <c r="J292"/>
  <c r="I293"/>
  <c r="K293"/>
  <c r="M293"/>
  <c r="L294"/>
  <c r="J293"/>
  <c r="I294"/>
  <c r="K294"/>
  <c r="M294"/>
  <c r="L295"/>
  <c r="I295"/>
  <c r="J294"/>
  <c r="K295"/>
  <c r="M295"/>
  <c r="L296"/>
  <c r="J295"/>
  <c r="I296"/>
  <c r="K296"/>
  <c r="M296"/>
  <c r="L297"/>
  <c r="I297"/>
  <c r="J296"/>
  <c r="K297"/>
  <c r="M297"/>
  <c r="L298"/>
  <c r="I298"/>
  <c r="J297"/>
  <c r="K298"/>
  <c r="M298"/>
  <c r="L299"/>
  <c r="I299"/>
  <c r="J298"/>
  <c r="K299"/>
  <c r="M299"/>
  <c r="L300"/>
  <c r="J299"/>
  <c r="I300"/>
  <c r="K300"/>
  <c r="M300"/>
  <c r="L301"/>
  <c r="I301"/>
  <c r="J300"/>
  <c r="K301"/>
  <c r="M301"/>
  <c r="L302"/>
  <c r="I302"/>
  <c r="J301"/>
  <c r="K302"/>
  <c r="M302"/>
  <c r="L303"/>
  <c r="J302"/>
  <c r="I303"/>
  <c r="K303"/>
  <c r="M303"/>
  <c r="L304"/>
  <c r="J303"/>
  <c r="I304"/>
  <c r="K304"/>
  <c r="M304"/>
  <c r="L305"/>
  <c r="I305"/>
  <c r="J304"/>
  <c r="K305"/>
  <c r="M305"/>
  <c r="L306"/>
  <c r="I306"/>
  <c r="J305"/>
  <c r="K306"/>
  <c r="M306"/>
  <c r="L307"/>
  <c r="I307"/>
  <c r="J306"/>
  <c r="K307"/>
  <c r="M307"/>
  <c r="L308"/>
  <c r="I308"/>
  <c r="J307"/>
  <c r="K308"/>
  <c r="M308"/>
  <c r="L309"/>
  <c r="J308"/>
  <c r="I309"/>
  <c r="K309"/>
  <c r="M309"/>
  <c r="L310"/>
  <c r="J309"/>
  <c r="I310"/>
  <c r="K310"/>
  <c r="M310"/>
  <c r="L311"/>
  <c r="J310"/>
  <c r="I311"/>
  <c r="K311"/>
  <c r="M311"/>
  <c r="L312"/>
  <c r="I312"/>
  <c r="J311"/>
  <c r="K312"/>
  <c r="M312"/>
  <c r="L313"/>
  <c r="J312"/>
  <c r="I313"/>
  <c r="K313"/>
  <c r="M313"/>
  <c r="L314"/>
  <c r="J313"/>
  <c r="I314"/>
  <c r="K314"/>
  <c r="M314"/>
  <c r="L315"/>
  <c r="I315"/>
  <c r="J314"/>
  <c r="K315"/>
  <c r="M315"/>
  <c r="L316"/>
  <c r="J315"/>
  <c r="I316"/>
  <c r="K316"/>
  <c r="M316"/>
  <c r="L317"/>
  <c r="J316"/>
  <c r="I317"/>
  <c r="K317"/>
  <c r="M317"/>
  <c r="L318"/>
  <c r="I318"/>
  <c r="J317"/>
  <c r="K318"/>
  <c r="M318"/>
  <c r="L319"/>
  <c r="I319"/>
  <c r="J318"/>
  <c r="K319"/>
  <c r="M319"/>
  <c r="L320"/>
  <c r="I320"/>
  <c r="J319"/>
  <c r="K320"/>
  <c r="M320"/>
  <c r="L321"/>
  <c r="J320"/>
  <c r="I321"/>
  <c r="K321"/>
  <c r="M321"/>
  <c r="L322"/>
  <c r="I322"/>
  <c r="J321"/>
  <c r="K322"/>
  <c r="M322"/>
  <c r="L323"/>
  <c r="J322"/>
  <c r="I323"/>
  <c r="K323"/>
  <c r="M323"/>
  <c r="L324"/>
  <c r="J323"/>
  <c r="I324"/>
  <c r="K324"/>
  <c r="M324"/>
  <c r="L325"/>
  <c r="I325"/>
  <c r="J324"/>
  <c r="K325"/>
  <c r="M325"/>
  <c r="L326"/>
  <c r="I326"/>
  <c r="J325"/>
  <c r="K326"/>
  <c r="M326"/>
  <c r="L327"/>
  <c r="J326"/>
  <c r="I327"/>
  <c r="K327"/>
  <c r="M327"/>
  <c r="L328"/>
  <c r="I328"/>
  <c r="J327"/>
  <c r="K328"/>
  <c r="M328"/>
  <c r="L329"/>
  <c r="J328"/>
  <c r="I329"/>
  <c r="K329"/>
  <c r="M329"/>
  <c r="L330"/>
  <c r="I330"/>
  <c r="J329"/>
  <c r="K330"/>
  <c r="M330"/>
  <c r="L331"/>
  <c r="I331"/>
  <c r="J330"/>
  <c r="K331"/>
  <c r="M331"/>
  <c r="L332"/>
  <c r="J331"/>
  <c r="I332"/>
  <c r="K332"/>
  <c r="M332"/>
  <c r="L333"/>
  <c r="I333"/>
  <c r="J332"/>
  <c r="K333"/>
  <c r="M333"/>
  <c r="L334"/>
  <c r="J333"/>
  <c r="I334"/>
  <c r="K334"/>
  <c r="M334"/>
  <c r="L335"/>
  <c r="I335"/>
  <c r="J334"/>
  <c r="K335"/>
  <c r="M335"/>
  <c r="L336"/>
  <c r="I336"/>
  <c r="J335"/>
  <c r="K336"/>
  <c r="M336"/>
  <c r="L337"/>
  <c r="J336"/>
  <c r="I337"/>
  <c r="K337"/>
  <c r="M337"/>
  <c r="L338"/>
  <c r="I338"/>
  <c r="J337"/>
  <c r="K338"/>
  <c r="M338"/>
  <c r="L339"/>
  <c r="I339"/>
  <c r="J338"/>
  <c r="K339"/>
  <c r="M339"/>
  <c r="L340"/>
  <c r="J339"/>
  <c r="I340"/>
  <c r="K340"/>
  <c r="M340"/>
  <c r="L341"/>
  <c r="J340"/>
  <c r="I341"/>
  <c r="K341"/>
  <c r="M341"/>
  <c r="L342"/>
  <c r="J341"/>
  <c r="I342"/>
  <c r="K342"/>
  <c r="M342"/>
  <c r="L343"/>
  <c r="J342"/>
  <c r="I343"/>
  <c r="K343"/>
  <c r="M343"/>
  <c r="L344"/>
  <c r="I344"/>
  <c r="J343"/>
  <c r="K344"/>
  <c r="M344"/>
  <c r="L345"/>
  <c r="I345"/>
  <c r="J344"/>
  <c r="K345"/>
  <c r="M345"/>
  <c r="L346"/>
  <c r="I346"/>
  <c r="J345"/>
  <c r="K346"/>
  <c r="M346"/>
  <c r="L347"/>
  <c r="I347"/>
  <c r="J346"/>
  <c r="K347"/>
  <c r="M347"/>
  <c r="L348"/>
  <c r="J347"/>
  <c r="I348"/>
  <c r="K348"/>
  <c r="M348"/>
  <c r="L349"/>
  <c r="I349"/>
  <c r="J348"/>
  <c r="K349"/>
  <c r="M349"/>
  <c r="L350"/>
  <c r="J349"/>
  <c r="I350"/>
  <c r="K350"/>
  <c r="M350"/>
  <c r="L351"/>
  <c r="I351"/>
  <c r="J350"/>
  <c r="K351"/>
  <c r="M351"/>
  <c r="L352"/>
  <c r="I352"/>
  <c r="J351"/>
  <c r="K352"/>
  <c r="M352"/>
  <c r="L353"/>
  <c r="J352"/>
  <c r="I353"/>
  <c r="K353"/>
  <c r="M353"/>
  <c r="L354"/>
  <c r="J353"/>
  <c r="I354"/>
  <c r="K354"/>
  <c r="M354"/>
  <c r="L355"/>
  <c r="I355"/>
  <c r="J354"/>
  <c r="K355"/>
  <c r="M355"/>
  <c r="L356"/>
  <c r="I356"/>
  <c r="J355"/>
  <c r="K356"/>
  <c r="M356"/>
  <c r="L357"/>
  <c r="I357"/>
  <c r="J356"/>
  <c r="K357"/>
  <c r="M357"/>
  <c r="L358"/>
  <c r="I358"/>
  <c r="J357"/>
  <c r="K358"/>
  <c r="M358"/>
  <c r="L359"/>
  <c r="J358"/>
  <c r="I359"/>
  <c r="K359"/>
  <c r="M359"/>
  <c r="L360"/>
  <c r="I360"/>
  <c r="J359"/>
  <c r="K360"/>
  <c r="M360"/>
  <c r="L361"/>
  <c r="J360"/>
  <c r="I361"/>
  <c r="K361"/>
  <c r="M361"/>
  <c r="L362"/>
  <c r="J361"/>
  <c r="I362"/>
  <c r="K362"/>
  <c r="M362"/>
  <c r="L363"/>
  <c r="I363"/>
  <c r="J362"/>
  <c r="K363"/>
  <c r="M363"/>
  <c r="L364"/>
  <c r="J363"/>
  <c r="I364"/>
  <c r="K364"/>
  <c r="M364"/>
  <c r="L365"/>
  <c r="I365"/>
  <c r="J364"/>
  <c r="K365"/>
  <c r="M365"/>
  <c r="L366"/>
  <c r="I366"/>
  <c r="J365"/>
  <c r="K366"/>
  <c r="M366"/>
  <c r="L367"/>
  <c r="I367"/>
  <c r="J366"/>
  <c r="K367"/>
  <c r="M367"/>
  <c r="L368"/>
  <c r="J367"/>
  <c r="I368"/>
  <c r="K368"/>
  <c r="M368"/>
  <c r="L369"/>
  <c r="I369"/>
  <c r="J368"/>
  <c r="K369"/>
  <c r="M369"/>
  <c r="L370"/>
  <c r="I370"/>
  <c r="J369"/>
  <c r="K370"/>
  <c r="M370"/>
  <c r="L371"/>
  <c r="I371"/>
  <c r="J370"/>
  <c r="K371"/>
  <c r="M371"/>
  <c r="L372"/>
  <c r="J371"/>
  <c r="I372"/>
  <c r="J372"/>
  <c r="K372"/>
  <c r="M372"/>
  <c r="F2" i="2"/>
  <c r="E2"/>
  <c r="H2"/>
  <c r="I2"/>
  <c r="K2"/>
  <c r="J2"/>
  <c r="L2"/>
  <c r="M2"/>
  <c r="O2"/>
  <c r="N2"/>
  <c r="P2"/>
  <c r="Q2"/>
  <c r="R2"/>
  <c r="T2"/>
  <c r="S2"/>
  <c r="U2"/>
  <c r="X2"/>
  <c r="Y2"/>
  <c r="Z2"/>
  <c r="AA2"/>
  <c r="AC2"/>
</calcChain>
</file>

<file path=xl/sharedStrings.xml><?xml version="1.0" encoding="utf-8"?>
<sst xmlns="http://schemas.openxmlformats.org/spreadsheetml/2006/main" count="116" uniqueCount="61">
  <si>
    <t>Année</t>
  </si>
  <si>
    <t>Jour de l'an</t>
  </si>
  <si>
    <t>Pâques</t>
  </si>
  <si>
    <t>Lundi de Pâques</t>
  </si>
  <si>
    <t>Fête du travail</t>
  </si>
  <si>
    <t>Armistice 1945</t>
  </si>
  <si>
    <t xml:space="preserve">Pentecôte </t>
  </si>
  <si>
    <t>Lundi de Pentecote</t>
  </si>
  <si>
    <t>Fête nationale</t>
  </si>
  <si>
    <t>Assomption</t>
  </si>
  <si>
    <t>Toussaint</t>
  </si>
  <si>
    <t>Armistice 1918</t>
  </si>
  <si>
    <t>NOEL</t>
  </si>
  <si>
    <t>NOM</t>
  </si>
  <si>
    <t>Service</t>
  </si>
  <si>
    <t>CSS</t>
  </si>
  <si>
    <t>EF</t>
  </si>
  <si>
    <t>MAL</t>
  </si>
  <si>
    <t>NOM Prénom</t>
  </si>
  <si>
    <t>Date début</t>
  </si>
  <si>
    <t>Date fin</t>
  </si>
  <si>
    <t>Type</t>
  </si>
  <si>
    <t>Congés</t>
  </si>
  <si>
    <t>CP</t>
  </si>
  <si>
    <t>RTT</t>
  </si>
  <si>
    <t>CP 1/2</t>
  </si>
  <si>
    <t>RTT 1/2</t>
  </si>
  <si>
    <t>CN</t>
  </si>
  <si>
    <t>CP/CA</t>
  </si>
  <si>
    <t>CP/CA 1/2</t>
  </si>
  <si>
    <t>CODE</t>
  </si>
  <si>
    <t>NBRE</t>
  </si>
  <si>
    <t>aaa</t>
  </si>
  <si>
    <t>bbb</t>
  </si>
  <si>
    <t>ccc</t>
  </si>
  <si>
    <t>ddd</t>
  </si>
  <si>
    <t>eee</t>
  </si>
  <si>
    <t>fff</t>
  </si>
  <si>
    <t>commercial</t>
  </si>
  <si>
    <t>administratif</t>
  </si>
  <si>
    <t>maintenance</t>
  </si>
  <si>
    <t>atelier</t>
  </si>
  <si>
    <t>http://forum.excel-pratique.com/excel/planning-de-conges-t37393.html</t>
  </si>
  <si>
    <t>abrégé</t>
  </si>
  <si>
    <t>=Base!#REF!</t>
  </si>
  <si>
    <t>An</t>
  </si>
  <si>
    <t>=Calendrier!$A$1</t>
  </si>
  <si>
    <t>=Base!$D$2:$D$13</t>
  </si>
  <si>
    <t>=Base!$F$2:$F$75</t>
  </si>
  <si>
    <t>dates</t>
  </si>
  <si>
    <t>=Base!$L$3:$M$372</t>
  </si>
  <si>
    <t>début</t>
  </si>
  <si>
    <t>='Saisie des congés'!$C$2:$C$588</t>
  </si>
  <si>
    <t>Fériés</t>
  </si>
  <si>
    <t>=Base!$B$3:$B$14</t>
  </si>
  <si>
    <t>fin</t>
  </si>
  <si>
    <t>='Saisie des congés'!$D$2:$D$482</t>
  </si>
  <si>
    <t>saisie</t>
  </si>
  <si>
    <t>='Saisie des congés'!$A$2:$A$456</t>
  </si>
  <si>
    <t>Salariés</t>
  </si>
  <si>
    <t>=Récap!$A$3:$A$8</t>
  </si>
</sst>
</file>

<file path=xl/styles.xml><?xml version="1.0" encoding="utf-8"?>
<styleSheet xmlns="http://schemas.openxmlformats.org/spreadsheetml/2006/main">
  <numFmts count="6">
    <numFmt numFmtId="164" formatCode="[$-F800]dddd\,\ mmmm\ dd\,\ yyyy"/>
    <numFmt numFmtId="165" formatCode="ddd"/>
    <numFmt numFmtId="166" formatCode="dd"/>
    <numFmt numFmtId="167" formatCode="mmmm"/>
    <numFmt numFmtId="168" formatCode="dd/mm/yy;@"/>
    <numFmt numFmtId="169" formatCode="dddd"/>
  </numFmts>
  <fonts count="12">
    <font>
      <sz val="11"/>
      <color theme="1"/>
      <name val="Calibri"/>
      <family val="2"/>
      <scheme val="minor"/>
    </font>
    <font>
      <b/>
      <sz val="9"/>
      <color indexed="9"/>
      <name val="Calibri"/>
      <family val="2"/>
    </font>
    <font>
      <sz val="10"/>
      <color indexed="8"/>
      <name val="Calibri"/>
      <family val="2"/>
    </font>
    <font>
      <b/>
      <sz val="10"/>
      <color indexed="9"/>
      <name val="Calibri"/>
      <family val="2"/>
    </font>
    <font>
      <sz val="11"/>
      <color indexed="9"/>
      <name val="Calibri"/>
      <family val="2"/>
    </font>
    <font>
      <b/>
      <sz val="24"/>
      <color indexed="60"/>
      <name val="Calibri"/>
      <family val="2"/>
    </font>
    <font>
      <b/>
      <sz val="10"/>
      <color indexed="8"/>
      <name val="Calibri"/>
      <family val="2"/>
    </font>
    <font>
      <sz val="10"/>
      <name val="Trebuchet MS"/>
      <family val="2"/>
    </font>
    <font>
      <sz val="8"/>
      <name val="Calibri"/>
      <family val="2"/>
    </font>
    <font>
      <u/>
      <sz val="9.9"/>
      <color indexed="12"/>
      <name val="Calibri"/>
      <family val="2"/>
    </font>
    <font>
      <sz val="11"/>
      <color theme="1"/>
      <name val="Calibri"/>
      <family val="2"/>
      <scheme val="minor"/>
    </font>
    <font>
      <sz val="10"/>
      <color theme="1"/>
      <name val="Calibri"/>
      <family val="2"/>
    </font>
  </fonts>
  <fills count="6">
    <fill>
      <patternFill patternType="none"/>
    </fill>
    <fill>
      <patternFill patternType="gray125"/>
    </fill>
    <fill>
      <patternFill patternType="solid">
        <fgColor indexed="11"/>
        <bgColor indexed="64"/>
      </patternFill>
    </fill>
    <fill>
      <patternFill patternType="solid">
        <fgColor indexed="8"/>
        <bgColor indexed="64"/>
      </patternFill>
    </fill>
    <fill>
      <patternFill patternType="solid">
        <fgColor indexed="22"/>
        <bgColor indexed="64"/>
      </patternFill>
    </fill>
    <fill>
      <patternFill patternType="solid">
        <fgColor indexed="56"/>
        <bgColor indexed="64"/>
      </patternFill>
    </fill>
  </fills>
  <borders count="24">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4">
    <xf numFmtId="0" fontId="0" fillId="0" borderId="0"/>
    <xf numFmtId="0" fontId="9" fillId="0" borderId="0" applyNumberFormat="0" applyFill="0" applyBorder="0" applyAlignment="0" applyProtection="0">
      <alignment vertical="top"/>
      <protection locked="0"/>
    </xf>
    <xf numFmtId="0" fontId="10" fillId="0" borderId="0"/>
    <xf numFmtId="0" fontId="11" fillId="0" borderId="0"/>
  </cellStyleXfs>
  <cellXfs count="47">
    <xf numFmtId="0" fontId="0" fillId="0" borderId="0" xfId="0"/>
    <xf numFmtId="0" fontId="0" fillId="0" borderId="0" xfId="0" applyAlignment="1">
      <alignment horizontal="center"/>
    </xf>
    <xf numFmtId="0" fontId="0" fillId="0" borderId="1" xfId="0" applyBorder="1"/>
    <xf numFmtId="164" fontId="0" fillId="0" borderId="2" xfId="0" applyNumberFormat="1" applyBorder="1"/>
    <xf numFmtId="0" fontId="0" fillId="0" borderId="3" xfId="0" applyBorder="1"/>
    <xf numFmtId="164" fontId="0" fillId="0" borderId="4" xfId="0" applyNumberFormat="1" applyBorder="1"/>
    <xf numFmtId="0" fontId="0" fillId="0" borderId="5" xfId="0" applyBorder="1"/>
    <xf numFmtId="164" fontId="0" fillId="0" borderId="6" xfId="0" applyNumberFormat="1" applyBorder="1"/>
    <xf numFmtId="0" fontId="0" fillId="2" borderId="0" xfId="0" applyFill="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167" fontId="0" fillId="0" borderId="11" xfId="0" applyNumberFormat="1" applyBorder="1" applyAlignment="1">
      <alignment horizontal="left" textRotation="45"/>
    </xf>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5" fillId="0" borderId="0" xfId="0" applyFont="1" applyAlignment="1">
      <alignment horizontal="center" vertical="center"/>
    </xf>
    <xf numFmtId="0" fontId="3" fillId="3" borderId="8" xfId="0" applyFont="1" applyFill="1" applyBorder="1"/>
    <xf numFmtId="0" fontId="3" fillId="3" borderId="1" xfId="0" applyFont="1" applyFill="1" applyBorder="1"/>
    <xf numFmtId="0" fontId="2" fillId="0" borderId="0" xfId="0" applyFont="1"/>
    <xf numFmtId="0" fontId="6" fillId="0" borderId="18" xfId="0" applyFont="1" applyBorder="1"/>
    <xf numFmtId="0" fontId="6" fillId="0" borderId="19" xfId="0" applyFont="1" applyBorder="1"/>
    <xf numFmtId="0" fontId="6" fillId="0" borderId="15" xfId="0" applyFont="1" applyBorder="1"/>
    <xf numFmtId="0" fontId="6" fillId="0" borderId="17" xfId="0" applyFont="1" applyBorder="1"/>
    <xf numFmtId="0" fontId="4" fillId="3" borderId="0" xfId="0" applyFont="1" applyFill="1"/>
    <xf numFmtId="0" fontId="3" fillId="3" borderId="0" xfId="0" applyFont="1" applyFill="1" applyBorder="1"/>
    <xf numFmtId="164" fontId="7" fillId="4" borderId="0" xfId="0" applyNumberFormat="1" applyFont="1" applyFill="1" applyAlignment="1" applyProtection="1">
      <alignment horizontal="left"/>
      <protection hidden="1"/>
    </xf>
    <xf numFmtId="1" fontId="7" fillId="4" borderId="0" xfId="0" applyNumberFormat="1" applyFont="1" applyFill="1" applyAlignment="1" applyProtection="1">
      <alignment horizontal="left"/>
      <protection hidden="1"/>
    </xf>
    <xf numFmtId="168" fontId="7" fillId="4" borderId="0" xfId="0" applyNumberFormat="1" applyFont="1" applyFill="1" applyAlignment="1" applyProtection="1">
      <alignment horizontal="left"/>
      <protection hidden="1"/>
    </xf>
    <xf numFmtId="169" fontId="7" fillId="4" borderId="0" xfId="0" applyNumberFormat="1" applyFont="1" applyFill="1" applyAlignment="1" applyProtection="1">
      <alignment horizontal="center"/>
      <protection hidden="1"/>
    </xf>
    <xf numFmtId="14" fontId="0" fillId="0" borderId="0" xfId="0" applyNumberFormat="1" applyAlignment="1">
      <alignment horizontal="center"/>
    </xf>
    <xf numFmtId="1" fontId="7" fillId="4" borderId="0" xfId="0" applyNumberFormat="1" applyFont="1" applyFill="1" applyAlignment="1" applyProtection="1">
      <alignment horizontal="center"/>
      <protection hidden="1"/>
    </xf>
    <xf numFmtId="165" fontId="1" fillId="5" borderId="20" xfId="0" applyNumberFormat="1" applyFont="1" applyFill="1" applyBorder="1" applyAlignment="1">
      <alignment horizontal="center"/>
    </xf>
    <xf numFmtId="165" fontId="1" fillId="5" borderId="9" xfId="0" applyNumberFormat="1" applyFont="1" applyFill="1" applyBorder="1" applyAlignment="1">
      <alignment horizontal="center"/>
    </xf>
    <xf numFmtId="165" fontId="1" fillId="5" borderId="21" xfId="0" applyNumberFormat="1" applyFont="1" applyFill="1" applyBorder="1" applyAlignment="1">
      <alignment horizontal="center"/>
    </xf>
    <xf numFmtId="166" fontId="1" fillId="5" borderId="22" xfId="0" applyNumberFormat="1" applyFont="1" applyFill="1" applyBorder="1" applyAlignment="1">
      <alignment horizontal="center"/>
    </xf>
    <xf numFmtId="166" fontId="1" fillId="5" borderId="10" xfId="0" applyNumberFormat="1" applyFont="1" applyFill="1" applyBorder="1" applyAlignment="1">
      <alignment horizontal="center"/>
    </xf>
    <xf numFmtId="166" fontId="1" fillId="5" borderId="23" xfId="0" applyNumberFormat="1" applyFont="1" applyFill="1" applyBorder="1" applyAlignment="1">
      <alignment horizontal="center"/>
    </xf>
    <xf numFmtId="0" fontId="4" fillId="3" borderId="0" xfId="0" applyFont="1" applyFill="1" applyBorder="1"/>
    <xf numFmtId="168" fontId="4" fillId="3" borderId="0" xfId="0" applyNumberFormat="1" applyFont="1" applyFill="1"/>
    <xf numFmtId="168" fontId="0" fillId="0" borderId="0" xfId="0" applyNumberFormat="1"/>
    <xf numFmtId="0" fontId="9" fillId="0" borderId="0" xfId="1" applyAlignment="1" applyProtection="1"/>
    <xf numFmtId="0" fontId="0" fillId="0" borderId="0" xfId="0" applyNumberFormat="1"/>
  </cellXfs>
  <cellStyles count="4">
    <cellStyle name="Lien hypertexte" xfId="1" builtinId="8"/>
    <cellStyle name="Normal" xfId="0" builtinId="0"/>
    <cellStyle name="Normal 2" xfId="2"/>
    <cellStyle name="Normal 3" xfId="3"/>
  </cellStyles>
  <dxfs count="4">
    <dxf>
      <font>
        <b/>
        <i val="0"/>
        <color theme="0"/>
      </font>
      <fill>
        <patternFill>
          <bgColor rgb="FF002060"/>
        </patternFill>
      </fill>
    </dxf>
    <dxf>
      <fill>
        <patternFill>
          <bgColor rgb="FF002060"/>
        </patternFill>
      </fill>
      <border>
        <left/>
      </border>
    </dxf>
    <dxf>
      <fill>
        <patternFill>
          <bgColor rgb="FF0070C0"/>
        </patternFill>
      </fill>
    </dxf>
    <dxf>
      <fill>
        <patternFill>
          <bgColor rgb="FF00206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114300</xdr:colOff>
      <xdr:row>15</xdr:row>
      <xdr:rowOff>66675</xdr:rowOff>
    </xdr:from>
    <xdr:to>
      <xdr:col>16</xdr:col>
      <xdr:colOff>342900</xdr:colOff>
      <xdr:row>24</xdr:row>
      <xdr:rowOff>123825</xdr:rowOff>
    </xdr:to>
    <xdr:sp macro="" textlink="">
      <xdr:nvSpPr>
        <xdr:cNvPr id="2049" name="Text Box 1"/>
        <xdr:cNvSpPr txBox="1">
          <a:spLocks noChangeArrowheads="1"/>
        </xdr:cNvSpPr>
      </xdr:nvSpPr>
      <xdr:spPr bwMode="auto">
        <a:xfrm>
          <a:off x="4476750" y="2924175"/>
          <a:ext cx="8610600" cy="17716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tous,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J'essaie de mettre en place un planning pour les congés du personnel. J'aimerais que, suivant les informations saisies dans ma feuille "saisie des congés", les informations se remplissent automatiquement dans ma feuille calendrier, peu importe l'ordre dans laquelle les informations sont saisies.</a:t>
          </a:r>
        </a:p>
        <a:p>
          <a:pPr algn="l" rtl="0">
            <a:defRPr sz="1000"/>
          </a:pPr>
          <a:r>
            <a:rPr lang="fr-FR" sz="1100" b="0" i="0" u="none" strike="noStrike" baseline="0">
              <a:solidFill>
                <a:srgbClr val="000000"/>
              </a:solidFill>
              <a:latin typeface="Calibri"/>
            </a:rPr>
            <a:t>Mes explications ne sont pas très claires, je vous joins donc mon fichier. J'ai saisi directement les informations que je souhaite obtenir.</a:t>
          </a:r>
        </a:p>
        <a:p>
          <a:pPr algn="l" rtl="0">
            <a:defRPr sz="1000"/>
          </a:pPr>
          <a:r>
            <a:rPr lang="fr-FR" sz="1100" b="0" i="0" u="none" strike="noStrike" baseline="0">
              <a:solidFill>
                <a:srgbClr val="000000"/>
              </a:solidFill>
              <a:latin typeface="Calibri"/>
            </a:rPr>
            <a:t>Merci d'avance pour votre aide.</a:t>
          </a:r>
        </a:p>
        <a:p>
          <a:pPr algn="l" rtl="0">
            <a:defRPr sz="1000"/>
          </a:pPr>
          <a:r>
            <a:rPr lang="fr-FR" sz="1100" b="0" i="0" u="none" strike="noStrike" baseline="0">
              <a:solidFill>
                <a:srgbClr val="000000"/>
              </a:solidFill>
              <a:latin typeface="Calibri"/>
            </a:rPr>
            <a:t>(ce fichier est fait sur excel 2010 mais il doit fonctionner sous excel 2007)</a:t>
          </a:r>
        </a:p>
      </xdr:txBody>
    </xdr:sp>
    <xdr:clientData/>
  </xdr:twoCellAnchor>
  <xdr:twoCellAnchor>
    <xdr:from>
      <xdr:col>5</xdr:col>
      <xdr:colOff>552450</xdr:colOff>
      <xdr:row>8</xdr:row>
      <xdr:rowOff>161925</xdr:rowOff>
    </xdr:from>
    <xdr:to>
      <xdr:col>11</xdr:col>
      <xdr:colOff>619125</xdr:colOff>
      <xdr:row>14</xdr:row>
      <xdr:rowOff>114300</xdr:rowOff>
    </xdr:to>
    <xdr:sp macro="" textlink="">
      <xdr:nvSpPr>
        <xdr:cNvPr id="1026" name="Text Box 2"/>
        <xdr:cNvSpPr txBox="1">
          <a:spLocks noChangeArrowheads="1"/>
        </xdr:cNvSpPr>
      </xdr:nvSpPr>
      <xdr:spPr bwMode="auto">
        <a:xfrm>
          <a:off x="4914900" y="1685925"/>
          <a:ext cx="4638675" cy="10953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Dans l'onglet "Saisie", je selectionne le nom en colonne A. Je selectionne le type de congé en colonne B. Je saisie la date de début en colonne C puis la date en colonne D et c'est quand je valide en colonne D(En faisant entrée ou même fleche de droite) ca m'affiche le message d'erreur.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planning-de-conges-t37393.html" TargetMode="External"/></Relationships>
</file>

<file path=xl/worksheets/sheet1.xml><?xml version="1.0" encoding="utf-8"?>
<worksheet xmlns="http://schemas.openxmlformats.org/spreadsheetml/2006/main" xmlns:r="http://schemas.openxmlformats.org/officeDocument/2006/relationships">
  <sheetPr codeName="Feuil1"/>
  <dimension ref="A1:Q372"/>
  <sheetViews>
    <sheetView workbookViewId="0">
      <selection activeCell="P32" sqref="P32"/>
    </sheetView>
  </sheetViews>
  <sheetFormatPr baseColWidth="10" defaultRowHeight="15"/>
  <cols>
    <col min="1" max="1" width="18.28515625" bestFit="1" customWidth="1"/>
    <col min="2" max="2" width="26.42578125" bestFit="1" customWidth="1"/>
    <col min="3" max="3" width="4.85546875" customWidth="1"/>
    <col min="4" max="4" width="6.85546875" bestFit="1" customWidth="1"/>
    <col min="9" max="9" width="25.140625" customWidth="1"/>
    <col min="10" max="10" width="5.85546875" customWidth="1"/>
  </cols>
  <sheetData>
    <row r="1" spans="1:13">
      <c r="A1" s="8">
        <f ca="1">An</f>
        <v>2013</v>
      </c>
      <c r="D1" s="9" t="s">
        <v>0</v>
      </c>
      <c r="F1" t="s">
        <v>22</v>
      </c>
      <c r="I1" s="34">
        <f>DATE(A1,1,1)</f>
        <v>41275</v>
      </c>
    </row>
    <row r="2" spans="1:13">
      <c r="D2" s="10">
        <v>2011</v>
      </c>
      <c r="F2" t="s">
        <v>28</v>
      </c>
      <c r="G2" t="s">
        <v>23</v>
      </c>
    </row>
    <row r="3" spans="1:13" ht="15.75">
      <c r="A3" s="2" t="s">
        <v>1</v>
      </c>
      <c r="B3" s="3">
        <f>DATE($A$1,1,1)</f>
        <v>41275</v>
      </c>
      <c r="D3" s="11">
        <v>2012</v>
      </c>
      <c r="F3" t="s">
        <v>29</v>
      </c>
      <c r="G3" t="s">
        <v>25</v>
      </c>
      <c r="I3" s="30">
        <f>+I1</f>
        <v>41275</v>
      </c>
      <c r="J3" s="31">
        <f t="shared" ref="J3:J66" si="0">WEEKNUM(I3,2)</f>
        <v>1</v>
      </c>
      <c r="K3" s="35" t="str">
        <f t="shared" ref="K3:K66" ca="1" si="1">IF(ISERROR(VLOOKUP(L3,Fériés,1,TRUE)),"",IF(VLOOKUP(L3,Fériés,1,TRUE)=I3,"f",""))</f>
        <v>f</v>
      </c>
      <c r="L3" s="32">
        <f>+I1</f>
        <v>41275</v>
      </c>
      <c r="M3" s="33" t="str">
        <f>IF(K3="f","f",TEXT(L3,"jjj"))</f>
        <v>f</v>
      </c>
    </row>
    <row r="4" spans="1:13" ht="15.75">
      <c r="A4" s="4" t="s">
        <v>2</v>
      </c>
      <c r="B4" s="5">
        <f>FLOOR(DATE($A$1,5,DAY(MINUTE($A$1/38)/2+56)),7)-34+7*($A$1=2079)</f>
        <v>41364</v>
      </c>
      <c r="D4" s="11">
        <v>2013</v>
      </c>
      <c r="F4" t="s">
        <v>24</v>
      </c>
      <c r="G4" t="s">
        <v>24</v>
      </c>
      <c r="I4" s="30">
        <f>+I3+1</f>
        <v>41276</v>
      </c>
      <c r="J4" s="31">
        <f t="shared" si="0"/>
        <v>1</v>
      </c>
      <c r="K4" s="35" t="str">
        <f t="shared" ca="1" si="1"/>
        <v/>
      </c>
      <c r="L4" s="32">
        <f>+L3+1</f>
        <v>41276</v>
      </c>
      <c r="M4" s="33" t="str">
        <f>IF(K4="f","f",TEXT(L4,"jjj"))</f>
        <v>mer</v>
      </c>
    </row>
    <row r="5" spans="1:13" ht="15.75">
      <c r="A5" s="4" t="s">
        <v>3</v>
      </c>
      <c r="B5" s="5">
        <f>B4+1</f>
        <v>41365</v>
      </c>
      <c r="D5" s="11">
        <v>2014</v>
      </c>
      <c r="F5" t="s">
        <v>26</v>
      </c>
      <c r="G5" t="s">
        <v>26</v>
      </c>
      <c r="I5" s="30">
        <f t="shared" ref="I5:I68" si="2">+I4+1</f>
        <v>41277</v>
      </c>
      <c r="J5" s="31">
        <f t="shared" si="0"/>
        <v>1</v>
      </c>
      <c r="K5" s="35" t="str">
        <f t="shared" ca="1" si="1"/>
        <v/>
      </c>
      <c r="L5" s="32">
        <f t="shared" ref="L5:L68" si="3">+L4+1</f>
        <v>41277</v>
      </c>
      <c r="M5" s="33" t="str">
        <f t="shared" ref="M5:M68" si="4">IF(K5="f","f",TEXT(L5,"jjj"))</f>
        <v>jeu</v>
      </c>
    </row>
    <row r="6" spans="1:13" ht="15.75">
      <c r="A6" s="4" t="s">
        <v>4</v>
      </c>
      <c r="B6" s="5">
        <f>DATE($A$1,5,1)</f>
        <v>41395</v>
      </c>
      <c r="D6" s="11">
        <v>2015</v>
      </c>
      <c r="F6" t="s">
        <v>27</v>
      </c>
      <c r="G6" t="s">
        <v>27</v>
      </c>
      <c r="I6" s="30">
        <f t="shared" si="2"/>
        <v>41278</v>
      </c>
      <c r="J6" s="31">
        <f t="shared" si="0"/>
        <v>1</v>
      </c>
      <c r="K6" s="35" t="str">
        <f t="shared" ca="1" si="1"/>
        <v/>
      </c>
      <c r="L6" s="32">
        <f t="shared" si="3"/>
        <v>41278</v>
      </c>
      <c r="M6" s="33" t="str">
        <f t="shared" si="4"/>
        <v>ven</v>
      </c>
    </row>
    <row r="7" spans="1:13" ht="15.75">
      <c r="A7" s="4" t="s">
        <v>5</v>
      </c>
      <c r="B7" s="5">
        <f>DATE($A$1,5,8)</f>
        <v>41402</v>
      </c>
      <c r="D7" s="11">
        <v>2016</v>
      </c>
      <c r="F7" t="s">
        <v>17</v>
      </c>
      <c r="G7" t="s">
        <v>17</v>
      </c>
      <c r="I7" s="30">
        <f t="shared" si="2"/>
        <v>41279</v>
      </c>
      <c r="J7" s="31">
        <f t="shared" si="0"/>
        <v>1</v>
      </c>
      <c r="K7" s="35" t="str">
        <f t="shared" ca="1" si="1"/>
        <v/>
      </c>
      <c r="L7" s="32">
        <f t="shared" si="3"/>
        <v>41279</v>
      </c>
      <c r="M7" s="33" t="str">
        <f t="shared" si="4"/>
        <v>sam</v>
      </c>
    </row>
    <row r="8" spans="1:13" ht="15.75">
      <c r="A8" s="4" t="s">
        <v>6</v>
      </c>
      <c r="B8" s="5">
        <f>B4+49</f>
        <v>41413</v>
      </c>
      <c r="D8" s="11">
        <v>2017</v>
      </c>
      <c r="F8" t="s">
        <v>16</v>
      </c>
      <c r="G8" t="s">
        <v>16</v>
      </c>
      <c r="I8" s="30">
        <f t="shared" si="2"/>
        <v>41280</v>
      </c>
      <c r="J8" s="31">
        <f t="shared" si="0"/>
        <v>1</v>
      </c>
      <c r="K8" s="35" t="str">
        <f t="shared" ca="1" si="1"/>
        <v/>
      </c>
      <c r="L8" s="32">
        <f t="shared" si="3"/>
        <v>41280</v>
      </c>
      <c r="M8" s="33" t="str">
        <f t="shared" si="4"/>
        <v>dim</v>
      </c>
    </row>
    <row r="9" spans="1:13" ht="15.75">
      <c r="A9" s="4" t="s">
        <v>7</v>
      </c>
      <c r="B9" s="5">
        <f>B8+1</f>
        <v>41414</v>
      </c>
      <c r="D9" s="11">
        <v>2018</v>
      </c>
      <c r="F9" t="s">
        <v>15</v>
      </c>
      <c r="G9" t="s">
        <v>15</v>
      </c>
      <c r="I9" s="30">
        <f t="shared" si="2"/>
        <v>41281</v>
      </c>
      <c r="J9" s="31">
        <f t="shared" si="0"/>
        <v>2</v>
      </c>
      <c r="K9" s="35" t="str">
        <f t="shared" ca="1" si="1"/>
        <v/>
      </c>
      <c r="L9" s="32">
        <f t="shared" si="3"/>
        <v>41281</v>
      </c>
      <c r="M9" s="33" t="str">
        <f t="shared" si="4"/>
        <v>lun</v>
      </c>
    </row>
    <row r="10" spans="1:13" ht="15.75">
      <c r="A10" s="4" t="s">
        <v>8</v>
      </c>
      <c r="B10" s="5">
        <f>DATE($A$1,7,14)</f>
        <v>41469</v>
      </c>
      <c r="D10" s="11">
        <v>2019</v>
      </c>
      <c r="I10" s="30">
        <f t="shared" si="2"/>
        <v>41282</v>
      </c>
      <c r="J10" s="31">
        <f t="shared" si="0"/>
        <v>2</v>
      </c>
      <c r="K10" s="35" t="str">
        <f t="shared" ca="1" si="1"/>
        <v/>
      </c>
      <c r="L10" s="32">
        <f t="shared" si="3"/>
        <v>41282</v>
      </c>
      <c r="M10" s="33" t="str">
        <f t="shared" si="4"/>
        <v>mar</v>
      </c>
    </row>
    <row r="11" spans="1:13" ht="15.75">
      <c r="A11" s="4" t="s">
        <v>9</v>
      </c>
      <c r="B11" s="5">
        <f>DATE($A$1,8,15)</f>
        <v>41501</v>
      </c>
      <c r="D11" s="11">
        <v>2020</v>
      </c>
      <c r="I11" s="30">
        <f t="shared" si="2"/>
        <v>41283</v>
      </c>
      <c r="J11" s="31">
        <f t="shared" si="0"/>
        <v>2</v>
      </c>
      <c r="K11" s="35" t="str">
        <f t="shared" ca="1" si="1"/>
        <v/>
      </c>
      <c r="L11" s="32">
        <f t="shared" si="3"/>
        <v>41283</v>
      </c>
      <c r="M11" s="33" t="str">
        <f t="shared" si="4"/>
        <v>mer</v>
      </c>
    </row>
    <row r="12" spans="1:13" ht="15.75">
      <c r="A12" s="4" t="s">
        <v>10</v>
      </c>
      <c r="B12" s="5">
        <f>DATE($A$1,11,1)</f>
        <v>41579</v>
      </c>
      <c r="D12" s="11">
        <v>2021</v>
      </c>
      <c r="I12" s="30">
        <f t="shared" si="2"/>
        <v>41284</v>
      </c>
      <c r="J12" s="31">
        <f t="shared" si="0"/>
        <v>2</v>
      </c>
      <c r="K12" s="35" t="str">
        <f t="shared" ca="1" si="1"/>
        <v/>
      </c>
      <c r="L12" s="32">
        <f t="shared" si="3"/>
        <v>41284</v>
      </c>
      <c r="M12" s="33" t="str">
        <f t="shared" si="4"/>
        <v>jeu</v>
      </c>
    </row>
    <row r="13" spans="1:13" ht="15.75">
      <c r="A13" s="4" t="s">
        <v>11</v>
      </c>
      <c r="B13" s="5">
        <f>DATE($A$1,11,11)</f>
        <v>41589</v>
      </c>
      <c r="D13" s="12">
        <v>2022</v>
      </c>
      <c r="I13" s="30">
        <f t="shared" si="2"/>
        <v>41285</v>
      </c>
      <c r="J13" s="31">
        <f t="shared" si="0"/>
        <v>2</v>
      </c>
      <c r="K13" s="35" t="str">
        <f t="shared" ca="1" si="1"/>
        <v/>
      </c>
      <c r="L13" s="32">
        <f t="shared" si="3"/>
        <v>41285</v>
      </c>
      <c r="M13" s="33" t="str">
        <f t="shared" si="4"/>
        <v>ven</v>
      </c>
    </row>
    <row r="14" spans="1:13" ht="15.75">
      <c r="A14" s="6" t="s">
        <v>12</v>
      </c>
      <c r="B14" s="7">
        <f>DATE($A$1,12,25)</f>
        <v>41633</v>
      </c>
      <c r="I14" s="30">
        <f t="shared" si="2"/>
        <v>41286</v>
      </c>
      <c r="J14" s="31">
        <f t="shared" si="0"/>
        <v>2</v>
      </c>
      <c r="K14" s="35" t="str">
        <f t="shared" ca="1" si="1"/>
        <v/>
      </c>
      <c r="L14" s="32">
        <f t="shared" si="3"/>
        <v>41286</v>
      </c>
      <c r="M14" s="33" t="str">
        <f t="shared" si="4"/>
        <v>sam</v>
      </c>
    </row>
    <row r="15" spans="1:13" ht="15.75">
      <c r="I15" s="30">
        <f t="shared" si="2"/>
        <v>41287</v>
      </c>
      <c r="J15" s="31">
        <f t="shared" si="0"/>
        <v>2</v>
      </c>
      <c r="K15" s="35" t="str">
        <f t="shared" ca="1" si="1"/>
        <v/>
      </c>
      <c r="L15" s="32">
        <f t="shared" si="3"/>
        <v>41287</v>
      </c>
      <c r="M15" s="33" t="str">
        <f t="shared" si="4"/>
        <v>dim</v>
      </c>
    </row>
    <row r="16" spans="1:13" ht="15.75">
      <c r="I16" s="30">
        <f t="shared" si="2"/>
        <v>41288</v>
      </c>
      <c r="J16" s="31">
        <f t="shared" si="0"/>
        <v>3</v>
      </c>
      <c r="K16" s="35" t="str">
        <f t="shared" ca="1" si="1"/>
        <v/>
      </c>
      <c r="L16" s="32">
        <f t="shared" si="3"/>
        <v>41288</v>
      </c>
      <c r="M16" s="33" t="str">
        <f t="shared" si="4"/>
        <v>lun</v>
      </c>
    </row>
    <row r="17" spans="9:17" ht="15.75">
      <c r="I17" s="30">
        <f t="shared" si="2"/>
        <v>41289</v>
      </c>
      <c r="J17" s="31">
        <f t="shared" si="0"/>
        <v>3</v>
      </c>
      <c r="K17" s="35" t="str">
        <f t="shared" ca="1" si="1"/>
        <v/>
      </c>
      <c r="L17" s="32">
        <f t="shared" si="3"/>
        <v>41289</v>
      </c>
      <c r="M17" s="33" t="str">
        <f t="shared" si="4"/>
        <v>mar</v>
      </c>
    </row>
    <row r="18" spans="9:17" ht="15.75">
      <c r="I18" s="30">
        <f t="shared" si="2"/>
        <v>41290</v>
      </c>
      <c r="J18" s="31">
        <f t="shared" si="0"/>
        <v>3</v>
      </c>
      <c r="K18" s="35" t="str">
        <f t="shared" ca="1" si="1"/>
        <v/>
      </c>
      <c r="L18" s="32">
        <f t="shared" si="3"/>
        <v>41290</v>
      </c>
      <c r="M18" s="33" t="str">
        <f t="shared" si="4"/>
        <v>mer</v>
      </c>
    </row>
    <row r="19" spans="9:17" ht="15.75">
      <c r="I19" s="30">
        <f t="shared" si="2"/>
        <v>41291</v>
      </c>
      <c r="J19" s="31">
        <f t="shared" si="0"/>
        <v>3</v>
      </c>
      <c r="K19" s="35" t="str">
        <f t="shared" ca="1" si="1"/>
        <v/>
      </c>
      <c r="L19" s="32">
        <f t="shared" si="3"/>
        <v>41291</v>
      </c>
      <c r="M19" s="33" t="str">
        <f t="shared" si="4"/>
        <v>jeu</v>
      </c>
    </row>
    <row r="20" spans="9:17" ht="15.75">
      <c r="I20" s="30">
        <f t="shared" si="2"/>
        <v>41292</v>
      </c>
      <c r="J20" s="31">
        <f t="shared" si="0"/>
        <v>3</v>
      </c>
      <c r="K20" s="35" t="str">
        <f t="shared" ca="1" si="1"/>
        <v/>
      </c>
      <c r="L20" s="32">
        <f t="shared" si="3"/>
        <v>41292</v>
      </c>
      <c r="M20" s="33" t="str">
        <f t="shared" si="4"/>
        <v>ven</v>
      </c>
    </row>
    <row r="21" spans="9:17" ht="15.75">
      <c r="I21" s="30">
        <f t="shared" si="2"/>
        <v>41293</v>
      </c>
      <c r="J21" s="31">
        <f t="shared" si="0"/>
        <v>3</v>
      </c>
      <c r="K21" s="35" t="str">
        <f t="shared" ca="1" si="1"/>
        <v/>
      </c>
      <c r="L21" s="32">
        <f t="shared" si="3"/>
        <v>41293</v>
      </c>
      <c r="M21" s="33" t="str">
        <f t="shared" si="4"/>
        <v>sam</v>
      </c>
    </row>
    <row r="22" spans="9:17" ht="15.75">
      <c r="I22" s="30">
        <f t="shared" si="2"/>
        <v>41294</v>
      </c>
      <c r="J22" s="31">
        <f t="shared" si="0"/>
        <v>3</v>
      </c>
      <c r="K22" s="35" t="str">
        <f t="shared" ca="1" si="1"/>
        <v/>
      </c>
      <c r="L22" s="32">
        <f t="shared" si="3"/>
        <v>41294</v>
      </c>
      <c r="M22" s="33" t="str">
        <f t="shared" si="4"/>
        <v>dim</v>
      </c>
    </row>
    <row r="23" spans="9:17" ht="15.75">
      <c r="I23" s="30">
        <f t="shared" si="2"/>
        <v>41295</v>
      </c>
      <c r="J23" s="31">
        <f t="shared" si="0"/>
        <v>4</v>
      </c>
      <c r="K23" s="35" t="str">
        <f t="shared" ca="1" si="1"/>
        <v/>
      </c>
      <c r="L23" s="32">
        <f t="shared" si="3"/>
        <v>41295</v>
      </c>
      <c r="M23" s="33" t="str">
        <f t="shared" si="4"/>
        <v>lun</v>
      </c>
    </row>
    <row r="24" spans="9:17" ht="15.75">
      <c r="I24" s="30">
        <f t="shared" si="2"/>
        <v>41296</v>
      </c>
      <c r="J24" s="31">
        <f t="shared" si="0"/>
        <v>4</v>
      </c>
      <c r="K24" s="35" t="str">
        <f t="shared" ca="1" si="1"/>
        <v/>
      </c>
      <c r="L24" s="32">
        <f t="shared" si="3"/>
        <v>41296</v>
      </c>
      <c r="M24" s="33" t="str">
        <f t="shared" si="4"/>
        <v>mar</v>
      </c>
    </row>
    <row r="25" spans="9:17" ht="15.75">
      <c r="I25" s="30">
        <f t="shared" si="2"/>
        <v>41297</v>
      </c>
      <c r="J25" s="31">
        <f t="shared" si="0"/>
        <v>4</v>
      </c>
      <c r="K25" s="35" t="str">
        <f t="shared" ca="1" si="1"/>
        <v/>
      </c>
      <c r="L25" s="32">
        <f t="shared" si="3"/>
        <v>41297</v>
      </c>
      <c r="M25" s="33" t="str">
        <f t="shared" si="4"/>
        <v>mer</v>
      </c>
    </row>
    <row r="26" spans="9:17" ht="15.75">
      <c r="I26" s="30">
        <f t="shared" si="2"/>
        <v>41298</v>
      </c>
      <c r="J26" s="31">
        <f t="shared" si="0"/>
        <v>4</v>
      </c>
      <c r="K26" s="35" t="str">
        <f t="shared" ca="1" si="1"/>
        <v/>
      </c>
      <c r="L26" s="32">
        <f t="shared" si="3"/>
        <v>41298</v>
      </c>
      <c r="M26" s="33" t="str">
        <f t="shared" si="4"/>
        <v>jeu</v>
      </c>
      <c r="P26" s="46" t="s">
        <v>43</v>
      </c>
      <c r="Q26" s="46" t="s">
        <v>44</v>
      </c>
    </row>
    <row r="27" spans="9:17" ht="15.75">
      <c r="I27" s="30">
        <f t="shared" si="2"/>
        <v>41299</v>
      </c>
      <c r="J27" s="31">
        <f t="shared" si="0"/>
        <v>4</v>
      </c>
      <c r="K27" s="35" t="str">
        <f t="shared" ca="1" si="1"/>
        <v/>
      </c>
      <c r="L27" s="32">
        <f t="shared" si="3"/>
        <v>41299</v>
      </c>
      <c r="M27" s="33" t="str">
        <f t="shared" si="4"/>
        <v>ven</v>
      </c>
      <c r="P27" s="46" t="s">
        <v>45</v>
      </c>
      <c r="Q27" s="46" t="s">
        <v>46</v>
      </c>
    </row>
    <row r="28" spans="9:17" ht="15.75">
      <c r="I28" s="30">
        <f t="shared" si="2"/>
        <v>41300</v>
      </c>
      <c r="J28" s="31">
        <f t="shared" si="0"/>
        <v>4</v>
      </c>
      <c r="K28" s="35" t="str">
        <f t="shared" ca="1" si="1"/>
        <v/>
      </c>
      <c r="L28" s="32">
        <f t="shared" si="3"/>
        <v>41300</v>
      </c>
      <c r="M28" s="33" t="str">
        <f t="shared" si="4"/>
        <v>sam</v>
      </c>
      <c r="P28" s="46" t="s">
        <v>0</v>
      </c>
      <c r="Q28" s="46" t="s">
        <v>47</v>
      </c>
    </row>
    <row r="29" spans="9:17" ht="15.75">
      <c r="I29" s="30">
        <f t="shared" si="2"/>
        <v>41301</v>
      </c>
      <c r="J29" s="31">
        <f t="shared" si="0"/>
        <v>4</v>
      </c>
      <c r="K29" s="35" t="str">
        <f t="shared" ca="1" si="1"/>
        <v/>
      </c>
      <c r="L29" s="32">
        <f t="shared" si="3"/>
        <v>41301</v>
      </c>
      <c r="M29" s="33" t="str">
        <f t="shared" si="4"/>
        <v>dim</v>
      </c>
      <c r="P29" s="46" t="s">
        <v>22</v>
      </c>
      <c r="Q29" s="46" t="s">
        <v>48</v>
      </c>
    </row>
    <row r="30" spans="9:17" ht="15.75">
      <c r="I30" s="30">
        <f t="shared" si="2"/>
        <v>41302</v>
      </c>
      <c r="J30" s="31">
        <f t="shared" si="0"/>
        <v>5</v>
      </c>
      <c r="K30" s="35" t="str">
        <f t="shared" ca="1" si="1"/>
        <v/>
      </c>
      <c r="L30" s="32">
        <f t="shared" si="3"/>
        <v>41302</v>
      </c>
      <c r="M30" s="33" t="str">
        <f t="shared" si="4"/>
        <v>lun</v>
      </c>
      <c r="P30" s="46" t="s">
        <v>49</v>
      </c>
      <c r="Q30" s="46" t="s">
        <v>50</v>
      </c>
    </row>
    <row r="31" spans="9:17" ht="15.75">
      <c r="I31" s="30">
        <f t="shared" si="2"/>
        <v>41303</v>
      </c>
      <c r="J31" s="31">
        <f t="shared" si="0"/>
        <v>5</v>
      </c>
      <c r="K31" s="35" t="str">
        <f t="shared" ca="1" si="1"/>
        <v/>
      </c>
      <c r="L31" s="32">
        <f t="shared" si="3"/>
        <v>41303</v>
      </c>
      <c r="M31" s="33" t="str">
        <f t="shared" si="4"/>
        <v>mar</v>
      </c>
      <c r="P31" s="46" t="s">
        <v>51</v>
      </c>
      <c r="Q31" s="46" t="s">
        <v>52</v>
      </c>
    </row>
    <row r="32" spans="9:17" ht="15.75">
      <c r="I32" s="30">
        <f t="shared" si="2"/>
        <v>41304</v>
      </c>
      <c r="J32" s="31">
        <f t="shared" si="0"/>
        <v>5</v>
      </c>
      <c r="K32" s="35" t="str">
        <f t="shared" ca="1" si="1"/>
        <v/>
      </c>
      <c r="L32" s="32">
        <f t="shared" si="3"/>
        <v>41304</v>
      </c>
      <c r="M32" s="33" t="str">
        <f t="shared" si="4"/>
        <v>mer</v>
      </c>
      <c r="P32" s="46" t="s">
        <v>53</v>
      </c>
      <c r="Q32" s="46" t="s">
        <v>54</v>
      </c>
    </row>
    <row r="33" spans="9:17" ht="15.75">
      <c r="I33" s="30">
        <f t="shared" si="2"/>
        <v>41305</v>
      </c>
      <c r="J33" s="31">
        <f t="shared" si="0"/>
        <v>5</v>
      </c>
      <c r="K33" s="35" t="str">
        <f t="shared" ca="1" si="1"/>
        <v/>
      </c>
      <c r="L33" s="32">
        <f t="shared" si="3"/>
        <v>41305</v>
      </c>
      <c r="M33" s="33" t="str">
        <f t="shared" si="4"/>
        <v>jeu</v>
      </c>
      <c r="P33" s="46" t="s">
        <v>55</v>
      </c>
      <c r="Q33" s="46" t="s">
        <v>56</v>
      </c>
    </row>
    <row r="34" spans="9:17" ht="15.75">
      <c r="I34" s="30">
        <f t="shared" si="2"/>
        <v>41306</v>
      </c>
      <c r="J34" s="31">
        <f t="shared" si="0"/>
        <v>5</v>
      </c>
      <c r="K34" s="35" t="str">
        <f t="shared" ca="1" si="1"/>
        <v/>
      </c>
      <c r="L34" s="32">
        <f t="shared" si="3"/>
        <v>41306</v>
      </c>
      <c r="M34" s="33" t="str">
        <f t="shared" si="4"/>
        <v>ven</v>
      </c>
      <c r="P34" s="46" t="s">
        <v>57</v>
      </c>
      <c r="Q34" s="46" t="s">
        <v>58</v>
      </c>
    </row>
    <row r="35" spans="9:17" ht="15.75">
      <c r="I35" s="30">
        <f t="shared" si="2"/>
        <v>41307</v>
      </c>
      <c r="J35" s="31">
        <f t="shared" si="0"/>
        <v>5</v>
      </c>
      <c r="K35" s="35" t="str">
        <f t="shared" ca="1" si="1"/>
        <v/>
      </c>
      <c r="L35" s="32">
        <f t="shared" si="3"/>
        <v>41307</v>
      </c>
      <c r="M35" s="33" t="str">
        <f t="shared" si="4"/>
        <v>sam</v>
      </c>
      <c r="P35" s="46" t="s">
        <v>59</v>
      </c>
      <c r="Q35" s="46" t="s">
        <v>60</v>
      </c>
    </row>
    <row r="36" spans="9:17" ht="15.75">
      <c r="I36" s="30">
        <f t="shared" si="2"/>
        <v>41308</v>
      </c>
      <c r="J36" s="31">
        <f t="shared" si="0"/>
        <v>5</v>
      </c>
      <c r="K36" s="35" t="str">
        <f t="shared" ca="1" si="1"/>
        <v/>
      </c>
      <c r="L36" s="32">
        <f t="shared" si="3"/>
        <v>41308</v>
      </c>
      <c r="M36" s="33" t="str">
        <f t="shared" si="4"/>
        <v>dim</v>
      </c>
    </row>
    <row r="37" spans="9:17" ht="15.75">
      <c r="I37" s="30">
        <f t="shared" si="2"/>
        <v>41309</v>
      </c>
      <c r="J37" s="31">
        <f t="shared" si="0"/>
        <v>6</v>
      </c>
      <c r="K37" s="35" t="str">
        <f t="shared" ca="1" si="1"/>
        <v/>
      </c>
      <c r="L37" s="32">
        <f t="shared" si="3"/>
        <v>41309</v>
      </c>
      <c r="M37" s="33" t="str">
        <f t="shared" si="4"/>
        <v>lun</v>
      </c>
    </row>
    <row r="38" spans="9:17" ht="15.75">
      <c r="I38" s="30">
        <f t="shared" si="2"/>
        <v>41310</v>
      </c>
      <c r="J38" s="31">
        <f t="shared" si="0"/>
        <v>6</v>
      </c>
      <c r="K38" s="35" t="str">
        <f t="shared" ca="1" si="1"/>
        <v/>
      </c>
      <c r="L38" s="32">
        <f t="shared" si="3"/>
        <v>41310</v>
      </c>
      <c r="M38" s="33" t="str">
        <f t="shared" si="4"/>
        <v>mar</v>
      </c>
    </row>
    <row r="39" spans="9:17" ht="15.75">
      <c r="I39" s="30">
        <f t="shared" si="2"/>
        <v>41311</v>
      </c>
      <c r="J39" s="31">
        <f t="shared" si="0"/>
        <v>6</v>
      </c>
      <c r="K39" s="35" t="str">
        <f t="shared" ca="1" si="1"/>
        <v/>
      </c>
      <c r="L39" s="32">
        <f t="shared" si="3"/>
        <v>41311</v>
      </c>
      <c r="M39" s="33" t="str">
        <f t="shared" si="4"/>
        <v>mer</v>
      </c>
    </row>
    <row r="40" spans="9:17" ht="15.75">
      <c r="I40" s="30">
        <f t="shared" si="2"/>
        <v>41312</v>
      </c>
      <c r="J40" s="31">
        <f t="shared" si="0"/>
        <v>6</v>
      </c>
      <c r="K40" s="35" t="str">
        <f t="shared" ca="1" si="1"/>
        <v/>
      </c>
      <c r="L40" s="32">
        <f t="shared" si="3"/>
        <v>41312</v>
      </c>
      <c r="M40" s="33" t="str">
        <f t="shared" si="4"/>
        <v>jeu</v>
      </c>
    </row>
    <row r="41" spans="9:17" ht="15.75">
      <c r="I41" s="30">
        <f t="shared" si="2"/>
        <v>41313</v>
      </c>
      <c r="J41" s="31">
        <f t="shared" si="0"/>
        <v>6</v>
      </c>
      <c r="K41" s="35" t="str">
        <f t="shared" ca="1" si="1"/>
        <v/>
      </c>
      <c r="L41" s="32">
        <f t="shared" si="3"/>
        <v>41313</v>
      </c>
      <c r="M41" s="33" t="str">
        <f t="shared" si="4"/>
        <v>ven</v>
      </c>
    </row>
    <row r="42" spans="9:17" ht="15.75">
      <c r="I42" s="30">
        <f t="shared" si="2"/>
        <v>41314</v>
      </c>
      <c r="J42" s="31">
        <f t="shared" si="0"/>
        <v>6</v>
      </c>
      <c r="K42" s="35" t="str">
        <f t="shared" ca="1" si="1"/>
        <v/>
      </c>
      <c r="L42" s="32">
        <f t="shared" si="3"/>
        <v>41314</v>
      </c>
      <c r="M42" s="33" t="str">
        <f t="shared" si="4"/>
        <v>sam</v>
      </c>
    </row>
    <row r="43" spans="9:17" ht="15.75">
      <c r="I43" s="30">
        <f t="shared" si="2"/>
        <v>41315</v>
      </c>
      <c r="J43" s="31">
        <f t="shared" si="0"/>
        <v>6</v>
      </c>
      <c r="K43" s="35" t="str">
        <f t="shared" ca="1" si="1"/>
        <v/>
      </c>
      <c r="L43" s="32">
        <f t="shared" si="3"/>
        <v>41315</v>
      </c>
      <c r="M43" s="33" t="str">
        <f t="shared" si="4"/>
        <v>dim</v>
      </c>
    </row>
    <row r="44" spans="9:17" ht="15.75">
      <c r="I44" s="30">
        <f t="shared" si="2"/>
        <v>41316</v>
      </c>
      <c r="J44" s="31">
        <f t="shared" si="0"/>
        <v>7</v>
      </c>
      <c r="K44" s="35" t="str">
        <f t="shared" ca="1" si="1"/>
        <v/>
      </c>
      <c r="L44" s="32">
        <f t="shared" si="3"/>
        <v>41316</v>
      </c>
      <c r="M44" s="33" t="str">
        <f t="shared" si="4"/>
        <v>lun</v>
      </c>
    </row>
    <row r="45" spans="9:17" ht="15.75">
      <c r="I45" s="30">
        <f t="shared" si="2"/>
        <v>41317</v>
      </c>
      <c r="J45" s="31">
        <f t="shared" si="0"/>
        <v>7</v>
      </c>
      <c r="K45" s="35" t="str">
        <f t="shared" ca="1" si="1"/>
        <v/>
      </c>
      <c r="L45" s="32">
        <f t="shared" si="3"/>
        <v>41317</v>
      </c>
      <c r="M45" s="33" t="str">
        <f t="shared" si="4"/>
        <v>mar</v>
      </c>
    </row>
    <row r="46" spans="9:17" ht="15.75">
      <c r="I46" s="30">
        <f t="shared" si="2"/>
        <v>41318</v>
      </c>
      <c r="J46" s="31">
        <f t="shared" si="0"/>
        <v>7</v>
      </c>
      <c r="K46" s="35" t="str">
        <f t="shared" ca="1" si="1"/>
        <v/>
      </c>
      <c r="L46" s="32">
        <f t="shared" si="3"/>
        <v>41318</v>
      </c>
      <c r="M46" s="33" t="str">
        <f t="shared" si="4"/>
        <v>mer</v>
      </c>
    </row>
    <row r="47" spans="9:17" ht="15.75">
      <c r="I47" s="30">
        <f t="shared" si="2"/>
        <v>41319</v>
      </c>
      <c r="J47" s="31">
        <f t="shared" si="0"/>
        <v>7</v>
      </c>
      <c r="K47" s="35" t="str">
        <f t="shared" ca="1" si="1"/>
        <v/>
      </c>
      <c r="L47" s="32">
        <f t="shared" si="3"/>
        <v>41319</v>
      </c>
      <c r="M47" s="33" t="str">
        <f t="shared" si="4"/>
        <v>jeu</v>
      </c>
    </row>
    <row r="48" spans="9:17" ht="15.75">
      <c r="I48" s="30">
        <f t="shared" si="2"/>
        <v>41320</v>
      </c>
      <c r="J48" s="31">
        <f t="shared" si="0"/>
        <v>7</v>
      </c>
      <c r="K48" s="35" t="str">
        <f t="shared" ca="1" si="1"/>
        <v/>
      </c>
      <c r="L48" s="32">
        <f t="shared" si="3"/>
        <v>41320</v>
      </c>
      <c r="M48" s="33" t="str">
        <f t="shared" si="4"/>
        <v>ven</v>
      </c>
    </row>
    <row r="49" spans="9:13" ht="15.75">
      <c r="I49" s="30">
        <f t="shared" si="2"/>
        <v>41321</v>
      </c>
      <c r="J49" s="31">
        <f t="shared" si="0"/>
        <v>7</v>
      </c>
      <c r="K49" s="35" t="str">
        <f t="shared" ca="1" si="1"/>
        <v/>
      </c>
      <c r="L49" s="32">
        <f t="shared" si="3"/>
        <v>41321</v>
      </c>
      <c r="M49" s="33" t="str">
        <f t="shared" si="4"/>
        <v>sam</v>
      </c>
    </row>
    <row r="50" spans="9:13" ht="15.75">
      <c r="I50" s="30">
        <f t="shared" si="2"/>
        <v>41322</v>
      </c>
      <c r="J50" s="31">
        <f t="shared" si="0"/>
        <v>7</v>
      </c>
      <c r="K50" s="35" t="str">
        <f t="shared" ca="1" si="1"/>
        <v/>
      </c>
      <c r="L50" s="32">
        <f t="shared" si="3"/>
        <v>41322</v>
      </c>
      <c r="M50" s="33" t="str">
        <f t="shared" si="4"/>
        <v>dim</v>
      </c>
    </row>
    <row r="51" spans="9:13" ht="15.75">
      <c r="I51" s="30">
        <f t="shared" si="2"/>
        <v>41323</v>
      </c>
      <c r="J51" s="31">
        <f t="shared" si="0"/>
        <v>8</v>
      </c>
      <c r="K51" s="35" t="str">
        <f t="shared" ca="1" si="1"/>
        <v/>
      </c>
      <c r="L51" s="32">
        <f t="shared" si="3"/>
        <v>41323</v>
      </c>
      <c r="M51" s="33" t="str">
        <f t="shared" si="4"/>
        <v>lun</v>
      </c>
    </row>
    <row r="52" spans="9:13" ht="15.75">
      <c r="I52" s="30">
        <f t="shared" si="2"/>
        <v>41324</v>
      </c>
      <c r="J52" s="31">
        <f t="shared" si="0"/>
        <v>8</v>
      </c>
      <c r="K52" s="35" t="str">
        <f t="shared" ca="1" si="1"/>
        <v/>
      </c>
      <c r="L52" s="32">
        <f t="shared" si="3"/>
        <v>41324</v>
      </c>
      <c r="M52" s="33" t="str">
        <f t="shared" si="4"/>
        <v>mar</v>
      </c>
    </row>
    <row r="53" spans="9:13" ht="15.75">
      <c r="I53" s="30">
        <f t="shared" si="2"/>
        <v>41325</v>
      </c>
      <c r="J53" s="31">
        <f t="shared" si="0"/>
        <v>8</v>
      </c>
      <c r="K53" s="35" t="str">
        <f t="shared" ca="1" si="1"/>
        <v/>
      </c>
      <c r="L53" s="32">
        <f t="shared" si="3"/>
        <v>41325</v>
      </c>
      <c r="M53" s="33" t="str">
        <f t="shared" si="4"/>
        <v>mer</v>
      </c>
    </row>
    <row r="54" spans="9:13" ht="15.75">
      <c r="I54" s="30">
        <f t="shared" si="2"/>
        <v>41326</v>
      </c>
      <c r="J54" s="31">
        <f t="shared" si="0"/>
        <v>8</v>
      </c>
      <c r="K54" s="35" t="str">
        <f t="shared" ca="1" si="1"/>
        <v/>
      </c>
      <c r="L54" s="32">
        <f t="shared" si="3"/>
        <v>41326</v>
      </c>
      <c r="M54" s="33" t="str">
        <f t="shared" si="4"/>
        <v>jeu</v>
      </c>
    </row>
    <row r="55" spans="9:13" ht="15.75">
      <c r="I55" s="30">
        <f t="shared" si="2"/>
        <v>41327</v>
      </c>
      <c r="J55" s="31">
        <f t="shared" si="0"/>
        <v>8</v>
      </c>
      <c r="K55" s="35" t="str">
        <f t="shared" ca="1" si="1"/>
        <v/>
      </c>
      <c r="L55" s="32">
        <f t="shared" si="3"/>
        <v>41327</v>
      </c>
      <c r="M55" s="33" t="str">
        <f t="shared" si="4"/>
        <v>ven</v>
      </c>
    </row>
    <row r="56" spans="9:13" ht="15.75">
      <c r="I56" s="30">
        <f t="shared" si="2"/>
        <v>41328</v>
      </c>
      <c r="J56" s="31">
        <f t="shared" si="0"/>
        <v>8</v>
      </c>
      <c r="K56" s="35" t="str">
        <f t="shared" ca="1" si="1"/>
        <v/>
      </c>
      <c r="L56" s="32">
        <f t="shared" si="3"/>
        <v>41328</v>
      </c>
      <c r="M56" s="33" t="str">
        <f t="shared" si="4"/>
        <v>sam</v>
      </c>
    </row>
    <row r="57" spans="9:13" ht="15.75">
      <c r="I57" s="30">
        <f t="shared" si="2"/>
        <v>41329</v>
      </c>
      <c r="J57" s="31">
        <f t="shared" si="0"/>
        <v>8</v>
      </c>
      <c r="K57" s="35" t="str">
        <f t="shared" ca="1" si="1"/>
        <v/>
      </c>
      <c r="L57" s="32">
        <f t="shared" si="3"/>
        <v>41329</v>
      </c>
      <c r="M57" s="33" t="str">
        <f t="shared" si="4"/>
        <v>dim</v>
      </c>
    </row>
    <row r="58" spans="9:13" ht="15.75">
      <c r="I58" s="30">
        <f t="shared" si="2"/>
        <v>41330</v>
      </c>
      <c r="J58" s="31">
        <f t="shared" si="0"/>
        <v>9</v>
      </c>
      <c r="K58" s="35" t="str">
        <f t="shared" ca="1" si="1"/>
        <v/>
      </c>
      <c r="L58" s="32">
        <f t="shared" si="3"/>
        <v>41330</v>
      </c>
      <c r="M58" s="33" t="str">
        <f t="shared" si="4"/>
        <v>lun</v>
      </c>
    </row>
    <row r="59" spans="9:13" ht="15.75">
      <c r="I59" s="30">
        <f t="shared" si="2"/>
        <v>41331</v>
      </c>
      <c r="J59" s="31">
        <f t="shared" si="0"/>
        <v>9</v>
      </c>
      <c r="K59" s="35" t="str">
        <f t="shared" ca="1" si="1"/>
        <v/>
      </c>
      <c r="L59" s="32">
        <f t="shared" si="3"/>
        <v>41331</v>
      </c>
      <c r="M59" s="33" t="str">
        <f t="shared" si="4"/>
        <v>mar</v>
      </c>
    </row>
    <row r="60" spans="9:13" ht="15.75">
      <c r="I60" s="30">
        <f t="shared" si="2"/>
        <v>41332</v>
      </c>
      <c r="J60" s="31">
        <f t="shared" si="0"/>
        <v>9</v>
      </c>
      <c r="K60" s="35" t="str">
        <f t="shared" ca="1" si="1"/>
        <v/>
      </c>
      <c r="L60" s="32">
        <f t="shared" si="3"/>
        <v>41332</v>
      </c>
      <c r="M60" s="33" t="str">
        <f t="shared" si="4"/>
        <v>mer</v>
      </c>
    </row>
    <row r="61" spans="9:13" ht="15.75">
      <c r="I61" s="30">
        <f t="shared" si="2"/>
        <v>41333</v>
      </c>
      <c r="J61" s="31">
        <f t="shared" si="0"/>
        <v>9</v>
      </c>
      <c r="K61" s="35" t="str">
        <f t="shared" ca="1" si="1"/>
        <v/>
      </c>
      <c r="L61" s="32">
        <f t="shared" si="3"/>
        <v>41333</v>
      </c>
      <c r="M61" s="33" t="str">
        <f t="shared" si="4"/>
        <v>jeu</v>
      </c>
    </row>
    <row r="62" spans="9:13" ht="15.75">
      <c r="I62" s="30">
        <f t="shared" si="2"/>
        <v>41334</v>
      </c>
      <c r="J62" s="31">
        <f t="shared" si="0"/>
        <v>9</v>
      </c>
      <c r="K62" s="35" t="str">
        <f t="shared" ca="1" si="1"/>
        <v/>
      </c>
      <c r="L62" s="32">
        <f t="shared" si="3"/>
        <v>41334</v>
      </c>
      <c r="M62" s="33" t="str">
        <f t="shared" si="4"/>
        <v>ven</v>
      </c>
    </row>
    <row r="63" spans="9:13" ht="15.75">
      <c r="I63" s="30">
        <f t="shared" si="2"/>
        <v>41335</v>
      </c>
      <c r="J63" s="31">
        <f t="shared" si="0"/>
        <v>9</v>
      </c>
      <c r="K63" s="35" t="str">
        <f t="shared" ca="1" si="1"/>
        <v/>
      </c>
      <c r="L63" s="32">
        <f t="shared" si="3"/>
        <v>41335</v>
      </c>
      <c r="M63" s="33" t="str">
        <f t="shared" si="4"/>
        <v>sam</v>
      </c>
    </row>
    <row r="64" spans="9:13" ht="15.75">
      <c r="I64" s="30">
        <f t="shared" si="2"/>
        <v>41336</v>
      </c>
      <c r="J64" s="31">
        <f t="shared" si="0"/>
        <v>9</v>
      </c>
      <c r="K64" s="35" t="str">
        <f t="shared" ca="1" si="1"/>
        <v/>
      </c>
      <c r="L64" s="32">
        <f t="shared" si="3"/>
        <v>41336</v>
      </c>
      <c r="M64" s="33" t="str">
        <f t="shared" si="4"/>
        <v>dim</v>
      </c>
    </row>
    <row r="65" spans="9:13" ht="15.75">
      <c r="I65" s="30">
        <f t="shared" si="2"/>
        <v>41337</v>
      </c>
      <c r="J65" s="31">
        <f t="shared" si="0"/>
        <v>10</v>
      </c>
      <c r="K65" s="35" t="str">
        <f t="shared" ca="1" si="1"/>
        <v/>
      </c>
      <c r="L65" s="32">
        <f t="shared" si="3"/>
        <v>41337</v>
      </c>
      <c r="M65" s="33" t="str">
        <f t="shared" si="4"/>
        <v>lun</v>
      </c>
    </row>
    <row r="66" spans="9:13" ht="15.75">
      <c r="I66" s="30">
        <f t="shared" si="2"/>
        <v>41338</v>
      </c>
      <c r="J66" s="31">
        <f t="shared" si="0"/>
        <v>10</v>
      </c>
      <c r="K66" s="35" t="str">
        <f t="shared" ca="1" si="1"/>
        <v/>
      </c>
      <c r="L66" s="32">
        <f t="shared" si="3"/>
        <v>41338</v>
      </c>
      <c r="M66" s="33" t="str">
        <f t="shared" si="4"/>
        <v>mar</v>
      </c>
    </row>
    <row r="67" spans="9:13" ht="15.75">
      <c r="I67" s="30">
        <f t="shared" si="2"/>
        <v>41339</v>
      </c>
      <c r="J67" s="31">
        <f t="shared" ref="J67:J130" si="5">WEEKNUM(I67,2)</f>
        <v>10</v>
      </c>
      <c r="K67" s="35" t="str">
        <f t="shared" ref="K67:K130" ca="1" si="6">IF(ISERROR(VLOOKUP(L67,Fériés,1,TRUE)),"",IF(VLOOKUP(L67,Fériés,1,TRUE)=I67,"f",""))</f>
        <v/>
      </c>
      <c r="L67" s="32">
        <f t="shared" si="3"/>
        <v>41339</v>
      </c>
      <c r="M67" s="33" t="str">
        <f t="shared" si="4"/>
        <v>mer</v>
      </c>
    </row>
    <row r="68" spans="9:13" ht="15.75">
      <c r="I68" s="30">
        <f t="shared" si="2"/>
        <v>41340</v>
      </c>
      <c r="J68" s="31">
        <f t="shared" si="5"/>
        <v>10</v>
      </c>
      <c r="K68" s="35" t="str">
        <f t="shared" ca="1" si="6"/>
        <v/>
      </c>
      <c r="L68" s="32">
        <f t="shared" si="3"/>
        <v>41340</v>
      </c>
      <c r="M68" s="33" t="str">
        <f t="shared" si="4"/>
        <v>jeu</v>
      </c>
    </row>
    <row r="69" spans="9:13" ht="15.75">
      <c r="I69" s="30">
        <f t="shared" ref="I69:I132" si="7">+I68+1</f>
        <v>41341</v>
      </c>
      <c r="J69" s="31">
        <f t="shared" si="5"/>
        <v>10</v>
      </c>
      <c r="K69" s="35" t="str">
        <f t="shared" ca="1" si="6"/>
        <v/>
      </c>
      <c r="L69" s="32">
        <f t="shared" ref="L69:L132" si="8">+L68+1</f>
        <v>41341</v>
      </c>
      <c r="M69" s="33" t="str">
        <f t="shared" ref="M69:M132" si="9">IF(K69="f","f",TEXT(L69,"jjj"))</f>
        <v>ven</v>
      </c>
    </row>
    <row r="70" spans="9:13" ht="15.75">
      <c r="I70" s="30">
        <f t="shared" si="7"/>
        <v>41342</v>
      </c>
      <c r="J70" s="31">
        <f t="shared" si="5"/>
        <v>10</v>
      </c>
      <c r="K70" s="35" t="str">
        <f t="shared" ca="1" si="6"/>
        <v/>
      </c>
      <c r="L70" s="32">
        <f t="shared" si="8"/>
        <v>41342</v>
      </c>
      <c r="M70" s="33" t="str">
        <f t="shared" si="9"/>
        <v>sam</v>
      </c>
    </row>
    <row r="71" spans="9:13" ht="15.75">
      <c r="I71" s="30">
        <f t="shared" si="7"/>
        <v>41343</v>
      </c>
      <c r="J71" s="31">
        <f t="shared" si="5"/>
        <v>10</v>
      </c>
      <c r="K71" s="35" t="str">
        <f t="shared" ca="1" si="6"/>
        <v/>
      </c>
      <c r="L71" s="32">
        <f t="shared" si="8"/>
        <v>41343</v>
      </c>
      <c r="M71" s="33" t="str">
        <f t="shared" si="9"/>
        <v>dim</v>
      </c>
    </row>
    <row r="72" spans="9:13" ht="15.75">
      <c r="I72" s="30">
        <f t="shared" si="7"/>
        <v>41344</v>
      </c>
      <c r="J72" s="31">
        <f t="shared" si="5"/>
        <v>11</v>
      </c>
      <c r="K72" s="35" t="str">
        <f t="shared" ca="1" si="6"/>
        <v/>
      </c>
      <c r="L72" s="32">
        <f t="shared" si="8"/>
        <v>41344</v>
      </c>
      <c r="M72" s="33" t="str">
        <f t="shared" si="9"/>
        <v>lun</v>
      </c>
    </row>
    <row r="73" spans="9:13" ht="15.75">
      <c r="I73" s="30">
        <f t="shared" si="7"/>
        <v>41345</v>
      </c>
      <c r="J73" s="31">
        <f t="shared" si="5"/>
        <v>11</v>
      </c>
      <c r="K73" s="35" t="str">
        <f t="shared" ca="1" si="6"/>
        <v/>
      </c>
      <c r="L73" s="32">
        <f t="shared" si="8"/>
        <v>41345</v>
      </c>
      <c r="M73" s="33" t="str">
        <f t="shared" si="9"/>
        <v>mar</v>
      </c>
    </row>
    <row r="74" spans="9:13" ht="15.75">
      <c r="I74" s="30">
        <f t="shared" si="7"/>
        <v>41346</v>
      </c>
      <c r="J74" s="31">
        <f t="shared" si="5"/>
        <v>11</v>
      </c>
      <c r="K74" s="35" t="str">
        <f t="shared" ca="1" si="6"/>
        <v/>
      </c>
      <c r="L74" s="32">
        <f t="shared" si="8"/>
        <v>41346</v>
      </c>
      <c r="M74" s="33" t="str">
        <f t="shared" si="9"/>
        <v>mer</v>
      </c>
    </row>
    <row r="75" spans="9:13" ht="15.75">
      <c r="I75" s="30">
        <f t="shared" si="7"/>
        <v>41347</v>
      </c>
      <c r="J75" s="31">
        <f t="shared" si="5"/>
        <v>11</v>
      </c>
      <c r="K75" s="35" t="str">
        <f t="shared" ca="1" si="6"/>
        <v/>
      </c>
      <c r="L75" s="32">
        <f t="shared" si="8"/>
        <v>41347</v>
      </c>
      <c r="M75" s="33" t="str">
        <f t="shared" si="9"/>
        <v>jeu</v>
      </c>
    </row>
    <row r="76" spans="9:13" ht="15.75">
      <c r="I76" s="30">
        <f t="shared" si="7"/>
        <v>41348</v>
      </c>
      <c r="J76" s="31">
        <f t="shared" si="5"/>
        <v>11</v>
      </c>
      <c r="K76" s="35" t="str">
        <f t="shared" ca="1" si="6"/>
        <v/>
      </c>
      <c r="L76" s="32">
        <f t="shared" si="8"/>
        <v>41348</v>
      </c>
      <c r="M76" s="33" t="str">
        <f t="shared" si="9"/>
        <v>ven</v>
      </c>
    </row>
    <row r="77" spans="9:13" ht="15.75">
      <c r="I77" s="30">
        <f t="shared" si="7"/>
        <v>41349</v>
      </c>
      <c r="J77" s="31">
        <f t="shared" si="5"/>
        <v>11</v>
      </c>
      <c r="K77" s="35" t="str">
        <f t="shared" ca="1" si="6"/>
        <v/>
      </c>
      <c r="L77" s="32">
        <f t="shared" si="8"/>
        <v>41349</v>
      </c>
      <c r="M77" s="33" t="str">
        <f t="shared" si="9"/>
        <v>sam</v>
      </c>
    </row>
    <row r="78" spans="9:13" ht="15.75">
      <c r="I78" s="30">
        <f t="shared" si="7"/>
        <v>41350</v>
      </c>
      <c r="J78" s="31">
        <f t="shared" si="5"/>
        <v>11</v>
      </c>
      <c r="K78" s="35" t="str">
        <f t="shared" ca="1" si="6"/>
        <v/>
      </c>
      <c r="L78" s="32">
        <f t="shared" si="8"/>
        <v>41350</v>
      </c>
      <c r="M78" s="33" t="str">
        <f t="shared" si="9"/>
        <v>dim</v>
      </c>
    </row>
    <row r="79" spans="9:13" ht="15.75">
      <c r="I79" s="30">
        <f t="shared" si="7"/>
        <v>41351</v>
      </c>
      <c r="J79" s="31">
        <f t="shared" si="5"/>
        <v>12</v>
      </c>
      <c r="K79" s="35" t="str">
        <f t="shared" ca="1" si="6"/>
        <v/>
      </c>
      <c r="L79" s="32">
        <f t="shared" si="8"/>
        <v>41351</v>
      </c>
      <c r="M79" s="33" t="str">
        <f t="shared" si="9"/>
        <v>lun</v>
      </c>
    </row>
    <row r="80" spans="9:13" ht="15.75">
      <c r="I80" s="30">
        <f t="shared" si="7"/>
        <v>41352</v>
      </c>
      <c r="J80" s="31">
        <f t="shared" si="5"/>
        <v>12</v>
      </c>
      <c r="K80" s="35" t="str">
        <f t="shared" ca="1" si="6"/>
        <v/>
      </c>
      <c r="L80" s="32">
        <f t="shared" si="8"/>
        <v>41352</v>
      </c>
      <c r="M80" s="33" t="str">
        <f t="shared" si="9"/>
        <v>mar</v>
      </c>
    </row>
    <row r="81" spans="9:13" ht="15.75">
      <c r="I81" s="30">
        <f t="shared" si="7"/>
        <v>41353</v>
      </c>
      <c r="J81" s="31">
        <f t="shared" si="5"/>
        <v>12</v>
      </c>
      <c r="K81" s="35" t="str">
        <f t="shared" ca="1" si="6"/>
        <v/>
      </c>
      <c r="L81" s="32">
        <f t="shared" si="8"/>
        <v>41353</v>
      </c>
      <c r="M81" s="33" t="str">
        <f t="shared" si="9"/>
        <v>mer</v>
      </c>
    </row>
    <row r="82" spans="9:13" ht="15.75">
      <c r="I82" s="30">
        <f t="shared" si="7"/>
        <v>41354</v>
      </c>
      <c r="J82" s="31">
        <f t="shared" si="5"/>
        <v>12</v>
      </c>
      <c r="K82" s="35" t="str">
        <f t="shared" ca="1" si="6"/>
        <v/>
      </c>
      <c r="L82" s="32">
        <f t="shared" si="8"/>
        <v>41354</v>
      </c>
      <c r="M82" s="33" t="str">
        <f t="shared" si="9"/>
        <v>jeu</v>
      </c>
    </row>
    <row r="83" spans="9:13" ht="15.75">
      <c r="I83" s="30">
        <f t="shared" si="7"/>
        <v>41355</v>
      </c>
      <c r="J83" s="31">
        <f t="shared" si="5"/>
        <v>12</v>
      </c>
      <c r="K83" s="35" t="str">
        <f t="shared" ca="1" si="6"/>
        <v/>
      </c>
      <c r="L83" s="32">
        <f t="shared" si="8"/>
        <v>41355</v>
      </c>
      <c r="M83" s="33" t="str">
        <f t="shared" si="9"/>
        <v>ven</v>
      </c>
    </row>
    <row r="84" spans="9:13" ht="15.75">
      <c r="I84" s="30">
        <f t="shared" si="7"/>
        <v>41356</v>
      </c>
      <c r="J84" s="31">
        <f t="shared" si="5"/>
        <v>12</v>
      </c>
      <c r="K84" s="35" t="str">
        <f t="shared" ca="1" si="6"/>
        <v/>
      </c>
      <c r="L84" s="32">
        <f t="shared" si="8"/>
        <v>41356</v>
      </c>
      <c r="M84" s="33" t="str">
        <f t="shared" si="9"/>
        <v>sam</v>
      </c>
    </row>
    <row r="85" spans="9:13" ht="15.75">
      <c r="I85" s="30">
        <f t="shared" si="7"/>
        <v>41357</v>
      </c>
      <c r="J85" s="31">
        <f t="shared" si="5"/>
        <v>12</v>
      </c>
      <c r="K85" s="35" t="str">
        <f t="shared" ca="1" si="6"/>
        <v/>
      </c>
      <c r="L85" s="32">
        <f t="shared" si="8"/>
        <v>41357</v>
      </c>
      <c r="M85" s="33" t="str">
        <f t="shared" si="9"/>
        <v>dim</v>
      </c>
    </row>
    <row r="86" spans="9:13" ht="15.75">
      <c r="I86" s="30">
        <f t="shared" si="7"/>
        <v>41358</v>
      </c>
      <c r="J86" s="31">
        <f t="shared" si="5"/>
        <v>13</v>
      </c>
      <c r="K86" s="35" t="str">
        <f t="shared" ca="1" si="6"/>
        <v/>
      </c>
      <c r="L86" s="32">
        <f t="shared" si="8"/>
        <v>41358</v>
      </c>
      <c r="M86" s="33" t="str">
        <f t="shared" si="9"/>
        <v>lun</v>
      </c>
    </row>
    <row r="87" spans="9:13" ht="15.75">
      <c r="I87" s="30">
        <f t="shared" si="7"/>
        <v>41359</v>
      </c>
      <c r="J87" s="31">
        <f t="shared" si="5"/>
        <v>13</v>
      </c>
      <c r="K87" s="35" t="str">
        <f t="shared" ca="1" si="6"/>
        <v/>
      </c>
      <c r="L87" s="32">
        <f t="shared" si="8"/>
        <v>41359</v>
      </c>
      <c r="M87" s="33" t="str">
        <f t="shared" si="9"/>
        <v>mar</v>
      </c>
    </row>
    <row r="88" spans="9:13" ht="15.75">
      <c r="I88" s="30">
        <f t="shared" si="7"/>
        <v>41360</v>
      </c>
      <c r="J88" s="31">
        <f t="shared" si="5"/>
        <v>13</v>
      </c>
      <c r="K88" s="35" t="str">
        <f t="shared" ca="1" si="6"/>
        <v/>
      </c>
      <c r="L88" s="32">
        <f t="shared" si="8"/>
        <v>41360</v>
      </c>
      <c r="M88" s="33" t="str">
        <f t="shared" si="9"/>
        <v>mer</v>
      </c>
    </row>
    <row r="89" spans="9:13" ht="15.75">
      <c r="I89" s="30">
        <f t="shared" si="7"/>
        <v>41361</v>
      </c>
      <c r="J89" s="31">
        <f t="shared" si="5"/>
        <v>13</v>
      </c>
      <c r="K89" s="35" t="str">
        <f t="shared" ca="1" si="6"/>
        <v/>
      </c>
      <c r="L89" s="32">
        <f t="shared" si="8"/>
        <v>41361</v>
      </c>
      <c r="M89" s="33" t="str">
        <f t="shared" si="9"/>
        <v>jeu</v>
      </c>
    </row>
    <row r="90" spans="9:13" ht="15.75">
      <c r="I90" s="30">
        <f t="shared" si="7"/>
        <v>41362</v>
      </c>
      <c r="J90" s="31">
        <f t="shared" si="5"/>
        <v>13</v>
      </c>
      <c r="K90" s="35" t="str">
        <f t="shared" ca="1" si="6"/>
        <v/>
      </c>
      <c r="L90" s="32">
        <f t="shared" si="8"/>
        <v>41362</v>
      </c>
      <c r="M90" s="33" t="str">
        <f t="shared" si="9"/>
        <v>ven</v>
      </c>
    </row>
    <row r="91" spans="9:13" ht="15.75">
      <c r="I91" s="30">
        <f t="shared" si="7"/>
        <v>41363</v>
      </c>
      <c r="J91" s="31">
        <f t="shared" si="5"/>
        <v>13</v>
      </c>
      <c r="K91" s="35" t="str">
        <f t="shared" ca="1" si="6"/>
        <v/>
      </c>
      <c r="L91" s="32">
        <f t="shared" si="8"/>
        <v>41363</v>
      </c>
      <c r="M91" s="33" t="str">
        <f t="shared" si="9"/>
        <v>sam</v>
      </c>
    </row>
    <row r="92" spans="9:13" ht="15.75">
      <c r="I92" s="30">
        <f t="shared" si="7"/>
        <v>41364</v>
      </c>
      <c r="J92" s="31">
        <f t="shared" si="5"/>
        <v>13</v>
      </c>
      <c r="K92" s="35" t="str">
        <f t="shared" ca="1" si="6"/>
        <v>f</v>
      </c>
      <c r="L92" s="32">
        <f t="shared" si="8"/>
        <v>41364</v>
      </c>
      <c r="M92" s="33" t="str">
        <f t="shared" si="9"/>
        <v>f</v>
      </c>
    </row>
    <row r="93" spans="9:13" ht="15.75">
      <c r="I93" s="30">
        <f t="shared" si="7"/>
        <v>41365</v>
      </c>
      <c r="J93" s="31">
        <f t="shared" si="5"/>
        <v>14</v>
      </c>
      <c r="K93" s="35" t="str">
        <f t="shared" ca="1" si="6"/>
        <v>f</v>
      </c>
      <c r="L93" s="32">
        <f t="shared" si="8"/>
        <v>41365</v>
      </c>
      <c r="M93" s="33" t="str">
        <f t="shared" si="9"/>
        <v>f</v>
      </c>
    </row>
    <row r="94" spans="9:13" ht="15.75">
      <c r="I94" s="30">
        <f t="shared" si="7"/>
        <v>41366</v>
      </c>
      <c r="J94" s="31">
        <f t="shared" si="5"/>
        <v>14</v>
      </c>
      <c r="K94" s="35" t="str">
        <f t="shared" ca="1" si="6"/>
        <v/>
      </c>
      <c r="L94" s="32">
        <f t="shared" si="8"/>
        <v>41366</v>
      </c>
      <c r="M94" s="33" t="str">
        <f t="shared" si="9"/>
        <v>mar</v>
      </c>
    </row>
    <row r="95" spans="9:13" ht="15.75">
      <c r="I95" s="30">
        <f t="shared" si="7"/>
        <v>41367</v>
      </c>
      <c r="J95" s="31">
        <f t="shared" si="5"/>
        <v>14</v>
      </c>
      <c r="K95" s="35" t="str">
        <f t="shared" ca="1" si="6"/>
        <v/>
      </c>
      <c r="L95" s="32">
        <f t="shared" si="8"/>
        <v>41367</v>
      </c>
      <c r="M95" s="33" t="str">
        <f t="shared" si="9"/>
        <v>mer</v>
      </c>
    </row>
    <row r="96" spans="9:13" ht="15.75">
      <c r="I96" s="30">
        <f t="shared" si="7"/>
        <v>41368</v>
      </c>
      <c r="J96" s="31">
        <f t="shared" si="5"/>
        <v>14</v>
      </c>
      <c r="K96" s="35" t="str">
        <f t="shared" ca="1" si="6"/>
        <v/>
      </c>
      <c r="L96" s="32">
        <f t="shared" si="8"/>
        <v>41368</v>
      </c>
      <c r="M96" s="33" t="str">
        <f t="shared" si="9"/>
        <v>jeu</v>
      </c>
    </row>
    <row r="97" spans="9:13" ht="15.75">
      <c r="I97" s="30">
        <f t="shared" si="7"/>
        <v>41369</v>
      </c>
      <c r="J97" s="31">
        <f t="shared" si="5"/>
        <v>14</v>
      </c>
      <c r="K97" s="35" t="str">
        <f t="shared" ca="1" si="6"/>
        <v/>
      </c>
      <c r="L97" s="32">
        <f t="shared" si="8"/>
        <v>41369</v>
      </c>
      <c r="M97" s="33" t="str">
        <f t="shared" si="9"/>
        <v>ven</v>
      </c>
    </row>
    <row r="98" spans="9:13" ht="15.75">
      <c r="I98" s="30">
        <f t="shared" si="7"/>
        <v>41370</v>
      </c>
      <c r="J98" s="31">
        <f t="shared" si="5"/>
        <v>14</v>
      </c>
      <c r="K98" s="35" t="str">
        <f t="shared" ca="1" si="6"/>
        <v/>
      </c>
      <c r="L98" s="32">
        <f t="shared" si="8"/>
        <v>41370</v>
      </c>
      <c r="M98" s="33" t="str">
        <f t="shared" si="9"/>
        <v>sam</v>
      </c>
    </row>
    <row r="99" spans="9:13" ht="15.75">
      <c r="I99" s="30">
        <f t="shared" si="7"/>
        <v>41371</v>
      </c>
      <c r="J99" s="31">
        <f t="shared" si="5"/>
        <v>14</v>
      </c>
      <c r="K99" s="35" t="str">
        <f t="shared" ca="1" si="6"/>
        <v/>
      </c>
      <c r="L99" s="32">
        <f t="shared" si="8"/>
        <v>41371</v>
      </c>
      <c r="M99" s="33" t="str">
        <f t="shared" si="9"/>
        <v>dim</v>
      </c>
    </row>
    <row r="100" spans="9:13" ht="15.75">
      <c r="I100" s="30">
        <f t="shared" si="7"/>
        <v>41372</v>
      </c>
      <c r="J100" s="31">
        <f t="shared" si="5"/>
        <v>15</v>
      </c>
      <c r="K100" s="35" t="str">
        <f t="shared" ca="1" si="6"/>
        <v/>
      </c>
      <c r="L100" s="32">
        <f t="shared" si="8"/>
        <v>41372</v>
      </c>
      <c r="M100" s="33" t="str">
        <f t="shared" si="9"/>
        <v>lun</v>
      </c>
    </row>
    <row r="101" spans="9:13" ht="15.75">
      <c r="I101" s="30">
        <f t="shared" si="7"/>
        <v>41373</v>
      </c>
      <c r="J101" s="31">
        <f t="shared" si="5"/>
        <v>15</v>
      </c>
      <c r="K101" s="35" t="str">
        <f t="shared" ca="1" si="6"/>
        <v/>
      </c>
      <c r="L101" s="32">
        <f t="shared" si="8"/>
        <v>41373</v>
      </c>
      <c r="M101" s="33" t="str">
        <f t="shared" si="9"/>
        <v>mar</v>
      </c>
    </row>
    <row r="102" spans="9:13" ht="15.75">
      <c r="I102" s="30">
        <f t="shared" si="7"/>
        <v>41374</v>
      </c>
      <c r="J102" s="31">
        <f t="shared" si="5"/>
        <v>15</v>
      </c>
      <c r="K102" s="35" t="str">
        <f t="shared" ca="1" si="6"/>
        <v/>
      </c>
      <c r="L102" s="32">
        <f t="shared" si="8"/>
        <v>41374</v>
      </c>
      <c r="M102" s="33" t="str">
        <f t="shared" si="9"/>
        <v>mer</v>
      </c>
    </row>
    <row r="103" spans="9:13" ht="15.75">
      <c r="I103" s="30">
        <f t="shared" si="7"/>
        <v>41375</v>
      </c>
      <c r="J103" s="31">
        <f t="shared" si="5"/>
        <v>15</v>
      </c>
      <c r="K103" s="35" t="str">
        <f t="shared" ca="1" si="6"/>
        <v/>
      </c>
      <c r="L103" s="32">
        <f t="shared" si="8"/>
        <v>41375</v>
      </c>
      <c r="M103" s="33" t="str">
        <f t="shared" si="9"/>
        <v>jeu</v>
      </c>
    </row>
    <row r="104" spans="9:13" ht="15.75">
      <c r="I104" s="30">
        <f t="shared" si="7"/>
        <v>41376</v>
      </c>
      <c r="J104" s="31">
        <f t="shared" si="5"/>
        <v>15</v>
      </c>
      <c r="K104" s="35" t="str">
        <f t="shared" ca="1" si="6"/>
        <v/>
      </c>
      <c r="L104" s="32">
        <f t="shared" si="8"/>
        <v>41376</v>
      </c>
      <c r="M104" s="33" t="str">
        <f t="shared" si="9"/>
        <v>ven</v>
      </c>
    </row>
    <row r="105" spans="9:13" ht="15.75">
      <c r="I105" s="30">
        <f t="shared" si="7"/>
        <v>41377</v>
      </c>
      <c r="J105" s="31">
        <f t="shared" si="5"/>
        <v>15</v>
      </c>
      <c r="K105" s="35" t="str">
        <f t="shared" ca="1" si="6"/>
        <v/>
      </c>
      <c r="L105" s="32">
        <f t="shared" si="8"/>
        <v>41377</v>
      </c>
      <c r="M105" s="33" t="str">
        <f t="shared" si="9"/>
        <v>sam</v>
      </c>
    </row>
    <row r="106" spans="9:13" ht="15.75">
      <c r="I106" s="30">
        <f t="shared" si="7"/>
        <v>41378</v>
      </c>
      <c r="J106" s="31">
        <f t="shared" si="5"/>
        <v>15</v>
      </c>
      <c r="K106" s="35" t="str">
        <f t="shared" ca="1" si="6"/>
        <v/>
      </c>
      <c r="L106" s="32">
        <f t="shared" si="8"/>
        <v>41378</v>
      </c>
      <c r="M106" s="33" t="str">
        <f t="shared" si="9"/>
        <v>dim</v>
      </c>
    </row>
    <row r="107" spans="9:13" ht="15.75">
      <c r="I107" s="30">
        <f t="shared" si="7"/>
        <v>41379</v>
      </c>
      <c r="J107" s="31">
        <f t="shared" si="5"/>
        <v>16</v>
      </c>
      <c r="K107" s="35" t="str">
        <f t="shared" ca="1" si="6"/>
        <v/>
      </c>
      <c r="L107" s="32">
        <f t="shared" si="8"/>
        <v>41379</v>
      </c>
      <c r="M107" s="33" t="str">
        <f t="shared" si="9"/>
        <v>lun</v>
      </c>
    </row>
    <row r="108" spans="9:13" ht="15.75">
      <c r="I108" s="30">
        <f t="shared" si="7"/>
        <v>41380</v>
      </c>
      <c r="J108" s="31">
        <f t="shared" si="5"/>
        <v>16</v>
      </c>
      <c r="K108" s="35" t="str">
        <f t="shared" ca="1" si="6"/>
        <v/>
      </c>
      <c r="L108" s="32">
        <f t="shared" si="8"/>
        <v>41380</v>
      </c>
      <c r="M108" s="33" t="str">
        <f t="shared" si="9"/>
        <v>mar</v>
      </c>
    </row>
    <row r="109" spans="9:13" ht="15.75">
      <c r="I109" s="30">
        <f t="shared" si="7"/>
        <v>41381</v>
      </c>
      <c r="J109" s="31">
        <f t="shared" si="5"/>
        <v>16</v>
      </c>
      <c r="K109" s="35" t="str">
        <f t="shared" ca="1" si="6"/>
        <v/>
      </c>
      <c r="L109" s="32">
        <f t="shared" si="8"/>
        <v>41381</v>
      </c>
      <c r="M109" s="33" t="str">
        <f t="shared" si="9"/>
        <v>mer</v>
      </c>
    </row>
    <row r="110" spans="9:13" ht="15.75">
      <c r="I110" s="30">
        <f t="shared" si="7"/>
        <v>41382</v>
      </c>
      <c r="J110" s="31">
        <f t="shared" si="5"/>
        <v>16</v>
      </c>
      <c r="K110" s="35" t="str">
        <f t="shared" ca="1" si="6"/>
        <v/>
      </c>
      <c r="L110" s="32">
        <f t="shared" si="8"/>
        <v>41382</v>
      </c>
      <c r="M110" s="33" t="str">
        <f t="shared" si="9"/>
        <v>jeu</v>
      </c>
    </row>
    <row r="111" spans="9:13" ht="15.75">
      <c r="I111" s="30">
        <f t="shared" si="7"/>
        <v>41383</v>
      </c>
      <c r="J111" s="31">
        <f t="shared" si="5"/>
        <v>16</v>
      </c>
      <c r="K111" s="35" t="str">
        <f t="shared" ca="1" si="6"/>
        <v/>
      </c>
      <c r="L111" s="32">
        <f t="shared" si="8"/>
        <v>41383</v>
      </c>
      <c r="M111" s="33" t="str">
        <f t="shared" si="9"/>
        <v>ven</v>
      </c>
    </row>
    <row r="112" spans="9:13" ht="15.75">
      <c r="I112" s="30">
        <f t="shared" si="7"/>
        <v>41384</v>
      </c>
      <c r="J112" s="31">
        <f t="shared" si="5"/>
        <v>16</v>
      </c>
      <c r="K112" s="35" t="str">
        <f t="shared" ca="1" si="6"/>
        <v/>
      </c>
      <c r="L112" s="32">
        <f t="shared" si="8"/>
        <v>41384</v>
      </c>
      <c r="M112" s="33" t="str">
        <f t="shared" si="9"/>
        <v>sam</v>
      </c>
    </row>
    <row r="113" spans="9:13" ht="15.75">
      <c r="I113" s="30">
        <f t="shared" si="7"/>
        <v>41385</v>
      </c>
      <c r="J113" s="31">
        <f t="shared" si="5"/>
        <v>16</v>
      </c>
      <c r="K113" s="35" t="str">
        <f t="shared" ca="1" si="6"/>
        <v/>
      </c>
      <c r="L113" s="32">
        <f t="shared" si="8"/>
        <v>41385</v>
      </c>
      <c r="M113" s="33" t="str">
        <f t="shared" si="9"/>
        <v>dim</v>
      </c>
    </row>
    <row r="114" spans="9:13" ht="15.75">
      <c r="I114" s="30">
        <f t="shared" si="7"/>
        <v>41386</v>
      </c>
      <c r="J114" s="31">
        <f t="shared" si="5"/>
        <v>17</v>
      </c>
      <c r="K114" s="35" t="str">
        <f t="shared" ca="1" si="6"/>
        <v/>
      </c>
      <c r="L114" s="32">
        <f t="shared" si="8"/>
        <v>41386</v>
      </c>
      <c r="M114" s="33" t="str">
        <f t="shared" si="9"/>
        <v>lun</v>
      </c>
    </row>
    <row r="115" spans="9:13" ht="15.75">
      <c r="I115" s="30">
        <f t="shared" si="7"/>
        <v>41387</v>
      </c>
      <c r="J115" s="31">
        <f t="shared" si="5"/>
        <v>17</v>
      </c>
      <c r="K115" s="35" t="str">
        <f t="shared" ca="1" si="6"/>
        <v/>
      </c>
      <c r="L115" s="32">
        <f t="shared" si="8"/>
        <v>41387</v>
      </c>
      <c r="M115" s="33" t="str">
        <f t="shared" si="9"/>
        <v>mar</v>
      </c>
    </row>
    <row r="116" spans="9:13" ht="15.75">
      <c r="I116" s="30">
        <f t="shared" si="7"/>
        <v>41388</v>
      </c>
      <c r="J116" s="31">
        <f t="shared" si="5"/>
        <v>17</v>
      </c>
      <c r="K116" s="35" t="str">
        <f t="shared" ca="1" si="6"/>
        <v/>
      </c>
      <c r="L116" s="32">
        <f t="shared" si="8"/>
        <v>41388</v>
      </c>
      <c r="M116" s="33" t="str">
        <f t="shared" si="9"/>
        <v>mer</v>
      </c>
    </row>
    <row r="117" spans="9:13" ht="15.75">
      <c r="I117" s="30">
        <f t="shared" si="7"/>
        <v>41389</v>
      </c>
      <c r="J117" s="31">
        <f t="shared" si="5"/>
        <v>17</v>
      </c>
      <c r="K117" s="35" t="str">
        <f t="shared" ca="1" si="6"/>
        <v/>
      </c>
      <c r="L117" s="32">
        <f t="shared" si="8"/>
        <v>41389</v>
      </c>
      <c r="M117" s="33" t="str">
        <f t="shared" si="9"/>
        <v>jeu</v>
      </c>
    </row>
    <row r="118" spans="9:13" ht="15.75">
      <c r="I118" s="30">
        <f t="shared" si="7"/>
        <v>41390</v>
      </c>
      <c r="J118" s="31">
        <f t="shared" si="5"/>
        <v>17</v>
      </c>
      <c r="K118" s="35" t="str">
        <f t="shared" ca="1" si="6"/>
        <v/>
      </c>
      <c r="L118" s="32">
        <f t="shared" si="8"/>
        <v>41390</v>
      </c>
      <c r="M118" s="33" t="str">
        <f t="shared" si="9"/>
        <v>ven</v>
      </c>
    </row>
    <row r="119" spans="9:13" ht="15.75">
      <c r="I119" s="30">
        <f t="shared" si="7"/>
        <v>41391</v>
      </c>
      <c r="J119" s="31">
        <f t="shared" si="5"/>
        <v>17</v>
      </c>
      <c r="K119" s="35" t="str">
        <f t="shared" ca="1" si="6"/>
        <v/>
      </c>
      <c r="L119" s="32">
        <f t="shared" si="8"/>
        <v>41391</v>
      </c>
      <c r="M119" s="33" t="str">
        <f t="shared" si="9"/>
        <v>sam</v>
      </c>
    </row>
    <row r="120" spans="9:13" ht="15.75">
      <c r="I120" s="30">
        <f t="shared" si="7"/>
        <v>41392</v>
      </c>
      <c r="J120" s="31">
        <f t="shared" si="5"/>
        <v>17</v>
      </c>
      <c r="K120" s="35" t="str">
        <f t="shared" ca="1" si="6"/>
        <v/>
      </c>
      <c r="L120" s="32">
        <f t="shared" si="8"/>
        <v>41392</v>
      </c>
      <c r="M120" s="33" t="str">
        <f t="shared" si="9"/>
        <v>dim</v>
      </c>
    </row>
    <row r="121" spans="9:13" ht="15.75">
      <c r="I121" s="30">
        <f t="shared" si="7"/>
        <v>41393</v>
      </c>
      <c r="J121" s="31">
        <f t="shared" si="5"/>
        <v>18</v>
      </c>
      <c r="K121" s="35" t="str">
        <f t="shared" ca="1" si="6"/>
        <v/>
      </c>
      <c r="L121" s="32">
        <f t="shared" si="8"/>
        <v>41393</v>
      </c>
      <c r="M121" s="33" t="str">
        <f t="shared" si="9"/>
        <v>lun</v>
      </c>
    </row>
    <row r="122" spans="9:13" ht="15.75">
      <c r="I122" s="30">
        <f t="shared" si="7"/>
        <v>41394</v>
      </c>
      <c r="J122" s="31">
        <f t="shared" si="5"/>
        <v>18</v>
      </c>
      <c r="K122" s="35" t="str">
        <f t="shared" ca="1" si="6"/>
        <v/>
      </c>
      <c r="L122" s="32">
        <f t="shared" si="8"/>
        <v>41394</v>
      </c>
      <c r="M122" s="33" t="str">
        <f t="shared" si="9"/>
        <v>mar</v>
      </c>
    </row>
    <row r="123" spans="9:13" ht="15.75">
      <c r="I123" s="30">
        <f t="shared" si="7"/>
        <v>41395</v>
      </c>
      <c r="J123" s="31">
        <f t="shared" si="5"/>
        <v>18</v>
      </c>
      <c r="K123" s="35" t="str">
        <f t="shared" ca="1" si="6"/>
        <v>f</v>
      </c>
      <c r="L123" s="32">
        <f t="shared" si="8"/>
        <v>41395</v>
      </c>
      <c r="M123" s="33" t="str">
        <f t="shared" si="9"/>
        <v>f</v>
      </c>
    </row>
    <row r="124" spans="9:13" ht="15.75">
      <c r="I124" s="30">
        <f t="shared" si="7"/>
        <v>41396</v>
      </c>
      <c r="J124" s="31">
        <f t="shared" si="5"/>
        <v>18</v>
      </c>
      <c r="K124" s="35" t="str">
        <f t="shared" ca="1" si="6"/>
        <v/>
      </c>
      <c r="L124" s="32">
        <f t="shared" si="8"/>
        <v>41396</v>
      </c>
      <c r="M124" s="33" t="str">
        <f t="shared" si="9"/>
        <v>jeu</v>
      </c>
    </row>
    <row r="125" spans="9:13" ht="15.75">
      <c r="I125" s="30">
        <f t="shared" si="7"/>
        <v>41397</v>
      </c>
      <c r="J125" s="31">
        <f t="shared" si="5"/>
        <v>18</v>
      </c>
      <c r="K125" s="35" t="str">
        <f t="shared" ca="1" si="6"/>
        <v/>
      </c>
      <c r="L125" s="32">
        <f t="shared" si="8"/>
        <v>41397</v>
      </c>
      <c r="M125" s="33" t="str">
        <f t="shared" si="9"/>
        <v>ven</v>
      </c>
    </row>
    <row r="126" spans="9:13" ht="15.75">
      <c r="I126" s="30">
        <f t="shared" si="7"/>
        <v>41398</v>
      </c>
      <c r="J126" s="31">
        <f t="shared" si="5"/>
        <v>18</v>
      </c>
      <c r="K126" s="35" t="str">
        <f t="shared" ca="1" si="6"/>
        <v/>
      </c>
      <c r="L126" s="32">
        <f t="shared" si="8"/>
        <v>41398</v>
      </c>
      <c r="M126" s="33" t="str">
        <f t="shared" si="9"/>
        <v>sam</v>
      </c>
    </row>
    <row r="127" spans="9:13" ht="15.75">
      <c r="I127" s="30">
        <f t="shared" si="7"/>
        <v>41399</v>
      </c>
      <c r="J127" s="31">
        <f t="shared" si="5"/>
        <v>18</v>
      </c>
      <c r="K127" s="35" t="str">
        <f t="shared" ca="1" si="6"/>
        <v/>
      </c>
      <c r="L127" s="32">
        <f t="shared" si="8"/>
        <v>41399</v>
      </c>
      <c r="M127" s="33" t="str">
        <f t="shared" si="9"/>
        <v>dim</v>
      </c>
    </row>
    <row r="128" spans="9:13" ht="15.75">
      <c r="I128" s="30">
        <f t="shared" si="7"/>
        <v>41400</v>
      </c>
      <c r="J128" s="31">
        <f t="shared" si="5"/>
        <v>19</v>
      </c>
      <c r="K128" s="35" t="str">
        <f t="shared" ca="1" si="6"/>
        <v/>
      </c>
      <c r="L128" s="32">
        <f t="shared" si="8"/>
        <v>41400</v>
      </c>
      <c r="M128" s="33" t="str">
        <f t="shared" si="9"/>
        <v>lun</v>
      </c>
    </row>
    <row r="129" spans="9:13" ht="15.75">
      <c r="I129" s="30">
        <f t="shared" si="7"/>
        <v>41401</v>
      </c>
      <c r="J129" s="31">
        <f t="shared" si="5"/>
        <v>19</v>
      </c>
      <c r="K129" s="35" t="str">
        <f t="shared" ca="1" si="6"/>
        <v/>
      </c>
      <c r="L129" s="32">
        <f t="shared" si="8"/>
        <v>41401</v>
      </c>
      <c r="M129" s="33" t="str">
        <f t="shared" si="9"/>
        <v>mar</v>
      </c>
    </row>
    <row r="130" spans="9:13" ht="15.75">
      <c r="I130" s="30">
        <f t="shared" si="7"/>
        <v>41402</v>
      </c>
      <c r="J130" s="31">
        <f t="shared" si="5"/>
        <v>19</v>
      </c>
      <c r="K130" s="35" t="str">
        <f t="shared" ca="1" si="6"/>
        <v>f</v>
      </c>
      <c r="L130" s="32">
        <f t="shared" si="8"/>
        <v>41402</v>
      </c>
      <c r="M130" s="33" t="str">
        <f t="shared" si="9"/>
        <v>f</v>
      </c>
    </row>
    <row r="131" spans="9:13" ht="15.75">
      <c r="I131" s="30">
        <f t="shared" si="7"/>
        <v>41403</v>
      </c>
      <c r="J131" s="31">
        <f t="shared" ref="J131:J194" si="10">WEEKNUM(I131,2)</f>
        <v>19</v>
      </c>
      <c r="K131" s="35" t="str">
        <f t="shared" ref="K131:K194" ca="1" si="11">IF(ISERROR(VLOOKUP(L131,Fériés,1,TRUE)),"",IF(VLOOKUP(L131,Fériés,1,TRUE)=I131,"f",""))</f>
        <v/>
      </c>
      <c r="L131" s="32">
        <f t="shared" si="8"/>
        <v>41403</v>
      </c>
      <c r="M131" s="33" t="str">
        <f t="shared" si="9"/>
        <v>jeu</v>
      </c>
    </row>
    <row r="132" spans="9:13" ht="15.75">
      <c r="I132" s="30">
        <f t="shared" si="7"/>
        <v>41404</v>
      </c>
      <c r="J132" s="31">
        <f t="shared" si="10"/>
        <v>19</v>
      </c>
      <c r="K132" s="35" t="str">
        <f t="shared" ca="1" si="11"/>
        <v/>
      </c>
      <c r="L132" s="32">
        <f t="shared" si="8"/>
        <v>41404</v>
      </c>
      <c r="M132" s="33" t="str">
        <f t="shared" si="9"/>
        <v>ven</v>
      </c>
    </row>
    <row r="133" spans="9:13" ht="15.75">
      <c r="I133" s="30">
        <f t="shared" ref="I133:I196" si="12">+I132+1</f>
        <v>41405</v>
      </c>
      <c r="J133" s="31">
        <f t="shared" si="10"/>
        <v>19</v>
      </c>
      <c r="K133" s="35" t="str">
        <f t="shared" ca="1" si="11"/>
        <v/>
      </c>
      <c r="L133" s="32">
        <f t="shared" ref="L133:L196" si="13">+L132+1</f>
        <v>41405</v>
      </c>
      <c r="M133" s="33" t="str">
        <f t="shared" ref="M133:M196" si="14">IF(K133="f","f",TEXT(L133,"jjj"))</f>
        <v>sam</v>
      </c>
    </row>
    <row r="134" spans="9:13" ht="15.75">
      <c r="I134" s="30">
        <f t="shared" si="12"/>
        <v>41406</v>
      </c>
      <c r="J134" s="31">
        <f t="shared" si="10"/>
        <v>19</v>
      </c>
      <c r="K134" s="35" t="str">
        <f t="shared" ca="1" si="11"/>
        <v/>
      </c>
      <c r="L134" s="32">
        <f t="shared" si="13"/>
        <v>41406</v>
      </c>
      <c r="M134" s="33" t="str">
        <f t="shared" si="14"/>
        <v>dim</v>
      </c>
    </row>
    <row r="135" spans="9:13" ht="15.75">
      <c r="I135" s="30">
        <f t="shared" si="12"/>
        <v>41407</v>
      </c>
      <c r="J135" s="31">
        <f t="shared" si="10"/>
        <v>20</v>
      </c>
      <c r="K135" s="35" t="str">
        <f t="shared" ca="1" si="11"/>
        <v/>
      </c>
      <c r="L135" s="32">
        <f t="shared" si="13"/>
        <v>41407</v>
      </c>
      <c r="M135" s="33" t="str">
        <f t="shared" si="14"/>
        <v>lun</v>
      </c>
    </row>
    <row r="136" spans="9:13" ht="15.75">
      <c r="I136" s="30">
        <f t="shared" si="12"/>
        <v>41408</v>
      </c>
      <c r="J136" s="31">
        <f t="shared" si="10"/>
        <v>20</v>
      </c>
      <c r="K136" s="35" t="str">
        <f t="shared" ca="1" si="11"/>
        <v/>
      </c>
      <c r="L136" s="32">
        <f t="shared" si="13"/>
        <v>41408</v>
      </c>
      <c r="M136" s="33" t="str">
        <f t="shared" si="14"/>
        <v>mar</v>
      </c>
    </row>
    <row r="137" spans="9:13" ht="15.75">
      <c r="I137" s="30">
        <f t="shared" si="12"/>
        <v>41409</v>
      </c>
      <c r="J137" s="31">
        <f t="shared" si="10"/>
        <v>20</v>
      </c>
      <c r="K137" s="35" t="str">
        <f t="shared" ca="1" si="11"/>
        <v/>
      </c>
      <c r="L137" s="32">
        <f t="shared" si="13"/>
        <v>41409</v>
      </c>
      <c r="M137" s="33" t="str">
        <f t="shared" si="14"/>
        <v>mer</v>
      </c>
    </row>
    <row r="138" spans="9:13" ht="15.75">
      <c r="I138" s="30">
        <f t="shared" si="12"/>
        <v>41410</v>
      </c>
      <c r="J138" s="31">
        <f t="shared" si="10"/>
        <v>20</v>
      </c>
      <c r="K138" s="35" t="str">
        <f t="shared" ca="1" si="11"/>
        <v/>
      </c>
      <c r="L138" s="32">
        <f t="shared" si="13"/>
        <v>41410</v>
      </c>
      <c r="M138" s="33" t="str">
        <f t="shared" si="14"/>
        <v>jeu</v>
      </c>
    </row>
    <row r="139" spans="9:13" ht="15.75">
      <c r="I139" s="30">
        <f t="shared" si="12"/>
        <v>41411</v>
      </c>
      <c r="J139" s="31">
        <f t="shared" si="10"/>
        <v>20</v>
      </c>
      <c r="K139" s="35" t="str">
        <f t="shared" ca="1" si="11"/>
        <v/>
      </c>
      <c r="L139" s="32">
        <f t="shared" si="13"/>
        <v>41411</v>
      </c>
      <c r="M139" s="33" t="str">
        <f t="shared" si="14"/>
        <v>ven</v>
      </c>
    </row>
    <row r="140" spans="9:13" ht="15.75">
      <c r="I140" s="30">
        <f t="shared" si="12"/>
        <v>41412</v>
      </c>
      <c r="J140" s="31">
        <f t="shared" si="10"/>
        <v>20</v>
      </c>
      <c r="K140" s="35" t="str">
        <f t="shared" ca="1" si="11"/>
        <v/>
      </c>
      <c r="L140" s="32">
        <f t="shared" si="13"/>
        <v>41412</v>
      </c>
      <c r="M140" s="33" t="str">
        <f t="shared" si="14"/>
        <v>sam</v>
      </c>
    </row>
    <row r="141" spans="9:13" ht="15.75">
      <c r="I141" s="30">
        <f t="shared" si="12"/>
        <v>41413</v>
      </c>
      <c r="J141" s="31">
        <f t="shared" si="10"/>
        <v>20</v>
      </c>
      <c r="K141" s="35" t="str">
        <f t="shared" ca="1" si="11"/>
        <v>f</v>
      </c>
      <c r="L141" s="32">
        <f t="shared" si="13"/>
        <v>41413</v>
      </c>
      <c r="M141" s="33" t="str">
        <f t="shared" si="14"/>
        <v>f</v>
      </c>
    </row>
    <row r="142" spans="9:13" ht="15.75">
      <c r="I142" s="30">
        <f t="shared" si="12"/>
        <v>41414</v>
      </c>
      <c r="J142" s="31">
        <f t="shared" si="10"/>
        <v>21</v>
      </c>
      <c r="K142" s="35" t="str">
        <f t="shared" ca="1" si="11"/>
        <v>f</v>
      </c>
      <c r="L142" s="32">
        <f t="shared" si="13"/>
        <v>41414</v>
      </c>
      <c r="M142" s="33" t="str">
        <f t="shared" si="14"/>
        <v>f</v>
      </c>
    </row>
    <row r="143" spans="9:13" ht="15.75">
      <c r="I143" s="30">
        <f t="shared" si="12"/>
        <v>41415</v>
      </c>
      <c r="J143" s="31">
        <f t="shared" si="10"/>
        <v>21</v>
      </c>
      <c r="K143" s="35" t="str">
        <f t="shared" ca="1" si="11"/>
        <v/>
      </c>
      <c r="L143" s="32">
        <f t="shared" si="13"/>
        <v>41415</v>
      </c>
      <c r="M143" s="33" t="str">
        <f t="shared" si="14"/>
        <v>mar</v>
      </c>
    </row>
    <row r="144" spans="9:13" ht="15.75">
      <c r="I144" s="30">
        <f t="shared" si="12"/>
        <v>41416</v>
      </c>
      <c r="J144" s="31">
        <f t="shared" si="10"/>
        <v>21</v>
      </c>
      <c r="K144" s="35" t="str">
        <f t="shared" ca="1" si="11"/>
        <v/>
      </c>
      <c r="L144" s="32">
        <f t="shared" si="13"/>
        <v>41416</v>
      </c>
      <c r="M144" s="33" t="str">
        <f t="shared" si="14"/>
        <v>mer</v>
      </c>
    </row>
    <row r="145" spans="9:13" ht="15.75">
      <c r="I145" s="30">
        <f t="shared" si="12"/>
        <v>41417</v>
      </c>
      <c r="J145" s="31">
        <f t="shared" si="10"/>
        <v>21</v>
      </c>
      <c r="K145" s="35" t="str">
        <f t="shared" ca="1" si="11"/>
        <v/>
      </c>
      <c r="L145" s="32">
        <f t="shared" si="13"/>
        <v>41417</v>
      </c>
      <c r="M145" s="33" t="str">
        <f t="shared" si="14"/>
        <v>jeu</v>
      </c>
    </row>
    <row r="146" spans="9:13" ht="15.75">
      <c r="I146" s="30">
        <f t="shared" si="12"/>
        <v>41418</v>
      </c>
      <c r="J146" s="31">
        <f t="shared" si="10"/>
        <v>21</v>
      </c>
      <c r="K146" s="35" t="str">
        <f t="shared" ca="1" si="11"/>
        <v/>
      </c>
      <c r="L146" s="32">
        <f t="shared" si="13"/>
        <v>41418</v>
      </c>
      <c r="M146" s="33" t="str">
        <f t="shared" si="14"/>
        <v>ven</v>
      </c>
    </row>
    <row r="147" spans="9:13" ht="15.75">
      <c r="I147" s="30">
        <f t="shared" si="12"/>
        <v>41419</v>
      </c>
      <c r="J147" s="31">
        <f t="shared" si="10"/>
        <v>21</v>
      </c>
      <c r="K147" s="35" t="str">
        <f t="shared" ca="1" si="11"/>
        <v/>
      </c>
      <c r="L147" s="32">
        <f t="shared" si="13"/>
        <v>41419</v>
      </c>
      <c r="M147" s="33" t="str">
        <f t="shared" si="14"/>
        <v>sam</v>
      </c>
    </row>
    <row r="148" spans="9:13" ht="15.75">
      <c r="I148" s="30">
        <f t="shared" si="12"/>
        <v>41420</v>
      </c>
      <c r="J148" s="31">
        <f t="shared" si="10"/>
        <v>21</v>
      </c>
      <c r="K148" s="35" t="str">
        <f t="shared" ca="1" si="11"/>
        <v/>
      </c>
      <c r="L148" s="32">
        <f t="shared" si="13"/>
        <v>41420</v>
      </c>
      <c r="M148" s="33" t="str">
        <f t="shared" si="14"/>
        <v>dim</v>
      </c>
    </row>
    <row r="149" spans="9:13" ht="15.75">
      <c r="I149" s="30">
        <f t="shared" si="12"/>
        <v>41421</v>
      </c>
      <c r="J149" s="31">
        <f t="shared" si="10"/>
        <v>22</v>
      </c>
      <c r="K149" s="35" t="str">
        <f t="shared" ca="1" si="11"/>
        <v/>
      </c>
      <c r="L149" s="32">
        <f t="shared" si="13"/>
        <v>41421</v>
      </c>
      <c r="M149" s="33" t="str">
        <f t="shared" si="14"/>
        <v>lun</v>
      </c>
    </row>
    <row r="150" spans="9:13" ht="15.75">
      <c r="I150" s="30">
        <f t="shared" si="12"/>
        <v>41422</v>
      </c>
      <c r="J150" s="31">
        <f t="shared" si="10"/>
        <v>22</v>
      </c>
      <c r="K150" s="35" t="str">
        <f t="shared" ca="1" si="11"/>
        <v/>
      </c>
      <c r="L150" s="32">
        <f t="shared" si="13"/>
        <v>41422</v>
      </c>
      <c r="M150" s="33" t="str">
        <f t="shared" si="14"/>
        <v>mar</v>
      </c>
    </row>
    <row r="151" spans="9:13" ht="15.75">
      <c r="I151" s="30">
        <f t="shared" si="12"/>
        <v>41423</v>
      </c>
      <c r="J151" s="31">
        <f t="shared" si="10"/>
        <v>22</v>
      </c>
      <c r="K151" s="35" t="str">
        <f t="shared" ca="1" si="11"/>
        <v/>
      </c>
      <c r="L151" s="32">
        <f t="shared" si="13"/>
        <v>41423</v>
      </c>
      <c r="M151" s="33" t="str">
        <f t="shared" si="14"/>
        <v>mer</v>
      </c>
    </row>
    <row r="152" spans="9:13" ht="15.75">
      <c r="I152" s="30">
        <f t="shared" si="12"/>
        <v>41424</v>
      </c>
      <c r="J152" s="31">
        <f t="shared" si="10"/>
        <v>22</v>
      </c>
      <c r="K152" s="35" t="str">
        <f t="shared" ca="1" si="11"/>
        <v/>
      </c>
      <c r="L152" s="32">
        <f t="shared" si="13"/>
        <v>41424</v>
      </c>
      <c r="M152" s="33" t="str">
        <f t="shared" si="14"/>
        <v>jeu</v>
      </c>
    </row>
    <row r="153" spans="9:13" ht="15.75">
      <c r="I153" s="30">
        <f t="shared" si="12"/>
        <v>41425</v>
      </c>
      <c r="J153" s="31">
        <f t="shared" si="10"/>
        <v>22</v>
      </c>
      <c r="K153" s="35" t="str">
        <f t="shared" ca="1" si="11"/>
        <v/>
      </c>
      <c r="L153" s="32">
        <f t="shared" si="13"/>
        <v>41425</v>
      </c>
      <c r="M153" s="33" t="str">
        <f t="shared" si="14"/>
        <v>ven</v>
      </c>
    </row>
    <row r="154" spans="9:13" ht="15.75">
      <c r="I154" s="30">
        <f t="shared" si="12"/>
        <v>41426</v>
      </c>
      <c r="J154" s="31">
        <f t="shared" si="10"/>
        <v>22</v>
      </c>
      <c r="K154" s="35" t="str">
        <f t="shared" ca="1" si="11"/>
        <v/>
      </c>
      <c r="L154" s="32">
        <f t="shared" si="13"/>
        <v>41426</v>
      </c>
      <c r="M154" s="33" t="str">
        <f t="shared" si="14"/>
        <v>sam</v>
      </c>
    </row>
    <row r="155" spans="9:13" ht="15.75">
      <c r="I155" s="30">
        <f t="shared" si="12"/>
        <v>41427</v>
      </c>
      <c r="J155" s="31">
        <f t="shared" si="10"/>
        <v>22</v>
      </c>
      <c r="K155" s="35" t="str">
        <f t="shared" ca="1" si="11"/>
        <v/>
      </c>
      <c r="L155" s="32">
        <f t="shared" si="13"/>
        <v>41427</v>
      </c>
      <c r="M155" s="33" t="str">
        <f t="shared" si="14"/>
        <v>dim</v>
      </c>
    </row>
    <row r="156" spans="9:13" ht="15.75">
      <c r="I156" s="30">
        <f t="shared" si="12"/>
        <v>41428</v>
      </c>
      <c r="J156" s="31">
        <f t="shared" si="10"/>
        <v>23</v>
      </c>
      <c r="K156" s="35" t="str">
        <f t="shared" ca="1" si="11"/>
        <v/>
      </c>
      <c r="L156" s="32">
        <f t="shared" si="13"/>
        <v>41428</v>
      </c>
      <c r="M156" s="33" t="str">
        <f t="shared" si="14"/>
        <v>lun</v>
      </c>
    </row>
    <row r="157" spans="9:13" ht="15.75">
      <c r="I157" s="30">
        <f t="shared" si="12"/>
        <v>41429</v>
      </c>
      <c r="J157" s="31">
        <f t="shared" si="10"/>
        <v>23</v>
      </c>
      <c r="K157" s="35" t="str">
        <f t="shared" ca="1" si="11"/>
        <v/>
      </c>
      <c r="L157" s="32">
        <f t="shared" si="13"/>
        <v>41429</v>
      </c>
      <c r="M157" s="33" t="str">
        <f t="shared" si="14"/>
        <v>mar</v>
      </c>
    </row>
    <row r="158" spans="9:13" ht="15.75">
      <c r="I158" s="30">
        <f t="shared" si="12"/>
        <v>41430</v>
      </c>
      <c r="J158" s="31">
        <f t="shared" si="10"/>
        <v>23</v>
      </c>
      <c r="K158" s="35" t="str">
        <f t="shared" ca="1" si="11"/>
        <v/>
      </c>
      <c r="L158" s="32">
        <f t="shared" si="13"/>
        <v>41430</v>
      </c>
      <c r="M158" s="33" t="str">
        <f t="shared" si="14"/>
        <v>mer</v>
      </c>
    </row>
    <row r="159" spans="9:13" ht="15.75">
      <c r="I159" s="30">
        <f t="shared" si="12"/>
        <v>41431</v>
      </c>
      <c r="J159" s="31">
        <f t="shared" si="10"/>
        <v>23</v>
      </c>
      <c r="K159" s="35" t="str">
        <f t="shared" ca="1" si="11"/>
        <v/>
      </c>
      <c r="L159" s="32">
        <f t="shared" si="13"/>
        <v>41431</v>
      </c>
      <c r="M159" s="33" t="str">
        <f t="shared" si="14"/>
        <v>jeu</v>
      </c>
    </row>
    <row r="160" spans="9:13" ht="15.75">
      <c r="I160" s="30">
        <f t="shared" si="12"/>
        <v>41432</v>
      </c>
      <c r="J160" s="31">
        <f t="shared" si="10"/>
        <v>23</v>
      </c>
      <c r="K160" s="35" t="str">
        <f t="shared" ca="1" si="11"/>
        <v/>
      </c>
      <c r="L160" s="32">
        <f t="shared" si="13"/>
        <v>41432</v>
      </c>
      <c r="M160" s="33" t="str">
        <f t="shared" si="14"/>
        <v>ven</v>
      </c>
    </row>
    <row r="161" spans="9:13" ht="15.75">
      <c r="I161" s="30">
        <f t="shared" si="12"/>
        <v>41433</v>
      </c>
      <c r="J161" s="31">
        <f t="shared" si="10"/>
        <v>23</v>
      </c>
      <c r="K161" s="35" t="str">
        <f t="shared" ca="1" si="11"/>
        <v/>
      </c>
      <c r="L161" s="32">
        <f t="shared" si="13"/>
        <v>41433</v>
      </c>
      <c r="M161" s="33" t="str">
        <f t="shared" si="14"/>
        <v>sam</v>
      </c>
    </row>
    <row r="162" spans="9:13" ht="15.75">
      <c r="I162" s="30">
        <f t="shared" si="12"/>
        <v>41434</v>
      </c>
      <c r="J162" s="31">
        <f t="shared" si="10"/>
        <v>23</v>
      </c>
      <c r="K162" s="35" t="str">
        <f t="shared" ca="1" si="11"/>
        <v/>
      </c>
      <c r="L162" s="32">
        <f t="shared" si="13"/>
        <v>41434</v>
      </c>
      <c r="M162" s="33" t="str">
        <f t="shared" si="14"/>
        <v>dim</v>
      </c>
    </row>
    <row r="163" spans="9:13" ht="15.75">
      <c r="I163" s="30">
        <f t="shared" si="12"/>
        <v>41435</v>
      </c>
      <c r="J163" s="31">
        <f t="shared" si="10"/>
        <v>24</v>
      </c>
      <c r="K163" s="35" t="str">
        <f t="shared" ca="1" si="11"/>
        <v/>
      </c>
      <c r="L163" s="32">
        <f t="shared" si="13"/>
        <v>41435</v>
      </c>
      <c r="M163" s="33" t="str">
        <f t="shared" si="14"/>
        <v>lun</v>
      </c>
    </row>
    <row r="164" spans="9:13" ht="15.75">
      <c r="I164" s="30">
        <f t="shared" si="12"/>
        <v>41436</v>
      </c>
      <c r="J164" s="31">
        <f t="shared" si="10"/>
        <v>24</v>
      </c>
      <c r="K164" s="35" t="str">
        <f t="shared" ca="1" si="11"/>
        <v/>
      </c>
      <c r="L164" s="32">
        <f t="shared" si="13"/>
        <v>41436</v>
      </c>
      <c r="M164" s="33" t="str">
        <f t="shared" si="14"/>
        <v>mar</v>
      </c>
    </row>
    <row r="165" spans="9:13" ht="15.75">
      <c r="I165" s="30">
        <f t="shared" si="12"/>
        <v>41437</v>
      </c>
      <c r="J165" s="31">
        <f t="shared" si="10"/>
        <v>24</v>
      </c>
      <c r="K165" s="35" t="str">
        <f t="shared" ca="1" si="11"/>
        <v/>
      </c>
      <c r="L165" s="32">
        <f t="shared" si="13"/>
        <v>41437</v>
      </c>
      <c r="M165" s="33" t="str">
        <f t="shared" si="14"/>
        <v>mer</v>
      </c>
    </row>
    <row r="166" spans="9:13" ht="15.75">
      <c r="I166" s="30">
        <f t="shared" si="12"/>
        <v>41438</v>
      </c>
      <c r="J166" s="31">
        <f t="shared" si="10"/>
        <v>24</v>
      </c>
      <c r="K166" s="35" t="str">
        <f t="shared" ca="1" si="11"/>
        <v/>
      </c>
      <c r="L166" s="32">
        <f t="shared" si="13"/>
        <v>41438</v>
      </c>
      <c r="M166" s="33" t="str">
        <f t="shared" si="14"/>
        <v>jeu</v>
      </c>
    </row>
    <row r="167" spans="9:13" ht="15.75">
      <c r="I167" s="30">
        <f t="shared" si="12"/>
        <v>41439</v>
      </c>
      <c r="J167" s="31">
        <f t="shared" si="10"/>
        <v>24</v>
      </c>
      <c r="K167" s="35" t="str">
        <f t="shared" ca="1" si="11"/>
        <v/>
      </c>
      <c r="L167" s="32">
        <f t="shared" si="13"/>
        <v>41439</v>
      </c>
      <c r="M167" s="33" t="str">
        <f t="shared" si="14"/>
        <v>ven</v>
      </c>
    </row>
    <row r="168" spans="9:13" ht="15.75">
      <c r="I168" s="30">
        <f t="shared" si="12"/>
        <v>41440</v>
      </c>
      <c r="J168" s="31">
        <f t="shared" si="10"/>
        <v>24</v>
      </c>
      <c r="K168" s="35" t="str">
        <f t="shared" ca="1" si="11"/>
        <v/>
      </c>
      <c r="L168" s="32">
        <f t="shared" si="13"/>
        <v>41440</v>
      </c>
      <c r="M168" s="33" t="str">
        <f t="shared" si="14"/>
        <v>sam</v>
      </c>
    </row>
    <row r="169" spans="9:13" ht="15.75">
      <c r="I169" s="30">
        <f t="shared" si="12"/>
        <v>41441</v>
      </c>
      <c r="J169" s="31">
        <f t="shared" si="10"/>
        <v>24</v>
      </c>
      <c r="K169" s="35" t="str">
        <f t="shared" ca="1" si="11"/>
        <v/>
      </c>
      <c r="L169" s="32">
        <f t="shared" si="13"/>
        <v>41441</v>
      </c>
      <c r="M169" s="33" t="str">
        <f t="shared" si="14"/>
        <v>dim</v>
      </c>
    </row>
    <row r="170" spans="9:13" ht="15.75">
      <c r="I170" s="30">
        <f t="shared" si="12"/>
        <v>41442</v>
      </c>
      <c r="J170" s="31">
        <f t="shared" si="10"/>
        <v>25</v>
      </c>
      <c r="K170" s="35" t="str">
        <f t="shared" ca="1" si="11"/>
        <v/>
      </c>
      <c r="L170" s="32">
        <f t="shared" si="13"/>
        <v>41442</v>
      </c>
      <c r="M170" s="33" t="str">
        <f t="shared" si="14"/>
        <v>lun</v>
      </c>
    </row>
    <row r="171" spans="9:13" ht="15.75">
      <c r="I171" s="30">
        <f t="shared" si="12"/>
        <v>41443</v>
      </c>
      <c r="J171" s="31">
        <f t="shared" si="10"/>
        <v>25</v>
      </c>
      <c r="K171" s="35" t="str">
        <f t="shared" ca="1" si="11"/>
        <v/>
      </c>
      <c r="L171" s="32">
        <f t="shared" si="13"/>
        <v>41443</v>
      </c>
      <c r="M171" s="33" t="str">
        <f t="shared" si="14"/>
        <v>mar</v>
      </c>
    </row>
    <row r="172" spans="9:13" ht="15.75">
      <c r="I172" s="30">
        <f t="shared" si="12"/>
        <v>41444</v>
      </c>
      <c r="J172" s="31">
        <f t="shared" si="10"/>
        <v>25</v>
      </c>
      <c r="K172" s="35" t="str">
        <f t="shared" ca="1" si="11"/>
        <v/>
      </c>
      <c r="L172" s="32">
        <f t="shared" si="13"/>
        <v>41444</v>
      </c>
      <c r="M172" s="33" t="str">
        <f t="shared" si="14"/>
        <v>mer</v>
      </c>
    </row>
    <row r="173" spans="9:13" ht="15.75">
      <c r="I173" s="30">
        <f t="shared" si="12"/>
        <v>41445</v>
      </c>
      <c r="J173" s="31">
        <f t="shared" si="10"/>
        <v>25</v>
      </c>
      <c r="K173" s="35" t="str">
        <f t="shared" ca="1" si="11"/>
        <v/>
      </c>
      <c r="L173" s="32">
        <f t="shared" si="13"/>
        <v>41445</v>
      </c>
      <c r="M173" s="33" t="str">
        <f t="shared" si="14"/>
        <v>jeu</v>
      </c>
    </row>
    <row r="174" spans="9:13" ht="15.75">
      <c r="I174" s="30">
        <f t="shared" si="12"/>
        <v>41446</v>
      </c>
      <c r="J174" s="31">
        <f t="shared" si="10"/>
        <v>25</v>
      </c>
      <c r="K174" s="35" t="str">
        <f t="shared" ca="1" si="11"/>
        <v/>
      </c>
      <c r="L174" s="32">
        <f t="shared" si="13"/>
        <v>41446</v>
      </c>
      <c r="M174" s="33" t="str">
        <f t="shared" si="14"/>
        <v>ven</v>
      </c>
    </row>
    <row r="175" spans="9:13" ht="15.75">
      <c r="I175" s="30">
        <f t="shared" si="12"/>
        <v>41447</v>
      </c>
      <c r="J175" s="31">
        <f t="shared" si="10"/>
        <v>25</v>
      </c>
      <c r="K175" s="35" t="str">
        <f t="shared" ca="1" si="11"/>
        <v/>
      </c>
      <c r="L175" s="32">
        <f t="shared" si="13"/>
        <v>41447</v>
      </c>
      <c r="M175" s="33" t="str">
        <f t="shared" si="14"/>
        <v>sam</v>
      </c>
    </row>
    <row r="176" spans="9:13" ht="15.75">
      <c r="I176" s="30">
        <f t="shared" si="12"/>
        <v>41448</v>
      </c>
      <c r="J176" s="31">
        <f t="shared" si="10"/>
        <v>25</v>
      </c>
      <c r="K176" s="35" t="str">
        <f t="shared" ca="1" si="11"/>
        <v/>
      </c>
      <c r="L176" s="32">
        <f t="shared" si="13"/>
        <v>41448</v>
      </c>
      <c r="M176" s="33" t="str">
        <f t="shared" si="14"/>
        <v>dim</v>
      </c>
    </row>
    <row r="177" spans="9:13" ht="15.75">
      <c r="I177" s="30">
        <f t="shared" si="12"/>
        <v>41449</v>
      </c>
      <c r="J177" s="31">
        <f t="shared" si="10"/>
        <v>26</v>
      </c>
      <c r="K177" s="35" t="str">
        <f t="shared" ca="1" si="11"/>
        <v/>
      </c>
      <c r="L177" s="32">
        <f t="shared" si="13"/>
        <v>41449</v>
      </c>
      <c r="M177" s="33" t="str">
        <f t="shared" si="14"/>
        <v>lun</v>
      </c>
    </row>
    <row r="178" spans="9:13" ht="15.75">
      <c r="I178" s="30">
        <f t="shared" si="12"/>
        <v>41450</v>
      </c>
      <c r="J178" s="31">
        <f t="shared" si="10"/>
        <v>26</v>
      </c>
      <c r="K178" s="35" t="str">
        <f t="shared" ca="1" si="11"/>
        <v/>
      </c>
      <c r="L178" s="32">
        <f t="shared" si="13"/>
        <v>41450</v>
      </c>
      <c r="M178" s="33" t="str">
        <f t="shared" si="14"/>
        <v>mar</v>
      </c>
    </row>
    <row r="179" spans="9:13" ht="15.75">
      <c r="I179" s="30">
        <f t="shared" si="12"/>
        <v>41451</v>
      </c>
      <c r="J179" s="31">
        <f t="shared" si="10"/>
        <v>26</v>
      </c>
      <c r="K179" s="35" t="str">
        <f t="shared" ca="1" si="11"/>
        <v/>
      </c>
      <c r="L179" s="32">
        <f t="shared" si="13"/>
        <v>41451</v>
      </c>
      <c r="M179" s="33" t="str">
        <f t="shared" si="14"/>
        <v>mer</v>
      </c>
    </row>
    <row r="180" spans="9:13" ht="15.75">
      <c r="I180" s="30">
        <f t="shared" si="12"/>
        <v>41452</v>
      </c>
      <c r="J180" s="31">
        <f t="shared" si="10"/>
        <v>26</v>
      </c>
      <c r="K180" s="35" t="str">
        <f t="shared" ca="1" si="11"/>
        <v/>
      </c>
      <c r="L180" s="32">
        <f t="shared" si="13"/>
        <v>41452</v>
      </c>
      <c r="M180" s="33" t="str">
        <f t="shared" si="14"/>
        <v>jeu</v>
      </c>
    </row>
    <row r="181" spans="9:13" ht="15.75">
      <c r="I181" s="30">
        <f t="shared" si="12"/>
        <v>41453</v>
      </c>
      <c r="J181" s="31">
        <f t="shared" si="10"/>
        <v>26</v>
      </c>
      <c r="K181" s="35" t="str">
        <f t="shared" ca="1" si="11"/>
        <v/>
      </c>
      <c r="L181" s="32">
        <f t="shared" si="13"/>
        <v>41453</v>
      </c>
      <c r="M181" s="33" t="str">
        <f t="shared" si="14"/>
        <v>ven</v>
      </c>
    </row>
    <row r="182" spans="9:13" ht="15.75">
      <c r="I182" s="30">
        <f t="shared" si="12"/>
        <v>41454</v>
      </c>
      <c r="J182" s="31">
        <f t="shared" si="10"/>
        <v>26</v>
      </c>
      <c r="K182" s="35" t="str">
        <f t="shared" ca="1" si="11"/>
        <v/>
      </c>
      <c r="L182" s="32">
        <f t="shared" si="13"/>
        <v>41454</v>
      </c>
      <c r="M182" s="33" t="str">
        <f t="shared" si="14"/>
        <v>sam</v>
      </c>
    </row>
    <row r="183" spans="9:13" ht="15.75">
      <c r="I183" s="30">
        <f t="shared" si="12"/>
        <v>41455</v>
      </c>
      <c r="J183" s="31">
        <f t="shared" si="10"/>
        <v>26</v>
      </c>
      <c r="K183" s="35" t="str">
        <f t="shared" ca="1" si="11"/>
        <v/>
      </c>
      <c r="L183" s="32">
        <f t="shared" si="13"/>
        <v>41455</v>
      </c>
      <c r="M183" s="33" t="str">
        <f t="shared" si="14"/>
        <v>dim</v>
      </c>
    </row>
    <row r="184" spans="9:13" ht="15.75">
      <c r="I184" s="30">
        <f t="shared" si="12"/>
        <v>41456</v>
      </c>
      <c r="J184" s="31">
        <f t="shared" si="10"/>
        <v>27</v>
      </c>
      <c r="K184" s="35" t="str">
        <f t="shared" ca="1" si="11"/>
        <v/>
      </c>
      <c r="L184" s="32">
        <f t="shared" si="13"/>
        <v>41456</v>
      </c>
      <c r="M184" s="33" t="str">
        <f t="shared" si="14"/>
        <v>lun</v>
      </c>
    </row>
    <row r="185" spans="9:13" ht="15.75">
      <c r="I185" s="30">
        <f t="shared" si="12"/>
        <v>41457</v>
      </c>
      <c r="J185" s="31">
        <f t="shared" si="10"/>
        <v>27</v>
      </c>
      <c r="K185" s="35" t="str">
        <f t="shared" ca="1" si="11"/>
        <v/>
      </c>
      <c r="L185" s="32">
        <f t="shared" si="13"/>
        <v>41457</v>
      </c>
      <c r="M185" s="33" t="str">
        <f t="shared" si="14"/>
        <v>mar</v>
      </c>
    </row>
    <row r="186" spans="9:13" ht="15.75">
      <c r="I186" s="30">
        <f t="shared" si="12"/>
        <v>41458</v>
      </c>
      <c r="J186" s="31">
        <f t="shared" si="10"/>
        <v>27</v>
      </c>
      <c r="K186" s="35" t="str">
        <f t="shared" ca="1" si="11"/>
        <v/>
      </c>
      <c r="L186" s="32">
        <f t="shared" si="13"/>
        <v>41458</v>
      </c>
      <c r="M186" s="33" t="str">
        <f t="shared" si="14"/>
        <v>mer</v>
      </c>
    </row>
    <row r="187" spans="9:13" ht="15.75">
      <c r="I187" s="30">
        <f t="shared" si="12"/>
        <v>41459</v>
      </c>
      <c r="J187" s="31">
        <f t="shared" si="10"/>
        <v>27</v>
      </c>
      <c r="K187" s="35" t="str">
        <f t="shared" ca="1" si="11"/>
        <v/>
      </c>
      <c r="L187" s="32">
        <f t="shared" si="13"/>
        <v>41459</v>
      </c>
      <c r="M187" s="33" t="str">
        <f t="shared" si="14"/>
        <v>jeu</v>
      </c>
    </row>
    <row r="188" spans="9:13" ht="15.75">
      <c r="I188" s="30">
        <f t="shared" si="12"/>
        <v>41460</v>
      </c>
      <c r="J188" s="31">
        <f t="shared" si="10"/>
        <v>27</v>
      </c>
      <c r="K188" s="35" t="str">
        <f t="shared" ca="1" si="11"/>
        <v/>
      </c>
      <c r="L188" s="32">
        <f t="shared" si="13"/>
        <v>41460</v>
      </c>
      <c r="M188" s="33" t="str">
        <f t="shared" si="14"/>
        <v>ven</v>
      </c>
    </row>
    <row r="189" spans="9:13" ht="15.75">
      <c r="I189" s="30">
        <f t="shared" si="12"/>
        <v>41461</v>
      </c>
      <c r="J189" s="31">
        <f t="shared" si="10"/>
        <v>27</v>
      </c>
      <c r="K189" s="35" t="str">
        <f t="shared" ca="1" si="11"/>
        <v/>
      </c>
      <c r="L189" s="32">
        <f t="shared" si="13"/>
        <v>41461</v>
      </c>
      <c r="M189" s="33" t="str">
        <f t="shared" si="14"/>
        <v>sam</v>
      </c>
    </row>
    <row r="190" spans="9:13" ht="15.75">
      <c r="I190" s="30">
        <f t="shared" si="12"/>
        <v>41462</v>
      </c>
      <c r="J190" s="31">
        <f t="shared" si="10"/>
        <v>27</v>
      </c>
      <c r="K190" s="35" t="str">
        <f t="shared" ca="1" si="11"/>
        <v/>
      </c>
      <c r="L190" s="32">
        <f t="shared" si="13"/>
        <v>41462</v>
      </c>
      <c r="M190" s="33" t="str">
        <f t="shared" si="14"/>
        <v>dim</v>
      </c>
    </row>
    <row r="191" spans="9:13" ht="15.75">
      <c r="I191" s="30">
        <f t="shared" si="12"/>
        <v>41463</v>
      </c>
      <c r="J191" s="31">
        <f t="shared" si="10"/>
        <v>28</v>
      </c>
      <c r="K191" s="35" t="str">
        <f t="shared" ca="1" si="11"/>
        <v/>
      </c>
      <c r="L191" s="32">
        <f t="shared" si="13"/>
        <v>41463</v>
      </c>
      <c r="M191" s="33" t="str">
        <f t="shared" si="14"/>
        <v>lun</v>
      </c>
    </row>
    <row r="192" spans="9:13" ht="15.75">
      <c r="I192" s="30">
        <f t="shared" si="12"/>
        <v>41464</v>
      </c>
      <c r="J192" s="31">
        <f t="shared" si="10"/>
        <v>28</v>
      </c>
      <c r="K192" s="35" t="str">
        <f t="shared" ca="1" si="11"/>
        <v/>
      </c>
      <c r="L192" s="32">
        <f t="shared" si="13"/>
        <v>41464</v>
      </c>
      <c r="M192" s="33" t="str">
        <f t="shared" si="14"/>
        <v>mar</v>
      </c>
    </row>
    <row r="193" spans="9:13" ht="15.75">
      <c r="I193" s="30">
        <f t="shared" si="12"/>
        <v>41465</v>
      </c>
      <c r="J193" s="31">
        <f t="shared" si="10"/>
        <v>28</v>
      </c>
      <c r="K193" s="35" t="str">
        <f t="shared" ca="1" si="11"/>
        <v/>
      </c>
      <c r="L193" s="32">
        <f t="shared" si="13"/>
        <v>41465</v>
      </c>
      <c r="M193" s="33" t="str">
        <f t="shared" si="14"/>
        <v>mer</v>
      </c>
    </row>
    <row r="194" spans="9:13" ht="15.75">
      <c r="I194" s="30">
        <f t="shared" si="12"/>
        <v>41466</v>
      </c>
      <c r="J194" s="31">
        <f t="shared" si="10"/>
        <v>28</v>
      </c>
      <c r="K194" s="35" t="str">
        <f t="shared" ca="1" si="11"/>
        <v/>
      </c>
      <c r="L194" s="32">
        <f t="shared" si="13"/>
        <v>41466</v>
      </c>
      <c r="M194" s="33" t="str">
        <f t="shared" si="14"/>
        <v>jeu</v>
      </c>
    </row>
    <row r="195" spans="9:13" ht="15.75">
      <c r="I195" s="30">
        <f t="shared" si="12"/>
        <v>41467</v>
      </c>
      <c r="J195" s="31">
        <f t="shared" ref="J195:J258" si="15">WEEKNUM(I195,2)</f>
        <v>28</v>
      </c>
      <c r="K195" s="35" t="str">
        <f t="shared" ref="K195:K258" ca="1" si="16">IF(ISERROR(VLOOKUP(L195,Fériés,1,TRUE)),"",IF(VLOOKUP(L195,Fériés,1,TRUE)=I195,"f",""))</f>
        <v/>
      </c>
      <c r="L195" s="32">
        <f t="shared" si="13"/>
        <v>41467</v>
      </c>
      <c r="M195" s="33" t="str">
        <f t="shared" si="14"/>
        <v>ven</v>
      </c>
    </row>
    <row r="196" spans="9:13" ht="15.75">
      <c r="I196" s="30">
        <f t="shared" si="12"/>
        <v>41468</v>
      </c>
      <c r="J196" s="31">
        <f t="shared" si="15"/>
        <v>28</v>
      </c>
      <c r="K196" s="35" t="str">
        <f t="shared" ca="1" si="16"/>
        <v/>
      </c>
      <c r="L196" s="32">
        <f t="shared" si="13"/>
        <v>41468</v>
      </c>
      <c r="M196" s="33" t="str">
        <f t="shared" si="14"/>
        <v>sam</v>
      </c>
    </row>
    <row r="197" spans="9:13" ht="15.75">
      <c r="I197" s="30">
        <f t="shared" ref="I197:I260" si="17">+I196+1</f>
        <v>41469</v>
      </c>
      <c r="J197" s="31">
        <f t="shared" si="15"/>
        <v>28</v>
      </c>
      <c r="K197" s="35" t="str">
        <f t="shared" ca="1" si="16"/>
        <v>f</v>
      </c>
      <c r="L197" s="32">
        <f t="shared" ref="L197:L260" si="18">+L196+1</f>
        <v>41469</v>
      </c>
      <c r="M197" s="33" t="str">
        <f t="shared" ref="M197:M260" si="19">IF(K197="f","f",TEXT(L197,"jjj"))</f>
        <v>f</v>
      </c>
    </row>
    <row r="198" spans="9:13" ht="15.75">
      <c r="I198" s="30">
        <f t="shared" si="17"/>
        <v>41470</v>
      </c>
      <c r="J198" s="31">
        <f t="shared" si="15"/>
        <v>29</v>
      </c>
      <c r="K198" s="35" t="str">
        <f t="shared" ca="1" si="16"/>
        <v/>
      </c>
      <c r="L198" s="32">
        <f t="shared" si="18"/>
        <v>41470</v>
      </c>
      <c r="M198" s="33" t="str">
        <f t="shared" si="19"/>
        <v>lun</v>
      </c>
    </row>
    <row r="199" spans="9:13" ht="15.75">
      <c r="I199" s="30">
        <f t="shared" si="17"/>
        <v>41471</v>
      </c>
      <c r="J199" s="31">
        <f t="shared" si="15"/>
        <v>29</v>
      </c>
      <c r="K199" s="35" t="str">
        <f t="shared" ca="1" si="16"/>
        <v/>
      </c>
      <c r="L199" s="32">
        <f t="shared" si="18"/>
        <v>41471</v>
      </c>
      <c r="M199" s="33" t="str">
        <f t="shared" si="19"/>
        <v>mar</v>
      </c>
    </row>
    <row r="200" spans="9:13" ht="15.75">
      <c r="I200" s="30">
        <f t="shared" si="17"/>
        <v>41472</v>
      </c>
      <c r="J200" s="31">
        <f t="shared" si="15"/>
        <v>29</v>
      </c>
      <c r="K200" s="35" t="str">
        <f t="shared" ca="1" si="16"/>
        <v/>
      </c>
      <c r="L200" s="32">
        <f t="shared" si="18"/>
        <v>41472</v>
      </c>
      <c r="M200" s="33" t="str">
        <f t="shared" si="19"/>
        <v>mer</v>
      </c>
    </row>
    <row r="201" spans="9:13" ht="15.75">
      <c r="I201" s="30">
        <f t="shared" si="17"/>
        <v>41473</v>
      </c>
      <c r="J201" s="31">
        <f t="shared" si="15"/>
        <v>29</v>
      </c>
      <c r="K201" s="35" t="str">
        <f t="shared" ca="1" si="16"/>
        <v/>
      </c>
      <c r="L201" s="32">
        <f t="shared" si="18"/>
        <v>41473</v>
      </c>
      <c r="M201" s="33" t="str">
        <f t="shared" si="19"/>
        <v>jeu</v>
      </c>
    </row>
    <row r="202" spans="9:13" ht="15.75">
      <c r="I202" s="30">
        <f t="shared" si="17"/>
        <v>41474</v>
      </c>
      <c r="J202" s="31">
        <f t="shared" si="15"/>
        <v>29</v>
      </c>
      <c r="K202" s="35" t="str">
        <f t="shared" ca="1" si="16"/>
        <v/>
      </c>
      <c r="L202" s="32">
        <f t="shared" si="18"/>
        <v>41474</v>
      </c>
      <c r="M202" s="33" t="str">
        <f t="shared" si="19"/>
        <v>ven</v>
      </c>
    </row>
    <row r="203" spans="9:13" ht="15.75">
      <c r="I203" s="30">
        <f t="shared" si="17"/>
        <v>41475</v>
      </c>
      <c r="J203" s="31">
        <f t="shared" si="15"/>
        <v>29</v>
      </c>
      <c r="K203" s="35" t="str">
        <f t="shared" ca="1" si="16"/>
        <v/>
      </c>
      <c r="L203" s="32">
        <f t="shared" si="18"/>
        <v>41475</v>
      </c>
      <c r="M203" s="33" t="str">
        <f t="shared" si="19"/>
        <v>sam</v>
      </c>
    </row>
    <row r="204" spans="9:13" ht="15.75">
      <c r="I204" s="30">
        <f t="shared" si="17"/>
        <v>41476</v>
      </c>
      <c r="J204" s="31">
        <f t="shared" si="15"/>
        <v>29</v>
      </c>
      <c r="K204" s="35" t="str">
        <f t="shared" ca="1" si="16"/>
        <v/>
      </c>
      <c r="L204" s="32">
        <f t="shared" si="18"/>
        <v>41476</v>
      </c>
      <c r="M204" s="33" t="str">
        <f t="shared" si="19"/>
        <v>dim</v>
      </c>
    </row>
    <row r="205" spans="9:13" ht="15.75">
      <c r="I205" s="30">
        <f t="shared" si="17"/>
        <v>41477</v>
      </c>
      <c r="J205" s="31">
        <f t="shared" si="15"/>
        <v>30</v>
      </c>
      <c r="K205" s="35" t="str">
        <f t="shared" ca="1" si="16"/>
        <v/>
      </c>
      <c r="L205" s="32">
        <f t="shared" si="18"/>
        <v>41477</v>
      </c>
      <c r="M205" s="33" t="str">
        <f t="shared" si="19"/>
        <v>lun</v>
      </c>
    </row>
    <row r="206" spans="9:13" ht="15.75">
      <c r="I206" s="30">
        <f t="shared" si="17"/>
        <v>41478</v>
      </c>
      <c r="J206" s="31">
        <f t="shared" si="15"/>
        <v>30</v>
      </c>
      <c r="K206" s="35" t="str">
        <f t="shared" ca="1" si="16"/>
        <v/>
      </c>
      <c r="L206" s="32">
        <f t="shared" si="18"/>
        <v>41478</v>
      </c>
      <c r="M206" s="33" t="str">
        <f t="shared" si="19"/>
        <v>mar</v>
      </c>
    </row>
    <row r="207" spans="9:13" ht="15.75">
      <c r="I207" s="30">
        <f t="shared" si="17"/>
        <v>41479</v>
      </c>
      <c r="J207" s="31">
        <f t="shared" si="15"/>
        <v>30</v>
      </c>
      <c r="K207" s="35" t="str">
        <f t="shared" ca="1" si="16"/>
        <v/>
      </c>
      <c r="L207" s="32">
        <f t="shared" si="18"/>
        <v>41479</v>
      </c>
      <c r="M207" s="33" t="str">
        <f t="shared" si="19"/>
        <v>mer</v>
      </c>
    </row>
    <row r="208" spans="9:13" ht="15.75">
      <c r="I208" s="30">
        <f t="shared" si="17"/>
        <v>41480</v>
      </c>
      <c r="J208" s="31">
        <f t="shared" si="15"/>
        <v>30</v>
      </c>
      <c r="K208" s="35" t="str">
        <f t="shared" ca="1" si="16"/>
        <v/>
      </c>
      <c r="L208" s="32">
        <f t="shared" si="18"/>
        <v>41480</v>
      </c>
      <c r="M208" s="33" t="str">
        <f t="shared" si="19"/>
        <v>jeu</v>
      </c>
    </row>
    <row r="209" spans="9:13" ht="15.75">
      <c r="I209" s="30">
        <f t="shared" si="17"/>
        <v>41481</v>
      </c>
      <c r="J209" s="31">
        <f t="shared" si="15"/>
        <v>30</v>
      </c>
      <c r="K209" s="35" t="str">
        <f t="shared" ca="1" si="16"/>
        <v/>
      </c>
      <c r="L209" s="32">
        <f t="shared" si="18"/>
        <v>41481</v>
      </c>
      <c r="M209" s="33" t="str">
        <f t="shared" si="19"/>
        <v>ven</v>
      </c>
    </row>
    <row r="210" spans="9:13" ht="15.75">
      <c r="I210" s="30">
        <f t="shared" si="17"/>
        <v>41482</v>
      </c>
      <c r="J210" s="31">
        <f t="shared" si="15"/>
        <v>30</v>
      </c>
      <c r="K210" s="35" t="str">
        <f t="shared" ca="1" si="16"/>
        <v/>
      </c>
      <c r="L210" s="32">
        <f t="shared" si="18"/>
        <v>41482</v>
      </c>
      <c r="M210" s="33" t="str">
        <f t="shared" si="19"/>
        <v>sam</v>
      </c>
    </row>
    <row r="211" spans="9:13" ht="15.75">
      <c r="I211" s="30">
        <f t="shared" si="17"/>
        <v>41483</v>
      </c>
      <c r="J211" s="31">
        <f t="shared" si="15"/>
        <v>30</v>
      </c>
      <c r="K211" s="35" t="str">
        <f t="shared" ca="1" si="16"/>
        <v/>
      </c>
      <c r="L211" s="32">
        <f t="shared" si="18"/>
        <v>41483</v>
      </c>
      <c r="M211" s="33" t="str">
        <f t="shared" si="19"/>
        <v>dim</v>
      </c>
    </row>
    <row r="212" spans="9:13" ht="15.75">
      <c r="I212" s="30">
        <f t="shared" si="17"/>
        <v>41484</v>
      </c>
      <c r="J212" s="31">
        <f t="shared" si="15"/>
        <v>31</v>
      </c>
      <c r="K212" s="35" t="str">
        <f t="shared" ca="1" si="16"/>
        <v/>
      </c>
      <c r="L212" s="32">
        <f t="shared" si="18"/>
        <v>41484</v>
      </c>
      <c r="M212" s="33" t="str">
        <f t="shared" si="19"/>
        <v>lun</v>
      </c>
    </row>
    <row r="213" spans="9:13" ht="15.75">
      <c r="I213" s="30">
        <f t="shared" si="17"/>
        <v>41485</v>
      </c>
      <c r="J213" s="31">
        <f t="shared" si="15"/>
        <v>31</v>
      </c>
      <c r="K213" s="35" t="str">
        <f t="shared" ca="1" si="16"/>
        <v/>
      </c>
      <c r="L213" s="32">
        <f t="shared" si="18"/>
        <v>41485</v>
      </c>
      <c r="M213" s="33" t="str">
        <f t="shared" si="19"/>
        <v>mar</v>
      </c>
    </row>
    <row r="214" spans="9:13" ht="15.75">
      <c r="I214" s="30">
        <f t="shared" si="17"/>
        <v>41486</v>
      </c>
      <c r="J214" s="31">
        <f t="shared" si="15"/>
        <v>31</v>
      </c>
      <c r="K214" s="35" t="str">
        <f t="shared" ca="1" si="16"/>
        <v/>
      </c>
      <c r="L214" s="32">
        <f t="shared" si="18"/>
        <v>41486</v>
      </c>
      <c r="M214" s="33" t="str">
        <f t="shared" si="19"/>
        <v>mer</v>
      </c>
    </row>
    <row r="215" spans="9:13" ht="15.75">
      <c r="I215" s="30">
        <f t="shared" si="17"/>
        <v>41487</v>
      </c>
      <c r="J215" s="31">
        <f t="shared" si="15"/>
        <v>31</v>
      </c>
      <c r="K215" s="35" t="str">
        <f t="shared" ca="1" si="16"/>
        <v/>
      </c>
      <c r="L215" s="32">
        <f t="shared" si="18"/>
        <v>41487</v>
      </c>
      <c r="M215" s="33" t="str">
        <f t="shared" si="19"/>
        <v>jeu</v>
      </c>
    </row>
    <row r="216" spans="9:13" ht="15.75">
      <c r="I216" s="30">
        <f t="shared" si="17"/>
        <v>41488</v>
      </c>
      <c r="J216" s="31">
        <f t="shared" si="15"/>
        <v>31</v>
      </c>
      <c r="K216" s="35" t="str">
        <f t="shared" ca="1" si="16"/>
        <v/>
      </c>
      <c r="L216" s="32">
        <f t="shared" si="18"/>
        <v>41488</v>
      </c>
      <c r="M216" s="33" t="str">
        <f t="shared" si="19"/>
        <v>ven</v>
      </c>
    </row>
    <row r="217" spans="9:13" ht="15.75">
      <c r="I217" s="30">
        <f t="shared" si="17"/>
        <v>41489</v>
      </c>
      <c r="J217" s="31">
        <f t="shared" si="15"/>
        <v>31</v>
      </c>
      <c r="K217" s="35" t="str">
        <f t="shared" ca="1" si="16"/>
        <v/>
      </c>
      <c r="L217" s="32">
        <f t="shared" si="18"/>
        <v>41489</v>
      </c>
      <c r="M217" s="33" t="str">
        <f t="shared" si="19"/>
        <v>sam</v>
      </c>
    </row>
    <row r="218" spans="9:13" ht="15.75">
      <c r="I218" s="30">
        <f t="shared" si="17"/>
        <v>41490</v>
      </c>
      <c r="J218" s="31">
        <f t="shared" si="15"/>
        <v>31</v>
      </c>
      <c r="K218" s="35" t="str">
        <f t="shared" ca="1" si="16"/>
        <v/>
      </c>
      <c r="L218" s="32">
        <f t="shared" si="18"/>
        <v>41490</v>
      </c>
      <c r="M218" s="33" t="str">
        <f t="shared" si="19"/>
        <v>dim</v>
      </c>
    </row>
    <row r="219" spans="9:13" ht="15.75">
      <c r="I219" s="30">
        <f t="shared" si="17"/>
        <v>41491</v>
      </c>
      <c r="J219" s="31">
        <f t="shared" si="15"/>
        <v>32</v>
      </c>
      <c r="K219" s="35" t="str">
        <f t="shared" ca="1" si="16"/>
        <v/>
      </c>
      <c r="L219" s="32">
        <f t="shared" si="18"/>
        <v>41491</v>
      </c>
      <c r="M219" s="33" t="str">
        <f t="shared" si="19"/>
        <v>lun</v>
      </c>
    </row>
    <row r="220" spans="9:13" ht="15.75">
      <c r="I220" s="30">
        <f t="shared" si="17"/>
        <v>41492</v>
      </c>
      <c r="J220" s="31">
        <f t="shared" si="15"/>
        <v>32</v>
      </c>
      <c r="K220" s="35" t="str">
        <f t="shared" ca="1" si="16"/>
        <v/>
      </c>
      <c r="L220" s="32">
        <f t="shared" si="18"/>
        <v>41492</v>
      </c>
      <c r="M220" s="33" t="str">
        <f t="shared" si="19"/>
        <v>mar</v>
      </c>
    </row>
    <row r="221" spans="9:13" ht="15.75">
      <c r="I221" s="30">
        <f t="shared" si="17"/>
        <v>41493</v>
      </c>
      <c r="J221" s="31">
        <f t="shared" si="15"/>
        <v>32</v>
      </c>
      <c r="K221" s="35" t="str">
        <f t="shared" ca="1" si="16"/>
        <v/>
      </c>
      <c r="L221" s="32">
        <f t="shared" si="18"/>
        <v>41493</v>
      </c>
      <c r="M221" s="33" t="str">
        <f t="shared" si="19"/>
        <v>mer</v>
      </c>
    </row>
    <row r="222" spans="9:13" ht="15.75">
      <c r="I222" s="30">
        <f t="shared" si="17"/>
        <v>41494</v>
      </c>
      <c r="J222" s="31">
        <f t="shared" si="15"/>
        <v>32</v>
      </c>
      <c r="K222" s="35" t="str">
        <f t="shared" ca="1" si="16"/>
        <v/>
      </c>
      <c r="L222" s="32">
        <f t="shared" si="18"/>
        <v>41494</v>
      </c>
      <c r="M222" s="33" t="str">
        <f t="shared" si="19"/>
        <v>jeu</v>
      </c>
    </row>
    <row r="223" spans="9:13" ht="15.75">
      <c r="I223" s="30">
        <f t="shared" si="17"/>
        <v>41495</v>
      </c>
      <c r="J223" s="31">
        <f t="shared" si="15"/>
        <v>32</v>
      </c>
      <c r="K223" s="35" t="str">
        <f t="shared" ca="1" si="16"/>
        <v/>
      </c>
      <c r="L223" s="32">
        <f t="shared" si="18"/>
        <v>41495</v>
      </c>
      <c r="M223" s="33" t="str">
        <f t="shared" si="19"/>
        <v>ven</v>
      </c>
    </row>
    <row r="224" spans="9:13" ht="15.75">
      <c r="I224" s="30">
        <f t="shared" si="17"/>
        <v>41496</v>
      </c>
      <c r="J224" s="31">
        <f t="shared" si="15"/>
        <v>32</v>
      </c>
      <c r="K224" s="35" t="str">
        <f t="shared" ca="1" si="16"/>
        <v/>
      </c>
      <c r="L224" s="32">
        <f t="shared" si="18"/>
        <v>41496</v>
      </c>
      <c r="M224" s="33" t="str">
        <f t="shared" si="19"/>
        <v>sam</v>
      </c>
    </row>
    <row r="225" spans="9:13" ht="15.75">
      <c r="I225" s="30">
        <f t="shared" si="17"/>
        <v>41497</v>
      </c>
      <c r="J225" s="31">
        <f t="shared" si="15"/>
        <v>32</v>
      </c>
      <c r="K225" s="35" t="str">
        <f t="shared" ca="1" si="16"/>
        <v/>
      </c>
      <c r="L225" s="32">
        <f t="shared" si="18"/>
        <v>41497</v>
      </c>
      <c r="M225" s="33" t="str">
        <f t="shared" si="19"/>
        <v>dim</v>
      </c>
    </row>
    <row r="226" spans="9:13" ht="15.75">
      <c r="I226" s="30">
        <f t="shared" si="17"/>
        <v>41498</v>
      </c>
      <c r="J226" s="31">
        <f t="shared" si="15"/>
        <v>33</v>
      </c>
      <c r="K226" s="35" t="str">
        <f t="shared" ca="1" si="16"/>
        <v/>
      </c>
      <c r="L226" s="32">
        <f t="shared" si="18"/>
        <v>41498</v>
      </c>
      <c r="M226" s="33" t="str">
        <f t="shared" si="19"/>
        <v>lun</v>
      </c>
    </row>
    <row r="227" spans="9:13" ht="15.75">
      <c r="I227" s="30">
        <f t="shared" si="17"/>
        <v>41499</v>
      </c>
      <c r="J227" s="31">
        <f t="shared" si="15"/>
        <v>33</v>
      </c>
      <c r="K227" s="35" t="str">
        <f t="shared" ca="1" si="16"/>
        <v/>
      </c>
      <c r="L227" s="32">
        <f t="shared" si="18"/>
        <v>41499</v>
      </c>
      <c r="M227" s="33" t="str">
        <f t="shared" si="19"/>
        <v>mar</v>
      </c>
    </row>
    <row r="228" spans="9:13" ht="15.75">
      <c r="I228" s="30">
        <f t="shared" si="17"/>
        <v>41500</v>
      </c>
      <c r="J228" s="31">
        <f t="shared" si="15"/>
        <v>33</v>
      </c>
      <c r="K228" s="35" t="str">
        <f t="shared" ca="1" si="16"/>
        <v/>
      </c>
      <c r="L228" s="32">
        <f t="shared" si="18"/>
        <v>41500</v>
      </c>
      <c r="M228" s="33" t="str">
        <f t="shared" si="19"/>
        <v>mer</v>
      </c>
    </row>
    <row r="229" spans="9:13" ht="15.75">
      <c r="I229" s="30">
        <f t="shared" si="17"/>
        <v>41501</v>
      </c>
      <c r="J229" s="31">
        <f t="shared" si="15"/>
        <v>33</v>
      </c>
      <c r="K229" s="35" t="str">
        <f t="shared" ca="1" si="16"/>
        <v>f</v>
      </c>
      <c r="L229" s="32">
        <f t="shared" si="18"/>
        <v>41501</v>
      </c>
      <c r="M229" s="33" t="str">
        <f t="shared" si="19"/>
        <v>f</v>
      </c>
    </row>
    <row r="230" spans="9:13" ht="15.75">
      <c r="I230" s="30">
        <f t="shared" si="17"/>
        <v>41502</v>
      </c>
      <c r="J230" s="31">
        <f t="shared" si="15"/>
        <v>33</v>
      </c>
      <c r="K230" s="35" t="str">
        <f t="shared" ca="1" si="16"/>
        <v/>
      </c>
      <c r="L230" s="32">
        <f t="shared" si="18"/>
        <v>41502</v>
      </c>
      <c r="M230" s="33" t="str">
        <f t="shared" si="19"/>
        <v>ven</v>
      </c>
    </row>
    <row r="231" spans="9:13" ht="15.75">
      <c r="I231" s="30">
        <f t="shared" si="17"/>
        <v>41503</v>
      </c>
      <c r="J231" s="31">
        <f t="shared" si="15"/>
        <v>33</v>
      </c>
      <c r="K231" s="35" t="str">
        <f t="shared" ca="1" si="16"/>
        <v/>
      </c>
      <c r="L231" s="32">
        <f t="shared" si="18"/>
        <v>41503</v>
      </c>
      <c r="M231" s="33" t="str">
        <f t="shared" si="19"/>
        <v>sam</v>
      </c>
    </row>
    <row r="232" spans="9:13" ht="15.75">
      <c r="I232" s="30">
        <f t="shared" si="17"/>
        <v>41504</v>
      </c>
      <c r="J232" s="31">
        <f t="shared" si="15"/>
        <v>33</v>
      </c>
      <c r="K232" s="35" t="str">
        <f t="shared" ca="1" si="16"/>
        <v/>
      </c>
      <c r="L232" s="32">
        <f t="shared" si="18"/>
        <v>41504</v>
      </c>
      <c r="M232" s="33" t="str">
        <f t="shared" si="19"/>
        <v>dim</v>
      </c>
    </row>
    <row r="233" spans="9:13" ht="15.75">
      <c r="I233" s="30">
        <f t="shared" si="17"/>
        <v>41505</v>
      </c>
      <c r="J233" s="31">
        <f t="shared" si="15"/>
        <v>34</v>
      </c>
      <c r="K233" s="35" t="str">
        <f t="shared" ca="1" si="16"/>
        <v/>
      </c>
      <c r="L233" s="32">
        <f t="shared" si="18"/>
        <v>41505</v>
      </c>
      <c r="M233" s="33" t="str">
        <f t="shared" si="19"/>
        <v>lun</v>
      </c>
    </row>
    <row r="234" spans="9:13" ht="15.75">
      <c r="I234" s="30">
        <f t="shared" si="17"/>
        <v>41506</v>
      </c>
      <c r="J234" s="31">
        <f t="shared" si="15"/>
        <v>34</v>
      </c>
      <c r="K234" s="35" t="str">
        <f t="shared" ca="1" si="16"/>
        <v/>
      </c>
      <c r="L234" s="32">
        <f t="shared" si="18"/>
        <v>41506</v>
      </c>
      <c r="M234" s="33" t="str">
        <f t="shared" si="19"/>
        <v>mar</v>
      </c>
    </row>
    <row r="235" spans="9:13" ht="15.75">
      <c r="I235" s="30">
        <f t="shared" si="17"/>
        <v>41507</v>
      </c>
      <c r="J235" s="31">
        <f t="shared" si="15"/>
        <v>34</v>
      </c>
      <c r="K235" s="35" t="str">
        <f t="shared" ca="1" si="16"/>
        <v/>
      </c>
      <c r="L235" s="32">
        <f t="shared" si="18"/>
        <v>41507</v>
      </c>
      <c r="M235" s="33" t="str">
        <f t="shared" si="19"/>
        <v>mer</v>
      </c>
    </row>
    <row r="236" spans="9:13" ht="15.75">
      <c r="I236" s="30">
        <f t="shared" si="17"/>
        <v>41508</v>
      </c>
      <c r="J236" s="31">
        <f t="shared" si="15"/>
        <v>34</v>
      </c>
      <c r="K236" s="35" t="str">
        <f t="shared" ca="1" si="16"/>
        <v/>
      </c>
      <c r="L236" s="32">
        <f t="shared" si="18"/>
        <v>41508</v>
      </c>
      <c r="M236" s="33" t="str">
        <f t="shared" si="19"/>
        <v>jeu</v>
      </c>
    </row>
    <row r="237" spans="9:13" ht="15.75">
      <c r="I237" s="30">
        <f t="shared" si="17"/>
        <v>41509</v>
      </c>
      <c r="J237" s="31">
        <f t="shared" si="15"/>
        <v>34</v>
      </c>
      <c r="K237" s="35" t="str">
        <f t="shared" ca="1" si="16"/>
        <v/>
      </c>
      <c r="L237" s="32">
        <f t="shared" si="18"/>
        <v>41509</v>
      </c>
      <c r="M237" s="33" t="str">
        <f t="shared" si="19"/>
        <v>ven</v>
      </c>
    </row>
    <row r="238" spans="9:13" ht="15.75">
      <c r="I238" s="30">
        <f t="shared" si="17"/>
        <v>41510</v>
      </c>
      <c r="J238" s="31">
        <f t="shared" si="15"/>
        <v>34</v>
      </c>
      <c r="K238" s="35" t="str">
        <f t="shared" ca="1" si="16"/>
        <v/>
      </c>
      <c r="L238" s="32">
        <f t="shared" si="18"/>
        <v>41510</v>
      </c>
      <c r="M238" s="33" t="str">
        <f t="shared" si="19"/>
        <v>sam</v>
      </c>
    </row>
    <row r="239" spans="9:13" ht="15.75">
      <c r="I239" s="30">
        <f t="shared" si="17"/>
        <v>41511</v>
      </c>
      <c r="J239" s="31">
        <f t="shared" si="15"/>
        <v>34</v>
      </c>
      <c r="K239" s="35" t="str">
        <f t="shared" ca="1" si="16"/>
        <v/>
      </c>
      <c r="L239" s="32">
        <f t="shared" si="18"/>
        <v>41511</v>
      </c>
      <c r="M239" s="33" t="str">
        <f t="shared" si="19"/>
        <v>dim</v>
      </c>
    </row>
    <row r="240" spans="9:13" ht="15.75">
      <c r="I240" s="30">
        <f t="shared" si="17"/>
        <v>41512</v>
      </c>
      <c r="J240" s="31">
        <f t="shared" si="15"/>
        <v>35</v>
      </c>
      <c r="K240" s="35" t="str">
        <f t="shared" ca="1" si="16"/>
        <v/>
      </c>
      <c r="L240" s="32">
        <f t="shared" si="18"/>
        <v>41512</v>
      </c>
      <c r="M240" s="33" t="str">
        <f t="shared" si="19"/>
        <v>lun</v>
      </c>
    </row>
    <row r="241" spans="9:13" ht="15.75">
      <c r="I241" s="30">
        <f t="shared" si="17"/>
        <v>41513</v>
      </c>
      <c r="J241" s="31">
        <f t="shared" si="15"/>
        <v>35</v>
      </c>
      <c r="K241" s="35" t="str">
        <f t="shared" ca="1" si="16"/>
        <v/>
      </c>
      <c r="L241" s="32">
        <f t="shared" si="18"/>
        <v>41513</v>
      </c>
      <c r="M241" s="33" t="str">
        <f t="shared" si="19"/>
        <v>mar</v>
      </c>
    </row>
    <row r="242" spans="9:13" ht="15.75">
      <c r="I242" s="30">
        <f t="shared" si="17"/>
        <v>41514</v>
      </c>
      <c r="J242" s="31">
        <f t="shared" si="15"/>
        <v>35</v>
      </c>
      <c r="K242" s="35" t="str">
        <f t="shared" ca="1" si="16"/>
        <v/>
      </c>
      <c r="L242" s="32">
        <f t="shared" si="18"/>
        <v>41514</v>
      </c>
      <c r="M242" s="33" t="str">
        <f t="shared" si="19"/>
        <v>mer</v>
      </c>
    </row>
    <row r="243" spans="9:13" ht="15.75">
      <c r="I243" s="30">
        <f t="shared" si="17"/>
        <v>41515</v>
      </c>
      <c r="J243" s="31">
        <f t="shared" si="15"/>
        <v>35</v>
      </c>
      <c r="K243" s="35" t="str">
        <f t="shared" ca="1" si="16"/>
        <v/>
      </c>
      <c r="L243" s="32">
        <f t="shared" si="18"/>
        <v>41515</v>
      </c>
      <c r="M243" s="33" t="str">
        <f t="shared" si="19"/>
        <v>jeu</v>
      </c>
    </row>
    <row r="244" spans="9:13" ht="15.75">
      <c r="I244" s="30">
        <f t="shared" si="17"/>
        <v>41516</v>
      </c>
      <c r="J244" s="31">
        <f t="shared" si="15"/>
        <v>35</v>
      </c>
      <c r="K244" s="35" t="str">
        <f t="shared" ca="1" si="16"/>
        <v/>
      </c>
      <c r="L244" s="32">
        <f t="shared" si="18"/>
        <v>41516</v>
      </c>
      <c r="M244" s="33" t="str">
        <f t="shared" si="19"/>
        <v>ven</v>
      </c>
    </row>
    <row r="245" spans="9:13" ht="15.75">
      <c r="I245" s="30">
        <f t="shared" si="17"/>
        <v>41517</v>
      </c>
      <c r="J245" s="31">
        <f t="shared" si="15"/>
        <v>35</v>
      </c>
      <c r="K245" s="35" t="str">
        <f t="shared" ca="1" si="16"/>
        <v/>
      </c>
      <c r="L245" s="32">
        <f t="shared" si="18"/>
        <v>41517</v>
      </c>
      <c r="M245" s="33" t="str">
        <f t="shared" si="19"/>
        <v>sam</v>
      </c>
    </row>
    <row r="246" spans="9:13" ht="15.75">
      <c r="I246" s="30">
        <f t="shared" si="17"/>
        <v>41518</v>
      </c>
      <c r="J246" s="31">
        <f t="shared" si="15"/>
        <v>35</v>
      </c>
      <c r="K246" s="35" t="str">
        <f t="shared" ca="1" si="16"/>
        <v/>
      </c>
      <c r="L246" s="32">
        <f t="shared" si="18"/>
        <v>41518</v>
      </c>
      <c r="M246" s="33" t="str">
        <f t="shared" si="19"/>
        <v>dim</v>
      </c>
    </row>
    <row r="247" spans="9:13" ht="15.75">
      <c r="I247" s="30">
        <f t="shared" si="17"/>
        <v>41519</v>
      </c>
      <c r="J247" s="31">
        <f t="shared" si="15"/>
        <v>36</v>
      </c>
      <c r="K247" s="35" t="str">
        <f t="shared" ca="1" si="16"/>
        <v/>
      </c>
      <c r="L247" s="32">
        <f t="shared" si="18"/>
        <v>41519</v>
      </c>
      <c r="M247" s="33" t="str">
        <f t="shared" si="19"/>
        <v>lun</v>
      </c>
    </row>
    <row r="248" spans="9:13" ht="15.75">
      <c r="I248" s="30">
        <f t="shared" si="17"/>
        <v>41520</v>
      </c>
      <c r="J248" s="31">
        <f t="shared" si="15"/>
        <v>36</v>
      </c>
      <c r="K248" s="35" t="str">
        <f t="shared" ca="1" si="16"/>
        <v/>
      </c>
      <c r="L248" s="32">
        <f t="shared" si="18"/>
        <v>41520</v>
      </c>
      <c r="M248" s="33" t="str">
        <f t="shared" si="19"/>
        <v>mar</v>
      </c>
    </row>
    <row r="249" spans="9:13" ht="15.75">
      <c r="I249" s="30">
        <f t="shared" si="17"/>
        <v>41521</v>
      </c>
      <c r="J249" s="31">
        <f t="shared" si="15"/>
        <v>36</v>
      </c>
      <c r="K249" s="35" t="str">
        <f t="shared" ca="1" si="16"/>
        <v/>
      </c>
      <c r="L249" s="32">
        <f t="shared" si="18"/>
        <v>41521</v>
      </c>
      <c r="M249" s="33" t="str">
        <f t="shared" si="19"/>
        <v>mer</v>
      </c>
    </row>
    <row r="250" spans="9:13" ht="15.75">
      <c r="I250" s="30">
        <f t="shared" si="17"/>
        <v>41522</v>
      </c>
      <c r="J250" s="31">
        <f t="shared" si="15"/>
        <v>36</v>
      </c>
      <c r="K250" s="35" t="str">
        <f t="shared" ca="1" si="16"/>
        <v/>
      </c>
      <c r="L250" s="32">
        <f t="shared" si="18"/>
        <v>41522</v>
      </c>
      <c r="M250" s="33" t="str">
        <f t="shared" si="19"/>
        <v>jeu</v>
      </c>
    </row>
    <row r="251" spans="9:13" ht="15.75">
      <c r="I251" s="30">
        <f t="shared" si="17"/>
        <v>41523</v>
      </c>
      <c r="J251" s="31">
        <f t="shared" si="15"/>
        <v>36</v>
      </c>
      <c r="K251" s="35" t="str">
        <f t="shared" ca="1" si="16"/>
        <v/>
      </c>
      <c r="L251" s="32">
        <f t="shared" si="18"/>
        <v>41523</v>
      </c>
      <c r="M251" s="33" t="str">
        <f t="shared" si="19"/>
        <v>ven</v>
      </c>
    </row>
    <row r="252" spans="9:13" ht="15.75">
      <c r="I252" s="30">
        <f t="shared" si="17"/>
        <v>41524</v>
      </c>
      <c r="J252" s="31">
        <f t="shared" si="15"/>
        <v>36</v>
      </c>
      <c r="K252" s="35" t="str">
        <f t="shared" ca="1" si="16"/>
        <v/>
      </c>
      <c r="L252" s="32">
        <f t="shared" si="18"/>
        <v>41524</v>
      </c>
      <c r="M252" s="33" t="str">
        <f t="shared" si="19"/>
        <v>sam</v>
      </c>
    </row>
    <row r="253" spans="9:13" ht="15.75">
      <c r="I253" s="30">
        <f t="shared" si="17"/>
        <v>41525</v>
      </c>
      <c r="J253" s="31">
        <f t="shared" si="15"/>
        <v>36</v>
      </c>
      <c r="K253" s="35" t="str">
        <f t="shared" ca="1" si="16"/>
        <v/>
      </c>
      <c r="L253" s="32">
        <f t="shared" si="18"/>
        <v>41525</v>
      </c>
      <c r="M253" s="33" t="str">
        <f t="shared" si="19"/>
        <v>dim</v>
      </c>
    </row>
    <row r="254" spans="9:13" ht="15.75">
      <c r="I254" s="30">
        <f t="shared" si="17"/>
        <v>41526</v>
      </c>
      <c r="J254" s="31">
        <f t="shared" si="15"/>
        <v>37</v>
      </c>
      <c r="K254" s="35" t="str">
        <f t="shared" ca="1" si="16"/>
        <v/>
      </c>
      <c r="L254" s="32">
        <f t="shared" si="18"/>
        <v>41526</v>
      </c>
      <c r="M254" s="33" t="str">
        <f t="shared" si="19"/>
        <v>lun</v>
      </c>
    </row>
    <row r="255" spans="9:13" ht="15.75">
      <c r="I255" s="30">
        <f t="shared" si="17"/>
        <v>41527</v>
      </c>
      <c r="J255" s="31">
        <f t="shared" si="15"/>
        <v>37</v>
      </c>
      <c r="K255" s="35" t="str">
        <f t="shared" ca="1" si="16"/>
        <v/>
      </c>
      <c r="L255" s="32">
        <f t="shared" si="18"/>
        <v>41527</v>
      </c>
      <c r="M255" s="33" t="str">
        <f t="shared" si="19"/>
        <v>mar</v>
      </c>
    </row>
    <row r="256" spans="9:13" ht="15.75">
      <c r="I256" s="30">
        <f t="shared" si="17"/>
        <v>41528</v>
      </c>
      <c r="J256" s="31">
        <f t="shared" si="15"/>
        <v>37</v>
      </c>
      <c r="K256" s="35" t="str">
        <f t="shared" ca="1" si="16"/>
        <v/>
      </c>
      <c r="L256" s="32">
        <f t="shared" si="18"/>
        <v>41528</v>
      </c>
      <c r="M256" s="33" t="str">
        <f t="shared" si="19"/>
        <v>mer</v>
      </c>
    </row>
    <row r="257" spans="9:13" ht="15.75">
      <c r="I257" s="30">
        <f t="shared" si="17"/>
        <v>41529</v>
      </c>
      <c r="J257" s="31">
        <f t="shared" si="15"/>
        <v>37</v>
      </c>
      <c r="K257" s="35" t="str">
        <f t="shared" ca="1" si="16"/>
        <v/>
      </c>
      <c r="L257" s="32">
        <f t="shared" si="18"/>
        <v>41529</v>
      </c>
      <c r="M257" s="33" t="str">
        <f t="shared" si="19"/>
        <v>jeu</v>
      </c>
    </row>
    <row r="258" spans="9:13" ht="15.75">
      <c r="I258" s="30">
        <f t="shared" si="17"/>
        <v>41530</v>
      </c>
      <c r="J258" s="31">
        <f t="shared" si="15"/>
        <v>37</v>
      </c>
      <c r="K258" s="35" t="str">
        <f t="shared" ca="1" si="16"/>
        <v/>
      </c>
      <c r="L258" s="32">
        <f t="shared" si="18"/>
        <v>41530</v>
      </c>
      <c r="M258" s="33" t="str">
        <f t="shared" si="19"/>
        <v>ven</v>
      </c>
    </row>
    <row r="259" spans="9:13" ht="15.75">
      <c r="I259" s="30">
        <f t="shared" si="17"/>
        <v>41531</v>
      </c>
      <c r="J259" s="31">
        <f t="shared" ref="J259:J322" si="20">WEEKNUM(I259,2)</f>
        <v>37</v>
      </c>
      <c r="K259" s="35" t="str">
        <f t="shared" ref="K259:K322" ca="1" si="21">IF(ISERROR(VLOOKUP(L259,Fériés,1,TRUE)),"",IF(VLOOKUP(L259,Fériés,1,TRUE)=I259,"f",""))</f>
        <v/>
      </c>
      <c r="L259" s="32">
        <f t="shared" si="18"/>
        <v>41531</v>
      </c>
      <c r="M259" s="33" t="str">
        <f t="shared" si="19"/>
        <v>sam</v>
      </c>
    </row>
    <row r="260" spans="9:13" ht="15.75">
      <c r="I260" s="30">
        <f t="shared" si="17"/>
        <v>41532</v>
      </c>
      <c r="J260" s="31">
        <f t="shared" si="20"/>
        <v>37</v>
      </c>
      <c r="K260" s="35" t="str">
        <f t="shared" ca="1" si="21"/>
        <v/>
      </c>
      <c r="L260" s="32">
        <f t="shared" si="18"/>
        <v>41532</v>
      </c>
      <c r="M260" s="33" t="str">
        <f t="shared" si="19"/>
        <v>dim</v>
      </c>
    </row>
    <row r="261" spans="9:13" ht="15.75">
      <c r="I261" s="30">
        <f t="shared" ref="I261:I324" si="22">+I260+1</f>
        <v>41533</v>
      </c>
      <c r="J261" s="31">
        <f t="shared" si="20"/>
        <v>38</v>
      </c>
      <c r="K261" s="35" t="str">
        <f t="shared" ca="1" si="21"/>
        <v/>
      </c>
      <c r="L261" s="32">
        <f t="shared" ref="L261:L324" si="23">+L260+1</f>
        <v>41533</v>
      </c>
      <c r="M261" s="33" t="str">
        <f t="shared" ref="M261:M324" si="24">IF(K261="f","f",TEXT(L261,"jjj"))</f>
        <v>lun</v>
      </c>
    </row>
    <row r="262" spans="9:13" ht="15.75">
      <c r="I262" s="30">
        <f t="shared" si="22"/>
        <v>41534</v>
      </c>
      <c r="J262" s="31">
        <f t="shared" si="20"/>
        <v>38</v>
      </c>
      <c r="K262" s="35" t="str">
        <f t="shared" ca="1" si="21"/>
        <v/>
      </c>
      <c r="L262" s="32">
        <f t="shared" si="23"/>
        <v>41534</v>
      </c>
      <c r="M262" s="33" t="str">
        <f t="shared" si="24"/>
        <v>mar</v>
      </c>
    </row>
    <row r="263" spans="9:13" ht="15.75">
      <c r="I263" s="30">
        <f t="shared" si="22"/>
        <v>41535</v>
      </c>
      <c r="J263" s="31">
        <f t="shared" si="20"/>
        <v>38</v>
      </c>
      <c r="K263" s="35" t="str">
        <f t="shared" ca="1" si="21"/>
        <v/>
      </c>
      <c r="L263" s="32">
        <f t="shared" si="23"/>
        <v>41535</v>
      </c>
      <c r="M263" s="33" t="str">
        <f t="shared" si="24"/>
        <v>mer</v>
      </c>
    </row>
    <row r="264" spans="9:13" ht="15.75">
      <c r="I264" s="30">
        <f t="shared" si="22"/>
        <v>41536</v>
      </c>
      <c r="J264" s="31">
        <f t="shared" si="20"/>
        <v>38</v>
      </c>
      <c r="K264" s="35" t="str">
        <f t="shared" ca="1" si="21"/>
        <v/>
      </c>
      <c r="L264" s="32">
        <f t="shared" si="23"/>
        <v>41536</v>
      </c>
      <c r="M264" s="33" t="str">
        <f t="shared" si="24"/>
        <v>jeu</v>
      </c>
    </row>
    <row r="265" spans="9:13" ht="15.75">
      <c r="I265" s="30">
        <f t="shared" si="22"/>
        <v>41537</v>
      </c>
      <c r="J265" s="31">
        <f t="shared" si="20"/>
        <v>38</v>
      </c>
      <c r="K265" s="35" t="str">
        <f t="shared" ca="1" si="21"/>
        <v/>
      </c>
      <c r="L265" s="32">
        <f t="shared" si="23"/>
        <v>41537</v>
      </c>
      <c r="M265" s="33" t="str">
        <f t="shared" si="24"/>
        <v>ven</v>
      </c>
    </row>
    <row r="266" spans="9:13" ht="15.75">
      <c r="I266" s="30">
        <f t="shared" si="22"/>
        <v>41538</v>
      </c>
      <c r="J266" s="31">
        <f t="shared" si="20"/>
        <v>38</v>
      </c>
      <c r="K266" s="35" t="str">
        <f t="shared" ca="1" si="21"/>
        <v/>
      </c>
      <c r="L266" s="32">
        <f t="shared" si="23"/>
        <v>41538</v>
      </c>
      <c r="M266" s="33" t="str">
        <f t="shared" si="24"/>
        <v>sam</v>
      </c>
    </row>
    <row r="267" spans="9:13" ht="15.75">
      <c r="I267" s="30">
        <f t="shared" si="22"/>
        <v>41539</v>
      </c>
      <c r="J267" s="31">
        <f t="shared" si="20"/>
        <v>38</v>
      </c>
      <c r="K267" s="35" t="str">
        <f t="shared" ca="1" si="21"/>
        <v/>
      </c>
      <c r="L267" s="32">
        <f t="shared" si="23"/>
        <v>41539</v>
      </c>
      <c r="M267" s="33" t="str">
        <f t="shared" si="24"/>
        <v>dim</v>
      </c>
    </row>
    <row r="268" spans="9:13" ht="15.75">
      <c r="I268" s="30">
        <f t="shared" si="22"/>
        <v>41540</v>
      </c>
      <c r="J268" s="31">
        <f t="shared" si="20"/>
        <v>39</v>
      </c>
      <c r="K268" s="35" t="str">
        <f t="shared" ca="1" si="21"/>
        <v/>
      </c>
      <c r="L268" s="32">
        <f t="shared" si="23"/>
        <v>41540</v>
      </c>
      <c r="M268" s="33" t="str">
        <f t="shared" si="24"/>
        <v>lun</v>
      </c>
    </row>
    <row r="269" spans="9:13" ht="15.75">
      <c r="I269" s="30">
        <f t="shared" si="22"/>
        <v>41541</v>
      </c>
      <c r="J269" s="31">
        <f t="shared" si="20"/>
        <v>39</v>
      </c>
      <c r="K269" s="35" t="str">
        <f t="shared" ca="1" si="21"/>
        <v/>
      </c>
      <c r="L269" s="32">
        <f t="shared" si="23"/>
        <v>41541</v>
      </c>
      <c r="M269" s="33" t="str">
        <f t="shared" si="24"/>
        <v>mar</v>
      </c>
    </row>
    <row r="270" spans="9:13" ht="15.75">
      <c r="I270" s="30">
        <f t="shared" si="22"/>
        <v>41542</v>
      </c>
      <c r="J270" s="31">
        <f t="shared" si="20"/>
        <v>39</v>
      </c>
      <c r="K270" s="35" t="str">
        <f t="shared" ca="1" si="21"/>
        <v/>
      </c>
      <c r="L270" s="32">
        <f t="shared" si="23"/>
        <v>41542</v>
      </c>
      <c r="M270" s="33" t="str">
        <f t="shared" si="24"/>
        <v>mer</v>
      </c>
    </row>
    <row r="271" spans="9:13" ht="15.75">
      <c r="I271" s="30">
        <f t="shared" si="22"/>
        <v>41543</v>
      </c>
      <c r="J271" s="31">
        <f t="shared" si="20"/>
        <v>39</v>
      </c>
      <c r="K271" s="35" t="str">
        <f t="shared" ca="1" si="21"/>
        <v/>
      </c>
      <c r="L271" s="32">
        <f t="shared" si="23"/>
        <v>41543</v>
      </c>
      <c r="M271" s="33" t="str">
        <f t="shared" si="24"/>
        <v>jeu</v>
      </c>
    </row>
    <row r="272" spans="9:13" ht="15.75">
      <c r="I272" s="30">
        <f t="shared" si="22"/>
        <v>41544</v>
      </c>
      <c r="J272" s="31">
        <f t="shared" si="20"/>
        <v>39</v>
      </c>
      <c r="K272" s="35" t="str">
        <f t="shared" ca="1" si="21"/>
        <v/>
      </c>
      <c r="L272" s="32">
        <f t="shared" si="23"/>
        <v>41544</v>
      </c>
      <c r="M272" s="33" t="str">
        <f t="shared" si="24"/>
        <v>ven</v>
      </c>
    </row>
    <row r="273" spans="9:13" ht="15.75">
      <c r="I273" s="30">
        <f t="shared" si="22"/>
        <v>41545</v>
      </c>
      <c r="J273" s="31">
        <f t="shared" si="20"/>
        <v>39</v>
      </c>
      <c r="K273" s="35" t="str">
        <f t="shared" ca="1" si="21"/>
        <v/>
      </c>
      <c r="L273" s="32">
        <f t="shared" si="23"/>
        <v>41545</v>
      </c>
      <c r="M273" s="33" t="str">
        <f t="shared" si="24"/>
        <v>sam</v>
      </c>
    </row>
    <row r="274" spans="9:13" ht="15.75">
      <c r="I274" s="30">
        <f t="shared" si="22"/>
        <v>41546</v>
      </c>
      <c r="J274" s="31">
        <f t="shared" si="20"/>
        <v>39</v>
      </c>
      <c r="K274" s="35" t="str">
        <f t="shared" ca="1" si="21"/>
        <v/>
      </c>
      <c r="L274" s="32">
        <f t="shared" si="23"/>
        <v>41546</v>
      </c>
      <c r="M274" s="33" t="str">
        <f t="shared" si="24"/>
        <v>dim</v>
      </c>
    </row>
    <row r="275" spans="9:13" ht="15.75">
      <c r="I275" s="30">
        <f t="shared" si="22"/>
        <v>41547</v>
      </c>
      <c r="J275" s="31">
        <f t="shared" si="20"/>
        <v>40</v>
      </c>
      <c r="K275" s="35" t="str">
        <f t="shared" ca="1" si="21"/>
        <v/>
      </c>
      <c r="L275" s="32">
        <f t="shared" si="23"/>
        <v>41547</v>
      </c>
      <c r="M275" s="33" t="str">
        <f t="shared" si="24"/>
        <v>lun</v>
      </c>
    </row>
    <row r="276" spans="9:13" ht="15.75">
      <c r="I276" s="30">
        <f t="shared" si="22"/>
        <v>41548</v>
      </c>
      <c r="J276" s="31">
        <f t="shared" si="20"/>
        <v>40</v>
      </c>
      <c r="K276" s="35" t="str">
        <f t="shared" ca="1" si="21"/>
        <v/>
      </c>
      <c r="L276" s="32">
        <f t="shared" si="23"/>
        <v>41548</v>
      </c>
      <c r="M276" s="33" t="str">
        <f t="shared" si="24"/>
        <v>mar</v>
      </c>
    </row>
    <row r="277" spans="9:13" ht="15.75">
      <c r="I277" s="30">
        <f t="shared" si="22"/>
        <v>41549</v>
      </c>
      <c r="J277" s="31">
        <f t="shared" si="20"/>
        <v>40</v>
      </c>
      <c r="K277" s="35" t="str">
        <f t="shared" ca="1" si="21"/>
        <v/>
      </c>
      <c r="L277" s="32">
        <f t="shared" si="23"/>
        <v>41549</v>
      </c>
      <c r="M277" s="33" t="str">
        <f t="shared" si="24"/>
        <v>mer</v>
      </c>
    </row>
    <row r="278" spans="9:13" ht="15.75">
      <c r="I278" s="30">
        <f t="shared" si="22"/>
        <v>41550</v>
      </c>
      <c r="J278" s="31">
        <f t="shared" si="20"/>
        <v>40</v>
      </c>
      <c r="K278" s="35" t="str">
        <f t="shared" ca="1" si="21"/>
        <v/>
      </c>
      <c r="L278" s="32">
        <f t="shared" si="23"/>
        <v>41550</v>
      </c>
      <c r="M278" s="33" t="str">
        <f t="shared" si="24"/>
        <v>jeu</v>
      </c>
    </row>
    <row r="279" spans="9:13" ht="15.75">
      <c r="I279" s="30">
        <f t="shared" si="22"/>
        <v>41551</v>
      </c>
      <c r="J279" s="31">
        <f t="shared" si="20"/>
        <v>40</v>
      </c>
      <c r="K279" s="35" t="str">
        <f t="shared" ca="1" si="21"/>
        <v/>
      </c>
      <c r="L279" s="32">
        <f t="shared" si="23"/>
        <v>41551</v>
      </c>
      <c r="M279" s="33" t="str">
        <f t="shared" si="24"/>
        <v>ven</v>
      </c>
    </row>
    <row r="280" spans="9:13" ht="15.75">
      <c r="I280" s="30">
        <f t="shared" si="22"/>
        <v>41552</v>
      </c>
      <c r="J280" s="31">
        <f t="shared" si="20"/>
        <v>40</v>
      </c>
      <c r="K280" s="35" t="str">
        <f t="shared" ca="1" si="21"/>
        <v/>
      </c>
      <c r="L280" s="32">
        <f t="shared" si="23"/>
        <v>41552</v>
      </c>
      <c r="M280" s="33" t="str">
        <f t="shared" si="24"/>
        <v>sam</v>
      </c>
    </row>
    <row r="281" spans="9:13" ht="15.75">
      <c r="I281" s="30">
        <f t="shared" si="22"/>
        <v>41553</v>
      </c>
      <c r="J281" s="31">
        <f t="shared" si="20"/>
        <v>40</v>
      </c>
      <c r="K281" s="35" t="str">
        <f t="shared" ca="1" si="21"/>
        <v/>
      </c>
      <c r="L281" s="32">
        <f t="shared" si="23"/>
        <v>41553</v>
      </c>
      <c r="M281" s="33" t="str">
        <f t="shared" si="24"/>
        <v>dim</v>
      </c>
    </row>
    <row r="282" spans="9:13" ht="15.75">
      <c r="I282" s="30">
        <f t="shared" si="22"/>
        <v>41554</v>
      </c>
      <c r="J282" s="31">
        <f t="shared" si="20"/>
        <v>41</v>
      </c>
      <c r="K282" s="35" t="str">
        <f t="shared" ca="1" si="21"/>
        <v/>
      </c>
      <c r="L282" s="32">
        <f t="shared" si="23"/>
        <v>41554</v>
      </c>
      <c r="M282" s="33" t="str">
        <f t="shared" si="24"/>
        <v>lun</v>
      </c>
    </row>
    <row r="283" spans="9:13" ht="15.75">
      <c r="I283" s="30">
        <f t="shared" si="22"/>
        <v>41555</v>
      </c>
      <c r="J283" s="31">
        <f t="shared" si="20"/>
        <v>41</v>
      </c>
      <c r="K283" s="35" t="str">
        <f t="shared" ca="1" si="21"/>
        <v/>
      </c>
      <c r="L283" s="32">
        <f t="shared" si="23"/>
        <v>41555</v>
      </c>
      <c r="M283" s="33" t="str">
        <f t="shared" si="24"/>
        <v>mar</v>
      </c>
    </row>
    <row r="284" spans="9:13" ht="15.75">
      <c r="I284" s="30">
        <f t="shared" si="22"/>
        <v>41556</v>
      </c>
      <c r="J284" s="31">
        <f t="shared" si="20"/>
        <v>41</v>
      </c>
      <c r="K284" s="35" t="str">
        <f t="shared" ca="1" si="21"/>
        <v/>
      </c>
      <c r="L284" s="32">
        <f t="shared" si="23"/>
        <v>41556</v>
      </c>
      <c r="M284" s="33" t="str">
        <f t="shared" si="24"/>
        <v>mer</v>
      </c>
    </row>
    <row r="285" spans="9:13" ht="15.75">
      <c r="I285" s="30">
        <f t="shared" si="22"/>
        <v>41557</v>
      </c>
      <c r="J285" s="31">
        <f t="shared" si="20"/>
        <v>41</v>
      </c>
      <c r="K285" s="35" t="str">
        <f t="shared" ca="1" si="21"/>
        <v/>
      </c>
      <c r="L285" s="32">
        <f t="shared" si="23"/>
        <v>41557</v>
      </c>
      <c r="M285" s="33" t="str">
        <f t="shared" si="24"/>
        <v>jeu</v>
      </c>
    </row>
    <row r="286" spans="9:13" ht="15.75">
      <c r="I286" s="30">
        <f t="shared" si="22"/>
        <v>41558</v>
      </c>
      <c r="J286" s="31">
        <f t="shared" si="20"/>
        <v>41</v>
      </c>
      <c r="K286" s="35" t="str">
        <f t="shared" ca="1" si="21"/>
        <v/>
      </c>
      <c r="L286" s="32">
        <f t="shared" si="23"/>
        <v>41558</v>
      </c>
      <c r="M286" s="33" t="str">
        <f t="shared" si="24"/>
        <v>ven</v>
      </c>
    </row>
    <row r="287" spans="9:13" ht="15.75">
      <c r="I287" s="30">
        <f t="shared" si="22"/>
        <v>41559</v>
      </c>
      <c r="J287" s="31">
        <f t="shared" si="20"/>
        <v>41</v>
      </c>
      <c r="K287" s="35" t="str">
        <f t="shared" ca="1" si="21"/>
        <v/>
      </c>
      <c r="L287" s="32">
        <f t="shared" si="23"/>
        <v>41559</v>
      </c>
      <c r="M287" s="33" t="str">
        <f t="shared" si="24"/>
        <v>sam</v>
      </c>
    </row>
    <row r="288" spans="9:13" ht="15.75">
      <c r="I288" s="30">
        <f t="shared" si="22"/>
        <v>41560</v>
      </c>
      <c r="J288" s="31">
        <f t="shared" si="20"/>
        <v>41</v>
      </c>
      <c r="K288" s="35" t="str">
        <f t="shared" ca="1" si="21"/>
        <v/>
      </c>
      <c r="L288" s="32">
        <f t="shared" si="23"/>
        <v>41560</v>
      </c>
      <c r="M288" s="33" t="str">
        <f t="shared" si="24"/>
        <v>dim</v>
      </c>
    </row>
    <row r="289" spans="9:13" ht="15.75">
      <c r="I289" s="30">
        <f t="shared" si="22"/>
        <v>41561</v>
      </c>
      <c r="J289" s="31">
        <f t="shared" si="20"/>
        <v>42</v>
      </c>
      <c r="K289" s="35" t="str">
        <f t="shared" ca="1" si="21"/>
        <v/>
      </c>
      <c r="L289" s="32">
        <f t="shared" si="23"/>
        <v>41561</v>
      </c>
      <c r="M289" s="33" t="str">
        <f t="shared" si="24"/>
        <v>lun</v>
      </c>
    </row>
    <row r="290" spans="9:13" ht="15.75">
      <c r="I290" s="30">
        <f t="shared" si="22"/>
        <v>41562</v>
      </c>
      <c r="J290" s="31">
        <f t="shared" si="20"/>
        <v>42</v>
      </c>
      <c r="K290" s="35" t="str">
        <f t="shared" ca="1" si="21"/>
        <v/>
      </c>
      <c r="L290" s="32">
        <f t="shared" si="23"/>
        <v>41562</v>
      </c>
      <c r="M290" s="33" t="str">
        <f t="shared" si="24"/>
        <v>mar</v>
      </c>
    </row>
    <row r="291" spans="9:13" ht="15.75">
      <c r="I291" s="30">
        <f t="shared" si="22"/>
        <v>41563</v>
      </c>
      <c r="J291" s="31">
        <f t="shared" si="20"/>
        <v>42</v>
      </c>
      <c r="K291" s="35" t="str">
        <f t="shared" ca="1" si="21"/>
        <v/>
      </c>
      <c r="L291" s="32">
        <f t="shared" si="23"/>
        <v>41563</v>
      </c>
      <c r="M291" s="33" t="str">
        <f t="shared" si="24"/>
        <v>mer</v>
      </c>
    </row>
    <row r="292" spans="9:13" ht="15.75">
      <c r="I292" s="30">
        <f t="shared" si="22"/>
        <v>41564</v>
      </c>
      <c r="J292" s="31">
        <f t="shared" si="20"/>
        <v>42</v>
      </c>
      <c r="K292" s="35" t="str">
        <f t="shared" ca="1" si="21"/>
        <v/>
      </c>
      <c r="L292" s="32">
        <f t="shared" si="23"/>
        <v>41564</v>
      </c>
      <c r="M292" s="33" t="str">
        <f t="shared" si="24"/>
        <v>jeu</v>
      </c>
    </row>
    <row r="293" spans="9:13" ht="15.75">
      <c r="I293" s="30">
        <f t="shared" si="22"/>
        <v>41565</v>
      </c>
      <c r="J293" s="31">
        <f t="shared" si="20"/>
        <v>42</v>
      </c>
      <c r="K293" s="35" t="str">
        <f t="shared" ca="1" si="21"/>
        <v/>
      </c>
      <c r="L293" s="32">
        <f t="shared" si="23"/>
        <v>41565</v>
      </c>
      <c r="M293" s="33" t="str">
        <f t="shared" si="24"/>
        <v>ven</v>
      </c>
    </row>
    <row r="294" spans="9:13" ht="15.75">
      <c r="I294" s="30">
        <f t="shared" si="22"/>
        <v>41566</v>
      </c>
      <c r="J294" s="31">
        <f t="shared" si="20"/>
        <v>42</v>
      </c>
      <c r="K294" s="35" t="str">
        <f t="shared" ca="1" si="21"/>
        <v/>
      </c>
      <c r="L294" s="32">
        <f t="shared" si="23"/>
        <v>41566</v>
      </c>
      <c r="M294" s="33" t="str">
        <f t="shared" si="24"/>
        <v>sam</v>
      </c>
    </row>
    <row r="295" spans="9:13" ht="15.75">
      <c r="I295" s="30">
        <f t="shared" si="22"/>
        <v>41567</v>
      </c>
      <c r="J295" s="31">
        <f t="shared" si="20"/>
        <v>42</v>
      </c>
      <c r="K295" s="35" t="str">
        <f t="shared" ca="1" si="21"/>
        <v/>
      </c>
      <c r="L295" s="32">
        <f t="shared" si="23"/>
        <v>41567</v>
      </c>
      <c r="M295" s="33" t="str">
        <f t="shared" si="24"/>
        <v>dim</v>
      </c>
    </row>
    <row r="296" spans="9:13" ht="15.75">
      <c r="I296" s="30">
        <f t="shared" si="22"/>
        <v>41568</v>
      </c>
      <c r="J296" s="31">
        <f t="shared" si="20"/>
        <v>43</v>
      </c>
      <c r="K296" s="35" t="str">
        <f t="shared" ca="1" si="21"/>
        <v/>
      </c>
      <c r="L296" s="32">
        <f t="shared" si="23"/>
        <v>41568</v>
      </c>
      <c r="M296" s="33" t="str">
        <f t="shared" si="24"/>
        <v>lun</v>
      </c>
    </row>
    <row r="297" spans="9:13" ht="15.75">
      <c r="I297" s="30">
        <f t="shared" si="22"/>
        <v>41569</v>
      </c>
      <c r="J297" s="31">
        <f t="shared" si="20"/>
        <v>43</v>
      </c>
      <c r="K297" s="35" t="str">
        <f t="shared" ca="1" si="21"/>
        <v/>
      </c>
      <c r="L297" s="32">
        <f t="shared" si="23"/>
        <v>41569</v>
      </c>
      <c r="M297" s="33" t="str">
        <f t="shared" si="24"/>
        <v>mar</v>
      </c>
    </row>
    <row r="298" spans="9:13" ht="15.75">
      <c r="I298" s="30">
        <f t="shared" si="22"/>
        <v>41570</v>
      </c>
      <c r="J298" s="31">
        <f t="shared" si="20"/>
        <v>43</v>
      </c>
      <c r="K298" s="35" t="str">
        <f t="shared" ca="1" si="21"/>
        <v/>
      </c>
      <c r="L298" s="32">
        <f t="shared" si="23"/>
        <v>41570</v>
      </c>
      <c r="M298" s="33" t="str">
        <f t="shared" si="24"/>
        <v>mer</v>
      </c>
    </row>
    <row r="299" spans="9:13" ht="15.75">
      <c r="I299" s="30">
        <f t="shared" si="22"/>
        <v>41571</v>
      </c>
      <c r="J299" s="31">
        <f t="shared" si="20"/>
        <v>43</v>
      </c>
      <c r="K299" s="35" t="str">
        <f t="shared" ca="1" si="21"/>
        <v/>
      </c>
      <c r="L299" s="32">
        <f t="shared" si="23"/>
        <v>41571</v>
      </c>
      <c r="M299" s="33" t="str">
        <f t="shared" si="24"/>
        <v>jeu</v>
      </c>
    </row>
    <row r="300" spans="9:13" ht="15.75">
      <c r="I300" s="30">
        <f t="shared" si="22"/>
        <v>41572</v>
      </c>
      <c r="J300" s="31">
        <f t="shared" si="20"/>
        <v>43</v>
      </c>
      <c r="K300" s="35" t="str">
        <f t="shared" ca="1" si="21"/>
        <v/>
      </c>
      <c r="L300" s="32">
        <f t="shared" si="23"/>
        <v>41572</v>
      </c>
      <c r="M300" s="33" t="str">
        <f t="shared" si="24"/>
        <v>ven</v>
      </c>
    </row>
    <row r="301" spans="9:13" ht="15.75">
      <c r="I301" s="30">
        <f t="shared" si="22"/>
        <v>41573</v>
      </c>
      <c r="J301" s="31">
        <f t="shared" si="20"/>
        <v>43</v>
      </c>
      <c r="K301" s="35" t="str">
        <f t="shared" ca="1" si="21"/>
        <v/>
      </c>
      <c r="L301" s="32">
        <f t="shared" si="23"/>
        <v>41573</v>
      </c>
      <c r="M301" s="33" t="str">
        <f t="shared" si="24"/>
        <v>sam</v>
      </c>
    </row>
    <row r="302" spans="9:13" ht="15.75">
      <c r="I302" s="30">
        <f t="shared" si="22"/>
        <v>41574</v>
      </c>
      <c r="J302" s="31">
        <f t="shared" si="20"/>
        <v>43</v>
      </c>
      <c r="K302" s="35" t="str">
        <f t="shared" ca="1" si="21"/>
        <v/>
      </c>
      <c r="L302" s="32">
        <f t="shared" si="23"/>
        <v>41574</v>
      </c>
      <c r="M302" s="33" t="str">
        <f t="shared" si="24"/>
        <v>dim</v>
      </c>
    </row>
    <row r="303" spans="9:13" ht="15.75">
      <c r="I303" s="30">
        <f t="shared" si="22"/>
        <v>41575</v>
      </c>
      <c r="J303" s="31">
        <f t="shared" si="20"/>
        <v>44</v>
      </c>
      <c r="K303" s="35" t="str">
        <f t="shared" ca="1" si="21"/>
        <v/>
      </c>
      <c r="L303" s="32">
        <f t="shared" si="23"/>
        <v>41575</v>
      </c>
      <c r="M303" s="33" t="str">
        <f t="shared" si="24"/>
        <v>lun</v>
      </c>
    </row>
    <row r="304" spans="9:13" ht="15.75">
      <c r="I304" s="30">
        <f t="shared" si="22"/>
        <v>41576</v>
      </c>
      <c r="J304" s="31">
        <f t="shared" si="20"/>
        <v>44</v>
      </c>
      <c r="K304" s="35" t="str">
        <f t="shared" ca="1" si="21"/>
        <v/>
      </c>
      <c r="L304" s="32">
        <f t="shared" si="23"/>
        <v>41576</v>
      </c>
      <c r="M304" s="33" t="str">
        <f t="shared" si="24"/>
        <v>mar</v>
      </c>
    </row>
    <row r="305" spans="9:13" ht="15.75">
      <c r="I305" s="30">
        <f t="shared" si="22"/>
        <v>41577</v>
      </c>
      <c r="J305" s="31">
        <f t="shared" si="20"/>
        <v>44</v>
      </c>
      <c r="K305" s="35" t="str">
        <f t="shared" ca="1" si="21"/>
        <v/>
      </c>
      <c r="L305" s="32">
        <f t="shared" si="23"/>
        <v>41577</v>
      </c>
      <c r="M305" s="33" t="str">
        <f t="shared" si="24"/>
        <v>mer</v>
      </c>
    </row>
    <row r="306" spans="9:13" ht="15.75">
      <c r="I306" s="30">
        <f t="shared" si="22"/>
        <v>41578</v>
      </c>
      <c r="J306" s="31">
        <f t="shared" si="20"/>
        <v>44</v>
      </c>
      <c r="K306" s="35" t="str">
        <f t="shared" ca="1" si="21"/>
        <v/>
      </c>
      <c r="L306" s="32">
        <f t="shared" si="23"/>
        <v>41578</v>
      </c>
      <c r="M306" s="33" t="str">
        <f t="shared" si="24"/>
        <v>jeu</v>
      </c>
    </row>
    <row r="307" spans="9:13" ht="15.75">
      <c r="I307" s="30">
        <f t="shared" si="22"/>
        <v>41579</v>
      </c>
      <c r="J307" s="31">
        <f t="shared" si="20"/>
        <v>44</v>
      </c>
      <c r="K307" s="35" t="str">
        <f t="shared" ca="1" si="21"/>
        <v>f</v>
      </c>
      <c r="L307" s="32">
        <f t="shared" si="23"/>
        <v>41579</v>
      </c>
      <c r="M307" s="33" t="str">
        <f t="shared" si="24"/>
        <v>f</v>
      </c>
    </row>
    <row r="308" spans="9:13" ht="15.75">
      <c r="I308" s="30">
        <f t="shared" si="22"/>
        <v>41580</v>
      </c>
      <c r="J308" s="31">
        <f t="shared" si="20"/>
        <v>44</v>
      </c>
      <c r="K308" s="35" t="str">
        <f t="shared" ca="1" si="21"/>
        <v/>
      </c>
      <c r="L308" s="32">
        <f t="shared" si="23"/>
        <v>41580</v>
      </c>
      <c r="M308" s="33" t="str">
        <f t="shared" si="24"/>
        <v>sam</v>
      </c>
    </row>
    <row r="309" spans="9:13" ht="15.75">
      <c r="I309" s="30">
        <f t="shared" si="22"/>
        <v>41581</v>
      </c>
      <c r="J309" s="31">
        <f t="shared" si="20"/>
        <v>44</v>
      </c>
      <c r="K309" s="35" t="str">
        <f t="shared" ca="1" si="21"/>
        <v/>
      </c>
      <c r="L309" s="32">
        <f t="shared" si="23"/>
        <v>41581</v>
      </c>
      <c r="M309" s="33" t="str">
        <f t="shared" si="24"/>
        <v>dim</v>
      </c>
    </row>
    <row r="310" spans="9:13" ht="15.75">
      <c r="I310" s="30">
        <f t="shared" si="22"/>
        <v>41582</v>
      </c>
      <c r="J310" s="31">
        <f t="shared" si="20"/>
        <v>45</v>
      </c>
      <c r="K310" s="35" t="str">
        <f t="shared" ca="1" si="21"/>
        <v/>
      </c>
      <c r="L310" s="32">
        <f t="shared" si="23"/>
        <v>41582</v>
      </c>
      <c r="M310" s="33" t="str">
        <f t="shared" si="24"/>
        <v>lun</v>
      </c>
    </row>
    <row r="311" spans="9:13" ht="15.75">
      <c r="I311" s="30">
        <f t="shared" si="22"/>
        <v>41583</v>
      </c>
      <c r="J311" s="31">
        <f t="shared" si="20"/>
        <v>45</v>
      </c>
      <c r="K311" s="35" t="str">
        <f t="shared" ca="1" si="21"/>
        <v/>
      </c>
      <c r="L311" s="32">
        <f t="shared" si="23"/>
        <v>41583</v>
      </c>
      <c r="M311" s="33" t="str">
        <f t="shared" si="24"/>
        <v>mar</v>
      </c>
    </row>
    <row r="312" spans="9:13" ht="15.75">
      <c r="I312" s="30">
        <f t="shared" si="22"/>
        <v>41584</v>
      </c>
      <c r="J312" s="31">
        <f t="shared" si="20"/>
        <v>45</v>
      </c>
      <c r="K312" s="35" t="str">
        <f t="shared" ca="1" si="21"/>
        <v/>
      </c>
      <c r="L312" s="32">
        <f t="shared" si="23"/>
        <v>41584</v>
      </c>
      <c r="M312" s="33" t="str">
        <f t="shared" si="24"/>
        <v>mer</v>
      </c>
    </row>
    <row r="313" spans="9:13" ht="15.75">
      <c r="I313" s="30">
        <f t="shared" si="22"/>
        <v>41585</v>
      </c>
      <c r="J313" s="31">
        <f t="shared" si="20"/>
        <v>45</v>
      </c>
      <c r="K313" s="35" t="str">
        <f t="shared" ca="1" si="21"/>
        <v/>
      </c>
      <c r="L313" s="32">
        <f t="shared" si="23"/>
        <v>41585</v>
      </c>
      <c r="M313" s="33" t="str">
        <f t="shared" si="24"/>
        <v>jeu</v>
      </c>
    </row>
    <row r="314" spans="9:13" ht="15.75">
      <c r="I314" s="30">
        <f t="shared" si="22"/>
        <v>41586</v>
      </c>
      <c r="J314" s="31">
        <f t="shared" si="20"/>
        <v>45</v>
      </c>
      <c r="K314" s="35" t="str">
        <f t="shared" ca="1" si="21"/>
        <v/>
      </c>
      <c r="L314" s="32">
        <f t="shared" si="23"/>
        <v>41586</v>
      </c>
      <c r="M314" s="33" t="str">
        <f t="shared" si="24"/>
        <v>ven</v>
      </c>
    </row>
    <row r="315" spans="9:13" ht="15.75">
      <c r="I315" s="30">
        <f t="shared" si="22"/>
        <v>41587</v>
      </c>
      <c r="J315" s="31">
        <f t="shared" si="20"/>
        <v>45</v>
      </c>
      <c r="K315" s="35" t="str">
        <f t="shared" ca="1" si="21"/>
        <v/>
      </c>
      <c r="L315" s="32">
        <f t="shared" si="23"/>
        <v>41587</v>
      </c>
      <c r="M315" s="33" t="str">
        <f t="shared" si="24"/>
        <v>sam</v>
      </c>
    </row>
    <row r="316" spans="9:13" ht="15.75">
      <c r="I316" s="30">
        <f t="shared" si="22"/>
        <v>41588</v>
      </c>
      <c r="J316" s="31">
        <f t="shared" si="20"/>
        <v>45</v>
      </c>
      <c r="K316" s="35" t="str">
        <f t="shared" ca="1" si="21"/>
        <v/>
      </c>
      <c r="L316" s="32">
        <f t="shared" si="23"/>
        <v>41588</v>
      </c>
      <c r="M316" s="33" t="str">
        <f t="shared" si="24"/>
        <v>dim</v>
      </c>
    </row>
    <row r="317" spans="9:13" ht="15.75">
      <c r="I317" s="30">
        <f t="shared" si="22"/>
        <v>41589</v>
      </c>
      <c r="J317" s="31">
        <f t="shared" si="20"/>
        <v>46</v>
      </c>
      <c r="K317" s="35" t="str">
        <f t="shared" ca="1" si="21"/>
        <v>f</v>
      </c>
      <c r="L317" s="32">
        <f t="shared" si="23"/>
        <v>41589</v>
      </c>
      <c r="M317" s="33" t="str">
        <f t="shared" si="24"/>
        <v>f</v>
      </c>
    </row>
    <row r="318" spans="9:13" ht="15.75">
      <c r="I318" s="30">
        <f t="shared" si="22"/>
        <v>41590</v>
      </c>
      <c r="J318" s="31">
        <f t="shared" si="20"/>
        <v>46</v>
      </c>
      <c r="K318" s="35" t="str">
        <f t="shared" ca="1" si="21"/>
        <v/>
      </c>
      <c r="L318" s="32">
        <f t="shared" si="23"/>
        <v>41590</v>
      </c>
      <c r="M318" s="33" t="str">
        <f t="shared" si="24"/>
        <v>mar</v>
      </c>
    </row>
    <row r="319" spans="9:13" ht="15.75">
      <c r="I319" s="30">
        <f t="shared" si="22"/>
        <v>41591</v>
      </c>
      <c r="J319" s="31">
        <f t="shared" si="20"/>
        <v>46</v>
      </c>
      <c r="K319" s="35" t="str">
        <f t="shared" ca="1" si="21"/>
        <v/>
      </c>
      <c r="L319" s="32">
        <f t="shared" si="23"/>
        <v>41591</v>
      </c>
      <c r="M319" s="33" t="str">
        <f t="shared" si="24"/>
        <v>mer</v>
      </c>
    </row>
    <row r="320" spans="9:13" ht="15.75">
      <c r="I320" s="30">
        <f t="shared" si="22"/>
        <v>41592</v>
      </c>
      <c r="J320" s="31">
        <f t="shared" si="20"/>
        <v>46</v>
      </c>
      <c r="K320" s="35" t="str">
        <f t="shared" ca="1" si="21"/>
        <v/>
      </c>
      <c r="L320" s="32">
        <f t="shared" si="23"/>
        <v>41592</v>
      </c>
      <c r="M320" s="33" t="str">
        <f t="shared" si="24"/>
        <v>jeu</v>
      </c>
    </row>
    <row r="321" spans="9:13" ht="15.75">
      <c r="I321" s="30">
        <f t="shared" si="22"/>
        <v>41593</v>
      </c>
      <c r="J321" s="31">
        <f t="shared" si="20"/>
        <v>46</v>
      </c>
      <c r="K321" s="35" t="str">
        <f t="shared" ca="1" si="21"/>
        <v/>
      </c>
      <c r="L321" s="32">
        <f t="shared" si="23"/>
        <v>41593</v>
      </c>
      <c r="M321" s="33" t="str">
        <f t="shared" si="24"/>
        <v>ven</v>
      </c>
    </row>
    <row r="322" spans="9:13" ht="15.75">
      <c r="I322" s="30">
        <f t="shared" si="22"/>
        <v>41594</v>
      </c>
      <c r="J322" s="31">
        <f t="shared" si="20"/>
        <v>46</v>
      </c>
      <c r="K322" s="35" t="str">
        <f t="shared" ca="1" si="21"/>
        <v/>
      </c>
      <c r="L322" s="32">
        <f t="shared" si="23"/>
        <v>41594</v>
      </c>
      <c r="M322" s="33" t="str">
        <f t="shared" si="24"/>
        <v>sam</v>
      </c>
    </row>
    <row r="323" spans="9:13" ht="15.75">
      <c r="I323" s="30">
        <f t="shared" si="22"/>
        <v>41595</v>
      </c>
      <c r="J323" s="31">
        <f t="shared" ref="J323:J372" si="25">WEEKNUM(I323,2)</f>
        <v>46</v>
      </c>
      <c r="K323" s="35" t="str">
        <f t="shared" ref="K323:K372" ca="1" si="26">IF(ISERROR(VLOOKUP(L323,Fériés,1,TRUE)),"",IF(VLOOKUP(L323,Fériés,1,TRUE)=I323,"f",""))</f>
        <v/>
      </c>
      <c r="L323" s="32">
        <f t="shared" si="23"/>
        <v>41595</v>
      </c>
      <c r="M323" s="33" t="str">
        <f t="shared" si="24"/>
        <v>dim</v>
      </c>
    </row>
    <row r="324" spans="9:13" ht="15.75">
      <c r="I324" s="30">
        <f t="shared" si="22"/>
        <v>41596</v>
      </c>
      <c r="J324" s="31">
        <f t="shared" si="25"/>
        <v>47</v>
      </c>
      <c r="K324" s="35" t="str">
        <f t="shared" ca="1" si="26"/>
        <v/>
      </c>
      <c r="L324" s="32">
        <f t="shared" si="23"/>
        <v>41596</v>
      </c>
      <c r="M324" s="33" t="str">
        <f t="shared" si="24"/>
        <v>lun</v>
      </c>
    </row>
    <row r="325" spans="9:13" ht="15.75">
      <c r="I325" s="30">
        <f t="shared" ref="I325:I372" si="27">+I324+1</f>
        <v>41597</v>
      </c>
      <c r="J325" s="31">
        <f t="shared" si="25"/>
        <v>47</v>
      </c>
      <c r="K325" s="35" t="str">
        <f t="shared" ca="1" si="26"/>
        <v/>
      </c>
      <c r="L325" s="32">
        <f t="shared" ref="L325:L372" si="28">+L324+1</f>
        <v>41597</v>
      </c>
      <c r="M325" s="33" t="str">
        <f t="shared" ref="M325:M372" si="29">IF(K325="f","f",TEXT(L325,"jjj"))</f>
        <v>mar</v>
      </c>
    </row>
    <row r="326" spans="9:13" ht="15.75">
      <c r="I326" s="30">
        <f t="shared" si="27"/>
        <v>41598</v>
      </c>
      <c r="J326" s="31">
        <f t="shared" si="25"/>
        <v>47</v>
      </c>
      <c r="K326" s="35" t="str">
        <f t="shared" ca="1" si="26"/>
        <v/>
      </c>
      <c r="L326" s="32">
        <f t="shared" si="28"/>
        <v>41598</v>
      </c>
      <c r="M326" s="33" t="str">
        <f t="shared" si="29"/>
        <v>mer</v>
      </c>
    </row>
    <row r="327" spans="9:13" ht="15.75">
      <c r="I327" s="30">
        <f t="shared" si="27"/>
        <v>41599</v>
      </c>
      <c r="J327" s="31">
        <f t="shared" si="25"/>
        <v>47</v>
      </c>
      <c r="K327" s="35" t="str">
        <f t="shared" ca="1" si="26"/>
        <v/>
      </c>
      <c r="L327" s="32">
        <f t="shared" si="28"/>
        <v>41599</v>
      </c>
      <c r="M327" s="33" t="str">
        <f t="shared" si="29"/>
        <v>jeu</v>
      </c>
    </row>
    <row r="328" spans="9:13" ht="15.75">
      <c r="I328" s="30">
        <f t="shared" si="27"/>
        <v>41600</v>
      </c>
      <c r="J328" s="31">
        <f t="shared" si="25"/>
        <v>47</v>
      </c>
      <c r="K328" s="35" t="str">
        <f t="shared" ca="1" si="26"/>
        <v/>
      </c>
      <c r="L328" s="32">
        <f t="shared" si="28"/>
        <v>41600</v>
      </c>
      <c r="M328" s="33" t="str">
        <f t="shared" si="29"/>
        <v>ven</v>
      </c>
    </row>
    <row r="329" spans="9:13" ht="15.75">
      <c r="I329" s="30">
        <f t="shared" si="27"/>
        <v>41601</v>
      </c>
      <c r="J329" s="31">
        <f t="shared" si="25"/>
        <v>47</v>
      </c>
      <c r="K329" s="35" t="str">
        <f t="shared" ca="1" si="26"/>
        <v/>
      </c>
      <c r="L329" s="32">
        <f t="shared" si="28"/>
        <v>41601</v>
      </c>
      <c r="M329" s="33" t="str">
        <f t="shared" si="29"/>
        <v>sam</v>
      </c>
    </row>
    <row r="330" spans="9:13" ht="15.75">
      <c r="I330" s="30">
        <f t="shared" si="27"/>
        <v>41602</v>
      </c>
      <c r="J330" s="31">
        <f t="shared" si="25"/>
        <v>47</v>
      </c>
      <c r="K330" s="35" t="str">
        <f t="shared" ca="1" si="26"/>
        <v/>
      </c>
      <c r="L330" s="32">
        <f t="shared" si="28"/>
        <v>41602</v>
      </c>
      <c r="M330" s="33" t="str">
        <f t="shared" si="29"/>
        <v>dim</v>
      </c>
    </row>
    <row r="331" spans="9:13" ht="15.75">
      <c r="I331" s="30">
        <f t="shared" si="27"/>
        <v>41603</v>
      </c>
      <c r="J331" s="31">
        <f t="shared" si="25"/>
        <v>48</v>
      </c>
      <c r="K331" s="35" t="str">
        <f t="shared" ca="1" si="26"/>
        <v/>
      </c>
      <c r="L331" s="32">
        <f t="shared" si="28"/>
        <v>41603</v>
      </c>
      <c r="M331" s="33" t="str">
        <f t="shared" si="29"/>
        <v>lun</v>
      </c>
    </row>
    <row r="332" spans="9:13" ht="15.75">
      <c r="I332" s="30">
        <f t="shared" si="27"/>
        <v>41604</v>
      </c>
      <c r="J332" s="31">
        <f t="shared" si="25"/>
        <v>48</v>
      </c>
      <c r="K332" s="35" t="str">
        <f t="shared" ca="1" si="26"/>
        <v/>
      </c>
      <c r="L332" s="32">
        <f t="shared" si="28"/>
        <v>41604</v>
      </c>
      <c r="M332" s="33" t="str">
        <f t="shared" si="29"/>
        <v>mar</v>
      </c>
    </row>
    <row r="333" spans="9:13" ht="15.75">
      <c r="I333" s="30">
        <f t="shared" si="27"/>
        <v>41605</v>
      </c>
      <c r="J333" s="31">
        <f t="shared" si="25"/>
        <v>48</v>
      </c>
      <c r="K333" s="35" t="str">
        <f t="shared" ca="1" si="26"/>
        <v/>
      </c>
      <c r="L333" s="32">
        <f t="shared" si="28"/>
        <v>41605</v>
      </c>
      <c r="M333" s="33" t="str">
        <f t="shared" si="29"/>
        <v>mer</v>
      </c>
    </row>
    <row r="334" spans="9:13" ht="15.75">
      <c r="I334" s="30">
        <f t="shared" si="27"/>
        <v>41606</v>
      </c>
      <c r="J334" s="31">
        <f t="shared" si="25"/>
        <v>48</v>
      </c>
      <c r="K334" s="35" t="str">
        <f t="shared" ca="1" si="26"/>
        <v/>
      </c>
      <c r="L334" s="32">
        <f t="shared" si="28"/>
        <v>41606</v>
      </c>
      <c r="M334" s="33" t="str">
        <f t="shared" si="29"/>
        <v>jeu</v>
      </c>
    </row>
    <row r="335" spans="9:13" ht="15.75">
      <c r="I335" s="30">
        <f t="shared" si="27"/>
        <v>41607</v>
      </c>
      <c r="J335" s="31">
        <f t="shared" si="25"/>
        <v>48</v>
      </c>
      <c r="K335" s="35" t="str">
        <f t="shared" ca="1" si="26"/>
        <v/>
      </c>
      <c r="L335" s="32">
        <f t="shared" si="28"/>
        <v>41607</v>
      </c>
      <c r="M335" s="33" t="str">
        <f t="shared" si="29"/>
        <v>ven</v>
      </c>
    </row>
    <row r="336" spans="9:13" ht="15.75">
      <c r="I336" s="30">
        <f t="shared" si="27"/>
        <v>41608</v>
      </c>
      <c r="J336" s="31">
        <f t="shared" si="25"/>
        <v>48</v>
      </c>
      <c r="K336" s="35" t="str">
        <f t="shared" ca="1" si="26"/>
        <v/>
      </c>
      <c r="L336" s="32">
        <f t="shared" si="28"/>
        <v>41608</v>
      </c>
      <c r="M336" s="33" t="str">
        <f t="shared" si="29"/>
        <v>sam</v>
      </c>
    </row>
    <row r="337" spans="9:13" ht="15.75">
      <c r="I337" s="30">
        <f t="shared" si="27"/>
        <v>41609</v>
      </c>
      <c r="J337" s="31">
        <f t="shared" si="25"/>
        <v>48</v>
      </c>
      <c r="K337" s="35" t="str">
        <f t="shared" ca="1" si="26"/>
        <v/>
      </c>
      <c r="L337" s="32">
        <f t="shared" si="28"/>
        <v>41609</v>
      </c>
      <c r="M337" s="33" t="str">
        <f t="shared" si="29"/>
        <v>dim</v>
      </c>
    </row>
    <row r="338" spans="9:13" ht="15.75">
      <c r="I338" s="30">
        <f t="shared" si="27"/>
        <v>41610</v>
      </c>
      <c r="J338" s="31">
        <f t="shared" si="25"/>
        <v>49</v>
      </c>
      <c r="K338" s="35" t="str">
        <f t="shared" ca="1" si="26"/>
        <v/>
      </c>
      <c r="L338" s="32">
        <f t="shared" si="28"/>
        <v>41610</v>
      </c>
      <c r="M338" s="33" t="str">
        <f t="shared" si="29"/>
        <v>lun</v>
      </c>
    </row>
    <row r="339" spans="9:13" ht="15.75">
      <c r="I339" s="30">
        <f t="shared" si="27"/>
        <v>41611</v>
      </c>
      <c r="J339" s="31">
        <f t="shared" si="25"/>
        <v>49</v>
      </c>
      <c r="K339" s="35" t="str">
        <f t="shared" ca="1" si="26"/>
        <v/>
      </c>
      <c r="L339" s="32">
        <f t="shared" si="28"/>
        <v>41611</v>
      </c>
      <c r="M339" s="33" t="str">
        <f t="shared" si="29"/>
        <v>mar</v>
      </c>
    </row>
    <row r="340" spans="9:13" ht="15.75">
      <c r="I340" s="30">
        <f t="shared" si="27"/>
        <v>41612</v>
      </c>
      <c r="J340" s="31">
        <f t="shared" si="25"/>
        <v>49</v>
      </c>
      <c r="K340" s="35" t="str">
        <f t="shared" ca="1" si="26"/>
        <v/>
      </c>
      <c r="L340" s="32">
        <f t="shared" si="28"/>
        <v>41612</v>
      </c>
      <c r="M340" s="33" t="str">
        <f t="shared" si="29"/>
        <v>mer</v>
      </c>
    </row>
    <row r="341" spans="9:13" ht="15.75">
      <c r="I341" s="30">
        <f t="shared" si="27"/>
        <v>41613</v>
      </c>
      <c r="J341" s="31">
        <f t="shared" si="25"/>
        <v>49</v>
      </c>
      <c r="K341" s="35" t="str">
        <f t="shared" ca="1" si="26"/>
        <v/>
      </c>
      <c r="L341" s="32">
        <f t="shared" si="28"/>
        <v>41613</v>
      </c>
      <c r="M341" s="33" t="str">
        <f t="shared" si="29"/>
        <v>jeu</v>
      </c>
    </row>
    <row r="342" spans="9:13" ht="15.75">
      <c r="I342" s="30">
        <f t="shared" si="27"/>
        <v>41614</v>
      </c>
      <c r="J342" s="31">
        <f t="shared" si="25"/>
        <v>49</v>
      </c>
      <c r="K342" s="35" t="str">
        <f t="shared" ca="1" si="26"/>
        <v/>
      </c>
      <c r="L342" s="32">
        <f t="shared" si="28"/>
        <v>41614</v>
      </c>
      <c r="M342" s="33" t="str">
        <f t="shared" si="29"/>
        <v>ven</v>
      </c>
    </row>
    <row r="343" spans="9:13" ht="15.75">
      <c r="I343" s="30">
        <f t="shared" si="27"/>
        <v>41615</v>
      </c>
      <c r="J343" s="31">
        <f t="shared" si="25"/>
        <v>49</v>
      </c>
      <c r="K343" s="35" t="str">
        <f t="shared" ca="1" si="26"/>
        <v/>
      </c>
      <c r="L343" s="32">
        <f t="shared" si="28"/>
        <v>41615</v>
      </c>
      <c r="M343" s="33" t="str">
        <f t="shared" si="29"/>
        <v>sam</v>
      </c>
    </row>
    <row r="344" spans="9:13" ht="15.75">
      <c r="I344" s="30">
        <f t="shared" si="27"/>
        <v>41616</v>
      </c>
      <c r="J344" s="31">
        <f t="shared" si="25"/>
        <v>49</v>
      </c>
      <c r="K344" s="35" t="str">
        <f t="shared" ca="1" si="26"/>
        <v/>
      </c>
      <c r="L344" s="32">
        <f t="shared" si="28"/>
        <v>41616</v>
      </c>
      <c r="M344" s="33" t="str">
        <f t="shared" si="29"/>
        <v>dim</v>
      </c>
    </row>
    <row r="345" spans="9:13" ht="15.75">
      <c r="I345" s="30">
        <f t="shared" si="27"/>
        <v>41617</v>
      </c>
      <c r="J345" s="31">
        <f t="shared" si="25"/>
        <v>50</v>
      </c>
      <c r="K345" s="35" t="str">
        <f t="shared" ca="1" si="26"/>
        <v/>
      </c>
      <c r="L345" s="32">
        <f t="shared" si="28"/>
        <v>41617</v>
      </c>
      <c r="M345" s="33" t="str">
        <f t="shared" si="29"/>
        <v>lun</v>
      </c>
    </row>
    <row r="346" spans="9:13" ht="15.75">
      <c r="I346" s="30">
        <f t="shared" si="27"/>
        <v>41618</v>
      </c>
      <c r="J346" s="31">
        <f t="shared" si="25"/>
        <v>50</v>
      </c>
      <c r="K346" s="35" t="str">
        <f t="shared" ca="1" si="26"/>
        <v/>
      </c>
      <c r="L346" s="32">
        <f t="shared" si="28"/>
        <v>41618</v>
      </c>
      <c r="M346" s="33" t="str">
        <f t="shared" si="29"/>
        <v>mar</v>
      </c>
    </row>
    <row r="347" spans="9:13" ht="15.75">
      <c r="I347" s="30">
        <f t="shared" si="27"/>
        <v>41619</v>
      </c>
      <c r="J347" s="31">
        <f t="shared" si="25"/>
        <v>50</v>
      </c>
      <c r="K347" s="35" t="str">
        <f t="shared" ca="1" si="26"/>
        <v/>
      </c>
      <c r="L347" s="32">
        <f t="shared" si="28"/>
        <v>41619</v>
      </c>
      <c r="M347" s="33" t="str">
        <f t="shared" si="29"/>
        <v>mer</v>
      </c>
    </row>
    <row r="348" spans="9:13" ht="15.75">
      <c r="I348" s="30">
        <f t="shared" si="27"/>
        <v>41620</v>
      </c>
      <c r="J348" s="31">
        <f t="shared" si="25"/>
        <v>50</v>
      </c>
      <c r="K348" s="35" t="str">
        <f t="shared" ca="1" si="26"/>
        <v/>
      </c>
      <c r="L348" s="32">
        <f t="shared" si="28"/>
        <v>41620</v>
      </c>
      <c r="M348" s="33" t="str">
        <f t="shared" si="29"/>
        <v>jeu</v>
      </c>
    </row>
    <row r="349" spans="9:13" ht="15.75">
      <c r="I349" s="30">
        <f t="shared" si="27"/>
        <v>41621</v>
      </c>
      <c r="J349" s="31">
        <f t="shared" si="25"/>
        <v>50</v>
      </c>
      <c r="K349" s="35" t="str">
        <f t="shared" ca="1" si="26"/>
        <v/>
      </c>
      <c r="L349" s="32">
        <f t="shared" si="28"/>
        <v>41621</v>
      </c>
      <c r="M349" s="33" t="str">
        <f t="shared" si="29"/>
        <v>ven</v>
      </c>
    </row>
    <row r="350" spans="9:13" ht="15.75">
      <c r="I350" s="30">
        <f t="shared" si="27"/>
        <v>41622</v>
      </c>
      <c r="J350" s="31">
        <f t="shared" si="25"/>
        <v>50</v>
      </c>
      <c r="K350" s="35" t="str">
        <f t="shared" ca="1" si="26"/>
        <v/>
      </c>
      <c r="L350" s="32">
        <f t="shared" si="28"/>
        <v>41622</v>
      </c>
      <c r="M350" s="33" t="str">
        <f t="shared" si="29"/>
        <v>sam</v>
      </c>
    </row>
    <row r="351" spans="9:13" ht="15.75">
      <c r="I351" s="30">
        <f t="shared" si="27"/>
        <v>41623</v>
      </c>
      <c r="J351" s="31">
        <f t="shared" si="25"/>
        <v>50</v>
      </c>
      <c r="K351" s="35" t="str">
        <f t="shared" ca="1" si="26"/>
        <v/>
      </c>
      <c r="L351" s="32">
        <f t="shared" si="28"/>
        <v>41623</v>
      </c>
      <c r="M351" s="33" t="str">
        <f t="shared" si="29"/>
        <v>dim</v>
      </c>
    </row>
    <row r="352" spans="9:13" ht="15.75">
      <c r="I352" s="30">
        <f t="shared" si="27"/>
        <v>41624</v>
      </c>
      <c r="J352" s="31">
        <f t="shared" si="25"/>
        <v>51</v>
      </c>
      <c r="K352" s="35" t="str">
        <f t="shared" ca="1" si="26"/>
        <v/>
      </c>
      <c r="L352" s="32">
        <f t="shared" si="28"/>
        <v>41624</v>
      </c>
      <c r="M352" s="33" t="str">
        <f t="shared" si="29"/>
        <v>lun</v>
      </c>
    </row>
    <row r="353" spans="9:13" ht="15.75">
      <c r="I353" s="30">
        <f t="shared" si="27"/>
        <v>41625</v>
      </c>
      <c r="J353" s="31">
        <f t="shared" si="25"/>
        <v>51</v>
      </c>
      <c r="K353" s="35" t="str">
        <f t="shared" ca="1" si="26"/>
        <v/>
      </c>
      <c r="L353" s="32">
        <f t="shared" si="28"/>
        <v>41625</v>
      </c>
      <c r="M353" s="33" t="str">
        <f t="shared" si="29"/>
        <v>mar</v>
      </c>
    </row>
    <row r="354" spans="9:13" ht="15.75">
      <c r="I354" s="30">
        <f t="shared" si="27"/>
        <v>41626</v>
      </c>
      <c r="J354" s="31">
        <f t="shared" si="25"/>
        <v>51</v>
      </c>
      <c r="K354" s="35" t="str">
        <f t="shared" ca="1" si="26"/>
        <v/>
      </c>
      <c r="L354" s="32">
        <f t="shared" si="28"/>
        <v>41626</v>
      </c>
      <c r="M354" s="33" t="str">
        <f t="shared" si="29"/>
        <v>mer</v>
      </c>
    </row>
    <row r="355" spans="9:13" ht="15.75">
      <c r="I355" s="30">
        <f t="shared" si="27"/>
        <v>41627</v>
      </c>
      <c r="J355" s="31">
        <f t="shared" si="25"/>
        <v>51</v>
      </c>
      <c r="K355" s="35" t="str">
        <f t="shared" ca="1" si="26"/>
        <v/>
      </c>
      <c r="L355" s="32">
        <f t="shared" si="28"/>
        <v>41627</v>
      </c>
      <c r="M355" s="33" t="str">
        <f t="shared" si="29"/>
        <v>jeu</v>
      </c>
    </row>
    <row r="356" spans="9:13" ht="15.75">
      <c r="I356" s="30">
        <f t="shared" si="27"/>
        <v>41628</v>
      </c>
      <c r="J356" s="31">
        <f t="shared" si="25"/>
        <v>51</v>
      </c>
      <c r="K356" s="35" t="str">
        <f t="shared" ca="1" si="26"/>
        <v/>
      </c>
      <c r="L356" s="32">
        <f t="shared" si="28"/>
        <v>41628</v>
      </c>
      <c r="M356" s="33" t="str">
        <f t="shared" si="29"/>
        <v>ven</v>
      </c>
    </row>
    <row r="357" spans="9:13" ht="15.75">
      <c r="I357" s="30">
        <f t="shared" si="27"/>
        <v>41629</v>
      </c>
      <c r="J357" s="31">
        <f t="shared" si="25"/>
        <v>51</v>
      </c>
      <c r="K357" s="35" t="str">
        <f t="shared" ca="1" si="26"/>
        <v/>
      </c>
      <c r="L357" s="32">
        <f t="shared" si="28"/>
        <v>41629</v>
      </c>
      <c r="M357" s="33" t="str">
        <f t="shared" si="29"/>
        <v>sam</v>
      </c>
    </row>
    <row r="358" spans="9:13" ht="15.75">
      <c r="I358" s="30">
        <f t="shared" si="27"/>
        <v>41630</v>
      </c>
      <c r="J358" s="31">
        <f t="shared" si="25"/>
        <v>51</v>
      </c>
      <c r="K358" s="35" t="str">
        <f t="shared" ca="1" si="26"/>
        <v/>
      </c>
      <c r="L358" s="32">
        <f t="shared" si="28"/>
        <v>41630</v>
      </c>
      <c r="M358" s="33" t="str">
        <f t="shared" si="29"/>
        <v>dim</v>
      </c>
    </row>
    <row r="359" spans="9:13" ht="15.75">
      <c r="I359" s="30">
        <f t="shared" si="27"/>
        <v>41631</v>
      </c>
      <c r="J359" s="31">
        <f t="shared" si="25"/>
        <v>52</v>
      </c>
      <c r="K359" s="35" t="str">
        <f t="shared" ca="1" si="26"/>
        <v/>
      </c>
      <c r="L359" s="32">
        <f t="shared" si="28"/>
        <v>41631</v>
      </c>
      <c r="M359" s="33" t="str">
        <f t="shared" si="29"/>
        <v>lun</v>
      </c>
    </row>
    <row r="360" spans="9:13" ht="15.75">
      <c r="I360" s="30">
        <f t="shared" si="27"/>
        <v>41632</v>
      </c>
      <c r="J360" s="31">
        <f t="shared" si="25"/>
        <v>52</v>
      </c>
      <c r="K360" s="35" t="str">
        <f t="shared" ca="1" si="26"/>
        <v/>
      </c>
      <c r="L360" s="32">
        <f t="shared" si="28"/>
        <v>41632</v>
      </c>
      <c r="M360" s="33" t="str">
        <f t="shared" si="29"/>
        <v>mar</v>
      </c>
    </row>
    <row r="361" spans="9:13" ht="15.75">
      <c r="I361" s="30">
        <f t="shared" si="27"/>
        <v>41633</v>
      </c>
      <c r="J361" s="31">
        <f t="shared" si="25"/>
        <v>52</v>
      </c>
      <c r="K361" s="35" t="str">
        <f t="shared" ca="1" si="26"/>
        <v>f</v>
      </c>
      <c r="L361" s="32">
        <f t="shared" si="28"/>
        <v>41633</v>
      </c>
      <c r="M361" s="33" t="str">
        <f t="shared" si="29"/>
        <v>f</v>
      </c>
    </row>
    <row r="362" spans="9:13" ht="15.75">
      <c r="I362" s="30">
        <f t="shared" si="27"/>
        <v>41634</v>
      </c>
      <c r="J362" s="31">
        <f t="shared" si="25"/>
        <v>52</v>
      </c>
      <c r="K362" s="35" t="str">
        <f t="shared" ca="1" si="26"/>
        <v/>
      </c>
      <c r="L362" s="32">
        <f t="shared" si="28"/>
        <v>41634</v>
      </c>
      <c r="M362" s="33" t="str">
        <f t="shared" si="29"/>
        <v>jeu</v>
      </c>
    </row>
    <row r="363" spans="9:13" ht="15.75">
      <c r="I363" s="30">
        <f t="shared" si="27"/>
        <v>41635</v>
      </c>
      <c r="J363" s="31">
        <f t="shared" si="25"/>
        <v>52</v>
      </c>
      <c r="K363" s="35" t="str">
        <f t="shared" ca="1" si="26"/>
        <v/>
      </c>
      <c r="L363" s="32">
        <f t="shared" si="28"/>
        <v>41635</v>
      </c>
      <c r="M363" s="33" t="str">
        <f t="shared" si="29"/>
        <v>ven</v>
      </c>
    </row>
    <row r="364" spans="9:13" ht="15.75">
      <c r="I364" s="30">
        <f t="shared" si="27"/>
        <v>41636</v>
      </c>
      <c r="J364" s="31">
        <f t="shared" si="25"/>
        <v>52</v>
      </c>
      <c r="K364" s="35" t="str">
        <f t="shared" ca="1" si="26"/>
        <v/>
      </c>
      <c r="L364" s="32">
        <f t="shared" si="28"/>
        <v>41636</v>
      </c>
      <c r="M364" s="33" t="str">
        <f t="shared" si="29"/>
        <v>sam</v>
      </c>
    </row>
    <row r="365" spans="9:13" ht="15.75">
      <c r="I365" s="30">
        <f t="shared" si="27"/>
        <v>41637</v>
      </c>
      <c r="J365" s="31">
        <f t="shared" si="25"/>
        <v>52</v>
      </c>
      <c r="K365" s="35" t="str">
        <f t="shared" ca="1" si="26"/>
        <v/>
      </c>
      <c r="L365" s="32">
        <f t="shared" si="28"/>
        <v>41637</v>
      </c>
      <c r="M365" s="33" t="str">
        <f t="shared" si="29"/>
        <v>dim</v>
      </c>
    </row>
    <row r="366" spans="9:13" ht="15.75">
      <c r="I366" s="30">
        <f t="shared" si="27"/>
        <v>41638</v>
      </c>
      <c r="J366" s="31">
        <f t="shared" si="25"/>
        <v>53</v>
      </c>
      <c r="K366" s="35" t="str">
        <f t="shared" ca="1" si="26"/>
        <v/>
      </c>
      <c r="L366" s="32">
        <f t="shared" si="28"/>
        <v>41638</v>
      </c>
      <c r="M366" s="33" t="str">
        <f t="shared" si="29"/>
        <v>lun</v>
      </c>
    </row>
    <row r="367" spans="9:13" ht="15.75">
      <c r="I367" s="30">
        <f t="shared" si="27"/>
        <v>41639</v>
      </c>
      <c r="J367" s="31">
        <f t="shared" si="25"/>
        <v>53</v>
      </c>
      <c r="K367" s="35" t="str">
        <f t="shared" ca="1" si="26"/>
        <v/>
      </c>
      <c r="L367" s="32">
        <f t="shared" si="28"/>
        <v>41639</v>
      </c>
      <c r="M367" s="33" t="str">
        <f t="shared" si="29"/>
        <v>mar</v>
      </c>
    </row>
    <row r="368" spans="9:13" ht="15.75">
      <c r="I368" s="30">
        <f t="shared" si="27"/>
        <v>41640</v>
      </c>
      <c r="J368" s="31">
        <f t="shared" si="25"/>
        <v>1</v>
      </c>
      <c r="K368" s="35" t="str">
        <f t="shared" ca="1" si="26"/>
        <v/>
      </c>
      <c r="L368" s="32">
        <f t="shared" si="28"/>
        <v>41640</v>
      </c>
      <c r="M368" s="33" t="str">
        <f t="shared" si="29"/>
        <v>mer</v>
      </c>
    </row>
    <row r="369" spans="9:13" ht="15.75">
      <c r="I369" s="30">
        <f t="shared" si="27"/>
        <v>41641</v>
      </c>
      <c r="J369" s="31">
        <f t="shared" si="25"/>
        <v>1</v>
      </c>
      <c r="K369" s="35" t="str">
        <f t="shared" ca="1" si="26"/>
        <v/>
      </c>
      <c r="L369" s="32">
        <f t="shared" si="28"/>
        <v>41641</v>
      </c>
      <c r="M369" s="33" t="str">
        <f t="shared" si="29"/>
        <v>jeu</v>
      </c>
    </row>
    <row r="370" spans="9:13" ht="15.75">
      <c r="I370" s="30">
        <f t="shared" si="27"/>
        <v>41642</v>
      </c>
      <c r="J370" s="31">
        <f t="shared" si="25"/>
        <v>1</v>
      </c>
      <c r="K370" s="35" t="str">
        <f t="shared" ca="1" si="26"/>
        <v/>
      </c>
      <c r="L370" s="32">
        <f t="shared" si="28"/>
        <v>41642</v>
      </c>
      <c r="M370" s="33" t="str">
        <f t="shared" si="29"/>
        <v>ven</v>
      </c>
    </row>
    <row r="371" spans="9:13" ht="15.75">
      <c r="I371" s="30">
        <f t="shared" si="27"/>
        <v>41643</v>
      </c>
      <c r="J371" s="31">
        <f t="shared" si="25"/>
        <v>1</v>
      </c>
      <c r="K371" s="35" t="str">
        <f t="shared" ca="1" si="26"/>
        <v/>
      </c>
      <c r="L371" s="32">
        <f t="shared" si="28"/>
        <v>41643</v>
      </c>
      <c r="M371" s="33" t="str">
        <f t="shared" si="29"/>
        <v>sam</v>
      </c>
    </row>
    <row r="372" spans="9:13" ht="15.75">
      <c r="I372" s="30">
        <f t="shared" si="27"/>
        <v>41644</v>
      </c>
      <c r="J372" s="31">
        <f t="shared" si="25"/>
        <v>1</v>
      </c>
      <c r="K372" s="35" t="str">
        <f t="shared" ca="1" si="26"/>
        <v/>
      </c>
      <c r="L372" s="32">
        <f t="shared" si="28"/>
        <v>41644</v>
      </c>
      <c r="M372" s="33" t="str">
        <f t="shared" si="29"/>
        <v>dim</v>
      </c>
    </row>
  </sheetData>
  <phoneticPr fontId="8"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pageSetUpPr fitToPage="1"/>
  </sheetPr>
  <dimension ref="A1:AG20"/>
  <sheetViews>
    <sheetView showZeros="0" zoomScale="90" zoomScaleNormal="90" workbookViewId="0">
      <pane xSplit="2" ySplit="3" topLeftCell="C4" activePane="bottomRight" state="frozen"/>
      <selection pane="topRight" activeCell="D1" sqref="D1"/>
      <selection pane="bottomLeft" activeCell="A4" sqref="A4"/>
      <selection pane="bottomRight" activeCell="A16" sqref="A16"/>
    </sheetView>
  </sheetViews>
  <sheetFormatPr baseColWidth="10" defaultColWidth="11.5703125" defaultRowHeight="15"/>
  <cols>
    <col min="1" max="1" width="22.7109375" bestFit="1" customWidth="1"/>
    <col min="2" max="2" width="15" bestFit="1" customWidth="1"/>
    <col min="3" max="3" width="4.140625" customWidth="1"/>
    <col min="4" max="4" width="5" customWidth="1"/>
    <col min="5" max="5" width="3.85546875" bestFit="1" customWidth="1"/>
    <col min="6" max="6" width="4.28515625" bestFit="1" customWidth="1"/>
    <col min="7" max="7" width="4.5703125" bestFit="1" customWidth="1"/>
    <col min="8" max="8" width="4.42578125" bestFit="1" customWidth="1"/>
    <col min="9" max="9" width="3.85546875" bestFit="1" customWidth="1"/>
    <col min="10" max="10" width="4.42578125" bestFit="1" customWidth="1"/>
    <col min="11" max="11" width="4.5703125" bestFit="1" customWidth="1"/>
    <col min="12" max="12" width="3.85546875" bestFit="1" customWidth="1"/>
    <col min="13" max="13" width="4.28515625" bestFit="1" customWidth="1"/>
    <col min="14" max="14" width="4.5703125" bestFit="1" customWidth="1"/>
    <col min="15" max="15" width="4.42578125" bestFit="1" customWidth="1"/>
    <col min="16" max="16" width="3.85546875" bestFit="1" customWidth="1"/>
    <col min="17" max="17" width="4.42578125" bestFit="1" customWidth="1"/>
    <col min="18" max="18" width="4.5703125" bestFit="1" customWidth="1"/>
    <col min="19" max="19" width="3.85546875" bestFit="1" customWidth="1"/>
    <col min="20" max="20" width="4.28515625" bestFit="1" customWidth="1"/>
    <col min="21" max="21" width="4.5703125" bestFit="1" customWidth="1"/>
    <col min="22" max="22" width="4.42578125" bestFit="1" customWidth="1"/>
    <col min="23" max="23" width="3.85546875" bestFit="1" customWidth="1"/>
    <col min="24" max="24" width="4.42578125" bestFit="1" customWidth="1"/>
    <col min="25" max="25" width="4.5703125" bestFit="1" customWidth="1"/>
    <col min="26" max="26" width="3.85546875" bestFit="1" customWidth="1"/>
    <col min="27" max="27" width="4.28515625" bestFit="1" customWidth="1"/>
    <col min="28" max="28" width="4.5703125" bestFit="1" customWidth="1"/>
    <col min="29" max="29" width="4.42578125" bestFit="1" customWidth="1"/>
    <col min="30" max="30" width="3.85546875" bestFit="1" customWidth="1"/>
    <col min="31" max="31" width="4.42578125" bestFit="1" customWidth="1"/>
    <col min="32" max="32" width="4.5703125" bestFit="1" customWidth="1"/>
    <col min="33" max="33" width="3.85546875" bestFit="1" customWidth="1"/>
  </cols>
  <sheetData>
    <row r="1" spans="1:33" ht="40.5" customHeight="1" thickBot="1">
      <c r="A1" s="20">
        <v>2013</v>
      </c>
      <c r="C1" s="13">
        <f ca="1">DATE(An,1,1)</f>
        <v>41275</v>
      </c>
      <c r="D1" s="13" t="str">
        <f>IF(MONTH(C3)&lt;&gt;MONTH(D3),TEXT(D3,"mmmm"),"")</f>
        <v/>
      </c>
      <c r="E1" s="13" t="str">
        <f t="shared" ref="E1:AG1" si="0">IF(MONTH(D3)&lt;&gt;MONTH(E3),TEXT(E3,"mmmm"),"")</f>
        <v/>
      </c>
      <c r="F1" s="13" t="str">
        <f t="shared" si="0"/>
        <v/>
      </c>
      <c r="G1" s="13" t="str">
        <f t="shared" si="0"/>
        <v/>
      </c>
      <c r="H1" s="13" t="str">
        <f t="shared" si="0"/>
        <v/>
      </c>
      <c r="I1" s="13" t="str">
        <f t="shared" si="0"/>
        <v/>
      </c>
      <c r="J1" s="13" t="str">
        <f t="shared" si="0"/>
        <v/>
      </c>
      <c r="K1" s="13" t="str">
        <f t="shared" si="0"/>
        <v/>
      </c>
      <c r="L1" s="13" t="str">
        <f t="shared" si="0"/>
        <v/>
      </c>
      <c r="M1" s="13" t="str">
        <f t="shared" si="0"/>
        <v/>
      </c>
      <c r="N1" s="13" t="str">
        <f t="shared" si="0"/>
        <v/>
      </c>
      <c r="O1" s="13" t="str">
        <f t="shared" si="0"/>
        <v/>
      </c>
      <c r="P1" s="13" t="str">
        <f t="shared" si="0"/>
        <v/>
      </c>
      <c r="Q1" s="13" t="str">
        <f t="shared" si="0"/>
        <v/>
      </c>
      <c r="R1" s="13" t="str">
        <f t="shared" si="0"/>
        <v/>
      </c>
      <c r="S1" s="13" t="str">
        <f t="shared" si="0"/>
        <v/>
      </c>
      <c r="T1" s="13" t="str">
        <f t="shared" si="0"/>
        <v/>
      </c>
      <c r="U1" s="13" t="str">
        <f t="shared" si="0"/>
        <v/>
      </c>
      <c r="V1" s="13" t="str">
        <f t="shared" si="0"/>
        <v/>
      </c>
      <c r="W1" s="13" t="str">
        <f t="shared" si="0"/>
        <v/>
      </c>
      <c r="X1" s="13" t="str">
        <f t="shared" si="0"/>
        <v/>
      </c>
      <c r="Y1" s="13" t="str">
        <f t="shared" si="0"/>
        <v/>
      </c>
      <c r="Z1" s="13" t="str">
        <f t="shared" si="0"/>
        <v/>
      </c>
      <c r="AA1" s="13" t="str">
        <f t="shared" si="0"/>
        <v/>
      </c>
      <c r="AB1" s="13" t="str">
        <f t="shared" si="0"/>
        <v/>
      </c>
      <c r="AC1" s="13" t="str">
        <f t="shared" si="0"/>
        <v/>
      </c>
      <c r="AD1" s="13" t="str">
        <f t="shared" si="0"/>
        <v/>
      </c>
      <c r="AE1" s="13" t="str">
        <f t="shared" si="0"/>
        <v/>
      </c>
      <c r="AF1" s="13" t="str">
        <f t="shared" si="0"/>
        <v/>
      </c>
      <c r="AG1" s="13" t="str">
        <f t="shared" si="0"/>
        <v/>
      </c>
    </row>
    <row r="2" spans="1:33">
      <c r="A2" s="1"/>
      <c r="C2" s="36" t="str">
        <f t="shared" ref="C2:AG2" ca="1" si="1">VLOOKUP(C3,dates,2,FALSE)</f>
        <v>f</v>
      </c>
      <c r="D2" s="37" t="str">
        <f t="shared" ca="1" si="1"/>
        <v>mer</v>
      </c>
      <c r="E2" s="37" t="str">
        <f t="shared" ca="1" si="1"/>
        <v>jeu</v>
      </c>
      <c r="F2" s="37" t="str">
        <f t="shared" ca="1" si="1"/>
        <v>ven</v>
      </c>
      <c r="G2" s="37" t="str">
        <f t="shared" ca="1" si="1"/>
        <v>sam</v>
      </c>
      <c r="H2" s="37" t="str">
        <f t="shared" ca="1" si="1"/>
        <v>dim</v>
      </c>
      <c r="I2" s="37" t="str">
        <f t="shared" ca="1" si="1"/>
        <v>lun</v>
      </c>
      <c r="J2" s="37" t="str">
        <f t="shared" ca="1" si="1"/>
        <v>mar</v>
      </c>
      <c r="K2" s="37" t="str">
        <f t="shared" ca="1" si="1"/>
        <v>mer</v>
      </c>
      <c r="L2" s="37" t="str">
        <f t="shared" ca="1" si="1"/>
        <v>jeu</v>
      </c>
      <c r="M2" s="37" t="str">
        <f t="shared" ca="1" si="1"/>
        <v>ven</v>
      </c>
      <c r="N2" s="37" t="str">
        <f t="shared" ca="1" si="1"/>
        <v>sam</v>
      </c>
      <c r="O2" s="37" t="str">
        <f t="shared" ca="1" si="1"/>
        <v>dim</v>
      </c>
      <c r="P2" s="37" t="str">
        <f t="shared" ca="1" si="1"/>
        <v>lun</v>
      </c>
      <c r="Q2" s="37" t="str">
        <f t="shared" ca="1" si="1"/>
        <v>mar</v>
      </c>
      <c r="R2" s="37" t="str">
        <f t="shared" ca="1" si="1"/>
        <v>mer</v>
      </c>
      <c r="S2" s="37" t="str">
        <f t="shared" ca="1" si="1"/>
        <v>jeu</v>
      </c>
      <c r="T2" s="37" t="str">
        <f t="shared" ca="1" si="1"/>
        <v>ven</v>
      </c>
      <c r="U2" s="37" t="str">
        <f t="shared" ca="1" si="1"/>
        <v>sam</v>
      </c>
      <c r="V2" s="37" t="str">
        <f t="shared" ca="1" si="1"/>
        <v>dim</v>
      </c>
      <c r="W2" s="37" t="str">
        <f t="shared" ca="1" si="1"/>
        <v>lun</v>
      </c>
      <c r="X2" s="37" t="str">
        <f t="shared" ca="1" si="1"/>
        <v>mar</v>
      </c>
      <c r="Y2" s="37" t="str">
        <f t="shared" ca="1" si="1"/>
        <v>mer</v>
      </c>
      <c r="Z2" s="37" t="str">
        <f t="shared" ca="1" si="1"/>
        <v>jeu</v>
      </c>
      <c r="AA2" s="37" t="str">
        <f t="shared" ca="1" si="1"/>
        <v>ven</v>
      </c>
      <c r="AB2" s="37" t="str">
        <f t="shared" ca="1" si="1"/>
        <v>sam</v>
      </c>
      <c r="AC2" s="37" t="str">
        <f t="shared" ca="1" si="1"/>
        <v>dim</v>
      </c>
      <c r="AD2" s="37" t="str">
        <f t="shared" ca="1" si="1"/>
        <v>lun</v>
      </c>
      <c r="AE2" s="37" t="str">
        <f t="shared" ca="1" si="1"/>
        <v>mar</v>
      </c>
      <c r="AF2" s="37" t="str">
        <f t="shared" ca="1" si="1"/>
        <v>mer</v>
      </c>
      <c r="AG2" s="38" t="str">
        <f t="shared" ca="1" si="1"/>
        <v>jeu</v>
      </c>
    </row>
    <row r="3" spans="1:33" ht="15.75" thickBot="1">
      <c r="A3" s="21" t="s">
        <v>13</v>
      </c>
      <c r="B3" s="22" t="s">
        <v>14</v>
      </c>
      <c r="C3" s="39">
        <f ca="1">(DATE(An,1,1))</f>
        <v>41275</v>
      </c>
      <c r="D3" s="40">
        <f>+C3+1</f>
        <v>41276</v>
      </c>
      <c r="E3" s="40">
        <f t="shared" ref="E3:AG3" si="2">+D3+1</f>
        <v>41277</v>
      </c>
      <c r="F3" s="40">
        <f t="shared" si="2"/>
        <v>41278</v>
      </c>
      <c r="G3" s="40">
        <f t="shared" si="2"/>
        <v>41279</v>
      </c>
      <c r="H3" s="40">
        <f t="shared" si="2"/>
        <v>41280</v>
      </c>
      <c r="I3" s="40">
        <f t="shared" si="2"/>
        <v>41281</v>
      </c>
      <c r="J3" s="40">
        <f t="shared" si="2"/>
        <v>41282</v>
      </c>
      <c r="K3" s="40">
        <f t="shared" si="2"/>
        <v>41283</v>
      </c>
      <c r="L3" s="40">
        <f t="shared" si="2"/>
        <v>41284</v>
      </c>
      <c r="M3" s="40">
        <f t="shared" si="2"/>
        <v>41285</v>
      </c>
      <c r="N3" s="40">
        <f t="shared" si="2"/>
        <v>41286</v>
      </c>
      <c r="O3" s="40">
        <f t="shared" si="2"/>
        <v>41287</v>
      </c>
      <c r="P3" s="40">
        <f t="shared" si="2"/>
        <v>41288</v>
      </c>
      <c r="Q3" s="40">
        <f t="shared" si="2"/>
        <v>41289</v>
      </c>
      <c r="R3" s="40">
        <f t="shared" si="2"/>
        <v>41290</v>
      </c>
      <c r="S3" s="40">
        <f t="shared" si="2"/>
        <v>41291</v>
      </c>
      <c r="T3" s="40">
        <f t="shared" si="2"/>
        <v>41292</v>
      </c>
      <c r="U3" s="40">
        <f t="shared" si="2"/>
        <v>41293</v>
      </c>
      <c r="V3" s="40">
        <f t="shared" si="2"/>
        <v>41294</v>
      </c>
      <c r="W3" s="40">
        <f t="shared" si="2"/>
        <v>41295</v>
      </c>
      <c r="X3" s="40">
        <f t="shared" si="2"/>
        <v>41296</v>
      </c>
      <c r="Y3" s="40">
        <f t="shared" si="2"/>
        <v>41297</v>
      </c>
      <c r="Z3" s="40">
        <f t="shared" si="2"/>
        <v>41298</v>
      </c>
      <c r="AA3" s="40">
        <f t="shared" si="2"/>
        <v>41299</v>
      </c>
      <c r="AB3" s="40">
        <f t="shared" si="2"/>
        <v>41300</v>
      </c>
      <c r="AC3" s="40">
        <f t="shared" si="2"/>
        <v>41301</v>
      </c>
      <c r="AD3" s="40">
        <f t="shared" si="2"/>
        <v>41302</v>
      </c>
      <c r="AE3" s="40">
        <f t="shared" si="2"/>
        <v>41303</v>
      </c>
      <c r="AF3" s="40">
        <f t="shared" si="2"/>
        <v>41304</v>
      </c>
      <c r="AG3" s="41">
        <f t="shared" si="2"/>
        <v>41305</v>
      </c>
    </row>
    <row r="4" spans="1:33">
      <c r="A4" s="24" t="str">
        <f ca="1">Récap!A3</f>
        <v>aaa</v>
      </c>
      <c r="B4" s="25" t="str">
        <f ca="1">Récap!B3</f>
        <v>administratif</v>
      </c>
      <c r="C4" s="14"/>
      <c r="D4" s="15" t="s">
        <v>23</v>
      </c>
      <c r="E4" s="15" t="s">
        <v>23</v>
      </c>
      <c r="F4" s="15"/>
      <c r="G4" s="15"/>
      <c r="H4" s="15"/>
      <c r="I4" s="15"/>
      <c r="J4" s="15"/>
      <c r="K4" s="15"/>
      <c r="L4" s="15"/>
      <c r="M4" s="15"/>
      <c r="N4" s="15"/>
      <c r="O4" s="15"/>
      <c r="P4" s="15"/>
      <c r="Q4" s="15"/>
      <c r="R4" s="15"/>
      <c r="S4" s="15"/>
      <c r="T4" s="15"/>
      <c r="U4" s="15"/>
      <c r="V4" s="15"/>
      <c r="W4" s="15"/>
      <c r="X4" s="15"/>
      <c r="Y4" s="15"/>
      <c r="Z4" s="15"/>
      <c r="AA4" s="15"/>
      <c r="AB4" s="15"/>
      <c r="AC4" s="15"/>
      <c r="AD4" s="15"/>
      <c r="AE4" s="15"/>
      <c r="AF4" s="15"/>
      <c r="AG4" s="16"/>
    </row>
    <row r="5" spans="1:33">
      <c r="A5" s="26" t="str">
        <f ca="1">Récap!A4</f>
        <v>bbb</v>
      </c>
      <c r="B5" s="27" t="str">
        <f ca="1">Récap!B4</f>
        <v>maintenance</v>
      </c>
      <c r="C5" s="17"/>
      <c r="D5" s="18"/>
      <c r="E5" s="18"/>
      <c r="F5" s="18"/>
      <c r="G5" s="18"/>
      <c r="H5" s="18"/>
      <c r="I5" s="18"/>
      <c r="J5" s="18"/>
      <c r="K5" s="18"/>
      <c r="L5" s="18"/>
      <c r="M5" s="18"/>
      <c r="N5" s="18"/>
      <c r="O5" s="18"/>
      <c r="P5" s="18"/>
      <c r="Q5" s="18"/>
      <c r="R5" s="18"/>
      <c r="S5" s="18"/>
      <c r="T5" s="18"/>
      <c r="U5" s="18"/>
      <c r="V5" s="18"/>
      <c r="W5" s="18"/>
      <c r="X5" s="18"/>
      <c r="Y5" s="18"/>
      <c r="Z5" s="18"/>
      <c r="AA5" s="18"/>
      <c r="AB5" s="18"/>
      <c r="AC5" s="18"/>
      <c r="AD5" s="18" t="s">
        <v>17</v>
      </c>
      <c r="AE5" s="18" t="s">
        <v>17</v>
      </c>
      <c r="AF5" s="18" t="s">
        <v>17</v>
      </c>
      <c r="AG5" s="19" t="s">
        <v>17</v>
      </c>
    </row>
    <row r="6" spans="1:33">
      <c r="A6" s="26" t="str">
        <f ca="1">Récap!A5</f>
        <v>ccc</v>
      </c>
      <c r="B6" s="27" t="str">
        <f ca="1">Récap!B5</f>
        <v>maintenance</v>
      </c>
      <c r="C6" s="17"/>
      <c r="D6" s="18"/>
      <c r="E6" s="18"/>
      <c r="F6" s="18"/>
      <c r="G6" s="18"/>
      <c r="H6" s="18"/>
      <c r="I6" s="18"/>
      <c r="J6" s="18"/>
      <c r="K6" s="18"/>
      <c r="L6" s="18"/>
      <c r="M6" s="18"/>
      <c r="N6" s="18"/>
      <c r="O6" s="18"/>
      <c r="P6" s="18" t="s">
        <v>15</v>
      </c>
      <c r="Q6" s="18" t="s">
        <v>15</v>
      </c>
      <c r="R6" s="18" t="s">
        <v>15</v>
      </c>
      <c r="S6" s="18" t="s">
        <v>15</v>
      </c>
      <c r="T6" s="18" t="s">
        <v>15</v>
      </c>
      <c r="U6" s="18"/>
      <c r="V6" s="18"/>
      <c r="W6" s="18" t="s">
        <v>15</v>
      </c>
      <c r="X6" s="18" t="s">
        <v>15</v>
      </c>
      <c r="Y6" s="18" t="s">
        <v>15</v>
      </c>
      <c r="Z6" s="18" t="s">
        <v>15</v>
      </c>
      <c r="AA6" s="18" t="s">
        <v>15</v>
      </c>
      <c r="AB6" s="18"/>
      <c r="AC6" s="18"/>
      <c r="AD6" s="18" t="s">
        <v>15</v>
      </c>
      <c r="AE6" s="18"/>
      <c r="AF6" s="18"/>
      <c r="AG6" s="19"/>
    </row>
    <row r="7" spans="1:33">
      <c r="A7" s="26" t="str">
        <f ca="1">Récap!A6</f>
        <v>ddd</v>
      </c>
      <c r="B7" s="27" t="str">
        <f ca="1">Récap!B6</f>
        <v>atelier</v>
      </c>
      <c r="C7" s="17"/>
      <c r="D7" s="18" t="s">
        <v>24</v>
      </c>
      <c r="E7" s="18" t="s">
        <v>24</v>
      </c>
      <c r="F7" s="18" t="s">
        <v>24</v>
      </c>
      <c r="G7" s="18"/>
      <c r="H7" s="18"/>
      <c r="I7" s="18"/>
      <c r="J7" s="18"/>
      <c r="K7" s="18"/>
      <c r="L7" s="18"/>
      <c r="M7" s="18"/>
      <c r="N7" s="18"/>
      <c r="O7" s="18"/>
      <c r="P7" s="18"/>
      <c r="Q7" s="18"/>
      <c r="R7" s="18"/>
      <c r="S7" s="18"/>
      <c r="T7" s="18"/>
      <c r="U7" s="18"/>
      <c r="V7" s="18"/>
      <c r="W7" s="18"/>
      <c r="X7" s="18"/>
      <c r="Y7" s="18"/>
      <c r="Z7" s="18"/>
      <c r="AA7" s="18"/>
      <c r="AB7" s="18"/>
      <c r="AC7" s="18"/>
      <c r="AD7" s="18"/>
      <c r="AE7" s="18"/>
      <c r="AF7" s="18"/>
      <c r="AG7" s="19"/>
    </row>
    <row r="8" spans="1:33">
      <c r="A8" s="26" t="str">
        <f ca="1">Récap!A7</f>
        <v>eee</v>
      </c>
      <c r="B8" s="27" t="str">
        <f ca="1">Récap!B7</f>
        <v>atelier</v>
      </c>
      <c r="C8" s="17"/>
      <c r="D8" s="18"/>
      <c r="E8" s="18"/>
      <c r="F8" s="18"/>
      <c r="G8" s="18"/>
      <c r="H8" s="18" t="s">
        <v>16</v>
      </c>
      <c r="I8" s="18" t="s">
        <v>16</v>
      </c>
      <c r="J8" s="18" t="s">
        <v>16</v>
      </c>
      <c r="K8" s="18" t="s">
        <v>16</v>
      </c>
      <c r="L8" s="18" t="s">
        <v>16</v>
      </c>
      <c r="M8" s="18" t="s">
        <v>16</v>
      </c>
      <c r="N8" s="18" t="s">
        <v>16</v>
      </c>
      <c r="O8" s="18" t="s">
        <v>16</v>
      </c>
      <c r="P8" s="18" t="s">
        <v>16</v>
      </c>
      <c r="Q8" s="18" t="s">
        <v>16</v>
      </c>
      <c r="R8" s="18" t="s">
        <v>16</v>
      </c>
      <c r="S8" s="18" t="s">
        <v>16</v>
      </c>
      <c r="T8" s="18" t="s">
        <v>16</v>
      </c>
      <c r="U8" s="18"/>
      <c r="V8" s="18"/>
      <c r="W8" s="18"/>
      <c r="X8" s="18"/>
      <c r="Y8" s="18"/>
      <c r="Z8" s="18"/>
      <c r="AA8" s="18"/>
      <c r="AB8" s="18"/>
      <c r="AC8" s="18"/>
      <c r="AD8" s="18"/>
      <c r="AE8" s="18"/>
      <c r="AF8" s="18"/>
      <c r="AG8" s="19"/>
    </row>
    <row r="9" spans="1:33">
      <c r="A9" s="26" t="str">
        <f ca="1">Récap!A8</f>
        <v>fff</v>
      </c>
      <c r="B9" s="27" t="str">
        <f ca="1">Récap!B8</f>
        <v>commercial</v>
      </c>
      <c r="C9" s="17"/>
      <c r="D9" s="18"/>
      <c r="E9" s="18"/>
      <c r="F9" s="18"/>
      <c r="G9" s="18"/>
      <c r="H9" s="18"/>
      <c r="I9" s="18"/>
      <c r="J9" s="18"/>
      <c r="K9" s="18"/>
      <c r="L9" s="18"/>
      <c r="M9" s="18"/>
      <c r="N9" s="18"/>
      <c r="O9" s="18"/>
      <c r="P9" s="18"/>
      <c r="Q9" s="18"/>
      <c r="R9" s="18"/>
      <c r="S9" s="18"/>
      <c r="T9" s="18"/>
      <c r="U9" s="18"/>
      <c r="V9" s="18"/>
      <c r="W9" s="18"/>
      <c r="X9" s="18"/>
      <c r="Y9" s="18"/>
      <c r="Z9" s="18"/>
      <c r="AA9" s="18"/>
      <c r="AB9" s="18"/>
      <c r="AC9" s="18"/>
      <c r="AD9" s="18"/>
      <c r="AE9" s="18"/>
      <c r="AF9" s="18"/>
      <c r="AG9" s="19"/>
    </row>
    <row r="10" spans="1:33">
      <c r="A10" s="26">
        <f ca="1">Récap!A9</f>
        <v>0</v>
      </c>
      <c r="B10" s="27">
        <f ca="1">Récap!B9</f>
        <v>0</v>
      </c>
      <c r="C10" s="17"/>
      <c r="D10" s="18"/>
      <c r="E10" s="18"/>
      <c r="F10" s="18"/>
      <c r="G10" s="18"/>
      <c r="H10" s="18"/>
      <c r="I10" s="18"/>
      <c r="J10" s="18"/>
      <c r="K10" s="18"/>
      <c r="L10" s="18"/>
      <c r="M10" s="18"/>
      <c r="N10" s="18"/>
      <c r="O10" s="18"/>
      <c r="P10" s="18"/>
      <c r="Q10" s="18"/>
      <c r="R10" s="18"/>
      <c r="S10" s="18"/>
      <c r="T10" s="18"/>
      <c r="U10" s="18"/>
      <c r="V10" s="18"/>
      <c r="W10" s="18"/>
      <c r="X10" s="18"/>
      <c r="Y10" s="18"/>
      <c r="Z10" s="18"/>
      <c r="AA10" s="18"/>
      <c r="AB10" s="18"/>
      <c r="AC10" s="18"/>
      <c r="AD10" s="18"/>
      <c r="AE10" s="18"/>
      <c r="AF10" s="18"/>
      <c r="AG10" s="19"/>
    </row>
    <row r="11" spans="1:33">
      <c r="A11" s="26">
        <f ca="1">Récap!A10</f>
        <v>0</v>
      </c>
      <c r="B11" s="27">
        <f ca="1">Récap!B10</f>
        <v>0</v>
      </c>
      <c r="C11" s="17"/>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9"/>
    </row>
    <row r="12" spans="1:33">
      <c r="A12" s="26">
        <f ca="1">Récap!A11</f>
        <v>0</v>
      </c>
      <c r="B12" s="27">
        <f ca="1">Récap!B11</f>
        <v>0</v>
      </c>
      <c r="C12" s="17"/>
      <c r="D12" s="18"/>
      <c r="E12" s="18"/>
      <c r="F12" s="18"/>
      <c r="G12" s="18"/>
      <c r="H12" s="18"/>
      <c r="I12" s="18"/>
      <c r="J12" s="18"/>
      <c r="K12" s="18"/>
      <c r="L12" s="18"/>
      <c r="M12" s="18"/>
      <c r="N12" s="18"/>
      <c r="O12" s="18"/>
      <c r="P12" s="18"/>
      <c r="Q12" s="18"/>
      <c r="R12" s="18"/>
      <c r="S12" s="18"/>
      <c r="T12" s="18"/>
      <c r="U12" s="18"/>
      <c r="V12" s="18"/>
      <c r="W12" s="18"/>
      <c r="X12" s="18"/>
      <c r="Y12" s="18"/>
      <c r="Z12" s="18"/>
      <c r="AA12" s="18"/>
      <c r="AB12" s="18"/>
      <c r="AC12" s="18"/>
      <c r="AD12" s="18"/>
      <c r="AE12" s="18"/>
      <c r="AF12" s="18"/>
      <c r="AG12" s="19"/>
    </row>
    <row r="13" spans="1:33">
      <c r="A13" s="26">
        <f ca="1">Récap!A12</f>
        <v>0</v>
      </c>
      <c r="B13" s="27">
        <f ca="1">Récap!B12</f>
        <v>0</v>
      </c>
      <c r="C13" s="17"/>
      <c r="D13" s="18"/>
      <c r="E13" s="18"/>
      <c r="F13" s="18"/>
      <c r="G13" s="18"/>
      <c r="H13" s="18"/>
      <c r="I13" s="18"/>
      <c r="J13" s="18"/>
      <c r="K13" s="18"/>
      <c r="L13" s="18"/>
      <c r="M13" s="18"/>
      <c r="N13" s="18"/>
      <c r="O13" s="18"/>
      <c r="P13" s="18"/>
      <c r="Q13" s="18"/>
      <c r="R13" s="18"/>
      <c r="S13" s="18"/>
      <c r="T13" s="18"/>
      <c r="U13" s="18"/>
      <c r="V13" s="18"/>
      <c r="W13" s="18"/>
      <c r="X13" s="18"/>
      <c r="Y13" s="18"/>
      <c r="Z13" s="18"/>
      <c r="AA13" s="18"/>
      <c r="AB13" s="18"/>
      <c r="AC13" s="18"/>
      <c r="AD13" s="18"/>
      <c r="AE13" s="18"/>
      <c r="AF13" s="18"/>
      <c r="AG13" s="19"/>
    </row>
    <row r="14" spans="1:33">
      <c r="A14" s="26">
        <f ca="1">Récap!A13</f>
        <v>0</v>
      </c>
      <c r="B14" s="27">
        <f ca="1">Récap!B13</f>
        <v>0</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row>
    <row r="15" spans="1:33">
      <c r="A15" s="26">
        <f ca="1">Récap!A14</f>
        <v>0</v>
      </c>
      <c r="B15" s="27">
        <f ca="1">Récap!B14</f>
        <v>0</v>
      </c>
      <c r="C15" s="17"/>
      <c r="D15" s="18"/>
      <c r="E15" s="18"/>
      <c r="F15" s="18"/>
      <c r="G15" s="18"/>
      <c r="H15" s="18"/>
      <c r="I15" s="18"/>
      <c r="J15" s="18"/>
      <c r="K15" s="18"/>
      <c r="L15" s="18"/>
      <c r="M15" s="18"/>
      <c r="N15" s="18"/>
      <c r="O15" s="18"/>
      <c r="P15" s="18"/>
      <c r="Q15" s="18"/>
      <c r="R15" s="18"/>
      <c r="S15" s="18"/>
      <c r="T15" s="18"/>
      <c r="U15" s="18"/>
      <c r="V15" s="18"/>
      <c r="W15" s="18"/>
      <c r="X15" s="18"/>
      <c r="Y15" s="18"/>
      <c r="Z15" s="18"/>
      <c r="AA15" s="18"/>
      <c r="AB15" s="18"/>
      <c r="AC15" s="18"/>
      <c r="AD15" s="18"/>
      <c r="AE15" s="18"/>
      <c r="AF15" s="18"/>
      <c r="AG15" s="19"/>
    </row>
    <row r="16" spans="1:33">
      <c r="A16" s="26">
        <f ca="1">Récap!A15</f>
        <v>0</v>
      </c>
      <c r="B16" s="27">
        <f ca="1">Récap!B15</f>
        <v>0</v>
      </c>
      <c r="C16" s="17"/>
      <c r="D16" s="18"/>
      <c r="E16" s="18"/>
      <c r="F16" s="18"/>
      <c r="G16" s="18"/>
      <c r="H16" s="18"/>
      <c r="I16" s="18"/>
      <c r="J16" s="18"/>
      <c r="K16" s="18"/>
      <c r="L16" s="18"/>
      <c r="M16" s="18"/>
      <c r="N16" s="18"/>
      <c r="O16" s="18"/>
      <c r="P16" s="18"/>
      <c r="Q16" s="18"/>
      <c r="R16" s="18"/>
      <c r="S16" s="18"/>
      <c r="T16" s="18"/>
      <c r="U16" s="18"/>
      <c r="V16" s="18"/>
      <c r="W16" s="18"/>
      <c r="X16" s="18"/>
      <c r="Y16" s="18"/>
      <c r="Z16" s="18"/>
      <c r="AA16" s="18"/>
      <c r="AB16" s="18"/>
      <c r="AC16" s="18"/>
      <c r="AD16" s="18"/>
      <c r="AE16" s="18"/>
      <c r="AF16" s="18"/>
      <c r="AG16" s="19"/>
    </row>
    <row r="17" spans="1:33">
      <c r="A17" s="26">
        <f ca="1">Récap!A16</f>
        <v>0</v>
      </c>
      <c r="B17" s="27">
        <f ca="1">Récap!B16</f>
        <v>0</v>
      </c>
      <c r="C17" s="17"/>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9"/>
    </row>
    <row r="18" spans="1:33">
      <c r="A18" s="26">
        <f ca="1">Récap!A17</f>
        <v>0</v>
      </c>
      <c r="B18" s="27">
        <f ca="1">Récap!B17</f>
        <v>0</v>
      </c>
      <c r="C18" s="17"/>
      <c r="D18" s="18"/>
      <c r="E18" s="18"/>
      <c r="F18" s="18"/>
      <c r="G18" s="18"/>
      <c r="H18" s="18"/>
      <c r="I18" s="18"/>
      <c r="J18" s="18"/>
      <c r="K18" s="18"/>
      <c r="L18" s="18"/>
      <c r="M18" s="18"/>
      <c r="N18" s="18"/>
      <c r="O18" s="18"/>
      <c r="P18" s="18"/>
      <c r="Q18" s="18"/>
      <c r="R18" s="18"/>
      <c r="S18" s="18"/>
      <c r="T18" s="18"/>
      <c r="U18" s="18"/>
      <c r="V18" s="18"/>
      <c r="W18" s="18"/>
      <c r="X18" s="18"/>
      <c r="Y18" s="18"/>
      <c r="Z18" s="18"/>
      <c r="AA18" s="18"/>
      <c r="AB18" s="18"/>
      <c r="AC18" s="18"/>
      <c r="AD18" s="18"/>
      <c r="AE18" s="18"/>
      <c r="AF18" s="18"/>
      <c r="AG18" s="19"/>
    </row>
    <row r="19" spans="1:33">
      <c r="A19" s="26">
        <f ca="1">Récap!A18</f>
        <v>0</v>
      </c>
      <c r="B19" s="27">
        <f ca="1">Récap!B18</f>
        <v>0</v>
      </c>
      <c r="C19" s="17"/>
      <c r="D19" s="18"/>
      <c r="E19" s="18"/>
      <c r="F19" s="18"/>
      <c r="G19" s="18"/>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9"/>
    </row>
    <row r="20" spans="1:33">
      <c r="A20" s="26">
        <f ca="1">Récap!A19</f>
        <v>0</v>
      </c>
      <c r="B20" s="27">
        <f ca="1">Récap!B19</f>
        <v>0</v>
      </c>
      <c r="C20" s="17"/>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9"/>
    </row>
  </sheetData>
  <phoneticPr fontId="8" type="noConversion"/>
  <conditionalFormatting sqref="C4:AG20">
    <cfRule type="expression" dxfId="3" priority="4">
      <formula>OR(WEEKDAY(C$3)=1,WEEKDAY(C$3)=7)</formula>
    </cfRule>
  </conditionalFormatting>
  <conditionalFormatting sqref="C2:AG20">
    <cfRule type="expression" dxfId="2" priority="3">
      <formula>COUNTIF(Fériés,C$3)</formula>
    </cfRule>
  </conditionalFormatting>
  <conditionalFormatting sqref="C1:AG1">
    <cfRule type="containsBlanks" dxfId="1" priority="13">
      <formula>LEN(TRIM(C1))=0</formula>
    </cfRule>
    <cfRule type="notContainsBlanks" dxfId="0" priority="13">
      <formula>LEN(TRIM(C1))&gt;0</formula>
    </cfRule>
  </conditionalFormatting>
  <dataValidations count="1">
    <dataValidation type="list" allowBlank="1" showInputMessage="1" showErrorMessage="1" sqref="A1:A2">
      <formula1>Année</formula1>
    </dataValidation>
  </dataValidations>
  <pageMargins left="0.25" right="0.25" top="0.75" bottom="0.75" header="0.3" footer="0.3"/>
  <pageSetup paperSize="9" scale="24" fitToWidth="0" orientation="landscape" horizontalDpi="4294967293" r:id="rId1"/>
</worksheet>
</file>

<file path=xl/worksheets/sheet3.xml><?xml version="1.0" encoding="utf-8"?>
<worksheet xmlns="http://schemas.openxmlformats.org/spreadsheetml/2006/main" xmlns:r="http://schemas.openxmlformats.org/officeDocument/2006/relationships">
  <sheetPr codeName="Feuil3"/>
  <dimension ref="A1:B8"/>
  <sheetViews>
    <sheetView workbookViewId="0">
      <selection activeCell="B9" sqref="B9"/>
    </sheetView>
  </sheetViews>
  <sheetFormatPr baseColWidth="10" defaultRowHeight="12.75"/>
  <cols>
    <col min="1" max="1" width="21.42578125" style="23" bestFit="1" customWidth="1"/>
    <col min="2" max="2" width="13.140625" style="23" bestFit="1" customWidth="1"/>
    <col min="3" max="16384" width="11.42578125" style="23"/>
  </cols>
  <sheetData>
    <row r="1" spans="1:2" ht="13.5" customHeight="1"/>
    <row r="2" spans="1:2" ht="13.5" thickBot="1">
      <c r="A2" s="21" t="s">
        <v>18</v>
      </c>
      <c r="B2" s="22" t="s">
        <v>14</v>
      </c>
    </row>
    <row r="3" spans="1:2">
      <c r="A3" s="24" t="s">
        <v>32</v>
      </c>
      <c r="B3" s="25" t="s">
        <v>39</v>
      </c>
    </row>
    <row r="4" spans="1:2">
      <c r="A4" s="26" t="s">
        <v>33</v>
      </c>
      <c r="B4" s="27" t="s">
        <v>40</v>
      </c>
    </row>
    <row r="5" spans="1:2">
      <c r="A5" s="26" t="s">
        <v>34</v>
      </c>
      <c r="B5" s="27" t="s">
        <v>40</v>
      </c>
    </row>
    <row r="6" spans="1:2">
      <c r="A6" s="26" t="s">
        <v>35</v>
      </c>
      <c r="B6" s="27" t="s">
        <v>41</v>
      </c>
    </row>
    <row r="7" spans="1:2">
      <c r="A7" s="26" t="s">
        <v>36</v>
      </c>
      <c r="B7" s="27" t="s">
        <v>41</v>
      </c>
    </row>
    <row r="8" spans="1:2">
      <c r="A8" s="26" t="s">
        <v>37</v>
      </c>
      <c r="B8" s="27" t="s">
        <v>38</v>
      </c>
    </row>
  </sheetData>
  <phoneticPr fontId="8"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J6"/>
  <sheetViews>
    <sheetView tabSelected="1" workbookViewId="0">
      <selection activeCell="D9" sqref="D9"/>
    </sheetView>
  </sheetViews>
  <sheetFormatPr baseColWidth="10" defaultRowHeight="15"/>
  <cols>
    <col min="1" max="1" width="25.28515625" customWidth="1"/>
    <col min="2" max="2" width="10.42578125" customWidth="1"/>
    <col min="3" max="4" width="11.42578125" style="44"/>
    <col min="5" max="5" width="6.85546875" customWidth="1"/>
  </cols>
  <sheetData>
    <row r="1" spans="1:10">
      <c r="A1" s="21" t="s">
        <v>18</v>
      </c>
      <c r="B1" s="29" t="s">
        <v>21</v>
      </c>
      <c r="C1" s="43" t="s">
        <v>19</v>
      </c>
      <c r="D1" s="43" t="s">
        <v>20</v>
      </c>
      <c r="E1" s="28" t="s">
        <v>30</v>
      </c>
      <c r="F1" s="42" t="s">
        <v>31</v>
      </c>
      <c r="J1" s="45" t="s">
        <v>42</v>
      </c>
    </row>
    <row r="2" spans="1:10">
      <c r="A2" t="s">
        <v>35</v>
      </c>
      <c r="B2" t="s">
        <v>24</v>
      </c>
      <c r="C2" s="44">
        <v>41275</v>
      </c>
      <c r="D2" s="44">
        <v>41278</v>
      </c>
      <c r="E2" t="str">
        <f ca="1">IF(ISBLANK(B2),"",VLOOKUP(B2,Base!$F$2:$G$75,2,FALSE))</f>
        <v>RTT</v>
      </c>
      <c r="F2">
        <f ca="1">NETWORKDAYS(C2,D2,Fériés)</f>
        <v>3</v>
      </c>
    </row>
    <row r="3" spans="1:10">
      <c r="A3" t="s">
        <v>32</v>
      </c>
      <c r="B3" t="s">
        <v>28</v>
      </c>
      <c r="C3" s="44">
        <v>41276</v>
      </c>
      <c r="D3" s="44">
        <v>41277</v>
      </c>
      <c r="E3" t="str">
        <f ca="1">IF(ISBLANK(B3),"",VLOOKUP(B3,Base!$F$2:$G$75,2,FALSE))</f>
        <v>CP</v>
      </c>
      <c r="F3">
        <f ca="1">NETWORKDAYS(C3,D3,Fériés)</f>
        <v>2</v>
      </c>
    </row>
    <row r="4" spans="1:10">
      <c r="A4" t="s">
        <v>36</v>
      </c>
      <c r="B4" t="s">
        <v>16</v>
      </c>
      <c r="C4" s="44">
        <v>41280</v>
      </c>
      <c r="D4" s="44">
        <v>41292</v>
      </c>
      <c r="E4" t="str">
        <f ca="1">IF(ISBLANK(B4),"",VLOOKUP(B4,Base!$F$2:$G$75,2,FALSE))</f>
        <v>EF</v>
      </c>
    </row>
    <row r="5" spans="1:10">
      <c r="A5" t="s">
        <v>34</v>
      </c>
      <c r="B5" t="s">
        <v>15</v>
      </c>
      <c r="C5" s="44">
        <v>41288</v>
      </c>
      <c r="D5" s="44">
        <v>41302</v>
      </c>
      <c r="E5" t="str">
        <f ca="1">IF(ISBLANK(B5),"",VLOOKUP(B5,Base!$F$2:$G$75,2,FALSE))</f>
        <v>CSS</v>
      </c>
    </row>
    <row r="6" spans="1:10">
      <c r="A6" t="s">
        <v>33</v>
      </c>
      <c r="B6" t="s">
        <v>17</v>
      </c>
      <c r="C6" s="44">
        <v>41302</v>
      </c>
      <c r="D6" s="44">
        <v>41305</v>
      </c>
      <c r="E6" t="str">
        <f ca="1">IF(ISBLANK(B6),"",VLOOKUP(B6,Base!$F$2:$G$75,2,FALSE))</f>
        <v>MAL</v>
      </c>
    </row>
  </sheetData>
  <phoneticPr fontId="8" type="noConversion"/>
  <dataValidations count="2">
    <dataValidation type="list" allowBlank="1" showInputMessage="1" showErrorMessage="1" sqref="A2:A22">
      <formula1>Salariés</formula1>
    </dataValidation>
    <dataValidation type="list" allowBlank="1" showInputMessage="1" showErrorMessage="1" sqref="B2:B22">
      <formula1>Congés</formula1>
    </dataValidation>
  </dataValidations>
  <hyperlinks>
    <hyperlink ref="J1" r:id="rId1"/>
  </hyperlinks>
  <pageMargins left="0.7" right="0.7" top="0.75" bottom="0.75" header="0.3" footer="0.3"/>
  <pageSetup paperSize="9" orientation="portrait" horizontalDpi="4294967293"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Base</vt:lpstr>
      <vt:lpstr>Calendrier</vt:lpstr>
      <vt:lpstr>Récap</vt:lpstr>
      <vt:lpstr>Saisie des congés</vt:lpstr>
      <vt:lpstr>An</vt:lpstr>
      <vt:lpstr>Année</vt:lpstr>
      <vt:lpstr>dates</vt:lpstr>
      <vt:lpstr>début</vt:lpstr>
      <vt:lpstr>Fériés</vt:lpstr>
      <vt:lpstr>fin</vt:lpstr>
      <vt:lpstr>saisie</vt:lpstr>
      <vt:lpstr>Salariés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Sabrina</dc:creator>
  <cp:lastModifiedBy>Michel</cp:lastModifiedBy>
  <cp:lastPrinted>2013-03-02T18:10:40Z</cp:lastPrinted>
  <dcterms:created xsi:type="dcterms:W3CDTF">2013-03-02T14:10:52Z</dcterms:created>
  <dcterms:modified xsi:type="dcterms:W3CDTF">2013-03-07T07:39:42Z</dcterms:modified>
</cp:coreProperties>
</file>