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" i="1" l="1"/>
  <c r="L8" i="1" s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M18" i="1"/>
  <c r="L18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M17" i="1"/>
  <c r="L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M16" i="1"/>
  <c r="L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M15" i="1"/>
  <c r="L15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M14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M13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M12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M11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M10" i="1"/>
  <c r="L10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M9" i="1"/>
  <c r="L9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M8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M7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M6" i="1"/>
  <c r="L6" i="1"/>
  <c r="L14" i="1" l="1"/>
  <c r="L13" i="1"/>
  <c r="L12" i="1"/>
  <c r="L7" i="1"/>
  <c r="L11" i="1"/>
</calcChain>
</file>

<file path=xl/sharedStrings.xml><?xml version="1.0" encoding="utf-8"?>
<sst xmlns="http://schemas.openxmlformats.org/spreadsheetml/2006/main" count="117" uniqueCount="55">
  <si>
    <t xml:space="preserve">Date du jour </t>
  </si>
  <si>
    <t>Ambition</t>
  </si>
  <si>
    <t>Projet</t>
  </si>
  <si>
    <t>Chef de Projet</t>
  </si>
  <si>
    <t>Thème</t>
  </si>
  <si>
    <t>Id</t>
  </si>
  <si>
    <t>Action</t>
  </si>
  <si>
    <t>Sous-action</t>
  </si>
  <si>
    <t>Priorité</t>
  </si>
  <si>
    <t>Délai 1</t>
  </si>
  <si>
    <t>Etat 1</t>
  </si>
  <si>
    <t>Délai 2</t>
  </si>
  <si>
    <t>Retard atteint</t>
  </si>
  <si>
    <t>Retard Prévisonnel</t>
  </si>
  <si>
    <t>Etat 2</t>
  </si>
  <si>
    <t>Commentaires</t>
  </si>
  <si>
    <t>Délai 3</t>
  </si>
  <si>
    <t>Délai 4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</si>
  <si>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</si>
  <si>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</si>
  <si>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</si>
  <si>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</si>
  <si>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</si>
  <si>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</si>
  <si>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</si>
  <si>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</si>
  <si>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</si>
  <si>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</si>
  <si>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</si>
  <si>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</si>
  <si>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Entreprise</t>
  </si>
  <si>
    <t>Sécurité</t>
  </si>
  <si>
    <t>Jean Charles</t>
  </si>
  <si>
    <t>Contrats</t>
  </si>
  <si>
    <t>Valider l’engagement sécurité</t>
  </si>
  <si>
    <t>Réalisée</t>
  </si>
  <si>
    <t>Mise en application</t>
  </si>
  <si>
    <t>Signature des engagements</t>
  </si>
  <si>
    <t>En retard</t>
  </si>
  <si>
    <t>action de stabilisation</t>
  </si>
  <si>
    <t>Audit Aval 1</t>
  </si>
  <si>
    <t>Audit Aval 2</t>
  </si>
  <si>
    <t>Audit Aval 3</t>
  </si>
  <si>
    <t>Audit Amont 1</t>
  </si>
  <si>
    <t>Audit Amont 2</t>
  </si>
  <si>
    <t>Audit Amont 3</t>
  </si>
  <si>
    <t>Audit P 1</t>
  </si>
  <si>
    <t>Audit P 2</t>
  </si>
  <si>
    <t>Audit P 3</t>
  </si>
  <si>
    <t>Audit P 4</t>
  </si>
  <si>
    <t>Non réalisée</t>
  </si>
  <si>
    <t>réalisée</t>
  </si>
  <si>
    <t>en retard</t>
  </si>
  <si>
    <t>non réalisée</t>
  </si>
  <si>
    <t>http://forum.excel-pratique.com/excel/aide-sur-macros-vba-mise-en-forme-conditionnelle-t52928.html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</si>
</sst>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0F8336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CC66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mbria"/>
      <family val="2"/>
      <scheme val="major"/>
    </font>
    <font>
      <sz val="11"/>
      <color theme="1"/>
      <name val="Cambria"/>
      <family val="2"/>
      <scheme val="maj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F833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5">
    <xf numFmtId="0" fontId="0" fillId="0" borderId="0" xfId="0"/>
    <xf numFmtId="0" fontId="2" fillId="2" borderId="0" xfId="0" applyFont="1" applyFill="1" applyAlignment="1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 vertical="center"/>
    </xf>
    <xf numFmtId="14" fontId="2" fillId="2" borderId="0" xfId="0" applyNumberFormat="1" applyFont="1" applyFill="1" applyAlignment="1"/>
    <xf numFmtId="1" fontId="2" fillId="2" borderId="0" xfId="0" applyNumberFormat="1" applyFont="1" applyFill="1" applyAlignment="1"/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7" fillId="0" borderId="0" xfId="0" applyFont="1" applyAlignment="1"/>
    <xf numFmtId="0" fontId="1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14" fontId="9" fillId="0" borderId="0" xfId="0" applyNumberFormat="1" applyFont="1" applyAlignment="1"/>
    <xf numFmtId="1" fontId="9" fillId="0" borderId="0" xfId="0" applyNumberFormat="1" applyFont="1" applyAlignment="1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2" xfId="0" applyFont="1" applyFill="1" applyBorder="1" applyAlignment="1" applyProtection="1">
      <alignment vertical="center"/>
    </xf>
    <xf numFmtId="0" fontId="10" fillId="0" borderId="0" xfId="1"/>
  </cellXfs>
  <cellStyles count="2">
    <cellStyle name="Lien hypertexte" xfId="1" builtinId="8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1251857</xdr:colOff>
      <xdr:row>21</xdr:row>
      <xdr:rowOff>13607</xdr:rowOff>
    </xdr:from>
    <xdr:to>
      <xdr:col>20</xdr:col>
      <xdr:colOff>231321</xdr:colOff>
      <xdr:row>47</xdr:row>
      <xdr:rowOff>27214</xdr:rowOff>
    </xdr:to>
    <xdr:sp macro="" textlink="">
      <xdr:nvSpPr>
        <xdr:cNvPr id="2" name="ZoneTexte 1"/>
        <xdr:cNvSpPr txBox="1"/>
      </xdr:nvSpPr>
      <xdr:spPr>
        <a:xfrm>
          <a:off x="6994071" y="4884964"/>
          <a:ext cx="13797643" cy="49666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en Excel et je suis confronté à un nombre de problèmes auxquels je n'ai pas pu trouvé de solutions sur le Forum vu que c'est assez spécifique.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pour mission de créer un outil de suivi d'actions à réaliser durant l'année 2014, relatives à une vingtaine de projets. </a:t>
          </a:r>
          <a:br>
            <a:rPr lang="fr-FR"/>
          </a:br>
          <a:r>
            <a:rPr lang="fr-FR"/>
            <a:t>Il y a quand même 400 actions d'où la nécessité de mettre en place un outil dynamique et surtout très efficace sur le point de vue visuel.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cette perspective il faut que j'arrive à :</a:t>
          </a:r>
          <a:br>
            <a:rPr lang="fr-FR"/>
          </a:br>
          <a:r>
            <a:rPr lang="fr-FR"/>
            <a:t>1. Mettre des </a:t>
          </a:r>
          <a:r>
            <a:rPr lang="fr-FR" b="1">
              <a:effectLst/>
            </a:rPr>
            <a:t>Flags</a:t>
          </a:r>
          <a:r>
            <a:rPr lang="fr-FR"/>
            <a:t> pour différentier les </a:t>
          </a:r>
          <a:r>
            <a:rPr lang="fr-FR" b="1">
              <a:effectLst/>
            </a:rPr>
            <a:t>états</a:t>
          </a:r>
          <a:r>
            <a:rPr lang="fr-FR"/>
            <a:t> (Réalisée, Non réalisée, En retard) en utilisant la forme conditionnelle avec des icônes.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2. Visualiser les cases contenant des croix avec des couleurs en fonction de leur statut :</a:t>
          </a:r>
          <a:br>
            <a:rPr lang="fr-FR"/>
          </a:br>
          <a:r>
            <a:rPr lang="fr-FR"/>
            <a:t>Pour les cases avec une </a:t>
          </a:r>
          <a:r>
            <a:rPr lang="fr-FR" b="1">
              <a:effectLst/>
            </a:rPr>
            <a:t>seule croix</a:t>
          </a:r>
          <a:r>
            <a:rPr lang="fr-FR"/>
            <a:t>, il faut qu’elle soit :</a:t>
          </a:r>
          <a:br>
            <a:rPr lang="fr-FR"/>
          </a:br>
          <a:r>
            <a:rPr lang="fr-FR"/>
            <a:t>• Verte si l’</a:t>
          </a:r>
          <a:r>
            <a:rPr lang="fr-FR" u="sng">
              <a:effectLst/>
            </a:rPr>
            <a:t>Etat 1</a:t>
          </a:r>
          <a:r>
            <a:rPr lang="fr-FR"/>
            <a:t> est : Réalisée</a:t>
          </a:r>
          <a:br>
            <a:rPr lang="fr-FR"/>
          </a:br>
          <a:r>
            <a:rPr lang="fr-FR"/>
            <a:t>• Orange si l’</a:t>
          </a:r>
          <a:r>
            <a:rPr lang="fr-FR" u="sng">
              <a:effectLst/>
            </a:rPr>
            <a:t>Etat 1</a:t>
          </a:r>
          <a:r>
            <a:rPr lang="fr-FR"/>
            <a:t> est : Non réalisée</a:t>
          </a:r>
          <a:br>
            <a:rPr lang="fr-FR"/>
          </a:br>
          <a:r>
            <a:rPr lang="fr-FR"/>
            <a:t>• Rouge si l’</a:t>
          </a:r>
          <a:r>
            <a:rPr lang="fr-FR" u="sng">
              <a:effectLst/>
            </a:rPr>
            <a:t>Etat 1</a:t>
          </a:r>
          <a:r>
            <a:rPr lang="fr-FR"/>
            <a:t> est : En retard</a:t>
          </a:r>
          <a:br>
            <a:rPr lang="fr-FR"/>
          </a:br>
          <a:r>
            <a:rPr lang="fr-FR"/>
            <a:t>Pour les cases avec </a:t>
          </a:r>
          <a:r>
            <a:rPr lang="fr-FR" b="1">
              <a:effectLst/>
            </a:rPr>
            <a:t>deux croix</a:t>
          </a:r>
          <a:r>
            <a:rPr lang="fr-FR"/>
            <a:t>, il faut qu’elles soient :</a:t>
          </a:r>
          <a:br>
            <a:rPr lang="fr-FR"/>
          </a:br>
          <a:r>
            <a:rPr lang="fr-FR"/>
            <a:t>• Verte si l’</a:t>
          </a:r>
          <a:r>
            <a:rPr lang="fr-FR" u="sng">
              <a:effectLst/>
            </a:rPr>
            <a:t>Etat 2</a:t>
          </a:r>
          <a:r>
            <a:rPr lang="fr-FR"/>
            <a:t> est : Réalisée</a:t>
          </a:r>
          <a:br>
            <a:rPr lang="fr-FR"/>
          </a:br>
          <a:r>
            <a:rPr lang="fr-FR"/>
            <a:t>• Orange si l’</a:t>
          </a:r>
          <a:r>
            <a:rPr lang="fr-FR" u="sng">
              <a:effectLst/>
            </a:rPr>
            <a:t>Etat 2</a:t>
          </a:r>
          <a:r>
            <a:rPr lang="fr-FR"/>
            <a:t> est : Non réalisée</a:t>
          </a:r>
          <a:br>
            <a:rPr lang="fr-FR"/>
          </a:br>
          <a:r>
            <a:rPr lang="fr-FR"/>
            <a:t>• Rouge si l’</a:t>
          </a:r>
          <a:r>
            <a:rPr lang="fr-FR" u="sng">
              <a:effectLst/>
            </a:rPr>
            <a:t>Etat 2</a:t>
          </a:r>
          <a:r>
            <a:rPr lang="fr-FR"/>
            <a:t> est : En retard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Beaucoup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sur-macros-vba-mise-en-forme-conditionnelle-t529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"/>
  <sheetViews>
    <sheetView tabSelected="1" topLeftCell="E4" zoomScale="80" zoomScaleNormal="80" workbookViewId="0">
      <selection activeCell="V30" sqref="V30"/>
    </sheetView>
  </sheetViews>
  <sheetFormatPr baseColWidth="10" defaultColWidth="9.140625" defaultRowHeight="15" x14ac:dyDescent="0.25"/>
  <cols>
    <col min="1" max="1" width="17.28515625" bestFit="1" customWidth="1"/>
    <col min="2" max="2" width="30.7109375" customWidth="1"/>
    <col min="3" max="3" width="18.5703125" bestFit="1" customWidth="1"/>
    <col min="4" max="4" width="9.5703125" bestFit="1" customWidth="1"/>
    <col min="5" max="5" width="9.7109375" customWidth="1"/>
    <col min="6" max="6" width="27.5703125" bestFit="1" customWidth="1"/>
    <col min="7" max="7" width="25.140625" bestFit="1" customWidth="1"/>
    <col min="8" max="8" width="10.28515625" bestFit="1" customWidth="1"/>
    <col min="9" max="9" width="12.140625" bestFit="1" customWidth="1"/>
    <col min="10" max="10" width="12" bestFit="1" customWidth="1"/>
    <col min="11" max="11" width="12.140625" bestFit="1" customWidth="1"/>
    <col min="12" max="12" width="25.28515625" customWidth="1"/>
    <col min="13" max="13" width="24.28515625" bestFit="1" customWidth="1"/>
    <col min="14" max="14" width="8.42578125" bestFit="1" customWidth="1"/>
    <col min="15" max="15" width="19.140625" bestFit="1" customWidth="1"/>
    <col min="16" max="18" width="9.7109375" bestFit="1" customWidth="1"/>
    <col min="19" max="19" width="9" bestFit="1" customWidth="1"/>
    <col min="20" max="20" width="7.28515625" bestFit="1" customWidth="1"/>
    <col min="21" max="21" width="6.42578125" bestFit="1" customWidth="1"/>
    <col min="22" max="23" width="5.85546875" bestFit="1" customWidth="1"/>
    <col min="24" max="24" width="8.42578125" bestFit="1" customWidth="1"/>
    <col min="25" max="25" width="7.140625" bestFit="1" customWidth="1"/>
    <col min="26" max="26" width="14.5703125" bestFit="1" customWidth="1"/>
    <col min="27" max="27" width="11.140625" bestFit="1" customWidth="1"/>
    <col min="28" max="28" width="14" bestFit="1" customWidth="1"/>
    <col min="29" max="29" width="13.7109375" bestFit="1" customWidth="1"/>
    <col min="30" max="30" width="9.7109375" bestFit="1" customWidth="1"/>
  </cols>
  <sheetData>
    <row r="1" spans="1:30" ht="21" x14ac:dyDescent="0.35">
      <c r="A1" s="1" t="s">
        <v>0</v>
      </c>
      <c r="B1" s="2">
        <f ca="1">TODAY()</f>
        <v>41821</v>
      </c>
      <c r="F1" s="3"/>
      <c r="G1" s="3"/>
      <c r="I1" s="4"/>
      <c r="K1" s="4"/>
      <c r="L1" s="5"/>
      <c r="M1" s="5"/>
      <c r="N1" s="5"/>
      <c r="R1" s="6"/>
    </row>
    <row r="2" spans="1:30" x14ac:dyDescent="0.25">
      <c r="F2" s="3"/>
      <c r="G2" s="3"/>
      <c r="I2" s="4"/>
      <c r="K2" s="4"/>
      <c r="L2" s="5"/>
      <c r="M2" s="5"/>
      <c r="N2" s="5"/>
      <c r="R2" s="6"/>
    </row>
    <row r="3" spans="1:30" x14ac:dyDescent="0.25">
      <c r="F3" s="3"/>
      <c r="G3" s="3"/>
      <c r="I3" s="4"/>
      <c r="K3" s="4"/>
      <c r="L3" s="5"/>
      <c r="M3" s="5"/>
      <c r="N3" s="5"/>
      <c r="R3" s="6"/>
    </row>
    <row r="4" spans="1:30" x14ac:dyDescent="0.25">
      <c r="F4" s="3"/>
      <c r="G4" s="3"/>
      <c r="I4" s="4"/>
      <c r="K4" s="4"/>
      <c r="L4" s="5"/>
      <c r="M4" s="5"/>
      <c r="N4" s="5"/>
      <c r="R4" s="6"/>
    </row>
    <row r="5" spans="1:30" ht="21" x14ac:dyDescent="0.3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7" t="s">
        <v>9</v>
      </c>
      <c r="J5" s="1" t="s">
        <v>10</v>
      </c>
      <c r="K5" s="7" t="s">
        <v>11</v>
      </c>
      <c r="L5" s="8" t="s">
        <v>12</v>
      </c>
      <c r="M5" s="8" t="s">
        <v>13</v>
      </c>
      <c r="N5" s="8" t="s">
        <v>14</v>
      </c>
      <c r="O5" s="1" t="s">
        <v>15</v>
      </c>
      <c r="P5" s="1" t="s">
        <v>16</v>
      </c>
      <c r="Q5" s="1" t="s">
        <v>17</v>
      </c>
      <c r="R5" s="9" t="s">
        <v>18</v>
      </c>
      <c r="S5" s="1" t="s">
        <v>19</v>
      </c>
      <c r="T5" s="1" t="s">
        <v>20</v>
      </c>
      <c r="U5" s="1" t="s">
        <v>21</v>
      </c>
      <c r="V5" s="1" t="s">
        <v>22</v>
      </c>
      <c r="W5" s="1" t="s">
        <v>23</v>
      </c>
      <c r="X5" s="1" t="s">
        <v>24</v>
      </c>
      <c r="Y5" s="1" t="s">
        <v>25</v>
      </c>
      <c r="Z5" s="1" t="s">
        <v>26</v>
      </c>
      <c r="AA5" s="1" t="s">
        <v>27</v>
      </c>
      <c r="AB5" s="1" t="s">
        <v>28</v>
      </c>
      <c r="AC5" s="1" t="s">
        <v>29</v>
      </c>
      <c r="AD5" s="1" t="s">
        <v>18</v>
      </c>
    </row>
    <row r="6" spans="1:30" ht="18.75" x14ac:dyDescent="0.25">
      <c r="A6" s="10" t="s">
        <v>30</v>
      </c>
      <c r="B6" s="11" t="s">
        <v>31</v>
      </c>
      <c r="C6" s="12" t="s">
        <v>32</v>
      </c>
      <c r="D6" s="13" t="s">
        <v>33</v>
      </c>
      <c r="E6" s="14">
        <v>1</v>
      </c>
      <c r="F6" s="15" t="s">
        <v>34</v>
      </c>
      <c r="G6" s="16"/>
      <c r="H6" s="16"/>
      <c r="I6" s="17">
        <v>41729</v>
      </c>
      <c r="J6" s="16" t="s">
        <v>35</v>
      </c>
      <c r="K6" s="17"/>
      <c r="L6" s="18" t="str">
        <f t="shared" ref="L6:L18" si="0">IF($J6="En retard",DATEDIF($I6,$B$1,"d"),"")</f>
        <v/>
      </c>
      <c r="M6" s="18" t="str">
        <f>IF(ISBLANK($K6),"",DATEDIF($K6,$I6,"d"))</f>
        <v/>
      </c>
      <c r="N6" s="18"/>
      <c r="O6" s="16"/>
      <c r="P6" s="19"/>
      <c r="Q6" s="19"/>
      <c r="R6" s="20" t="str">
        <f t="shared" ref="R6:R18" si="1">IF(($I6&gt;=DATEVALUE("1/1/2014"))*($I6&lt;=DATEVALUE("31/1/2014")),"X",IF(($K6&gt;=DATEVALUE("1/1/2014"))*($K6&lt;=DATEVALUE("31/1/2014")),"XX",""))</f>
        <v/>
      </c>
      <c r="S6" s="20" t="str">
        <f t="shared" ref="S6:S18" si="2">IF(($I6&gt;=DATEVALUE("1/2/2014"))*($I6&lt;=DATEVALUE("28/2/2014")),"X",IF(($K6&gt;=DATEVALUE("1/2/2014"))*($K6&lt;=DATEVALUE("28/2/2014")),"XX",""))</f>
        <v/>
      </c>
      <c r="T6" s="21" t="str">
        <f t="shared" ref="T6:T18" si="3">IF(($I6&gt;=DATEVALUE("1/3/2014"))*($I6&lt;=DATEVALUE("31/3/2014")),"X",IF(($K6&gt;=DATEVALUE("1/3/2014"))*($K6&lt;=DATEVALUE("31/3/2014")),"XX",""))</f>
        <v>X</v>
      </c>
      <c r="U6" s="20" t="str">
        <f t="shared" ref="U6:U18" si="4">IF(($I6&gt;=DATEVALUE("1/4/2014"))*($I6&lt;=DATEVALUE("30/4/2014")),"X",IF(($K6&gt;=DATEVALUE("1/4/2014"))*($K6&lt;=DATEVALUE("30/4/2014")),"XX",""))</f>
        <v/>
      </c>
      <c r="V6" s="20" t="str">
        <f t="shared" ref="V6:V18" si="5">IF(($I6&gt;=DATEVALUE("1/5/2014"))*($I6&lt;=DATEVALUE("31/5/2014")),"X",IF(($K6&gt;=DATEVALUE("1/5/2014"))*($K6&lt;=DATEVALUE("31/5/2014")),"XX",""))</f>
        <v/>
      </c>
      <c r="W6" s="20" t="str">
        <f t="shared" ref="W6:W18" si="6">IF(($I6&gt;=DATEVALUE("1/6/2014"))*($I6&lt;=DATEVALUE("30/6/2014")),"X",IF(($K6&gt;=DATEVALUE("1/6/2014"))*($K6&lt;=DATEVALUE("30/6/2014")),"XX",""))</f>
        <v/>
      </c>
      <c r="X6" s="20" t="str">
        <f t="shared" ref="X6:X18" si="7">IF(($I6&gt;=DATEVALUE("1/7/2014"))*($I6&lt;=DATEVALUE("31/7/2014")),"X",IF(($K6&gt;=DATEVALUE("1/7/2014"))*($K6&lt;=DATEVALUE("31/7/2014")),"XX",""))</f>
        <v/>
      </c>
      <c r="Y6" s="20" t="str">
        <f t="shared" ref="Y6:Y18" si="8">IF(($I6&gt;=DATEVALUE("1/8/2014"))*($I6&lt;=DATEVALUE("31/8/2014")),"X",IF(($K6&gt;=DATEVALUE("1/8/2014"))*($K6&lt;=DATEVALUE("31/8/2014")),"XX",""))</f>
        <v/>
      </c>
      <c r="Z6" s="20" t="str">
        <f t="shared" ref="Z6:Z18" si="9">IF(($I6&gt;=DATEVALUE("1/9/2014"))*($I6&lt;=DATEVALUE("30/9/2014")),"X",IF(($K6&gt;=DATEVALUE("1/9/2014"))*($K6&lt;=DATEVALUE("30/9/2014")),"XX",""))</f>
        <v/>
      </c>
      <c r="AA6" s="20" t="str">
        <f t="shared" ref="AA6:AA18" si="10">IF(($I6&gt;=DATEVALUE("1/10/2014"))*($I6&lt;=DATEVALUE("31/10/2014")),"X",IF(($K6&gt;=DATEVALUE("1/10/2014"))*($K6&lt;=DATEVALUE("31/10/2014")),"XX",""))</f>
        <v/>
      </c>
      <c r="AB6" s="20" t="str">
        <f t="shared" ref="AB6:AB18" si="11">IF(($I6&gt;=DATEVALUE("1/11/2014"))*($I6&lt;=DATEVALUE("30/11/2014")),"X",IF(($K6&gt;=DATEVALUE("1/11/2014"))*($K6&lt;=DATEVALUE("30/11/2014")),"XX",""))</f>
        <v/>
      </c>
      <c r="AC6" s="20" t="str">
        <f t="shared" ref="AC6:AC18" si="12">IF(($I6&gt;=DATEVALUE("1/12/2014"))*($I6&lt;=DATEVALUE("31/12/2014")),"X",IF(($K6&gt;=DATEVALUE("1/12/2014"))*($K6&lt;=DATEVALUE("31/12/2014")),"XX",""))</f>
        <v/>
      </c>
      <c r="AD6" s="20" t="str">
        <f t="shared" ref="AD6:AD18" si="13">IF(($I6&gt;=DATEVALUE("1/1/2015"))*($I6&lt;=DATEVALUE("31/1/2015")),"X",IF(($K6&gt;=DATEVALUE("1/1/2015"))*($K6&lt;=DATEVALUE("31/1/2015")),"XX",""))</f>
        <v/>
      </c>
    </row>
    <row r="7" spans="1:30" ht="18.75" x14ac:dyDescent="0.25">
      <c r="A7" s="10" t="s">
        <v>30</v>
      </c>
      <c r="B7" s="11" t="s">
        <v>31</v>
      </c>
      <c r="C7" s="12" t="s">
        <v>32</v>
      </c>
      <c r="D7" s="13" t="s">
        <v>33</v>
      </c>
      <c r="E7" s="14">
        <v>2</v>
      </c>
      <c r="F7" s="15" t="s">
        <v>36</v>
      </c>
      <c r="G7" s="15" t="s">
        <v>37</v>
      </c>
      <c r="H7" s="16"/>
      <c r="I7" s="17">
        <v>41729</v>
      </c>
      <c r="J7" s="16" t="s">
        <v>38</v>
      </c>
      <c r="K7" s="17">
        <v>41801</v>
      </c>
      <c r="L7" s="18">
        <f t="shared" ca="1" si="0"/>
        <v>92</v>
      </c>
      <c r="M7" s="18">
        <f t="shared" ref="M7:M18" si="14">IF(ISBLANK($K7),"",DAYS360(I7,K7,TRUE))</f>
        <v>71</v>
      </c>
      <c r="N7" s="18" t="s">
        <v>51</v>
      </c>
      <c r="O7" s="16"/>
      <c r="P7" s="19"/>
      <c r="Q7" s="19"/>
      <c r="R7" s="20" t="str">
        <f t="shared" si="1"/>
        <v/>
      </c>
      <c r="S7" s="20" t="str">
        <f t="shared" si="2"/>
        <v/>
      </c>
      <c r="T7" s="20" t="str">
        <f t="shared" si="3"/>
        <v>X</v>
      </c>
      <c r="U7" s="20" t="str">
        <f t="shared" si="4"/>
        <v/>
      </c>
      <c r="V7" s="20" t="str">
        <f t="shared" si="5"/>
        <v/>
      </c>
      <c r="W7" s="20" t="str">
        <f t="shared" si="6"/>
        <v>XX</v>
      </c>
      <c r="X7" s="20" t="str">
        <f t="shared" si="7"/>
        <v/>
      </c>
      <c r="Y7" s="20" t="str">
        <f t="shared" si="8"/>
        <v/>
      </c>
      <c r="Z7" s="20" t="str">
        <f t="shared" si="9"/>
        <v/>
      </c>
      <c r="AA7" s="20" t="str">
        <f t="shared" si="10"/>
        <v/>
      </c>
      <c r="AB7" s="20" t="str">
        <f t="shared" si="11"/>
        <v/>
      </c>
      <c r="AC7" s="20" t="str">
        <f t="shared" si="12"/>
        <v/>
      </c>
      <c r="AD7" s="20" t="str">
        <f t="shared" si="13"/>
        <v/>
      </c>
    </row>
    <row r="8" spans="1:30" ht="18.75" x14ac:dyDescent="0.25">
      <c r="A8" s="10" t="s">
        <v>30</v>
      </c>
      <c r="B8" s="11" t="s">
        <v>31</v>
      </c>
      <c r="C8" s="12" t="s">
        <v>32</v>
      </c>
      <c r="D8" s="13" t="s">
        <v>33</v>
      </c>
      <c r="E8" s="14">
        <v>3</v>
      </c>
      <c r="F8" s="15" t="s">
        <v>36</v>
      </c>
      <c r="G8" s="22" t="s">
        <v>39</v>
      </c>
      <c r="H8" s="16"/>
      <c r="I8" s="17">
        <v>41729</v>
      </c>
      <c r="J8" s="16" t="s">
        <v>38</v>
      </c>
      <c r="K8" s="17"/>
      <c r="L8" s="18">
        <f t="shared" ca="1" si="0"/>
        <v>92</v>
      </c>
      <c r="M8" s="18" t="str">
        <f t="shared" si="14"/>
        <v/>
      </c>
      <c r="N8" s="18"/>
      <c r="O8" s="16"/>
      <c r="P8" s="19"/>
      <c r="Q8" s="19"/>
      <c r="R8" s="20" t="str">
        <f t="shared" si="1"/>
        <v/>
      </c>
      <c r="S8" s="20" t="str">
        <f t="shared" si="2"/>
        <v/>
      </c>
      <c r="T8" s="20" t="str">
        <f t="shared" si="3"/>
        <v>X</v>
      </c>
      <c r="U8" s="20" t="str">
        <f t="shared" si="4"/>
        <v/>
      </c>
      <c r="V8" s="20" t="str">
        <f t="shared" si="5"/>
        <v/>
      </c>
      <c r="W8" s="20" t="str">
        <f t="shared" si="6"/>
        <v/>
      </c>
      <c r="X8" s="20" t="str">
        <f t="shared" si="7"/>
        <v/>
      </c>
      <c r="Y8" s="20" t="str">
        <f t="shared" si="8"/>
        <v/>
      </c>
      <c r="Z8" s="20" t="str">
        <f t="shared" si="9"/>
        <v/>
      </c>
      <c r="AA8" s="20" t="str">
        <f t="shared" si="10"/>
        <v/>
      </c>
      <c r="AB8" s="20" t="str">
        <f t="shared" si="11"/>
        <v/>
      </c>
      <c r="AC8" s="20" t="str">
        <f t="shared" si="12"/>
        <v/>
      </c>
      <c r="AD8" s="20" t="str">
        <f t="shared" si="13"/>
        <v/>
      </c>
    </row>
    <row r="9" spans="1:30" ht="18.75" x14ac:dyDescent="0.25">
      <c r="A9" s="10" t="s">
        <v>30</v>
      </c>
      <c r="B9" s="11" t="s">
        <v>31</v>
      </c>
      <c r="C9" s="12" t="s">
        <v>32</v>
      </c>
      <c r="D9" s="13" t="s">
        <v>33</v>
      </c>
      <c r="E9" s="14">
        <v>4</v>
      </c>
      <c r="F9" s="23" t="s">
        <v>40</v>
      </c>
      <c r="G9" s="16"/>
      <c r="H9" s="16"/>
      <c r="I9" s="17">
        <v>41698</v>
      </c>
      <c r="J9" s="16" t="s">
        <v>35</v>
      </c>
      <c r="K9" s="17"/>
      <c r="L9" s="18" t="str">
        <f t="shared" si="0"/>
        <v/>
      </c>
      <c r="M9" s="18" t="str">
        <f t="shared" si="14"/>
        <v/>
      </c>
      <c r="N9" s="18"/>
      <c r="O9" s="16"/>
      <c r="P9" s="19"/>
      <c r="Q9" s="19"/>
      <c r="R9" s="20" t="str">
        <f t="shared" si="1"/>
        <v/>
      </c>
      <c r="S9" s="20" t="str">
        <f t="shared" si="2"/>
        <v>X</v>
      </c>
      <c r="T9" s="20" t="str">
        <f t="shared" si="3"/>
        <v/>
      </c>
      <c r="U9" s="20" t="str">
        <f t="shared" si="4"/>
        <v/>
      </c>
      <c r="V9" s="20" t="str">
        <f t="shared" si="5"/>
        <v/>
      </c>
      <c r="W9" s="20" t="str">
        <f t="shared" si="6"/>
        <v/>
      </c>
      <c r="X9" s="20" t="str">
        <f t="shared" si="7"/>
        <v/>
      </c>
      <c r="Y9" s="20" t="str">
        <f t="shared" si="8"/>
        <v/>
      </c>
      <c r="Z9" s="20" t="str">
        <f t="shared" si="9"/>
        <v/>
      </c>
      <c r="AA9" s="20" t="str">
        <f t="shared" si="10"/>
        <v/>
      </c>
      <c r="AB9" s="20" t="str">
        <f t="shared" si="11"/>
        <v/>
      </c>
      <c r="AC9" s="20" t="str">
        <f t="shared" si="12"/>
        <v/>
      </c>
      <c r="AD9" s="20" t="str">
        <f t="shared" si="13"/>
        <v/>
      </c>
    </row>
    <row r="10" spans="1:30" ht="18.75" x14ac:dyDescent="0.25">
      <c r="A10" s="10" t="s">
        <v>30</v>
      </c>
      <c r="B10" s="11" t="s">
        <v>31</v>
      </c>
      <c r="C10" s="12" t="s">
        <v>32</v>
      </c>
      <c r="D10" s="13" t="s">
        <v>33</v>
      </c>
      <c r="E10" s="14">
        <v>5</v>
      </c>
      <c r="F10" s="23" t="s">
        <v>41</v>
      </c>
      <c r="G10" s="16"/>
      <c r="H10" s="16"/>
      <c r="I10" s="17">
        <v>41729</v>
      </c>
      <c r="J10" s="16" t="s">
        <v>35</v>
      </c>
      <c r="K10" s="17"/>
      <c r="L10" s="18" t="str">
        <f t="shared" si="0"/>
        <v/>
      </c>
      <c r="M10" s="18" t="str">
        <f t="shared" si="14"/>
        <v/>
      </c>
      <c r="N10" s="18"/>
      <c r="O10" s="16"/>
      <c r="P10" s="19"/>
      <c r="Q10" s="19"/>
      <c r="R10" s="20" t="str">
        <f t="shared" si="1"/>
        <v/>
      </c>
      <c r="S10" s="20" t="str">
        <f t="shared" si="2"/>
        <v/>
      </c>
      <c r="T10" s="20" t="str">
        <f t="shared" si="3"/>
        <v>X</v>
      </c>
      <c r="U10" s="20" t="str">
        <f t="shared" si="4"/>
        <v/>
      </c>
      <c r="V10" s="20" t="str">
        <f t="shared" si="5"/>
        <v/>
      </c>
      <c r="W10" s="20" t="str">
        <f t="shared" si="6"/>
        <v/>
      </c>
      <c r="X10" s="20" t="str">
        <f t="shared" si="7"/>
        <v/>
      </c>
      <c r="Y10" s="20" t="str">
        <f t="shared" si="8"/>
        <v/>
      </c>
      <c r="Z10" s="20" t="str">
        <f t="shared" si="9"/>
        <v/>
      </c>
      <c r="AA10" s="20" t="str">
        <f t="shared" si="10"/>
        <v/>
      </c>
      <c r="AB10" s="20" t="str">
        <f t="shared" si="11"/>
        <v/>
      </c>
      <c r="AC10" s="20" t="str">
        <f t="shared" si="12"/>
        <v/>
      </c>
      <c r="AD10" s="20" t="str">
        <f t="shared" si="13"/>
        <v/>
      </c>
    </row>
    <row r="11" spans="1:30" ht="18.75" x14ac:dyDescent="0.25">
      <c r="A11" s="10" t="s">
        <v>30</v>
      </c>
      <c r="B11" s="11" t="s">
        <v>31</v>
      </c>
      <c r="C11" s="12" t="s">
        <v>32</v>
      </c>
      <c r="D11" s="13" t="s">
        <v>33</v>
      </c>
      <c r="E11" s="14">
        <v>6</v>
      </c>
      <c r="F11" s="23" t="s">
        <v>42</v>
      </c>
      <c r="G11" s="16"/>
      <c r="H11" s="16"/>
      <c r="I11" s="17">
        <v>41759</v>
      </c>
      <c r="J11" s="16" t="s">
        <v>38</v>
      </c>
      <c r="K11" s="17">
        <v>41820</v>
      </c>
      <c r="L11" s="18">
        <f t="shared" ca="1" si="0"/>
        <v>62</v>
      </c>
      <c r="M11" s="18">
        <f t="shared" si="14"/>
        <v>60</v>
      </c>
      <c r="N11" s="18" t="s">
        <v>52</v>
      </c>
      <c r="O11" s="16"/>
      <c r="P11" s="19"/>
      <c r="Q11" s="19"/>
      <c r="R11" s="20" t="str">
        <f t="shared" si="1"/>
        <v/>
      </c>
      <c r="S11" s="20" t="str">
        <f t="shared" si="2"/>
        <v/>
      </c>
      <c r="T11" s="20" t="str">
        <f t="shared" si="3"/>
        <v/>
      </c>
      <c r="U11" s="20" t="str">
        <f t="shared" si="4"/>
        <v>X</v>
      </c>
      <c r="V11" s="20" t="str">
        <f t="shared" si="5"/>
        <v/>
      </c>
      <c r="W11" s="20" t="str">
        <f t="shared" si="6"/>
        <v>XX</v>
      </c>
      <c r="X11" s="20" t="str">
        <f t="shared" si="7"/>
        <v/>
      </c>
      <c r="Y11" s="20" t="str">
        <f t="shared" si="8"/>
        <v/>
      </c>
      <c r="Z11" s="20" t="str">
        <f t="shared" si="9"/>
        <v/>
      </c>
      <c r="AA11" s="20" t="str">
        <f t="shared" si="10"/>
        <v/>
      </c>
      <c r="AB11" s="20" t="str">
        <f t="shared" si="11"/>
        <v/>
      </c>
      <c r="AC11" s="20" t="str">
        <f t="shared" si="12"/>
        <v/>
      </c>
      <c r="AD11" s="20" t="str">
        <f t="shared" si="13"/>
        <v/>
      </c>
    </row>
    <row r="12" spans="1:30" ht="18.75" x14ac:dyDescent="0.25">
      <c r="A12" s="10" t="s">
        <v>30</v>
      </c>
      <c r="B12" s="11" t="s">
        <v>31</v>
      </c>
      <c r="C12" s="12" t="s">
        <v>32</v>
      </c>
      <c r="D12" s="13" t="s">
        <v>33</v>
      </c>
      <c r="E12" s="14">
        <v>7</v>
      </c>
      <c r="F12" s="23" t="s">
        <v>43</v>
      </c>
      <c r="G12" s="16"/>
      <c r="H12" s="16"/>
      <c r="I12" s="17">
        <v>41729</v>
      </c>
      <c r="J12" s="16" t="s">
        <v>38</v>
      </c>
      <c r="K12" s="17">
        <v>41820</v>
      </c>
      <c r="L12" s="18">
        <f t="shared" ca="1" si="0"/>
        <v>92</v>
      </c>
      <c r="M12" s="18">
        <f t="shared" si="14"/>
        <v>90</v>
      </c>
      <c r="N12" s="18" t="s">
        <v>53</v>
      </c>
      <c r="O12" s="16"/>
      <c r="P12" s="19"/>
      <c r="Q12" s="19"/>
      <c r="R12" s="20" t="str">
        <f t="shared" si="1"/>
        <v/>
      </c>
      <c r="S12" s="20" t="str">
        <f t="shared" si="2"/>
        <v/>
      </c>
      <c r="T12" s="20" t="str">
        <f t="shared" si="3"/>
        <v>X</v>
      </c>
      <c r="U12" s="20" t="str">
        <f t="shared" si="4"/>
        <v/>
      </c>
      <c r="V12" s="20" t="str">
        <f t="shared" si="5"/>
        <v/>
      </c>
      <c r="W12" s="20" t="str">
        <f t="shared" si="6"/>
        <v>XX</v>
      </c>
      <c r="X12" s="20" t="str">
        <f t="shared" si="7"/>
        <v/>
      </c>
      <c r="Y12" s="20" t="str">
        <f t="shared" si="8"/>
        <v/>
      </c>
      <c r="Z12" s="20" t="str">
        <f t="shared" si="9"/>
        <v/>
      </c>
      <c r="AA12" s="20" t="str">
        <f t="shared" si="10"/>
        <v/>
      </c>
      <c r="AB12" s="20" t="str">
        <f t="shared" si="11"/>
        <v/>
      </c>
      <c r="AC12" s="20" t="str">
        <f t="shared" si="12"/>
        <v/>
      </c>
      <c r="AD12" s="20" t="str">
        <f t="shared" si="13"/>
        <v/>
      </c>
    </row>
    <row r="13" spans="1:30" ht="18.75" x14ac:dyDescent="0.25">
      <c r="A13" s="10" t="s">
        <v>30</v>
      </c>
      <c r="B13" s="11" t="s">
        <v>31</v>
      </c>
      <c r="C13" s="12" t="s">
        <v>32</v>
      </c>
      <c r="D13" s="13" t="s">
        <v>33</v>
      </c>
      <c r="E13" s="14">
        <v>8</v>
      </c>
      <c r="F13" s="23" t="s">
        <v>44</v>
      </c>
      <c r="G13" s="16"/>
      <c r="H13" s="16"/>
      <c r="I13" s="17">
        <v>41759</v>
      </c>
      <c r="J13" s="16" t="s">
        <v>38</v>
      </c>
      <c r="K13" s="17">
        <v>41912</v>
      </c>
      <c r="L13" s="18">
        <f t="shared" ca="1" si="0"/>
        <v>62</v>
      </c>
      <c r="M13" s="18">
        <f t="shared" si="14"/>
        <v>150</v>
      </c>
      <c r="N13" s="18" t="s">
        <v>51</v>
      </c>
      <c r="O13" s="16"/>
      <c r="P13" s="19"/>
      <c r="Q13" s="19"/>
      <c r="R13" s="20" t="str">
        <f t="shared" si="1"/>
        <v/>
      </c>
      <c r="S13" s="20" t="str">
        <f t="shared" si="2"/>
        <v/>
      </c>
      <c r="T13" s="20" t="str">
        <f t="shared" si="3"/>
        <v/>
      </c>
      <c r="U13" s="20" t="str">
        <f t="shared" si="4"/>
        <v>X</v>
      </c>
      <c r="V13" s="20" t="str">
        <f t="shared" si="5"/>
        <v/>
      </c>
      <c r="W13" s="20" t="str">
        <f t="shared" si="6"/>
        <v/>
      </c>
      <c r="X13" s="20" t="str">
        <f t="shared" si="7"/>
        <v/>
      </c>
      <c r="Y13" s="20" t="str">
        <f t="shared" si="8"/>
        <v/>
      </c>
      <c r="Z13" s="20" t="str">
        <f t="shared" si="9"/>
        <v>XX</v>
      </c>
      <c r="AA13" s="20" t="str">
        <f t="shared" si="10"/>
        <v/>
      </c>
      <c r="AB13" s="20" t="str">
        <f t="shared" si="11"/>
        <v/>
      </c>
      <c r="AC13" s="20" t="str">
        <f t="shared" si="12"/>
        <v/>
      </c>
      <c r="AD13" s="20" t="str">
        <f t="shared" si="13"/>
        <v/>
      </c>
    </row>
    <row r="14" spans="1:30" ht="18.75" x14ac:dyDescent="0.25">
      <c r="A14" s="10" t="s">
        <v>30</v>
      </c>
      <c r="B14" s="11" t="s">
        <v>31</v>
      </c>
      <c r="C14" s="12" t="s">
        <v>32</v>
      </c>
      <c r="D14" s="13" t="s">
        <v>33</v>
      </c>
      <c r="E14" s="14">
        <v>9</v>
      </c>
      <c r="F14" s="23" t="s">
        <v>45</v>
      </c>
      <c r="G14" s="16"/>
      <c r="H14" s="16"/>
      <c r="I14" s="17">
        <v>41912</v>
      </c>
      <c r="J14" s="16" t="s">
        <v>38</v>
      </c>
      <c r="K14" s="17">
        <v>41943</v>
      </c>
      <c r="L14" s="18" t="e">
        <f t="shared" ca="1" si="0"/>
        <v>#NUM!</v>
      </c>
      <c r="M14" s="18">
        <f t="shared" si="14"/>
        <v>30</v>
      </c>
      <c r="N14" s="18" t="s">
        <v>53</v>
      </c>
      <c r="O14" s="16"/>
      <c r="P14" s="19"/>
      <c r="Q14" s="19"/>
      <c r="R14" s="20" t="str">
        <f t="shared" si="1"/>
        <v/>
      </c>
      <c r="S14" s="20" t="str">
        <f t="shared" si="2"/>
        <v/>
      </c>
      <c r="T14" s="20" t="str">
        <f t="shared" si="3"/>
        <v/>
      </c>
      <c r="U14" s="20" t="str">
        <f t="shared" si="4"/>
        <v/>
      </c>
      <c r="V14" s="20" t="str">
        <f t="shared" si="5"/>
        <v/>
      </c>
      <c r="W14" s="20" t="str">
        <f t="shared" si="6"/>
        <v/>
      </c>
      <c r="X14" s="20" t="str">
        <f t="shared" si="7"/>
        <v/>
      </c>
      <c r="Y14" s="20" t="str">
        <f t="shared" si="8"/>
        <v/>
      </c>
      <c r="Z14" s="20" t="str">
        <f t="shared" si="9"/>
        <v>X</v>
      </c>
      <c r="AA14" s="20" t="str">
        <f t="shared" si="10"/>
        <v>XX</v>
      </c>
      <c r="AB14" s="20" t="str">
        <f t="shared" si="11"/>
        <v/>
      </c>
      <c r="AC14" s="20" t="str">
        <f t="shared" si="12"/>
        <v/>
      </c>
      <c r="AD14" s="20" t="str">
        <f t="shared" si="13"/>
        <v/>
      </c>
    </row>
    <row r="15" spans="1:30" ht="18.75" x14ac:dyDescent="0.25">
      <c r="A15" s="10" t="s">
        <v>30</v>
      </c>
      <c r="B15" s="11" t="s">
        <v>31</v>
      </c>
      <c r="C15" s="12" t="s">
        <v>32</v>
      </c>
      <c r="D15" s="13" t="s">
        <v>33</v>
      </c>
      <c r="E15" s="14">
        <v>10</v>
      </c>
      <c r="F15" s="23" t="s">
        <v>46</v>
      </c>
      <c r="G15" s="16"/>
      <c r="H15" s="16"/>
      <c r="I15" s="17">
        <v>41729</v>
      </c>
      <c r="J15" s="16" t="s">
        <v>35</v>
      </c>
      <c r="K15" s="17"/>
      <c r="L15" s="18" t="str">
        <f t="shared" si="0"/>
        <v/>
      </c>
      <c r="M15" s="18" t="str">
        <f t="shared" si="14"/>
        <v/>
      </c>
      <c r="N15" s="18"/>
      <c r="O15" s="16"/>
      <c r="P15" s="19"/>
      <c r="Q15" s="19"/>
      <c r="R15" s="20" t="str">
        <f t="shared" si="1"/>
        <v/>
      </c>
      <c r="S15" s="20" t="str">
        <f t="shared" si="2"/>
        <v/>
      </c>
      <c r="T15" s="20" t="str">
        <f t="shared" si="3"/>
        <v>X</v>
      </c>
      <c r="U15" s="20" t="str">
        <f t="shared" si="4"/>
        <v/>
      </c>
      <c r="V15" s="20" t="str">
        <f t="shared" si="5"/>
        <v/>
      </c>
      <c r="W15" s="20" t="str">
        <f t="shared" si="6"/>
        <v/>
      </c>
      <c r="X15" s="20" t="str">
        <f t="shared" si="7"/>
        <v/>
      </c>
      <c r="Y15" s="20" t="str">
        <f t="shared" si="8"/>
        <v/>
      </c>
      <c r="Z15" s="20" t="str">
        <f t="shared" si="9"/>
        <v/>
      </c>
      <c r="AA15" s="20" t="str">
        <f t="shared" si="10"/>
        <v/>
      </c>
      <c r="AB15" s="20" t="str">
        <f t="shared" si="11"/>
        <v/>
      </c>
      <c r="AC15" s="20" t="str">
        <f t="shared" si="12"/>
        <v/>
      </c>
      <c r="AD15" s="20" t="str">
        <f t="shared" si="13"/>
        <v/>
      </c>
    </row>
    <row r="16" spans="1:30" ht="18.75" x14ac:dyDescent="0.25">
      <c r="A16" s="10" t="s">
        <v>30</v>
      </c>
      <c r="B16" s="11" t="s">
        <v>31</v>
      </c>
      <c r="C16" s="12" t="s">
        <v>32</v>
      </c>
      <c r="D16" s="13" t="s">
        <v>33</v>
      </c>
      <c r="E16" s="14">
        <v>11</v>
      </c>
      <c r="F16" s="23" t="s">
        <v>47</v>
      </c>
      <c r="G16" s="16"/>
      <c r="H16" s="16"/>
      <c r="I16" s="17">
        <v>41759</v>
      </c>
      <c r="J16" s="16" t="s">
        <v>35</v>
      </c>
      <c r="K16" s="17"/>
      <c r="L16" s="18" t="str">
        <f t="shared" si="0"/>
        <v/>
      </c>
      <c r="M16" s="18" t="str">
        <f t="shared" si="14"/>
        <v/>
      </c>
      <c r="N16" s="18"/>
      <c r="O16" s="16"/>
      <c r="P16" s="19"/>
      <c r="Q16" s="19"/>
      <c r="R16" s="20" t="str">
        <f t="shared" si="1"/>
        <v/>
      </c>
      <c r="S16" s="20" t="str">
        <f t="shared" si="2"/>
        <v/>
      </c>
      <c r="T16" s="20" t="str">
        <f t="shared" si="3"/>
        <v/>
      </c>
      <c r="U16" s="20" t="str">
        <f t="shared" si="4"/>
        <v>X</v>
      </c>
      <c r="V16" s="20" t="str">
        <f t="shared" si="5"/>
        <v/>
      </c>
      <c r="W16" s="20" t="str">
        <f t="shared" si="6"/>
        <v/>
      </c>
      <c r="X16" s="20" t="str">
        <f t="shared" si="7"/>
        <v/>
      </c>
      <c r="Y16" s="20" t="str">
        <f t="shared" si="8"/>
        <v/>
      </c>
      <c r="Z16" s="20" t="str">
        <f t="shared" si="9"/>
        <v/>
      </c>
      <c r="AA16" s="20" t="str">
        <f t="shared" si="10"/>
        <v/>
      </c>
      <c r="AB16" s="20" t="str">
        <f t="shared" si="11"/>
        <v/>
      </c>
      <c r="AC16" s="20" t="str">
        <f t="shared" si="12"/>
        <v/>
      </c>
      <c r="AD16" s="20" t="str">
        <f t="shared" si="13"/>
        <v/>
      </c>
    </row>
    <row r="17" spans="1:30" ht="18.75" x14ac:dyDescent="0.25">
      <c r="A17" s="10" t="s">
        <v>30</v>
      </c>
      <c r="B17" s="11" t="s">
        <v>31</v>
      </c>
      <c r="C17" s="12" t="s">
        <v>32</v>
      </c>
      <c r="D17" s="13" t="s">
        <v>33</v>
      </c>
      <c r="E17" s="14">
        <v>12</v>
      </c>
      <c r="F17" s="23" t="s">
        <v>48</v>
      </c>
      <c r="G17" s="16"/>
      <c r="H17" s="16"/>
      <c r="I17" s="17">
        <v>41790</v>
      </c>
      <c r="J17" s="16" t="s">
        <v>35</v>
      </c>
      <c r="K17" s="17"/>
      <c r="L17" s="18" t="str">
        <f t="shared" si="0"/>
        <v/>
      </c>
      <c r="M17" s="18" t="str">
        <f t="shared" si="14"/>
        <v/>
      </c>
      <c r="N17" s="18"/>
      <c r="O17" s="16"/>
      <c r="P17" s="19"/>
      <c r="Q17" s="19"/>
      <c r="R17" s="20" t="str">
        <f t="shared" si="1"/>
        <v/>
      </c>
      <c r="S17" s="20" t="str">
        <f t="shared" si="2"/>
        <v/>
      </c>
      <c r="T17" s="20" t="str">
        <f t="shared" si="3"/>
        <v/>
      </c>
      <c r="U17" s="20" t="str">
        <f t="shared" si="4"/>
        <v/>
      </c>
      <c r="V17" s="20" t="str">
        <f t="shared" si="5"/>
        <v>X</v>
      </c>
      <c r="W17" s="20" t="str">
        <f t="shared" si="6"/>
        <v/>
      </c>
      <c r="X17" s="20" t="str">
        <f t="shared" si="7"/>
        <v/>
      </c>
      <c r="Y17" s="20" t="str">
        <f t="shared" si="8"/>
        <v/>
      </c>
      <c r="Z17" s="20" t="str">
        <f t="shared" si="9"/>
        <v/>
      </c>
      <c r="AA17" s="20" t="str">
        <f t="shared" si="10"/>
        <v/>
      </c>
      <c r="AB17" s="20" t="str">
        <f t="shared" si="11"/>
        <v/>
      </c>
      <c r="AC17" s="20" t="str">
        <f t="shared" si="12"/>
        <v/>
      </c>
      <c r="AD17" s="20" t="str">
        <f t="shared" si="13"/>
        <v/>
      </c>
    </row>
    <row r="18" spans="1:30" ht="18.75" x14ac:dyDescent="0.25">
      <c r="A18" s="10" t="s">
        <v>30</v>
      </c>
      <c r="B18" s="11" t="s">
        <v>31</v>
      </c>
      <c r="C18" s="12" t="s">
        <v>32</v>
      </c>
      <c r="D18" s="13" t="s">
        <v>33</v>
      </c>
      <c r="E18" s="14">
        <v>13</v>
      </c>
      <c r="F18" s="23" t="s">
        <v>49</v>
      </c>
      <c r="G18" s="16"/>
      <c r="H18" s="16"/>
      <c r="I18" s="17">
        <v>41820</v>
      </c>
      <c r="J18" s="16" t="s">
        <v>50</v>
      </c>
      <c r="K18" s="17"/>
      <c r="L18" s="18" t="str">
        <f t="shared" si="0"/>
        <v/>
      </c>
      <c r="M18" s="18" t="str">
        <f t="shared" si="14"/>
        <v/>
      </c>
      <c r="N18" s="18"/>
      <c r="O18" s="16"/>
      <c r="P18" s="19"/>
      <c r="Q18" s="19"/>
      <c r="R18" s="20" t="str">
        <f t="shared" si="1"/>
        <v/>
      </c>
      <c r="S18" s="20" t="str">
        <f t="shared" si="2"/>
        <v/>
      </c>
      <c r="T18" s="20" t="str">
        <f t="shared" si="3"/>
        <v/>
      </c>
      <c r="U18" s="20" t="str">
        <f t="shared" si="4"/>
        <v/>
      </c>
      <c r="V18" s="20" t="str">
        <f t="shared" si="5"/>
        <v/>
      </c>
      <c r="W18" s="20" t="str">
        <f t="shared" si="6"/>
        <v>X</v>
      </c>
      <c r="X18" s="20" t="str">
        <f t="shared" si="7"/>
        <v/>
      </c>
      <c r="Y18" s="20" t="str">
        <f t="shared" si="8"/>
        <v/>
      </c>
      <c r="Z18" s="20" t="str">
        <f t="shared" si="9"/>
        <v/>
      </c>
      <c r="AA18" s="20" t="str">
        <f t="shared" si="10"/>
        <v/>
      </c>
      <c r="AB18" s="20" t="str">
        <f t="shared" si="11"/>
        <v/>
      </c>
      <c r="AC18" s="20" t="str">
        <f t="shared" si="12"/>
        <v/>
      </c>
      <c r="AD18" s="20" t="str">
        <f t="shared" si="13"/>
        <v/>
      </c>
    </row>
    <row r="19" spans="1:30" x14ac:dyDescent="0.25">
      <c r="F19" s="3"/>
      <c r="G19" s="3"/>
      <c r="I19" s="4"/>
      <c r="K19" s="4"/>
      <c r="L19" s="5"/>
      <c r="M19" s="5"/>
      <c r="N19" s="5"/>
      <c r="R19" s="6"/>
    </row>
    <row r="20" spans="1:30" x14ac:dyDescent="0.25">
      <c r="F20" s="3"/>
      <c r="G20" s="3"/>
      <c r="I20" s="4"/>
      <c r="K20" s="4"/>
      <c r="L20" s="5"/>
      <c r="M20" s="5"/>
      <c r="N20" s="5"/>
      <c r="R20" s="6"/>
    </row>
    <row r="21" spans="1:30" x14ac:dyDescent="0.25">
      <c r="F21" s="3"/>
      <c r="G21" s="3"/>
      <c r="I21" s="4"/>
      <c r="K21" s="4"/>
      <c r="L21" s="5"/>
      <c r="M21" s="5"/>
      <c r="N21" s="5"/>
      <c r="R21" s="6"/>
    </row>
    <row r="22" spans="1:30" x14ac:dyDescent="0.25">
      <c r="F22" s="3"/>
      <c r="G22" s="3"/>
      <c r="I22" s="4"/>
      <c r="K22" s="4"/>
      <c r="L22" s="5"/>
      <c r="M22" s="5"/>
      <c r="N22" s="5"/>
      <c r="R22" s="6"/>
    </row>
    <row r="23" spans="1:30" x14ac:dyDescent="0.25">
      <c r="X23" s="24" t="s">
        <v>54</v>
      </c>
    </row>
  </sheetData>
  <conditionalFormatting sqref="R6:AD18">
    <cfRule type="expression" dxfId="5" priority="2">
      <formula>AND(R6="x",$J6="Réalisée")</formula>
    </cfRule>
    <cfRule type="expression" dxfId="4" priority="4">
      <formula>AND(R6="x",$J6="Non Réalisée")</formula>
    </cfRule>
    <cfRule type="expression" dxfId="3" priority="7">
      <formula>AND(R6="x",$J6="En retard")</formula>
    </cfRule>
    <cfRule type="expression" dxfId="2" priority="1">
      <formula>AND(R6="xx",$N6="Réalisée")</formula>
    </cfRule>
    <cfRule type="expression" dxfId="1" priority="3">
      <formula>AND(R6="xx",$N6="Non Réalisée")</formula>
    </cfRule>
    <cfRule type="expression" dxfId="0" priority="5">
      <formula>AND(R6="xx",$N6="En retard")</formula>
    </cfRule>
  </conditionalFormatting>
  <conditionalFormatting sqref="J6:J18">
    <cfRule type="iconSet" priority="8">
      <iconSet iconSet="3Flags">
        <cfvo type="percent" val="0"/>
        <cfvo type="percent" val="33"/>
        <cfvo type="percent" val="67"/>
      </iconSet>
    </cfRule>
  </conditionalFormatting>
  <hyperlinks>
    <hyperlink ref="X2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2014-07-01T12:24:51Z</dcterms:modified>
</cp:coreProperties>
</file>