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0" yWindow="360" windowWidth="20490" windowHeight="7395"/>
  </bookViews>
  <sheets>
    <sheet name="Accueil" sheetId="13" r:id="rId1"/>
    <sheet name="Habilitation Agent" sheetId="5" r:id="rId2"/>
    <sheet name="Habilitation et validité" sheetId="4" state="hidden" r:id="rId3"/>
    <sheet name="Feuil5" sheetId="9" state="hidden" r:id="rId4"/>
    <sheet name="Année" sheetId="14" r:id="rId5"/>
    <sheet name="Impression" sheetId="15" r:id="rId6"/>
  </sheets>
  <definedNames>
    <definedName name="_xlnm.Print_Titles" localSheetId="2">'Habilitation et validité'!$1:$1</definedName>
  </definedNames>
  <calcPr calcId="145621"/>
</workbook>
</file>

<file path=xl/calcChain.xml><?xml version="1.0" encoding="utf-8"?>
<calcChain xmlns="http://schemas.openxmlformats.org/spreadsheetml/2006/main">
  <c r="CP2" i="5" l="1"/>
  <c r="CS2" i="5" s="1"/>
  <c r="CP3" i="5"/>
  <c r="CS3" i="5" s="1"/>
  <c r="CP4" i="5"/>
  <c r="CS4" i="5" s="1"/>
  <c r="CP5" i="5"/>
  <c r="CS5" i="5" s="1"/>
  <c r="CP6" i="5"/>
  <c r="CS6" i="5" s="1"/>
  <c r="CP7" i="5"/>
  <c r="CS7" i="5" s="1"/>
  <c r="CP8" i="5"/>
  <c r="CS8" i="5" s="1"/>
  <c r="CP9" i="5"/>
  <c r="CS9" i="5" s="1"/>
  <c r="CP10" i="5"/>
  <c r="CS10" i="5" s="1"/>
  <c r="CP11" i="5"/>
  <c r="CS11" i="5" s="1"/>
  <c r="CP12" i="5"/>
  <c r="CS12" i="5" s="1"/>
  <c r="CP13" i="5"/>
  <c r="CS13" i="5" s="1"/>
  <c r="CP14" i="5"/>
  <c r="CS14" i="5" s="1"/>
  <c r="CP15" i="5"/>
  <c r="CS15" i="5" s="1"/>
  <c r="CP16" i="5"/>
  <c r="CS16" i="5" s="1"/>
  <c r="CP17" i="5"/>
  <c r="CS17" i="5" s="1"/>
  <c r="CP18" i="5"/>
  <c r="CS18" i="5" s="1"/>
  <c r="CP19" i="5"/>
  <c r="CS19" i="5" s="1"/>
  <c r="CP20" i="5"/>
  <c r="CS20" i="5" s="1"/>
  <c r="CJ2" i="5"/>
  <c r="CM2" i="5" s="1"/>
  <c r="CJ3" i="5"/>
  <c r="CM3" i="5" s="1"/>
  <c r="CJ4" i="5"/>
  <c r="CM4" i="5" s="1"/>
  <c r="CJ5" i="5"/>
  <c r="CM5" i="5" s="1"/>
  <c r="CJ6" i="5"/>
  <c r="CM6" i="5" s="1"/>
  <c r="CJ7" i="5"/>
  <c r="CM7" i="5" s="1"/>
  <c r="CJ8" i="5"/>
  <c r="CM8" i="5" s="1"/>
  <c r="CJ9" i="5"/>
  <c r="CM9" i="5" s="1"/>
  <c r="CJ10" i="5"/>
  <c r="CM10" i="5" s="1"/>
  <c r="CJ11" i="5"/>
  <c r="CM11" i="5" s="1"/>
  <c r="CJ12" i="5"/>
  <c r="CM12" i="5" s="1"/>
  <c r="CJ13" i="5"/>
  <c r="CM13" i="5" s="1"/>
  <c r="CJ14" i="5"/>
  <c r="CM14" i="5" s="1"/>
  <c r="CJ15" i="5"/>
  <c r="CM15" i="5" s="1"/>
  <c r="CJ16" i="5"/>
  <c r="CM16" i="5" s="1"/>
  <c r="CJ17" i="5"/>
  <c r="CM17" i="5" s="1"/>
  <c r="CJ18" i="5"/>
  <c r="CM18" i="5" s="1"/>
  <c r="CJ19" i="5"/>
  <c r="CM19" i="5" s="1"/>
  <c r="CJ20" i="5"/>
  <c r="CM20" i="5" s="1"/>
  <c r="CD2" i="5"/>
  <c r="CG2" i="5" s="1"/>
  <c r="CD3" i="5"/>
  <c r="CG3" i="5" s="1"/>
  <c r="CD4" i="5"/>
  <c r="CG4" i="5" s="1"/>
  <c r="CD5" i="5"/>
  <c r="CG5" i="5" s="1"/>
  <c r="CD6" i="5"/>
  <c r="CG6" i="5" s="1"/>
  <c r="CD7" i="5"/>
  <c r="CG7" i="5" s="1"/>
  <c r="CD8" i="5"/>
  <c r="CG8" i="5" s="1"/>
  <c r="CD9" i="5"/>
  <c r="CG9" i="5" s="1"/>
  <c r="CD10" i="5"/>
  <c r="CG10" i="5" s="1"/>
  <c r="CD11" i="5"/>
  <c r="CG11" i="5" s="1"/>
  <c r="CD12" i="5"/>
  <c r="CG12" i="5" s="1"/>
  <c r="CD13" i="5"/>
  <c r="CG13" i="5" s="1"/>
  <c r="CD14" i="5"/>
  <c r="CG14" i="5" s="1"/>
  <c r="CD15" i="5"/>
  <c r="CG15" i="5" s="1"/>
  <c r="CD16" i="5"/>
  <c r="CG16" i="5" s="1"/>
  <c r="CD17" i="5"/>
  <c r="CG17" i="5" s="1"/>
  <c r="CD18" i="5"/>
  <c r="CG18" i="5" s="1"/>
  <c r="CD19" i="5"/>
  <c r="CG19" i="5" s="1"/>
  <c r="CD20" i="5"/>
  <c r="CG20" i="5" s="1"/>
  <c r="BX2" i="5"/>
  <c r="CA2" i="5" s="1"/>
  <c r="BX3" i="5"/>
  <c r="CA3" i="5" s="1"/>
  <c r="BX4" i="5"/>
  <c r="CA4" i="5" s="1"/>
  <c r="BX5" i="5"/>
  <c r="CA5" i="5" s="1"/>
  <c r="BX6" i="5"/>
  <c r="CA6" i="5" s="1"/>
  <c r="BX7" i="5"/>
  <c r="CA7" i="5" s="1"/>
  <c r="BX8" i="5"/>
  <c r="CA8" i="5" s="1"/>
  <c r="BX9" i="5"/>
  <c r="CA9" i="5" s="1"/>
  <c r="BX10" i="5"/>
  <c r="CA10" i="5" s="1"/>
  <c r="BX11" i="5"/>
  <c r="CA11" i="5" s="1"/>
  <c r="BX12" i="5"/>
  <c r="CA12" i="5" s="1"/>
  <c r="BX13" i="5"/>
  <c r="CA13" i="5" s="1"/>
  <c r="BX14" i="5"/>
  <c r="CA14" i="5" s="1"/>
  <c r="BX15" i="5"/>
  <c r="CA15" i="5" s="1"/>
  <c r="BX16" i="5"/>
  <c r="CA16" i="5" s="1"/>
  <c r="BX17" i="5"/>
  <c r="CA17" i="5" s="1"/>
  <c r="BX18" i="5"/>
  <c r="CA18" i="5" s="1"/>
  <c r="BX19" i="5"/>
  <c r="CA19" i="5" s="1"/>
  <c r="BX20" i="5"/>
  <c r="CA20" i="5" s="1"/>
  <c r="BR2" i="5"/>
  <c r="BU2" i="5" s="1"/>
  <c r="BR3" i="5"/>
  <c r="BU3" i="5" s="1"/>
  <c r="BR4" i="5"/>
  <c r="BU4" i="5" s="1"/>
  <c r="BR5" i="5"/>
  <c r="BU5" i="5" s="1"/>
  <c r="BR6" i="5"/>
  <c r="BU6" i="5" s="1"/>
  <c r="BR7" i="5"/>
  <c r="BU7" i="5" s="1"/>
  <c r="BR8" i="5"/>
  <c r="BU8" i="5" s="1"/>
  <c r="BR9" i="5"/>
  <c r="BU9" i="5" s="1"/>
  <c r="BR10" i="5"/>
  <c r="BU10" i="5" s="1"/>
  <c r="BR11" i="5"/>
  <c r="BU11" i="5" s="1"/>
  <c r="BR12" i="5"/>
  <c r="BU12" i="5" s="1"/>
  <c r="BR13" i="5"/>
  <c r="BU13" i="5" s="1"/>
  <c r="BR14" i="5"/>
  <c r="BU14" i="5" s="1"/>
  <c r="BR15" i="5"/>
  <c r="BU15" i="5" s="1"/>
  <c r="BR16" i="5"/>
  <c r="BU16" i="5" s="1"/>
  <c r="BR17" i="5"/>
  <c r="BU17" i="5" s="1"/>
  <c r="BR18" i="5"/>
  <c r="BU18" i="5" s="1"/>
  <c r="BR19" i="5"/>
  <c r="BU19" i="5" s="1"/>
  <c r="BR20" i="5"/>
  <c r="BU20" i="5" s="1"/>
  <c r="BL2" i="5"/>
  <c r="BO2" i="5" s="1"/>
  <c r="C272" i="14" l="1"/>
  <c r="D272" i="14"/>
  <c r="A272" i="14"/>
  <c r="B272" i="14"/>
  <c r="C271" i="14"/>
  <c r="D271" i="14"/>
  <c r="A271" i="14"/>
  <c r="B271" i="14"/>
  <c r="C270" i="14"/>
  <c r="D270" i="14"/>
  <c r="A270" i="14"/>
  <c r="B270" i="14"/>
  <c r="C269" i="14"/>
  <c r="D269" i="14"/>
  <c r="A269" i="14"/>
  <c r="B269" i="14"/>
  <c r="C268" i="14"/>
  <c r="A268" i="14"/>
  <c r="B268" i="14"/>
  <c r="C267" i="14"/>
  <c r="A267" i="14"/>
  <c r="B267" i="14"/>
  <c r="C266" i="14"/>
  <c r="A266" i="14"/>
  <c r="B266" i="14"/>
  <c r="C265" i="14"/>
  <c r="A265" i="14"/>
  <c r="B265" i="14"/>
  <c r="C264" i="14"/>
  <c r="A264" i="14"/>
  <c r="B264" i="14"/>
  <c r="C263" i="14"/>
  <c r="A263" i="14"/>
  <c r="B263" i="14"/>
  <c r="C262" i="14"/>
  <c r="A262" i="14"/>
  <c r="B262" i="14"/>
  <c r="C261" i="14"/>
  <c r="A261" i="14"/>
  <c r="B261" i="14"/>
  <c r="C260" i="14"/>
  <c r="A260" i="14"/>
  <c r="B260" i="14"/>
  <c r="C259" i="14"/>
  <c r="A259" i="14"/>
  <c r="B259" i="14"/>
  <c r="C258" i="14"/>
  <c r="A258" i="14"/>
  <c r="B258" i="14"/>
  <c r="C257" i="14"/>
  <c r="A257" i="14"/>
  <c r="B257" i="14"/>
  <c r="D18" i="5"/>
  <c r="G18" i="5" s="1"/>
  <c r="J18" i="5"/>
  <c r="M18" i="5" s="1"/>
  <c r="P18" i="5"/>
  <c r="S18" i="5" s="1"/>
  <c r="V18" i="5"/>
  <c r="Y18" i="5" s="1"/>
  <c r="AB18" i="5"/>
  <c r="AE18" i="5" s="1"/>
  <c r="AH18" i="5"/>
  <c r="AK18" i="5" s="1"/>
  <c r="AN18" i="5"/>
  <c r="AQ18" i="5" s="1"/>
  <c r="AT18" i="5"/>
  <c r="AW18" i="5" s="1"/>
  <c r="AZ18" i="5"/>
  <c r="BC18" i="5" s="1"/>
  <c r="BF18" i="5"/>
  <c r="BI18" i="5" s="1"/>
  <c r="BL18" i="5"/>
  <c r="BO18" i="5" s="1"/>
  <c r="AH19" i="5" l="1"/>
  <c r="AK19" i="5" s="1"/>
  <c r="AH17" i="5"/>
  <c r="AK17" i="5" s="1"/>
  <c r="C306" i="14"/>
  <c r="D306" i="14"/>
  <c r="C86" i="14"/>
  <c r="D86" i="14"/>
  <c r="C205" i="14"/>
  <c r="D205" i="14"/>
  <c r="C239" i="14"/>
  <c r="D239" i="14"/>
  <c r="C154" i="14"/>
  <c r="D154" i="14"/>
  <c r="C69" i="14"/>
  <c r="D69" i="14"/>
  <c r="C256" i="14"/>
  <c r="D256" i="14"/>
  <c r="C222" i="14"/>
  <c r="D222" i="14"/>
  <c r="C289" i="14"/>
  <c r="D289" i="14"/>
  <c r="C103" i="14"/>
  <c r="D103" i="14"/>
  <c r="C52" i="14"/>
  <c r="D52" i="14"/>
  <c r="C188" i="14"/>
  <c r="D188" i="14"/>
  <c r="C120" i="14"/>
  <c r="D120" i="14"/>
  <c r="C35" i="14"/>
  <c r="D35" i="14"/>
  <c r="C137" i="14"/>
  <c r="D137" i="14"/>
  <c r="C171" i="14"/>
  <c r="D171" i="14"/>
  <c r="C18" i="14"/>
  <c r="D18" i="14"/>
  <c r="A306" i="14"/>
  <c r="B306" i="14"/>
  <c r="A86" i="14"/>
  <c r="B86" i="14"/>
  <c r="A205" i="14"/>
  <c r="B205" i="14"/>
  <c r="A239" i="14"/>
  <c r="B239" i="14"/>
  <c r="A154" i="14"/>
  <c r="B154" i="14"/>
  <c r="A69" i="14"/>
  <c r="B69" i="14"/>
  <c r="A256" i="14"/>
  <c r="B256" i="14"/>
  <c r="A222" i="14"/>
  <c r="B222" i="14"/>
  <c r="A289" i="14"/>
  <c r="B289" i="14"/>
  <c r="A103" i="14"/>
  <c r="B103" i="14"/>
  <c r="A52" i="14"/>
  <c r="B52" i="14"/>
  <c r="A188" i="14"/>
  <c r="B188" i="14"/>
  <c r="A120" i="14"/>
  <c r="B120" i="14"/>
  <c r="A35" i="14"/>
  <c r="B35" i="14"/>
  <c r="A137" i="14"/>
  <c r="B137" i="14"/>
  <c r="A171" i="14"/>
  <c r="B171" i="14"/>
  <c r="A18" i="14"/>
  <c r="B18" i="14"/>
  <c r="C305" i="14"/>
  <c r="D305" i="14"/>
  <c r="C85" i="14"/>
  <c r="D85" i="14"/>
  <c r="C204" i="14"/>
  <c r="D204" i="14"/>
  <c r="C238" i="14"/>
  <c r="D238" i="14"/>
  <c r="C153" i="14"/>
  <c r="D153" i="14"/>
  <c r="C68" i="14"/>
  <c r="D68" i="14"/>
  <c r="C255" i="14"/>
  <c r="D255" i="14"/>
  <c r="C221" i="14"/>
  <c r="D221" i="14"/>
  <c r="C288" i="14"/>
  <c r="D288" i="14"/>
  <c r="C102" i="14"/>
  <c r="D102" i="14"/>
  <c r="C51" i="14"/>
  <c r="D51" i="14"/>
  <c r="C187" i="14"/>
  <c r="D187" i="14"/>
  <c r="C119" i="14"/>
  <c r="D119" i="14"/>
  <c r="C34" i="14"/>
  <c r="D34" i="14"/>
  <c r="C136" i="14"/>
  <c r="D136" i="14"/>
  <c r="C170" i="14"/>
  <c r="D170" i="14"/>
  <c r="C17" i="14"/>
  <c r="D17" i="14"/>
  <c r="A305" i="14"/>
  <c r="B305" i="14"/>
  <c r="A85" i="14"/>
  <c r="B85" i="14"/>
  <c r="A204" i="14"/>
  <c r="B204" i="14"/>
  <c r="A238" i="14"/>
  <c r="B238" i="14"/>
  <c r="A153" i="14"/>
  <c r="B153" i="14"/>
  <c r="A68" i="14"/>
  <c r="B68" i="14"/>
  <c r="A255" i="14"/>
  <c r="B255" i="14"/>
  <c r="A221" i="14"/>
  <c r="B221" i="14"/>
  <c r="A288" i="14"/>
  <c r="B288" i="14"/>
  <c r="A102" i="14"/>
  <c r="B102" i="14"/>
  <c r="A51" i="14"/>
  <c r="B51" i="14"/>
  <c r="A187" i="14"/>
  <c r="B187" i="14"/>
  <c r="A119" i="14"/>
  <c r="B119" i="14"/>
  <c r="A34" i="14"/>
  <c r="B34" i="14"/>
  <c r="A136" i="14"/>
  <c r="B136" i="14"/>
  <c r="A170" i="14"/>
  <c r="B170" i="14"/>
  <c r="A17" i="14"/>
  <c r="B17" i="14"/>
  <c r="C304" i="14"/>
  <c r="D304" i="14"/>
  <c r="C84" i="14"/>
  <c r="D84" i="14"/>
  <c r="C203" i="14"/>
  <c r="D203" i="14"/>
  <c r="C237" i="14"/>
  <c r="D237" i="14"/>
  <c r="C152" i="14"/>
  <c r="D152" i="14"/>
  <c r="C67" i="14"/>
  <c r="D67" i="14"/>
  <c r="C254" i="14"/>
  <c r="D254" i="14"/>
  <c r="C220" i="14"/>
  <c r="D220" i="14"/>
  <c r="C287" i="14"/>
  <c r="D287" i="14"/>
  <c r="C101" i="14"/>
  <c r="D101" i="14"/>
  <c r="C50" i="14"/>
  <c r="D50" i="14"/>
  <c r="C186" i="14"/>
  <c r="D186" i="14"/>
  <c r="C118" i="14"/>
  <c r="D118" i="14"/>
  <c r="C33" i="14"/>
  <c r="D33" i="14"/>
  <c r="C135" i="14"/>
  <c r="D135" i="14"/>
  <c r="C169" i="14"/>
  <c r="D169" i="14"/>
  <c r="C16" i="14"/>
  <c r="D16" i="14"/>
  <c r="A304" i="14"/>
  <c r="B304" i="14"/>
  <c r="A84" i="14"/>
  <c r="B84" i="14"/>
  <c r="A203" i="14"/>
  <c r="B203" i="14"/>
  <c r="A237" i="14"/>
  <c r="B237" i="14"/>
  <c r="A152" i="14"/>
  <c r="B152" i="14"/>
  <c r="A67" i="14"/>
  <c r="B67" i="14"/>
  <c r="A254" i="14"/>
  <c r="B254" i="14"/>
  <c r="A220" i="14"/>
  <c r="B220" i="14"/>
  <c r="A287" i="14"/>
  <c r="B287" i="14"/>
  <c r="A101" i="14"/>
  <c r="B101" i="14"/>
  <c r="A50" i="14"/>
  <c r="B50" i="14"/>
  <c r="A186" i="14"/>
  <c r="B186" i="14"/>
  <c r="A118" i="14"/>
  <c r="B118" i="14"/>
  <c r="A33" i="14"/>
  <c r="B33" i="14"/>
  <c r="A135" i="14"/>
  <c r="B135" i="14"/>
  <c r="A169" i="14"/>
  <c r="B169" i="14"/>
  <c r="A16" i="14"/>
  <c r="B16" i="14"/>
  <c r="C303" i="14"/>
  <c r="D303" i="14"/>
  <c r="C83" i="14"/>
  <c r="D83" i="14"/>
  <c r="C202" i="14"/>
  <c r="D202" i="14"/>
  <c r="C236" i="14"/>
  <c r="D236" i="14"/>
  <c r="C151" i="14"/>
  <c r="D151" i="14"/>
  <c r="C66" i="14"/>
  <c r="D66" i="14"/>
  <c r="C253" i="14"/>
  <c r="D253" i="14"/>
  <c r="C219" i="14"/>
  <c r="D219" i="14"/>
  <c r="C286" i="14"/>
  <c r="D286" i="14"/>
  <c r="C100" i="14"/>
  <c r="D100" i="14"/>
  <c r="C49" i="14"/>
  <c r="D49" i="14"/>
  <c r="C185" i="14"/>
  <c r="D185" i="14"/>
  <c r="C117" i="14"/>
  <c r="D117" i="14"/>
  <c r="C32" i="14"/>
  <c r="D32" i="14"/>
  <c r="C134" i="14"/>
  <c r="D134" i="14"/>
  <c r="C168" i="14"/>
  <c r="D168" i="14"/>
  <c r="C15" i="14"/>
  <c r="D15" i="14"/>
  <c r="A303" i="14"/>
  <c r="B303" i="14"/>
  <c r="A83" i="14"/>
  <c r="B83" i="14"/>
  <c r="A202" i="14"/>
  <c r="B202" i="14"/>
  <c r="A236" i="14"/>
  <c r="B236" i="14"/>
  <c r="A151" i="14"/>
  <c r="B151" i="14"/>
  <c r="A66" i="14"/>
  <c r="B66" i="14"/>
  <c r="A253" i="14"/>
  <c r="B253" i="14"/>
  <c r="A219" i="14"/>
  <c r="B219" i="14"/>
  <c r="A286" i="14"/>
  <c r="B286" i="14"/>
  <c r="A100" i="14"/>
  <c r="B100" i="14"/>
  <c r="A49" i="14"/>
  <c r="B49" i="14"/>
  <c r="A185" i="14"/>
  <c r="B185" i="14"/>
  <c r="A117" i="14"/>
  <c r="B117" i="14"/>
  <c r="A32" i="14"/>
  <c r="B32" i="14"/>
  <c r="A134" i="14"/>
  <c r="B134" i="14"/>
  <c r="A168" i="14"/>
  <c r="B168" i="14"/>
  <c r="A15" i="14"/>
  <c r="B15" i="14"/>
  <c r="C302" i="14"/>
  <c r="C82" i="14"/>
  <c r="C201" i="14"/>
  <c r="C235" i="14"/>
  <c r="C150" i="14"/>
  <c r="C65" i="14"/>
  <c r="C252" i="14"/>
  <c r="C218" i="14"/>
  <c r="C285" i="14"/>
  <c r="C99" i="14"/>
  <c r="C48" i="14"/>
  <c r="C184" i="14"/>
  <c r="C116" i="14"/>
  <c r="C31" i="14"/>
  <c r="C133" i="14"/>
  <c r="C167" i="14"/>
  <c r="C14" i="14"/>
  <c r="A302" i="14"/>
  <c r="B302" i="14"/>
  <c r="A82" i="14"/>
  <c r="B82" i="14"/>
  <c r="A201" i="14"/>
  <c r="B201" i="14"/>
  <c r="A235" i="14"/>
  <c r="B235" i="14"/>
  <c r="A150" i="14"/>
  <c r="B150" i="14"/>
  <c r="A65" i="14"/>
  <c r="B65" i="14"/>
  <c r="A252" i="14"/>
  <c r="B252" i="14"/>
  <c r="A218" i="14"/>
  <c r="B218" i="14"/>
  <c r="A285" i="14"/>
  <c r="B285" i="14"/>
  <c r="A99" i="14"/>
  <c r="B99" i="14"/>
  <c r="A48" i="14"/>
  <c r="B48" i="14"/>
  <c r="A184" i="14"/>
  <c r="B184" i="14"/>
  <c r="A116" i="14"/>
  <c r="B116" i="14"/>
  <c r="A31" i="14"/>
  <c r="B31" i="14"/>
  <c r="A133" i="14"/>
  <c r="B133" i="14"/>
  <c r="A167" i="14"/>
  <c r="B167" i="14"/>
  <c r="A14" i="14"/>
  <c r="B14" i="14"/>
  <c r="C301" i="14"/>
  <c r="C81" i="14"/>
  <c r="C200" i="14"/>
  <c r="C234" i="14"/>
  <c r="C149" i="14"/>
  <c r="C64" i="14"/>
  <c r="C251" i="14"/>
  <c r="C217" i="14"/>
  <c r="C284" i="14"/>
  <c r="C98" i="14"/>
  <c r="C47" i="14"/>
  <c r="C183" i="14"/>
  <c r="C115" i="14"/>
  <c r="C30" i="14"/>
  <c r="C132" i="14"/>
  <c r="C166" i="14"/>
  <c r="C13" i="14"/>
  <c r="A301" i="14"/>
  <c r="B301" i="14"/>
  <c r="A81" i="14"/>
  <c r="B81" i="14"/>
  <c r="A200" i="14"/>
  <c r="B200" i="14"/>
  <c r="A234" i="14"/>
  <c r="B234" i="14"/>
  <c r="A149" i="14"/>
  <c r="B149" i="14"/>
  <c r="A64" i="14"/>
  <c r="B64" i="14"/>
  <c r="A251" i="14"/>
  <c r="B251" i="14"/>
  <c r="A217" i="14"/>
  <c r="B217" i="14"/>
  <c r="A284" i="14"/>
  <c r="B284" i="14"/>
  <c r="A98" i="14"/>
  <c r="B98" i="14"/>
  <c r="A47" i="14"/>
  <c r="B47" i="14"/>
  <c r="A183" i="14"/>
  <c r="B183" i="14"/>
  <c r="A115" i="14"/>
  <c r="B115" i="14"/>
  <c r="A30" i="14"/>
  <c r="B30" i="14"/>
  <c r="A132" i="14"/>
  <c r="B132" i="14"/>
  <c r="A166" i="14"/>
  <c r="B166" i="14"/>
  <c r="A13" i="14"/>
  <c r="B13" i="14"/>
  <c r="C300" i="14"/>
  <c r="C80" i="14"/>
  <c r="C199" i="14"/>
  <c r="C233" i="14"/>
  <c r="C148" i="14"/>
  <c r="C63" i="14"/>
  <c r="C250" i="14"/>
  <c r="C216" i="14"/>
  <c r="C283" i="14"/>
  <c r="C97" i="14"/>
  <c r="C46" i="14"/>
  <c r="C182" i="14"/>
  <c r="C114" i="14"/>
  <c r="C29" i="14"/>
  <c r="C131" i="14"/>
  <c r="C165" i="14"/>
  <c r="C12" i="14"/>
  <c r="A300" i="14"/>
  <c r="B300" i="14"/>
  <c r="A80" i="14"/>
  <c r="B80" i="14"/>
  <c r="A199" i="14"/>
  <c r="B199" i="14"/>
  <c r="A233" i="14"/>
  <c r="B233" i="14"/>
  <c r="A148" i="14"/>
  <c r="B148" i="14"/>
  <c r="A63" i="14"/>
  <c r="B63" i="14"/>
  <c r="A250" i="14"/>
  <c r="B250" i="14"/>
  <c r="A216" i="14"/>
  <c r="B216" i="14"/>
  <c r="A283" i="14"/>
  <c r="B283" i="14"/>
  <c r="A97" i="14"/>
  <c r="B97" i="14"/>
  <c r="A46" i="14"/>
  <c r="B46" i="14"/>
  <c r="A182" i="14"/>
  <c r="B182" i="14"/>
  <c r="A114" i="14"/>
  <c r="B114" i="14"/>
  <c r="A29" i="14"/>
  <c r="B29" i="14"/>
  <c r="A131" i="14"/>
  <c r="B131" i="14"/>
  <c r="A165" i="14"/>
  <c r="B165" i="14"/>
  <c r="A12" i="14"/>
  <c r="B12" i="14"/>
  <c r="C122" i="14"/>
  <c r="BF2" i="5"/>
  <c r="C28" i="14" l="1"/>
  <c r="A130" i="14"/>
  <c r="A290" i="14"/>
  <c r="B290" i="14"/>
  <c r="C290" i="14"/>
  <c r="A70" i="14"/>
  <c r="B70" i="14"/>
  <c r="C70" i="14"/>
  <c r="A189" i="14"/>
  <c r="B189" i="14"/>
  <c r="C189" i="14"/>
  <c r="A223" i="14"/>
  <c r="B223" i="14"/>
  <c r="C223" i="14"/>
  <c r="A138" i="14"/>
  <c r="B138" i="14"/>
  <c r="C138" i="14"/>
  <c r="A53" i="14"/>
  <c r="B53" i="14"/>
  <c r="C53" i="14"/>
  <c r="A240" i="14"/>
  <c r="B240" i="14"/>
  <c r="C240" i="14"/>
  <c r="A206" i="14"/>
  <c r="B206" i="14"/>
  <c r="C206" i="14"/>
  <c r="A273" i="14"/>
  <c r="B273" i="14"/>
  <c r="C273" i="14"/>
  <c r="A87" i="14"/>
  <c r="B87" i="14"/>
  <c r="C87" i="14"/>
  <c r="A36" i="14"/>
  <c r="B36" i="14"/>
  <c r="C36" i="14"/>
  <c r="A172" i="14"/>
  <c r="B172" i="14"/>
  <c r="C172" i="14"/>
  <c r="A104" i="14"/>
  <c r="B104" i="14"/>
  <c r="C104" i="14"/>
  <c r="A19" i="14"/>
  <c r="B19" i="14"/>
  <c r="C19" i="14"/>
  <c r="A121" i="14"/>
  <c r="B121" i="14"/>
  <c r="C121" i="14"/>
  <c r="A155" i="14"/>
  <c r="B155" i="14"/>
  <c r="C155" i="14"/>
  <c r="A2" i="14"/>
  <c r="B2" i="14"/>
  <c r="C2" i="14"/>
  <c r="A291" i="14"/>
  <c r="B291" i="14"/>
  <c r="C291" i="14"/>
  <c r="A71" i="14"/>
  <c r="B71" i="14"/>
  <c r="C71" i="14"/>
  <c r="A190" i="14"/>
  <c r="B190" i="14"/>
  <c r="C190" i="14"/>
  <c r="A224" i="14"/>
  <c r="B224" i="14"/>
  <c r="C224" i="14"/>
  <c r="A139" i="14"/>
  <c r="B139" i="14"/>
  <c r="C139" i="14"/>
  <c r="A54" i="14"/>
  <c r="B54" i="14"/>
  <c r="C54" i="14"/>
  <c r="A241" i="14"/>
  <c r="B241" i="14"/>
  <c r="C241" i="14"/>
  <c r="A207" i="14"/>
  <c r="B207" i="14"/>
  <c r="C207" i="14"/>
  <c r="A274" i="14"/>
  <c r="B274" i="14"/>
  <c r="C274" i="14"/>
  <c r="A88" i="14"/>
  <c r="B88" i="14"/>
  <c r="C88" i="14"/>
  <c r="A37" i="14"/>
  <c r="B37" i="14"/>
  <c r="C37" i="14"/>
  <c r="A173" i="14"/>
  <c r="B173" i="14"/>
  <c r="C173" i="14"/>
  <c r="A105" i="14"/>
  <c r="B105" i="14"/>
  <c r="C105" i="14"/>
  <c r="A20" i="14"/>
  <c r="B20" i="14"/>
  <c r="C20" i="14"/>
  <c r="A122" i="14"/>
  <c r="B122" i="14"/>
  <c r="A156" i="14"/>
  <c r="B156" i="14"/>
  <c r="C156" i="14"/>
  <c r="A3" i="14"/>
  <c r="B3" i="14"/>
  <c r="C3" i="14"/>
  <c r="A292" i="14"/>
  <c r="B292" i="14"/>
  <c r="C292" i="14"/>
  <c r="A72" i="14"/>
  <c r="B72" i="14"/>
  <c r="C72" i="14"/>
  <c r="A191" i="14"/>
  <c r="B191" i="14"/>
  <c r="C191" i="14"/>
  <c r="A225" i="14"/>
  <c r="B225" i="14"/>
  <c r="C225" i="14"/>
  <c r="A140" i="14"/>
  <c r="B140" i="14"/>
  <c r="C140" i="14"/>
  <c r="A55" i="14"/>
  <c r="B55" i="14"/>
  <c r="C55" i="14"/>
  <c r="A242" i="14"/>
  <c r="B242" i="14"/>
  <c r="C242" i="14"/>
  <c r="A208" i="14"/>
  <c r="B208" i="14"/>
  <c r="C208" i="14"/>
  <c r="A275" i="14"/>
  <c r="B275" i="14"/>
  <c r="C275" i="14"/>
  <c r="A89" i="14"/>
  <c r="B89" i="14"/>
  <c r="C89" i="14"/>
  <c r="A38" i="14"/>
  <c r="B38" i="14"/>
  <c r="C38" i="14"/>
  <c r="A174" i="14"/>
  <c r="B174" i="14"/>
  <c r="C174" i="14"/>
  <c r="A106" i="14"/>
  <c r="B106" i="14"/>
  <c r="C106" i="14"/>
  <c r="A21" i="14"/>
  <c r="B21" i="14"/>
  <c r="C21" i="14"/>
  <c r="A123" i="14"/>
  <c r="B123" i="14"/>
  <c r="C123" i="14"/>
  <c r="A157" i="14"/>
  <c r="B157" i="14"/>
  <c r="C157" i="14"/>
  <c r="A4" i="14"/>
  <c r="B4" i="14"/>
  <c r="C4" i="14"/>
  <c r="A293" i="14"/>
  <c r="B293" i="14"/>
  <c r="C293" i="14"/>
  <c r="A73" i="14"/>
  <c r="B73" i="14"/>
  <c r="C73" i="14"/>
  <c r="A192" i="14"/>
  <c r="B192" i="14"/>
  <c r="C192" i="14"/>
  <c r="A226" i="14"/>
  <c r="B226" i="14"/>
  <c r="C226" i="14"/>
  <c r="A141" i="14"/>
  <c r="B141" i="14"/>
  <c r="C141" i="14"/>
  <c r="A56" i="14"/>
  <c r="B56" i="14"/>
  <c r="C56" i="14"/>
  <c r="A243" i="14"/>
  <c r="B243" i="14"/>
  <c r="C243" i="14"/>
  <c r="A209" i="14"/>
  <c r="B209" i="14"/>
  <c r="C209" i="14"/>
  <c r="A276" i="14"/>
  <c r="B276" i="14"/>
  <c r="C276" i="14"/>
  <c r="A90" i="14"/>
  <c r="B90" i="14"/>
  <c r="C90" i="14"/>
  <c r="A39" i="14"/>
  <c r="B39" i="14"/>
  <c r="C39" i="14"/>
  <c r="A175" i="14"/>
  <c r="B175" i="14"/>
  <c r="C175" i="14"/>
  <c r="A107" i="14"/>
  <c r="B107" i="14"/>
  <c r="C107" i="14"/>
  <c r="A22" i="14"/>
  <c r="B22" i="14"/>
  <c r="C22" i="14"/>
  <c r="A124" i="14"/>
  <c r="B124" i="14"/>
  <c r="C124" i="14"/>
  <c r="A158" i="14"/>
  <c r="B158" i="14"/>
  <c r="C158" i="14"/>
  <c r="A5" i="14"/>
  <c r="B5" i="14"/>
  <c r="C5" i="14"/>
  <c r="A294" i="14"/>
  <c r="B294" i="14"/>
  <c r="C294" i="14"/>
  <c r="A74" i="14"/>
  <c r="B74" i="14"/>
  <c r="C74" i="14"/>
  <c r="A193" i="14"/>
  <c r="B193" i="14"/>
  <c r="C193" i="14"/>
  <c r="A227" i="14"/>
  <c r="B227" i="14"/>
  <c r="C227" i="14"/>
  <c r="A142" i="14"/>
  <c r="B142" i="14"/>
  <c r="C142" i="14"/>
  <c r="A57" i="14"/>
  <c r="B57" i="14"/>
  <c r="C57" i="14"/>
  <c r="A244" i="14"/>
  <c r="B244" i="14"/>
  <c r="C244" i="14"/>
  <c r="A210" i="14"/>
  <c r="B210" i="14"/>
  <c r="C210" i="14"/>
  <c r="A277" i="14"/>
  <c r="B277" i="14"/>
  <c r="C277" i="14"/>
  <c r="A91" i="14"/>
  <c r="B91" i="14"/>
  <c r="C91" i="14"/>
  <c r="A40" i="14"/>
  <c r="B40" i="14"/>
  <c r="C40" i="14"/>
  <c r="A176" i="14"/>
  <c r="B176" i="14"/>
  <c r="C176" i="14"/>
  <c r="A108" i="14"/>
  <c r="B108" i="14"/>
  <c r="C108" i="14"/>
  <c r="A23" i="14"/>
  <c r="B23" i="14"/>
  <c r="C23" i="14"/>
  <c r="A125" i="14"/>
  <c r="B125" i="14"/>
  <c r="C125" i="14"/>
  <c r="A159" i="14"/>
  <c r="B159" i="14"/>
  <c r="C159" i="14"/>
  <c r="A6" i="14"/>
  <c r="B6" i="14"/>
  <c r="C6" i="14"/>
  <c r="A295" i="14"/>
  <c r="B295" i="14"/>
  <c r="C295" i="14"/>
  <c r="A75" i="14"/>
  <c r="B75" i="14"/>
  <c r="C75" i="14"/>
  <c r="A194" i="14"/>
  <c r="B194" i="14"/>
  <c r="C194" i="14"/>
  <c r="A228" i="14"/>
  <c r="B228" i="14"/>
  <c r="C228" i="14"/>
  <c r="A143" i="14"/>
  <c r="B143" i="14"/>
  <c r="C143" i="14"/>
  <c r="A58" i="14"/>
  <c r="B58" i="14"/>
  <c r="C58" i="14"/>
  <c r="A245" i="14"/>
  <c r="B245" i="14"/>
  <c r="C245" i="14"/>
  <c r="A211" i="14"/>
  <c r="B211" i="14"/>
  <c r="C211" i="14"/>
  <c r="A278" i="14"/>
  <c r="B278" i="14"/>
  <c r="C278" i="14"/>
  <c r="A92" i="14"/>
  <c r="B92" i="14"/>
  <c r="C92" i="14"/>
  <c r="A41" i="14"/>
  <c r="B41" i="14"/>
  <c r="C41" i="14"/>
  <c r="A177" i="14"/>
  <c r="B177" i="14"/>
  <c r="C177" i="14"/>
  <c r="A109" i="14"/>
  <c r="B109" i="14"/>
  <c r="C109" i="14"/>
  <c r="A24" i="14"/>
  <c r="B24" i="14"/>
  <c r="C24" i="14"/>
  <c r="A126" i="14"/>
  <c r="B126" i="14"/>
  <c r="C126" i="14"/>
  <c r="A160" i="14"/>
  <c r="B160" i="14"/>
  <c r="C160" i="14"/>
  <c r="A7" i="14"/>
  <c r="B7" i="14"/>
  <c r="C7" i="14"/>
  <c r="A296" i="14"/>
  <c r="B296" i="14"/>
  <c r="C296" i="14"/>
  <c r="A76" i="14"/>
  <c r="B76" i="14"/>
  <c r="C76" i="14"/>
  <c r="A195" i="14"/>
  <c r="B195" i="14"/>
  <c r="C195" i="14"/>
  <c r="A229" i="14"/>
  <c r="B229" i="14"/>
  <c r="C229" i="14"/>
  <c r="A144" i="14"/>
  <c r="B144" i="14"/>
  <c r="C144" i="14"/>
  <c r="A59" i="14"/>
  <c r="B59" i="14"/>
  <c r="C59" i="14"/>
  <c r="A246" i="14"/>
  <c r="B246" i="14"/>
  <c r="C246" i="14"/>
  <c r="A212" i="14"/>
  <c r="B212" i="14"/>
  <c r="C212" i="14"/>
  <c r="A279" i="14"/>
  <c r="B279" i="14"/>
  <c r="C279" i="14"/>
  <c r="A93" i="14"/>
  <c r="B93" i="14"/>
  <c r="C93" i="14"/>
  <c r="A42" i="14"/>
  <c r="B42" i="14"/>
  <c r="C42" i="14"/>
  <c r="A178" i="14"/>
  <c r="B178" i="14"/>
  <c r="C178" i="14"/>
  <c r="A110" i="14"/>
  <c r="B110" i="14"/>
  <c r="C110" i="14"/>
  <c r="A25" i="14"/>
  <c r="B25" i="14"/>
  <c r="C25" i="14"/>
  <c r="A127" i="14"/>
  <c r="B127" i="14"/>
  <c r="C127" i="14"/>
  <c r="A161" i="14"/>
  <c r="B161" i="14"/>
  <c r="C161" i="14"/>
  <c r="A8" i="14"/>
  <c r="B8" i="14"/>
  <c r="C8" i="14"/>
  <c r="A297" i="14"/>
  <c r="B297" i="14"/>
  <c r="C297" i="14"/>
  <c r="A77" i="14"/>
  <c r="B77" i="14"/>
  <c r="C77" i="14"/>
  <c r="A196" i="14"/>
  <c r="B196" i="14"/>
  <c r="C196" i="14"/>
  <c r="A230" i="14"/>
  <c r="B230" i="14"/>
  <c r="C230" i="14"/>
  <c r="A145" i="14"/>
  <c r="B145" i="14"/>
  <c r="C145" i="14"/>
  <c r="A60" i="14"/>
  <c r="B60" i="14"/>
  <c r="C60" i="14"/>
  <c r="A247" i="14"/>
  <c r="B247" i="14"/>
  <c r="C247" i="14"/>
  <c r="A213" i="14"/>
  <c r="B213" i="14"/>
  <c r="C213" i="14"/>
  <c r="A280" i="14"/>
  <c r="B280" i="14"/>
  <c r="C280" i="14"/>
  <c r="A94" i="14"/>
  <c r="B94" i="14"/>
  <c r="C94" i="14"/>
  <c r="A43" i="14"/>
  <c r="B43" i="14"/>
  <c r="C43" i="14"/>
  <c r="A179" i="14"/>
  <c r="B179" i="14"/>
  <c r="C179" i="14"/>
  <c r="A111" i="14"/>
  <c r="B111" i="14"/>
  <c r="C111" i="14"/>
  <c r="A26" i="14"/>
  <c r="B26" i="14"/>
  <c r="C26" i="14"/>
  <c r="A128" i="14"/>
  <c r="B128" i="14"/>
  <c r="C128" i="14"/>
  <c r="A162" i="14"/>
  <c r="B162" i="14"/>
  <c r="C162" i="14"/>
  <c r="A9" i="14"/>
  <c r="B9" i="14"/>
  <c r="C9" i="14"/>
  <c r="A298" i="14"/>
  <c r="B298" i="14"/>
  <c r="C298" i="14"/>
  <c r="A78" i="14"/>
  <c r="B78" i="14"/>
  <c r="C78" i="14"/>
  <c r="A197" i="14"/>
  <c r="B197" i="14"/>
  <c r="C197" i="14"/>
  <c r="A231" i="14"/>
  <c r="B231" i="14"/>
  <c r="C231" i="14"/>
  <c r="A146" i="14"/>
  <c r="B146" i="14"/>
  <c r="C146" i="14"/>
  <c r="A61" i="14"/>
  <c r="B61" i="14"/>
  <c r="C61" i="14"/>
  <c r="A248" i="14"/>
  <c r="B248" i="14"/>
  <c r="C248" i="14"/>
  <c r="A214" i="14"/>
  <c r="B214" i="14"/>
  <c r="C214" i="14"/>
  <c r="A281" i="14"/>
  <c r="B281" i="14"/>
  <c r="C281" i="14"/>
  <c r="A95" i="14"/>
  <c r="B95" i="14"/>
  <c r="C95" i="14"/>
  <c r="A44" i="14"/>
  <c r="B44" i="14"/>
  <c r="C44" i="14"/>
  <c r="A180" i="14"/>
  <c r="B180" i="14"/>
  <c r="C180" i="14"/>
  <c r="A112" i="14"/>
  <c r="B112" i="14"/>
  <c r="C112" i="14"/>
  <c r="A27" i="14"/>
  <c r="B27" i="14"/>
  <c r="C27" i="14"/>
  <c r="A129" i="14"/>
  <c r="B129" i="14"/>
  <c r="C129" i="14"/>
  <c r="A163" i="14"/>
  <c r="B163" i="14"/>
  <c r="C163" i="14"/>
  <c r="A10" i="14"/>
  <c r="B10" i="14"/>
  <c r="C10" i="14"/>
  <c r="A299" i="14"/>
  <c r="B299" i="14"/>
  <c r="C299" i="14"/>
  <c r="A79" i="14"/>
  <c r="B79" i="14"/>
  <c r="C79" i="14"/>
  <c r="A198" i="14"/>
  <c r="B198" i="14"/>
  <c r="C198" i="14"/>
  <c r="A232" i="14"/>
  <c r="B232" i="14"/>
  <c r="C232" i="14"/>
  <c r="A147" i="14"/>
  <c r="B147" i="14"/>
  <c r="C147" i="14"/>
  <c r="A62" i="14"/>
  <c r="B62" i="14"/>
  <c r="C62" i="14"/>
  <c r="A249" i="14"/>
  <c r="B249" i="14"/>
  <c r="C249" i="14"/>
  <c r="A215" i="14"/>
  <c r="B215" i="14"/>
  <c r="C215" i="14"/>
  <c r="A282" i="14"/>
  <c r="B282" i="14"/>
  <c r="C282" i="14"/>
  <c r="A96" i="14"/>
  <c r="B96" i="14"/>
  <c r="C96" i="14"/>
  <c r="A45" i="14"/>
  <c r="B45" i="14"/>
  <c r="C45" i="14"/>
  <c r="A181" i="14"/>
  <c r="B181" i="14"/>
  <c r="C181" i="14"/>
  <c r="A113" i="14"/>
  <c r="B113" i="14"/>
  <c r="C113" i="14"/>
  <c r="A28" i="14"/>
  <c r="B28" i="14"/>
  <c r="B130" i="14"/>
  <c r="C130" i="14"/>
  <c r="A164" i="14"/>
  <c r="B164" i="14"/>
  <c r="C164" i="14"/>
  <c r="A11" i="14"/>
  <c r="B11" i="14"/>
  <c r="C11" i="14"/>
  <c r="D167" i="14" l="1"/>
  <c r="D31" i="14"/>
  <c r="D65" i="14"/>
  <c r="D150" i="14"/>
  <c r="D201" i="14"/>
  <c r="D218" i="14"/>
  <c r="D252" i="14"/>
  <c r="D14" i="14"/>
  <c r="BL20" i="5"/>
  <c r="BL7" i="5"/>
  <c r="BL14" i="5"/>
  <c r="BL16" i="5"/>
  <c r="BL11" i="5"/>
  <c r="BL6" i="5"/>
  <c r="BL17" i="5"/>
  <c r="BL15" i="5"/>
  <c r="BL19" i="5"/>
  <c r="BL8" i="5"/>
  <c r="BL5" i="5"/>
  <c r="BL13" i="5"/>
  <c r="BL9" i="5"/>
  <c r="BL4" i="5"/>
  <c r="BL10" i="5"/>
  <c r="BL12" i="5"/>
  <c r="BL3" i="5"/>
  <c r="BI2" i="5"/>
  <c r="D235" i="14" l="1"/>
  <c r="D116" i="14"/>
  <c r="D302" i="14"/>
  <c r="D268" i="14"/>
  <c r="D285" i="14"/>
  <c r="D184" i="14"/>
  <c r="D82" i="14"/>
  <c r="D99" i="14"/>
  <c r="D133" i="14"/>
  <c r="D48" i="14"/>
  <c r="BO19" i="5"/>
  <c r="BO10" i="5"/>
  <c r="BO17" i="5"/>
  <c r="BO14" i="5"/>
  <c r="BO4" i="5"/>
  <c r="BO8" i="5"/>
  <c r="BO6" i="5"/>
  <c r="D64" i="14" s="1"/>
  <c r="BO7" i="5"/>
  <c r="BO15" i="5"/>
  <c r="D217" i="14" s="1"/>
  <c r="BO13" i="5"/>
  <c r="BO16" i="5"/>
  <c r="BO12" i="5"/>
  <c r="D166" i="14" s="1"/>
  <c r="BO5" i="5"/>
  <c r="D47" i="14" s="1"/>
  <c r="BO9" i="5"/>
  <c r="BO11" i="5"/>
  <c r="BO20" i="5"/>
  <c r="BO3" i="5"/>
  <c r="D13" i="14" s="1"/>
  <c r="E49" i="4"/>
  <c r="E48" i="4"/>
  <c r="E47" i="4"/>
  <c r="E46" i="4"/>
  <c r="E45" i="4"/>
  <c r="E44" i="4"/>
  <c r="E43" i="4"/>
  <c r="E42" i="4"/>
  <c r="E41" i="4"/>
  <c r="E40" i="4"/>
  <c r="D149" i="14" l="1"/>
  <c r="D115" i="14"/>
  <c r="D98" i="14"/>
  <c r="D132" i="14"/>
  <c r="D30" i="14"/>
  <c r="D301" i="14"/>
  <c r="D267" i="14"/>
  <c r="D234" i="14"/>
  <c r="D81" i="14"/>
  <c r="D200" i="14"/>
  <c r="D183" i="14"/>
  <c r="D251" i="14"/>
  <c r="D284" i="14"/>
  <c r="AZ20" i="5"/>
  <c r="D2" i="4" l="1"/>
  <c r="E2" i="4" s="1"/>
  <c r="D3" i="4"/>
  <c r="E3" i="4" s="1"/>
  <c r="D66" i="4"/>
  <c r="E66" i="4" s="1"/>
  <c r="D65" i="4"/>
  <c r="E65" i="4" s="1"/>
  <c r="AH2" i="5"/>
  <c r="AK2" i="5" s="1"/>
  <c r="AH20" i="5"/>
  <c r="AH7" i="5"/>
  <c r="AH14" i="5"/>
  <c r="AH16" i="5"/>
  <c r="AH11" i="5"/>
  <c r="AH6" i="5"/>
  <c r="AK15" i="5"/>
  <c r="AH8" i="5"/>
  <c r="AH5" i="5"/>
  <c r="AH13" i="5"/>
  <c r="AH9" i="5"/>
  <c r="AH4" i="5"/>
  <c r="AH10" i="5"/>
  <c r="AH12" i="5"/>
  <c r="AH3" i="5"/>
  <c r="AK9" i="5" l="1"/>
  <c r="AK14" i="5"/>
  <c r="AK13" i="5"/>
  <c r="D178" i="14" s="1"/>
  <c r="AK6" i="5"/>
  <c r="AK7" i="5"/>
  <c r="AK10" i="5"/>
  <c r="D127" i="14" s="1"/>
  <c r="AK5" i="5"/>
  <c r="D42" i="14" s="1"/>
  <c r="AK11" i="5"/>
  <c r="AK20" i="5"/>
  <c r="AK12" i="5"/>
  <c r="D161" i="14" s="1"/>
  <c r="AK4" i="5"/>
  <c r="AK8" i="5"/>
  <c r="AK16" i="5"/>
  <c r="D229" i="14" s="1"/>
  <c r="AK3" i="5"/>
  <c r="D8" i="14" s="1"/>
  <c r="D2" i="5"/>
  <c r="G2" i="5" s="1"/>
  <c r="J2" i="5"/>
  <c r="M2" i="5" s="1"/>
  <c r="P2" i="5"/>
  <c r="S2" i="5" s="1"/>
  <c r="V2" i="5"/>
  <c r="Y2" i="5" s="1"/>
  <c r="AB2" i="5"/>
  <c r="AE2" i="5" s="1"/>
  <c r="AN2" i="5"/>
  <c r="AQ2" i="5" s="1"/>
  <c r="AT2" i="5"/>
  <c r="AW2" i="5" s="1"/>
  <c r="AZ2" i="5"/>
  <c r="BC2" i="5" s="1"/>
  <c r="D93" i="14" l="1"/>
  <c r="D144" i="14"/>
  <c r="D279" i="14"/>
  <c r="D59" i="14"/>
  <c r="D195" i="14"/>
  <c r="D25" i="14"/>
  <c r="D296" i="14"/>
  <c r="D262" i="14"/>
  <c r="D76" i="14"/>
  <c r="D110" i="14"/>
  <c r="D246" i="14"/>
  <c r="D212" i="14"/>
  <c r="P20" i="5"/>
  <c r="BF20" i="5"/>
  <c r="BF7" i="5"/>
  <c r="BF14" i="5"/>
  <c r="BF16" i="5"/>
  <c r="BF11" i="5"/>
  <c r="BF6" i="5"/>
  <c r="BF17" i="5"/>
  <c r="BF15" i="5"/>
  <c r="BF19" i="5"/>
  <c r="BF8" i="5"/>
  <c r="BF5" i="5"/>
  <c r="BF13" i="5"/>
  <c r="BF9" i="5"/>
  <c r="BF4" i="5"/>
  <c r="BF10" i="5"/>
  <c r="BF12" i="5"/>
  <c r="BF3" i="5"/>
  <c r="AZ7" i="5"/>
  <c r="AZ14" i="5"/>
  <c r="AZ16" i="5"/>
  <c r="AZ11" i="5"/>
  <c r="AZ6" i="5"/>
  <c r="AZ17" i="5"/>
  <c r="AZ15" i="5"/>
  <c r="AZ19" i="5"/>
  <c r="AZ8" i="5"/>
  <c r="AZ5" i="5"/>
  <c r="AZ13" i="5"/>
  <c r="AZ9" i="5"/>
  <c r="AZ4" i="5"/>
  <c r="AZ10" i="5"/>
  <c r="AZ12" i="5"/>
  <c r="AZ3" i="5"/>
  <c r="AT20" i="5"/>
  <c r="AT14" i="5"/>
  <c r="AT16" i="5"/>
  <c r="AT11" i="5"/>
  <c r="AT6" i="5"/>
  <c r="AT17" i="5"/>
  <c r="AT15" i="5"/>
  <c r="AT19" i="5"/>
  <c r="AT5" i="5"/>
  <c r="AT13" i="5"/>
  <c r="AT9" i="5"/>
  <c r="AT4" i="5"/>
  <c r="AT10" i="5"/>
  <c r="AT12" i="5"/>
  <c r="AT3" i="5"/>
  <c r="BI5" i="5" l="1"/>
  <c r="BI14" i="5"/>
  <c r="BI4" i="5"/>
  <c r="BI8" i="5"/>
  <c r="BI6" i="5"/>
  <c r="D63" i="14" s="1"/>
  <c r="BI7" i="5"/>
  <c r="BI9" i="5"/>
  <c r="BI19" i="5"/>
  <c r="BI11" i="5"/>
  <c r="BI20" i="5"/>
  <c r="BI10" i="5"/>
  <c r="D131" i="14" s="1"/>
  <c r="BI17" i="5"/>
  <c r="BI12" i="5"/>
  <c r="D165" i="14" s="1"/>
  <c r="BI13" i="5"/>
  <c r="D182" i="14" s="1"/>
  <c r="BI15" i="5"/>
  <c r="D216" i="14" s="1"/>
  <c r="BI16" i="5"/>
  <c r="BI3" i="5"/>
  <c r="D12" i="14" s="1"/>
  <c r="AW5" i="5"/>
  <c r="AW14" i="5"/>
  <c r="D197" i="14" s="1"/>
  <c r="AW3" i="5"/>
  <c r="AW9" i="5"/>
  <c r="AW19" i="5"/>
  <c r="AW11" i="5"/>
  <c r="AW20" i="5"/>
  <c r="BC4" i="5"/>
  <c r="BC8" i="5"/>
  <c r="BC6" i="5"/>
  <c r="D62" i="14" s="1"/>
  <c r="BC7" i="5"/>
  <c r="AW12" i="5"/>
  <c r="D163" i="14" s="1"/>
  <c r="AW13" i="5"/>
  <c r="AW15" i="5"/>
  <c r="D214" i="14" s="1"/>
  <c r="AW16" i="5"/>
  <c r="BC3" i="5"/>
  <c r="BC9" i="5"/>
  <c r="BC19" i="5"/>
  <c r="D282" i="14" s="1"/>
  <c r="BC11" i="5"/>
  <c r="BC20" i="5"/>
  <c r="AW10" i="5"/>
  <c r="AW17" i="5"/>
  <c r="D248" i="14" s="1"/>
  <c r="BC12" i="5"/>
  <c r="D164" i="14" s="1"/>
  <c r="BC13" i="5"/>
  <c r="BC15" i="5"/>
  <c r="BC16" i="5"/>
  <c r="D232" i="14" s="1"/>
  <c r="AW4" i="5"/>
  <c r="D27" i="14" s="1"/>
  <c r="AW6" i="5"/>
  <c r="BC10" i="5"/>
  <c r="BC5" i="5"/>
  <c r="D45" i="14" s="1"/>
  <c r="BC17" i="5"/>
  <c r="BC14" i="5"/>
  <c r="S20" i="5"/>
  <c r="D259" i="14" s="1"/>
  <c r="AB15" i="5"/>
  <c r="AN15" i="5"/>
  <c r="D148" i="14" l="1"/>
  <c r="D147" i="14"/>
  <c r="D249" i="14"/>
  <c r="D231" i="14"/>
  <c r="D79" i="14"/>
  <c r="D233" i="14"/>
  <c r="D130" i="14"/>
  <c r="D215" i="14"/>
  <c r="D129" i="14"/>
  <c r="D113" i="14"/>
  <c r="D180" i="14"/>
  <c r="D96" i="14"/>
  <c r="D281" i="14"/>
  <c r="D44" i="14"/>
  <c r="D114" i="14"/>
  <c r="D29" i="14"/>
  <c r="D46" i="14"/>
  <c r="D198" i="14"/>
  <c r="D181" i="14"/>
  <c r="D299" i="14"/>
  <c r="D265" i="14"/>
  <c r="D11" i="14"/>
  <c r="D28" i="14"/>
  <c r="D112" i="14"/>
  <c r="D298" i="14"/>
  <c r="D264" i="14"/>
  <c r="D10" i="14"/>
  <c r="D250" i="14"/>
  <c r="D300" i="14"/>
  <c r="D266" i="14"/>
  <c r="D283" i="14"/>
  <c r="D80" i="14"/>
  <c r="D97" i="14"/>
  <c r="D199" i="14"/>
  <c r="AE15" i="5"/>
  <c r="AQ15" i="5"/>
  <c r="AN3" i="5" l="1"/>
  <c r="AB3" i="5"/>
  <c r="V3" i="5"/>
  <c r="P3" i="5"/>
  <c r="J3" i="5"/>
  <c r="M3" i="5" l="1"/>
  <c r="Y3" i="5"/>
  <c r="AE3" i="5"/>
  <c r="S3" i="5"/>
  <c r="AQ3" i="5"/>
  <c r="D292" i="14" l="1"/>
  <c r="D293" i="14"/>
  <c r="AN20" i="5"/>
  <c r="AN14" i="5"/>
  <c r="AN16" i="5"/>
  <c r="AN11" i="5"/>
  <c r="AN6" i="5"/>
  <c r="AN17" i="5"/>
  <c r="AN19" i="5"/>
  <c r="AN5" i="5"/>
  <c r="AN13" i="5"/>
  <c r="AN9" i="5"/>
  <c r="AN4" i="5"/>
  <c r="AN10" i="5"/>
  <c r="AN12" i="5"/>
  <c r="AB20" i="5"/>
  <c r="AB14" i="5"/>
  <c r="AB19" i="5"/>
  <c r="AB5" i="5"/>
  <c r="AB13" i="5"/>
  <c r="AB4" i="5"/>
  <c r="AB10" i="5"/>
  <c r="AB12" i="5"/>
  <c r="V20" i="5"/>
  <c r="V7" i="5"/>
  <c r="V6" i="5"/>
  <c r="V10" i="5"/>
  <c r="V12" i="5"/>
  <c r="Y12" i="5" l="1"/>
  <c r="D159" i="14" s="1"/>
  <c r="Y20" i="5"/>
  <c r="AE13" i="5"/>
  <c r="D177" i="14" s="1"/>
  <c r="AE20" i="5"/>
  <c r="Y10" i="5"/>
  <c r="AE12" i="5"/>
  <c r="D160" i="14" s="1"/>
  <c r="AE5" i="5"/>
  <c r="D41" i="14" s="1"/>
  <c r="Y6" i="5"/>
  <c r="AE10" i="5"/>
  <c r="AE19" i="5"/>
  <c r="AQ20" i="5"/>
  <c r="Y7" i="5"/>
  <c r="AE4" i="5"/>
  <c r="AE14" i="5"/>
  <c r="AQ4" i="5"/>
  <c r="AQ11" i="5"/>
  <c r="AQ9" i="5"/>
  <c r="D111" i="14" s="1"/>
  <c r="AQ19" i="5"/>
  <c r="AQ16" i="5"/>
  <c r="D230" i="14" s="1"/>
  <c r="AQ12" i="5"/>
  <c r="D162" i="14" s="1"/>
  <c r="AQ13" i="5"/>
  <c r="AQ17" i="5"/>
  <c r="AQ14" i="5"/>
  <c r="AQ10" i="5"/>
  <c r="AQ5" i="5"/>
  <c r="D43" i="14" s="1"/>
  <c r="AQ6" i="5"/>
  <c r="D50" i="4"/>
  <c r="E50" i="4" s="1"/>
  <c r="D51" i="4"/>
  <c r="E51" i="4" s="1"/>
  <c r="D52" i="4"/>
  <c r="E52" i="4" s="1"/>
  <c r="D53" i="4"/>
  <c r="E53" i="4" s="1"/>
  <c r="D54" i="4"/>
  <c r="E54" i="4" s="1"/>
  <c r="D55" i="4"/>
  <c r="E55" i="4" s="1"/>
  <c r="D56" i="4"/>
  <c r="E56" i="4" s="1"/>
  <c r="D57" i="4"/>
  <c r="E57" i="4" s="1"/>
  <c r="D58" i="4"/>
  <c r="E58" i="4" s="1"/>
  <c r="D59" i="4"/>
  <c r="E59" i="4" s="1"/>
  <c r="D60" i="4"/>
  <c r="E60" i="4" s="1"/>
  <c r="D61" i="4"/>
  <c r="E61" i="4" s="1"/>
  <c r="D62" i="4"/>
  <c r="E62" i="4" s="1"/>
  <c r="D63" i="4"/>
  <c r="E63" i="4" s="1"/>
  <c r="D64" i="4"/>
  <c r="E64" i="4" s="1"/>
  <c r="D18" i="4"/>
  <c r="E18" i="4" s="1"/>
  <c r="D19" i="4"/>
  <c r="E19" i="4" s="1"/>
  <c r="D20" i="4"/>
  <c r="E20" i="4" s="1"/>
  <c r="D21" i="4"/>
  <c r="E21" i="4" s="1"/>
  <c r="D22" i="4"/>
  <c r="E22" i="4" s="1"/>
  <c r="D23" i="4"/>
  <c r="E23" i="4" s="1"/>
  <c r="D24" i="4"/>
  <c r="E24" i="4" s="1"/>
  <c r="D25" i="4"/>
  <c r="E25" i="4" s="1"/>
  <c r="D26" i="4"/>
  <c r="E26" i="4" s="1"/>
  <c r="D27" i="4"/>
  <c r="E27" i="4" s="1"/>
  <c r="D28" i="4"/>
  <c r="E28" i="4" s="1"/>
  <c r="D29" i="4"/>
  <c r="E29" i="4" s="1"/>
  <c r="D30" i="4"/>
  <c r="E30" i="4" s="1"/>
  <c r="D31" i="4"/>
  <c r="E31" i="4" s="1"/>
  <c r="D32" i="4"/>
  <c r="E32" i="4" s="1"/>
  <c r="D33" i="4"/>
  <c r="E33" i="4" s="1"/>
  <c r="D34" i="4"/>
  <c r="E34" i="4" s="1"/>
  <c r="D35" i="4"/>
  <c r="E35" i="4" s="1"/>
  <c r="D36" i="4"/>
  <c r="E36" i="4" s="1"/>
  <c r="D37" i="4"/>
  <c r="E37" i="4" s="1"/>
  <c r="D38" i="4"/>
  <c r="E38" i="4" s="1"/>
  <c r="D39" i="4"/>
  <c r="E39" i="4" s="1"/>
  <c r="D4" i="4"/>
  <c r="D7" i="5" s="1"/>
  <c r="D5" i="4"/>
  <c r="E5" i="4" s="1"/>
  <c r="D6" i="4"/>
  <c r="D7" i="4"/>
  <c r="E7" i="4" s="1"/>
  <c r="D8" i="4"/>
  <c r="E8" i="4" s="1"/>
  <c r="D9" i="4"/>
  <c r="D10" i="4"/>
  <c r="D11" i="4"/>
  <c r="D12" i="4"/>
  <c r="AT8" i="5" s="1"/>
  <c r="D13" i="4"/>
  <c r="E13" i="4" s="1"/>
  <c r="D14" i="4"/>
  <c r="E14" i="4" s="1"/>
  <c r="D15" i="4"/>
  <c r="E15" i="4" s="1"/>
  <c r="D16" i="4"/>
  <c r="E16" i="4" s="1"/>
  <c r="D17" i="4"/>
  <c r="E17" i="4" s="1"/>
  <c r="D196" i="14" l="1"/>
  <c r="D247" i="14"/>
  <c r="D297" i="14"/>
  <c r="D263" i="14"/>
  <c r="D194" i="14"/>
  <c r="D294" i="14"/>
  <c r="D260" i="14"/>
  <c r="D128" i="14"/>
  <c r="D213" i="14"/>
  <c r="D295" i="14"/>
  <c r="D261" i="14"/>
  <c r="D26" i="14"/>
  <c r="D280" i="14"/>
  <c r="D9" i="14"/>
  <c r="D7" i="14"/>
  <c r="D179" i="14"/>
  <c r="D211" i="14"/>
  <c r="AW8" i="5"/>
  <c r="D6" i="5"/>
  <c r="E11" i="4"/>
  <c r="E12" i="4"/>
  <c r="AT7" i="5"/>
  <c r="E4" i="4"/>
  <c r="D13" i="5" s="1"/>
  <c r="D15" i="5"/>
  <c r="E10" i="4"/>
  <c r="D16" i="5"/>
  <c r="E6" i="4"/>
  <c r="E9" i="4"/>
  <c r="D8" i="5"/>
  <c r="D3" i="5"/>
  <c r="J20" i="5"/>
  <c r="D20" i="5"/>
  <c r="J9" i="5"/>
  <c r="AB9" i="5"/>
  <c r="V9" i="5"/>
  <c r="P19" i="5"/>
  <c r="V19" i="5"/>
  <c r="J10" i="5"/>
  <c r="J5" i="5"/>
  <c r="V5" i="5"/>
  <c r="J17" i="5"/>
  <c r="V17" i="5"/>
  <c r="AB17" i="5"/>
  <c r="J14" i="5"/>
  <c r="V14" i="5"/>
  <c r="P4" i="5"/>
  <c r="V4" i="5"/>
  <c r="J8" i="5"/>
  <c r="V8" i="5"/>
  <c r="AB8" i="5"/>
  <c r="AN8" i="5"/>
  <c r="P6" i="5"/>
  <c r="AB6" i="5"/>
  <c r="P7" i="5"/>
  <c r="AN7" i="5"/>
  <c r="D12" i="5"/>
  <c r="AB7" i="5"/>
  <c r="D5" i="5"/>
  <c r="D17" i="5"/>
  <c r="D14" i="5"/>
  <c r="J11" i="5"/>
  <c r="V11" i="5"/>
  <c r="AB11" i="5"/>
  <c r="P12" i="5"/>
  <c r="V13" i="5"/>
  <c r="P13" i="5"/>
  <c r="P15" i="5"/>
  <c r="V15" i="5"/>
  <c r="P16" i="5"/>
  <c r="AB16" i="5"/>
  <c r="V16" i="5"/>
  <c r="D19" i="5"/>
  <c r="D11" i="5"/>
  <c r="G7" i="5"/>
  <c r="P5" i="5"/>
  <c r="P14" i="5"/>
  <c r="P10" i="5"/>
  <c r="D9" i="5"/>
  <c r="J4" i="5"/>
  <c r="J6" i="5"/>
  <c r="J19" i="5"/>
  <c r="P8" i="5"/>
  <c r="J12" i="5"/>
  <c r="J13" i="5"/>
  <c r="J15" i="5"/>
  <c r="J16" i="5"/>
  <c r="P11" i="5"/>
  <c r="J7" i="5"/>
  <c r="D95" i="14" l="1"/>
  <c r="D61" i="14"/>
  <c r="M16" i="5"/>
  <c r="S4" i="5"/>
  <c r="M10" i="5"/>
  <c r="AW7" i="5"/>
  <c r="M19" i="5"/>
  <c r="M11" i="5"/>
  <c r="M17" i="5"/>
  <c r="D241" i="14" s="1"/>
  <c r="M9" i="5"/>
  <c r="G8" i="5"/>
  <c r="M7" i="5"/>
  <c r="M13" i="5"/>
  <c r="M6" i="5"/>
  <c r="G14" i="5"/>
  <c r="M8" i="5"/>
  <c r="M14" i="5"/>
  <c r="M12" i="5"/>
  <c r="D156" i="14" s="1"/>
  <c r="M4" i="5"/>
  <c r="D20" i="14" s="1"/>
  <c r="M5" i="5"/>
  <c r="M20" i="5"/>
  <c r="G6" i="5"/>
  <c r="M15" i="5"/>
  <c r="S16" i="5"/>
  <c r="D4" i="5"/>
  <c r="G15" i="5"/>
  <c r="G16" i="5"/>
  <c r="P9" i="5"/>
  <c r="D10" i="5"/>
  <c r="G3" i="5"/>
  <c r="G19" i="5"/>
  <c r="S12" i="5"/>
  <c r="AE7" i="5"/>
  <c r="D75" i="14" s="1"/>
  <c r="AE6" i="5"/>
  <c r="Y14" i="5"/>
  <c r="Y17" i="5"/>
  <c r="Y5" i="5"/>
  <c r="Y9" i="5"/>
  <c r="G20" i="5"/>
  <c r="G12" i="5"/>
  <c r="D155" i="14" s="1"/>
  <c r="Y16" i="5"/>
  <c r="D227" i="14" s="1"/>
  <c r="Y13" i="5"/>
  <c r="AE8" i="5"/>
  <c r="D92" i="14" s="1"/>
  <c r="Y19" i="5"/>
  <c r="AE9" i="5"/>
  <c r="D109" i="14" s="1"/>
  <c r="G9" i="5"/>
  <c r="D104" i="14" s="1"/>
  <c r="Y15" i="5"/>
  <c r="D210" i="14" s="1"/>
  <c r="S13" i="5"/>
  <c r="AE11" i="5"/>
  <c r="G17" i="5"/>
  <c r="D240" i="14" s="1"/>
  <c r="AQ7" i="5"/>
  <c r="S6" i="5"/>
  <c r="Y4" i="5"/>
  <c r="S19" i="5"/>
  <c r="G13" i="5"/>
  <c r="G11" i="5"/>
  <c r="D138" i="14" s="1"/>
  <c r="AE16" i="5"/>
  <c r="S15" i="5"/>
  <c r="Y11" i="5"/>
  <c r="D142" i="14" s="1"/>
  <c r="G5" i="5"/>
  <c r="S7" i="5"/>
  <c r="AQ8" i="5"/>
  <c r="Y8" i="5"/>
  <c r="AE17" i="5"/>
  <c r="S8" i="5"/>
  <c r="S11" i="5"/>
  <c r="S14" i="5"/>
  <c r="S10" i="5"/>
  <c r="S5" i="5"/>
  <c r="D193" i="14" l="1"/>
  <c r="D173" i="14"/>
  <c r="D36" i="14"/>
  <c r="D37" i="14"/>
  <c r="D53" i="14"/>
  <c r="D189" i="14"/>
  <c r="D122" i="14"/>
  <c r="D77" i="14"/>
  <c r="D145" i="14"/>
  <c r="D290" i="14"/>
  <c r="D257" i="14"/>
  <c r="D273" i="14"/>
  <c r="D94" i="14"/>
  <c r="D60" i="14"/>
  <c r="D4" i="14"/>
  <c r="D5" i="14"/>
  <c r="D176" i="14"/>
  <c r="D58" i="14"/>
  <c r="D228" i="14"/>
  <c r="D24" i="14"/>
  <c r="D23" i="14"/>
  <c r="D74" i="14"/>
  <c r="D143" i="14"/>
  <c r="D278" i="14"/>
  <c r="D40" i="14"/>
  <c r="D224" i="14"/>
  <c r="D245" i="14"/>
  <c r="D126" i="14"/>
  <c r="D277" i="14"/>
  <c r="D6" i="14"/>
  <c r="D244" i="14"/>
  <c r="D125" i="14"/>
  <c r="D88" i="14"/>
  <c r="D87" i="14"/>
  <c r="D274" i="14"/>
  <c r="D3" i="14"/>
  <c r="D91" i="14"/>
  <c r="D57" i="14"/>
  <c r="D172" i="14"/>
  <c r="D223" i="14"/>
  <c r="D108" i="14"/>
  <c r="D2" i="14"/>
  <c r="D207" i="14"/>
  <c r="D291" i="14"/>
  <c r="D258" i="14"/>
  <c r="D190" i="14"/>
  <c r="D54" i="14"/>
  <c r="D71" i="14"/>
  <c r="D105" i="14"/>
  <c r="D139" i="14"/>
  <c r="D78" i="14"/>
  <c r="D146" i="14"/>
  <c r="D90" i="14"/>
  <c r="D89" i="14"/>
  <c r="D191" i="14"/>
  <c r="D192" i="14"/>
  <c r="D157" i="14"/>
  <c r="D158" i="14"/>
  <c r="D140" i="14"/>
  <c r="D141" i="14"/>
  <c r="D208" i="14"/>
  <c r="D209" i="14"/>
  <c r="D275" i="14"/>
  <c r="D276" i="14"/>
  <c r="G4" i="5"/>
  <c r="D38" i="14"/>
  <c r="D39" i="14"/>
  <c r="D73" i="14"/>
  <c r="D72" i="14"/>
  <c r="D225" i="14"/>
  <c r="D226" i="14"/>
  <c r="D123" i="14"/>
  <c r="D124" i="14"/>
  <c r="D56" i="14"/>
  <c r="D55" i="14"/>
  <c r="D174" i="14"/>
  <c r="D175" i="14"/>
  <c r="D22" i="14"/>
  <c r="D21" i="14"/>
  <c r="G10" i="5"/>
  <c r="D121" i="14" s="1"/>
  <c r="S9" i="5"/>
  <c r="D243" i="14" l="1"/>
  <c r="D242" i="14"/>
  <c r="D19" i="14"/>
  <c r="D70" i="14"/>
  <c r="D206" i="14"/>
  <c r="D106" i="14"/>
  <c r="D107" i="14"/>
</calcChain>
</file>

<file path=xl/sharedStrings.xml><?xml version="1.0" encoding="utf-8"?>
<sst xmlns="http://schemas.openxmlformats.org/spreadsheetml/2006/main" count="1297" uniqueCount="285">
  <si>
    <t>Prénom</t>
  </si>
  <si>
    <t>HAB0</t>
  </si>
  <si>
    <t>Code recyclage</t>
  </si>
  <si>
    <t>HAB0R</t>
  </si>
  <si>
    <t>HAB1</t>
  </si>
  <si>
    <t>Habilitation électrique personnel exécutant électricien basse et haute tension B1(V)/H1(V)/M1</t>
  </si>
  <si>
    <t>HAB1R</t>
  </si>
  <si>
    <t>HAB2</t>
  </si>
  <si>
    <t>Habilitation électrique et mécanique de personnel électricien basse et haute tension B2(V)/H2(V)/BR/BC/HC M2/MC/MR</t>
  </si>
  <si>
    <t>HAB2R</t>
  </si>
  <si>
    <t>Habilitation électrique personnel non électricien B0/H0/H0V</t>
  </si>
  <si>
    <t>Habilitation électrique : recyclage du personnel non électricien exécutant et chargé de chantier (H0/H0/H0v)</t>
  </si>
  <si>
    <t>-</t>
  </si>
  <si>
    <t>Habilitation électrique : recyclage du personnel électricien habilité B1(V)/H1(V)/M1</t>
  </si>
  <si>
    <t>Habilitation électrique : recyclage du personnel électricien habilité B2(V)/H2(V)/BR/BC/HC M2/MC/MR</t>
  </si>
  <si>
    <t>HABHCHTB</t>
  </si>
  <si>
    <t>Préparation ou recyclage de l'habilitation électrique HC-HTB</t>
  </si>
  <si>
    <t>HAB2M2</t>
  </si>
  <si>
    <t>HAB2M2R</t>
  </si>
  <si>
    <t>Recyclage de l'habilitation électrique M2/B2</t>
  </si>
  <si>
    <t>BATCONDEC</t>
  </si>
  <si>
    <t>Habilitation électrique M2/B2</t>
  </si>
  <si>
    <t>BATCONDECR</t>
  </si>
  <si>
    <t>Recyclage habilitation spéciale "connexion et déconnexio de batterie d'accumulateurs</t>
  </si>
  <si>
    <t>BATENTRE</t>
  </si>
  <si>
    <t>Entretien batteries : formation initiale et/ou recyclage</t>
  </si>
  <si>
    <t>CHARC1</t>
  </si>
  <si>
    <t>Conduite de chariots automoteurs à conducteur porté / catégorie 1</t>
  </si>
  <si>
    <t>CHARC1R</t>
  </si>
  <si>
    <t>CHARC3</t>
  </si>
  <si>
    <t>Conduite de chariots automoteurs à conducteur porté / catégorie 3</t>
  </si>
  <si>
    <t>CHARC3R</t>
  </si>
  <si>
    <t>CHARC1C3</t>
  </si>
  <si>
    <t>Conduite de chariots automoteurs à conducteur porté / catégorie 1 et 3</t>
  </si>
  <si>
    <t>CHARC1C3R</t>
  </si>
  <si>
    <t>Recyclage conduite de chariots automoteurs à conducteur porté / catégorie 1</t>
  </si>
  <si>
    <t>Recyclage conduite de chariots automoteurs à conducteur porté / catégorie 3</t>
  </si>
  <si>
    <t>Recyclage conduite de chariots automoteurs à conducteur porté / catégorie 1 et 3</t>
  </si>
  <si>
    <t>CAMIGRUINI</t>
  </si>
  <si>
    <t>Conduite grue auxiliaire de camion</t>
  </si>
  <si>
    <t>CAMIGRUREC</t>
  </si>
  <si>
    <t>Recyclage conduite grue auxiliaire de camion</t>
  </si>
  <si>
    <t>PEMP1A</t>
  </si>
  <si>
    <t>PEMP1AR</t>
  </si>
  <si>
    <t>PEMP3A</t>
  </si>
  <si>
    <t>Plate-forme élévatrice mobile de personne / catégorie 1A</t>
  </si>
  <si>
    <t>Plate-forme élévatrice mobile de personne / catégorie 3A</t>
  </si>
  <si>
    <t>PEMP3AR</t>
  </si>
  <si>
    <t>Plate-forme élévatrice mobile de personne / catégorie 1A et 3A</t>
  </si>
  <si>
    <t>PEMP1A3A</t>
  </si>
  <si>
    <t>PEMP1A3AR</t>
  </si>
  <si>
    <t>PEMP1B</t>
  </si>
  <si>
    <t>Plate-forme élévatrice mobile de personne / catégorie 1B</t>
  </si>
  <si>
    <t>PEMP1BR</t>
  </si>
  <si>
    <t>PEMP3B</t>
  </si>
  <si>
    <t>Plate-forme élévatrice mobile de personne / catégorie 3B</t>
  </si>
  <si>
    <t>PEMP3BR</t>
  </si>
  <si>
    <t>PEMP1B3B</t>
  </si>
  <si>
    <t>Plate-forme élévatrice mobile de personne / catégorie 1B et 3B</t>
  </si>
  <si>
    <t>PEMP1B3BR</t>
  </si>
  <si>
    <t>PEMP3A3B</t>
  </si>
  <si>
    <t>Plate-forme élévatrice mobile de personne / catégorie 3A et 3B</t>
  </si>
  <si>
    <t>PEMP3A3BR</t>
  </si>
  <si>
    <t>Recyclage Plate-forme élévatrice mobile de personne / catégorie 1A</t>
  </si>
  <si>
    <t>Recyclage Plate-forme élévatrice mobile de personne / catégorie 3A</t>
  </si>
  <si>
    <t>Recyclage Plate-forme élévatrice mobile de personne / catégorie 1A et 3A</t>
  </si>
  <si>
    <t>Recyclage Plate-forme élévatrice mobile de personne / catégorie 1B</t>
  </si>
  <si>
    <t>Recyclage Plate-forme élévatrice mobile de personne / catégorie 3B</t>
  </si>
  <si>
    <t>Recyclage Plate-forme élévatrice mobile de personne / catégorie 1B et 3B</t>
  </si>
  <si>
    <t>Recyclage Plate-forme élévatrice mobile de personne / catégorie 3A et 3B</t>
  </si>
  <si>
    <t>PONTIER</t>
  </si>
  <si>
    <t>Pont roulant commande au sol et cabine</t>
  </si>
  <si>
    <t>PONTIEREC</t>
  </si>
  <si>
    <t>Recyclage Pont roulant commande au sol et cabine</t>
  </si>
  <si>
    <t>ELINGAGE</t>
  </si>
  <si>
    <t>Elingueur</t>
  </si>
  <si>
    <t>ELINGAGER</t>
  </si>
  <si>
    <t>Recyclage Elingueur</t>
  </si>
  <si>
    <t>Habilitation</t>
  </si>
  <si>
    <t>Validité2</t>
  </si>
  <si>
    <t>Code habilitation</t>
  </si>
  <si>
    <t>PERMISEB</t>
  </si>
  <si>
    <t>Permis EB (Remorque)</t>
  </si>
  <si>
    <t>Visite Médicale Obligatoire</t>
  </si>
  <si>
    <t>PERMISPL</t>
  </si>
  <si>
    <t>Permis C (Poids Lourd)</t>
  </si>
  <si>
    <t>RISAMIAOCI</t>
  </si>
  <si>
    <t>RISAMRECOC</t>
  </si>
  <si>
    <t>Recyclage Gestion des risques amiante - Opérateur de chantier</t>
  </si>
  <si>
    <t>RISQAMIATC</t>
  </si>
  <si>
    <t>Gestion du risque amiante - Opérateur de chantier</t>
  </si>
  <si>
    <t>Gestion du risque amiante - Encadrement technique et de chantier</t>
  </si>
  <si>
    <t>Recyclage Gestion du risque amiante - Encadrement technique et de chantier</t>
  </si>
  <si>
    <t>RISQAMITCR</t>
  </si>
  <si>
    <t>Validité
(Année)</t>
  </si>
  <si>
    <t>RISAMIAEPI</t>
  </si>
  <si>
    <t>RISAMIEPIR</t>
  </si>
  <si>
    <t>TRONCONNE</t>
  </si>
  <si>
    <t>MONITSECOU</t>
  </si>
  <si>
    <t>RECYMONSE</t>
  </si>
  <si>
    <t>SECOUINIT</t>
  </si>
  <si>
    <t>RECYCSECOU</t>
  </si>
  <si>
    <t>Gestion du risque amiante - Port des EPI</t>
  </si>
  <si>
    <t>Recyclage Gestion du risque amiante - Port des EPI</t>
  </si>
  <si>
    <t>Tronçonnage : Formation initiale et/ou recyclage</t>
  </si>
  <si>
    <t>Formateur de secourisme : Initiale</t>
  </si>
  <si>
    <t>Formateur de secourisme : Maintien et actualisation des compétences</t>
  </si>
  <si>
    <t>Secourisme : Initiale</t>
  </si>
  <si>
    <t>Secourisme : Recyclage</t>
  </si>
  <si>
    <t>SICOBA</t>
  </si>
  <si>
    <t>SICOBAREC</t>
  </si>
  <si>
    <t>Recyclage SICOBA</t>
  </si>
  <si>
    <t>v1</t>
  </si>
  <si>
    <t>Validité3</t>
  </si>
  <si>
    <t>Habilitation spéciale "connexion et déconnexion de batterie d'accumulateurs</t>
  </si>
  <si>
    <t>v2</t>
  </si>
  <si>
    <t>v3</t>
  </si>
  <si>
    <t>v4</t>
  </si>
  <si>
    <t>v5</t>
  </si>
  <si>
    <t>v6</t>
  </si>
  <si>
    <t/>
  </si>
  <si>
    <t>?</t>
  </si>
  <si>
    <t>HUILE</t>
  </si>
  <si>
    <t>R3_8</t>
  </si>
  <si>
    <t>Prochain Recyclage</t>
  </si>
  <si>
    <t>Nom</t>
  </si>
  <si>
    <t>Prélèvement Huile Transformateur</t>
  </si>
  <si>
    <t>MEULES</t>
  </si>
  <si>
    <t>Contrôle et Montage meules sur tourets</t>
  </si>
  <si>
    <t>Suivi Recyclage des Habilitations</t>
  </si>
  <si>
    <t>Habilitation par Agent</t>
  </si>
  <si>
    <t>Habilitation par Année</t>
  </si>
  <si>
    <t>09/04/2011</t>
  </si>
  <si>
    <t>09/04/2014</t>
  </si>
  <si>
    <t>NOM</t>
  </si>
  <si>
    <t>R3_16</t>
  </si>
  <si>
    <t>R3_24</t>
  </si>
  <si>
    <t>Habilitation électrique
(HAB0, HAB1 …)</t>
  </si>
  <si>
    <t>Prochain recyclage "électrique"</t>
  </si>
  <si>
    <t>Validité
"électrique"</t>
  </si>
  <si>
    <t>Initiale
"électrique"</t>
  </si>
  <si>
    <t>Dernier Recyclage
"électrique"</t>
  </si>
  <si>
    <t>26/03/2014</t>
  </si>
  <si>
    <t>Prochain recyclage Entretien Batterie</t>
  </si>
  <si>
    <t>Prochain recyclage Tronçonnage</t>
  </si>
  <si>
    <t>Validité Entretien Batterie</t>
  </si>
  <si>
    <t>Initiale Entretien Batterie</t>
  </si>
  <si>
    <t>Dernier Recyclage Entretien Batterie</t>
  </si>
  <si>
    <t>Validité Tronçonnage</t>
  </si>
  <si>
    <t>Initiale Tronçonnage</t>
  </si>
  <si>
    <t>Dernier Recyclage Tronçonnage</t>
  </si>
  <si>
    <t>Dernier Recyclage Prlvmt Huile</t>
  </si>
  <si>
    <t>Prochain recyclage
Prlvmt Huile</t>
  </si>
  <si>
    <t>Validité Contrôle / Montage Meules sur Tourets</t>
  </si>
  <si>
    <t>Initiale Contrôle / Montage Meules sur Tourets</t>
  </si>
  <si>
    <t>Dernier Recyclage Contrôle / Montage Meules sur Tourets</t>
  </si>
  <si>
    <t>Prochain recyclage Recyclage Contrôle / Montage Meules sur Tourets</t>
  </si>
  <si>
    <t>Dernier Recyclage CACES Camion GRUE</t>
  </si>
  <si>
    <t>Dernier Recyclage SICOBA</t>
  </si>
  <si>
    <t>Dernier Recyclage SST</t>
  </si>
  <si>
    <t>R3_162</t>
  </si>
  <si>
    <t>Habilitation Connexion / Déconnexion Batterie
(BATCONDEC)</t>
  </si>
  <si>
    <t>Validité Connexion / Déconnexion Batterie</t>
  </si>
  <si>
    <t>Initiale
Connexion / Déconnexion Batterie</t>
  </si>
  <si>
    <t>Dernier Recyclage Connexion / Déconnexion Batterie</t>
  </si>
  <si>
    <t>Prochain recyclage Connexion / Déconnexion Batterie</t>
  </si>
  <si>
    <t>R3_1622</t>
  </si>
  <si>
    <t>Habilitation Encadrement Amiante
(RISQAMIATC)</t>
  </si>
  <si>
    <t>Validité Encadrement Amiante</t>
  </si>
  <si>
    <t>Initiale Encadrement Amiante</t>
  </si>
  <si>
    <t>Dernier Recyclage Encadrement Amiante</t>
  </si>
  <si>
    <t>Prochain recyclage Encadrement Amiante</t>
  </si>
  <si>
    <t>R3_16222</t>
  </si>
  <si>
    <t>Habilitation Opérateur Chantier Amiante
(RISAMRECOC)</t>
  </si>
  <si>
    <t>Validité
Opérateur Chantier Amiante</t>
  </si>
  <si>
    <t>Initiale
Opérateur Chantier Amiante</t>
  </si>
  <si>
    <t>Dernier Recyclage Opérateur Chantier Amiante</t>
  </si>
  <si>
    <t>Prochain recyclage Opérateur Chantier Amiante</t>
  </si>
  <si>
    <t>R3_162222</t>
  </si>
  <si>
    <t>ECHAFAU1</t>
  </si>
  <si>
    <t>Utilisation échafaudage fixe ou roulant</t>
  </si>
  <si>
    <t>ECHAFAU1R</t>
  </si>
  <si>
    <t>ECHAUFAU2</t>
  </si>
  <si>
    <t>Montage, utilisation échafaudage fixe</t>
  </si>
  <si>
    <t>ECHAFAU2R</t>
  </si>
  <si>
    <t>ECHAFAU3</t>
  </si>
  <si>
    <t>Réception échafaudage fixe</t>
  </si>
  <si>
    <t>ECHAFAU3R</t>
  </si>
  <si>
    <t>ECHAFAU4</t>
  </si>
  <si>
    <t>Recyclage Montage, utilisation et réception échafaudage roulant</t>
  </si>
  <si>
    <t>ECHAFAU4R</t>
  </si>
  <si>
    <t>ECHAUFAU5</t>
  </si>
  <si>
    <t>Recyclage Montage, utilisation et réception échafaudage fixe</t>
  </si>
  <si>
    <t>ECHAFAU5R</t>
  </si>
  <si>
    <t>Recyclage Utilisation échafaudage fixe ou roulant</t>
  </si>
  <si>
    <t>ECHAUFAU2R</t>
  </si>
  <si>
    <t>Recyclage Montage, utilisation échafaudage fixe</t>
  </si>
  <si>
    <t>Recyclage Réception échafaudage fixe</t>
  </si>
  <si>
    <t>ECHAUFAU5R</t>
  </si>
  <si>
    <t>Habilitation Echafaudage Monteur - Superviseur
(ECHAUFAU2)</t>
  </si>
  <si>
    <t>R3_1622222</t>
  </si>
  <si>
    <t>Habilitation Echafaudage Mobile
(ECHAFAU1)</t>
  </si>
  <si>
    <t>Validité
Echafaudage Mobile</t>
  </si>
  <si>
    <t>Initiale
Echafaudage Mobile</t>
  </si>
  <si>
    <t>Dernier Recyclage Echafaudage Mobile</t>
  </si>
  <si>
    <t>Prochain recyclage Echafaudage Mobile</t>
  </si>
  <si>
    <t>R3_16222222</t>
  </si>
  <si>
    <t>Habilitation Permis EB
(PERMISEB)</t>
  </si>
  <si>
    <t>Validité
Permis EB</t>
  </si>
  <si>
    <t>Initiale
Permis EB</t>
  </si>
  <si>
    <t>Dernier Recyclage Permis EB</t>
  </si>
  <si>
    <t>Prochain recyclage
Permis EB</t>
  </si>
  <si>
    <t>.</t>
  </si>
  <si>
    <t>Habilitation
PERMIS PL
(PERMISPL)</t>
  </si>
  <si>
    <t>Validité
PERMIS PL</t>
  </si>
  <si>
    <t>Initiale
PERMIS PL</t>
  </si>
  <si>
    <t>Dernier Recyclage PERMIS PL</t>
  </si>
  <si>
    <t>Prochain recyclage PERMIS PL</t>
  </si>
  <si>
    <t>Validité
Echafaudage Monteur - Superviseur</t>
  </si>
  <si>
    <t>Initiale
Echafaudage Monteur - Superviseur</t>
  </si>
  <si>
    <t>Dernier Recyclage Echafaudage Monteur - Superviseur</t>
  </si>
  <si>
    <t>Prochain recyclage Echafaudage Monteur - Superviseur</t>
  </si>
  <si>
    <t>Habilitation
Pont-Roulant
(PONTIER)</t>
  </si>
  <si>
    <t>Validité
Pont-Roulant</t>
  </si>
  <si>
    <t xml:space="preserve">Initiale
Pont-Roulant
</t>
  </si>
  <si>
    <t xml:space="preserve">Dernier Recyclage Pont-Roulant
</t>
  </si>
  <si>
    <t>Prochain recyclage
Pont Roulant</t>
  </si>
  <si>
    <t>Habilitation
Entretien Batterie
(BATENTRE)</t>
  </si>
  <si>
    <t>Habilitation
Tronçonnage
(TRONCONNE)</t>
  </si>
  <si>
    <t>Habilitation
Prlvmt Huile
(HUILE)</t>
  </si>
  <si>
    <t>Validité
Prlvmt Huile</t>
  </si>
  <si>
    <t>Initiale
Prlvmt Huile</t>
  </si>
  <si>
    <t>Habilitation Contrôle / Montage Meules sur Tourets
(MEULES)</t>
  </si>
  <si>
    <t>Habilitation
CACES Camion GRUE
(CAMIGRUINI)</t>
  </si>
  <si>
    <t>Validité
CACES Camion GRUE</t>
  </si>
  <si>
    <t>Initiale
CACES Camion GRUE</t>
  </si>
  <si>
    <t>Prochain recyclage
CACES Camion GRUE</t>
  </si>
  <si>
    <t>Habilitation
SICOBA</t>
  </si>
  <si>
    <t>Validité
SICOBA</t>
  </si>
  <si>
    <t>Initiale
SICOBA</t>
  </si>
  <si>
    <t>Prochain recyclage
SICOBA</t>
  </si>
  <si>
    <t>Habilitation
SST</t>
  </si>
  <si>
    <t>Validité
SST</t>
  </si>
  <si>
    <t>Initiale
SST</t>
  </si>
  <si>
    <t>Prochain recyclage
SST</t>
  </si>
  <si>
    <t>12/10/2014</t>
  </si>
  <si>
    <t>Tableau de Suivi Habilitation</t>
  </si>
  <si>
    <t>Année</t>
  </si>
  <si>
    <t>DURAND1</t>
  </si>
  <si>
    <t>Charles1</t>
  </si>
  <si>
    <t>DURAND2</t>
  </si>
  <si>
    <t>Charles2</t>
  </si>
  <si>
    <t>DURAND3</t>
  </si>
  <si>
    <t>Charles3</t>
  </si>
  <si>
    <t>DURAND4</t>
  </si>
  <si>
    <t>Charles4</t>
  </si>
  <si>
    <t>DURAND5</t>
  </si>
  <si>
    <t>Charles5</t>
  </si>
  <si>
    <t>DURAND6</t>
  </si>
  <si>
    <t>Charles6</t>
  </si>
  <si>
    <t>DURAND7</t>
  </si>
  <si>
    <t>Charles7</t>
  </si>
  <si>
    <t>DURAND8</t>
  </si>
  <si>
    <t>Charles8</t>
  </si>
  <si>
    <t>DURAND9</t>
  </si>
  <si>
    <t>Charles9</t>
  </si>
  <si>
    <t>DURAND10</t>
  </si>
  <si>
    <t>Charles10</t>
  </si>
  <si>
    <t>DURAND11</t>
  </si>
  <si>
    <t>Charles11</t>
  </si>
  <si>
    <t>DURAND12</t>
  </si>
  <si>
    <t>Charles12</t>
  </si>
  <si>
    <t>DURAND13</t>
  </si>
  <si>
    <t>Charles13</t>
  </si>
  <si>
    <t>DURAND14</t>
  </si>
  <si>
    <t>Charles14</t>
  </si>
  <si>
    <t>DURAND15</t>
  </si>
  <si>
    <t>Charles15</t>
  </si>
  <si>
    <t>DURAND16</t>
  </si>
  <si>
    <t>Charles16</t>
  </si>
  <si>
    <t>DURAND17</t>
  </si>
  <si>
    <t>Charles17</t>
  </si>
  <si>
    <t>DURAND18</t>
  </si>
  <si>
    <t>Charles18</t>
  </si>
  <si>
    <t>http://forum.excel-pratique.com/excel/imprimer-listview-dans-feuille-excel-t58365.html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</si>
</sst>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40C]mmm\-yy;@"/>
    <numFmt numFmtId="165" formatCode="0.0"/>
    <numFmt numFmtId="166" formatCode="yyyy"/>
  </numFmts>
  <fonts count="16" x14ac:knownFonts="1">
    <font>
      <sz val="11"/>
      <color theme="1"/>
      <name val="Trebuchet MS"/>
      <family val="2"/>
      <scheme val="minor"/>
    </font>
    <font>
      <b/>
      <sz val="11"/>
      <color theme="1"/>
      <name val="Trebuchet MS"/>
      <family val="2"/>
      <scheme val="minor"/>
    </font>
    <font>
      <b/>
      <sz val="12"/>
      <color theme="1"/>
      <name val="Trebuchet MS"/>
      <family val="2"/>
      <scheme val="minor"/>
    </font>
    <font>
      <sz val="8"/>
      <color theme="1"/>
      <name val="Trebuchet MS"/>
      <family val="2"/>
      <scheme val="minor"/>
    </font>
    <font>
      <b/>
      <sz val="16"/>
      <color theme="0"/>
      <name val="Trebuchet MS"/>
      <family val="2"/>
      <scheme val="minor"/>
    </font>
    <font>
      <b/>
      <u/>
      <sz val="26"/>
      <color theme="0"/>
      <name val="Trebuchet MS"/>
      <family val="2"/>
      <scheme val="minor"/>
    </font>
    <font>
      <b/>
      <sz val="8"/>
      <color theme="1"/>
      <name val="Trebuchet MS"/>
      <family val="2"/>
      <scheme val="minor"/>
    </font>
    <font>
      <sz val="11"/>
      <color rgb="FFFF0000"/>
      <name val="Trebuchet MS"/>
      <family val="2"/>
      <scheme val="minor"/>
    </font>
    <font>
      <sz val="8"/>
      <color rgb="FFFF0000"/>
      <name val="Trebuchet MS"/>
      <family val="2"/>
      <scheme val="minor"/>
    </font>
    <font>
      <sz val="11"/>
      <name val="Trebuchet MS"/>
      <family val="2"/>
      <scheme val="minor"/>
    </font>
    <font>
      <sz val="11"/>
      <color rgb="FFFF0000"/>
      <name val="Trebuchet MS"/>
      <scheme val="minor"/>
    </font>
    <font>
      <b/>
      <sz val="11"/>
      <color rgb="FF000000"/>
      <name val="Trebuchet MS"/>
      <family val="2"/>
    </font>
    <font>
      <b/>
      <sz val="18"/>
      <color theme="1"/>
      <name val="Trebuchet MS"/>
      <family val="2"/>
      <scheme val="minor"/>
    </font>
    <font>
      <sz val="14"/>
      <color theme="1"/>
      <name val="Trebuchet MS"/>
      <family val="2"/>
      <scheme val="minor"/>
    </font>
    <font>
      <u/>
      <sz val="11"/>
      <color theme="10"/>
      <name val="Trebuchet MS"/>
      <family val="2"/>
      <scheme val="minor"/>
    </font>
    <font>
      <b/>
      <sz val="11"/>
      <color theme="0"/>
      <name val="Trebuchet MS"/>
      <family val="2"/>
      <scheme val="minor"/>
    </font>
  </fonts>
  <fills count="5">
    <fill>
      <patternFill patternType="none"/>
    </fill>
    <fill>
      <patternFill patternType="gray125"/>
    </fill>
    <fill>
      <patternFill patternType="solid">
        <fgColor theme="0" tint="-0.14999847407452621"/>
        <bgColor theme="0" tint="-0.14999847407452621"/>
      </patternFill>
    </fill>
    <fill>
      <patternFill patternType="solid">
        <fgColor theme="0"/>
        <bgColor indexed="64"/>
      </patternFill>
    </fill>
    <fill>
      <patternFill patternType="solid">
        <fgColor theme="4"/>
        <bgColor theme="4"/>
      </patternFill>
    </fill>
  </fills>
  <borders count="4">
    <border>
      <left/>
      <right/>
      <top/>
      <bottom/>
      <diagonal/>
    </border>
    <border>
      <left/>
      <right/>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0" fontId="14" fillId="0" borderId="0" applyNumberFormat="0" applyFill="0" applyBorder="0" applyAlignment="0" applyProtection="0"/>
  </cellStyleXfs>
  <cellXfs count="118">
    <xf numFmtId="0" fontId="0" fillId="0" borderId="0" xfId="0"/>
    <xf numFmtId="0" fontId="0" fillId="0" borderId="0" xfId="0" applyBorder="1" applyAlignment="1">
      <alignment vertical="center" wrapText="1"/>
    </xf>
    <xf numFmtId="0" fontId="0" fillId="0" borderId="0" xfId="0" applyAlignment="1" applyProtection="1">
      <alignment horizontal="center"/>
    </xf>
    <xf numFmtId="0" fontId="0" fillId="0" borderId="0" xfId="0" applyProtection="1"/>
    <xf numFmtId="0" fontId="0" fillId="0" borderId="0" xfId="0" applyAlignment="1" applyProtection="1">
      <alignment horizontal="center" vertical="center" wrapText="1"/>
    </xf>
    <xf numFmtId="14" fontId="0" fillId="3" borderId="0" xfId="0" applyNumberFormat="1" applyFill="1" applyBorder="1" applyProtection="1"/>
    <xf numFmtId="14" fontId="0" fillId="3" borderId="0" xfId="0" applyNumberFormat="1" applyFill="1" applyBorder="1" applyAlignment="1" applyProtection="1">
      <alignment horizontal="center" vertical="center" wrapText="1"/>
    </xf>
    <xf numFmtId="0" fontId="0" fillId="0" borderId="0" xfId="0" applyNumberFormat="1" applyBorder="1" applyAlignment="1" applyProtection="1">
      <alignment horizontal="center"/>
    </xf>
    <xf numFmtId="0" fontId="0" fillId="0" borderId="0" xfId="0" applyNumberFormat="1" applyBorder="1" applyAlignment="1" applyProtection="1">
      <alignment horizontal="center" vertical="center" wrapText="1"/>
    </xf>
    <xf numFmtId="0" fontId="0" fillId="0" borderId="0" xfId="0" applyNumberFormat="1" applyAlignment="1" applyProtection="1">
      <alignment horizontal="center"/>
    </xf>
    <xf numFmtId="0" fontId="0" fillId="0" borderId="0" xfId="0" applyNumberFormat="1" applyProtection="1"/>
    <xf numFmtId="14" fontId="0" fillId="3" borderId="0" xfId="0" applyNumberFormat="1" applyFill="1" applyProtection="1"/>
    <xf numFmtId="0" fontId="0" fillId="0" borderId="0" xfId="0" applyBorder="1" applyAlignment="1" applyProtection="1">
      <alignment horizontal="left"/>
    </xf>
    <xf numFmtId="164" fontId="0" fillId="0" borderId="0" xfId="0" applyNumberFormat="1" applyBorder="1" applyAlignment="1" applyProtection="1">
      <alignment horizontal="center" vertical="center" wrapText="1"/>
    </xf>
    <xf numFmtId="164" fontId="0" fillId="0" borderId="0" xfId="0" applyNumberFormat="1" applyBorder="1" applyAlignment="1" applyProtection="1">
      <alignment horizontal="center"/>
    </xf>
    <xf numFmtId="164" fontId="0" fillId="3" borderId="0" xfId="0" applyNumberFormat="1" applyFill="1" applyBorder="1" applyAlignment="1" applyProtection="1">
      <alignment horizontal="center" vertical="center" wrapText="1"/>
    </xf>
    <xf numFmtId="0" fontId="0" fillId="0" borderId="0" xfId="0" applyFill="1" applyBorder="1" applyProtection="1"/>
    <xf numFmtId="0" fontId="1" fillId="0" borderId="0" xfId="0" applyFont="1" applyBorder="1" applyAlignment="1" applyProtection="1">
      <alignment horizontal="left"/>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0" fillId="0" borderId="0" xfId="0" applyBorder="1"/>
    <xf numFmtId="0" fontId="0" fillId="0" borderId="0" xfId="0" applyBorder="1" applyAlignment="1">
      <alignment horizontal="center"/>
    </xf>
    <xf numFmtId="0" fontId="0" fillId="0" borderId="0" xfId="0" applyBorder="1" applyAlignment="1">
      <alignment wrapText="1"/>
    </xf>
    <xf numFmtId="0" fontId="0" fillId="2" borderId="0" xfId="0" applyFont="1" applyFill="1" applyBorder="1" applyAlignment="1">
      <alignment horizontal="center" vertical="center"/>
    </xf>
    <xf numFmtId="0" fontId="0" fillId="0" borderId="0" xfId="0" applyFont="1" applyBorder="1" applyAlignment="1">
      <alignment horizontal="center" vertical="center"/>
    </xf>
    <xf numFmtId="0" fontId="0" fillId="2" borderId="1" xfId="0" applyFont="1" applyFill="1" applyBorder="1" applyAlignment="1">
      <alignment horizontal="center" vertical="center"/>
    </xf>
    <xf numFmtId="165" fontId="0" fillId="0" borderId="0" xfId="0" applyNumberFormat="1" applyBorder="1" applyAlignment="1">
      <alignment horizontal="center" vertical="center"/>
    </xf>
    <xf numFmtId="1" fontId="2" fillId="0" borderId="0" xfId="0" applyNumberFormat="1" applyFont="1" applyFill="1" applyBorder="1" applyAlignment="1">
      <alignment horizontal="center" vertical="center" wrapText="1"/>
    </xf>
    <xf numFmtId="1" fontId="2" fillId="0" borderId="0" xfId="0" applyNumberFormat="1" applyFont="1" applyBorder="1" applyAlignment="1">
      <alignment horizontal="center" vertical="center" wrapText="1"/>
    </xf>
    <xf numFmtId="1" fontId="0" fillId="0" borderId="0" xfId="0" applyNumberFormat="1" applyBorder="1" applyAlignment="1">
      <alignment horizontal="center" vertical="center"/>
    </xf>
    <xf numFmtId="1" fontId="0" fillId="0" borderId="0" xfId="0" applyNumberFormat="1" applyBorder="1"/>
    <xf numFmtId="1" fontId="0" fillId="0" borderId="0" xfId="0" applyNumberFormat="1" applyBorder="1" applyAlignment="1">
      <alignment horizontal="center"/>
    </xf>
    <xf numFmtId="49" fontId="2" fillId="0" borderId="0" xfId="0" applyNumberFormat="1" applyFont="1" applyBorder="1" applyAlignment="1">
      <alignment horizontal="center" vertical="center" wrapText="1"/>
    </xf>
    <xf numFmtId="49" fontId="0" fillId="0" borderId="0" xfId="0" applyNumberFormat="1" applyBorder="1" applyAlignment="1">
      <alignment horizontal="center" vertical="center"/>
    </xf>
    <xf numFmtId="49" fontId="0" fillId="0" borderId="0" xfId="0" applyNumberFormat="1" applyBorder="1"/>
    <xf numFmtId="49" fontId="0" fillId="0" borderId="0" xfId="0" applyNumberFormat="1" applyBorder="1" applyAlignment="1">
      <alignment horizontal="center"/>
    </xf>
    <xf numFmtId="0" fontId="0" fillId="0" borderId="0" xfId="0" applyNumberFormat="1" applyBorder="1" applyAlignment="1" applyProtection="1">
      <alignment horizontal="center" vertical="center"/>
    </xf>
    <xf numFmtId="0" fontId="0" fillId="0" borderId="0" xfId="0" applyBorder="1" applyAlignment="1" applyProtection="1">
      <alignment horizontal="center" vertical="center"/>
    </xf>
    <xf numFmtId="164" fontId="0" fillId="0" borderId="0" xfId="0" applyNumberFormat="1" applyBorder="1" applyAlignment="1" applyProtection="1">
      <alignment horizontal="center" vertical="center"/>
    </xf>
    <xf numFmtId="164" fontId="0" fillId="0" borderId="0" xfId="0" applyNumberFormat="1" applyAlignment="1" applyProtection="1">
      <alignment horizontal="center"/>
    </xf>
    <xf numFmtId="164" fontId="0" fillId="3" borderId="0" xfId="0" applyNumberFormat="1" applyFill="1" applyAlignment="1" applyProtection="1">
      <alignment horizontal="center"/>
    </xf>
    <xf numFmtId="164" fontId="0" fillId="3" borderId="0" xfId="0" applyNumberFormat="1" applyFill="1" applyBorder="1" applyAlignment="1" applyProtection="1">
      <alignment horizontal="center"/>
    </xf>
    <xf numFmtId="0" fontId="0" fillId="0" borderId="0" xfId="0" applyNumberFormat="1" applyBorder="1" applyAlignment="1" applyProtection="1">
      <alignment horizontal="center" vertical="center" wrapText="1"/>
      <protection locked="0"/>
    </xf>
    <xf numFmtId="14" fontId="0" fillId="0" borderId="0" xfId="0" applyNumberFormat="1" applyBorder="1" applyAlignment="1" applyProtection="1">
      <alignment horizontal="center" vertical="center" wrapText="1"/>
      <protection locked="0"/>
    </xf>
    <xf numFmtId="14" fontId="0" fillId="0" borderId="0" xfId="0" applyNumberFormat="1" applyBorder="1" applyAlignment="1" applyProtection="1">
      <alignment horizontal="center" vertical="center"/>
      <protection locked="0"/>
    </xf>
    <xf numFmtId="0" fontId="0" fillId="0" borderId="0" xfId="0" applyNumberFormat="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14" fontId="0" fillId="0" borderId="0" xfId="0" applyNumberFormat="1" applyAlignment="1" applyProtection="1">
      <alignment horizontal="center"/>
      <protection locked="0"/>
    </xf>
    <xf numFmtId="14" fontId="0" fillId="0" borderId="0" xfId="0" applyNumberFormat="1" applyBorder="1" applyAlignment="1" applyProtection="1">
      <alignment horizontal="center"/>
      <protection locked="0"/>
    </xf>
    <xf numFmtId="14" fontId="1" fillId="0" borderId="0" xfId="0" applyNumberFormat="1" applyFont="1" applyAlignment="1" applyProtection="1">
      <alignment horizontal="center"/>
      <protection locked="0"/>
    </xf>
    <xf numFmtId="14" fontId="1" fillId="0" borderId="0" xfId="0" applyNumberFormat="1" applyFont="1" applyBorder="1" applyAlignment="1" applyProtection="1">
      <alignment horizontal="center"/>
      <protection locked="0"/>
    </xf>
    <xf numFmtId="164" fontId="0" fillId="0" borderId="0" xfId="0" applyNumberFormat="1" applyBorder="1" applyAlignment="1" applyProtection="1">
      <alignment horizontal="center" vertical="center" wrapText="1"/>
      <protection locked="0"/>
    </xf>
    <xf numFmtId="164" fontId="0" fillId="0" borderId="0" xfId="0" applyNumberFormat="1" applyAlignment="1" applyProtection="1">
      <alignment horizontal="center"/>
      <protection locked="0"/>
    </xf>
    <xf numFmtId="164" fontId="0" fillId="0" borderId="0" xfId="0" applyNumberFormat="1" applyBorder="1" applyAlignment="1" applyProtection="1">
      <alignment horizontal="center"/>
      <protection locked="0"/>
    </xf>
    <xf numFmtId="164" fontId="1" fillId="0" borderId="0" xfId="0" applyNumberFormat="1" applyFont="1" applyBorder="1" applyAlignment="1" applyProtection="1">
      <alignment horizontal="center" vertical="center" wrapText="1"/>
      <protection locked="0"/>
    </xf>
    <xf numFmtId="164" fontId="1" fillId="0" borderId="0" xfId="0" applyNumberFormat="1" applyFont="1" applyAlignment="1" applyProtection="1">
      <alignment horizontal="center"/>
      <protection locked="0"/>
    </xf>
    <xf numFmtId="164" fontId="1" fillId="0" borderId="0" xfId="0" applyNumberFormat="1" applyFont="1" applyBorder="1" applyAlignment="1" applyProtection="1">
      <alignment horizontal="center"/>
      <protection locked="0"/>
    </xf>
    <xf numFmtId="164" fontId="0" fillId="3" borderId="0" xfId="0" applyNumberFormat="1" applyFill="1" applyAlignment="1" applyProtection="1">
      <alignment horizontal="center" vertical="center" wrapText="1"/>
    </xf>
    <xf numFmtId="164" fontId="1" fillId="0" borderId="0" xfId="0" applyNumberFormat="1" applyFont="1" applyBorder="1" applyAlignment="1" applyProtection="1">
      <alignment horizontal="center"/>
    </xf>
    <xf numFmtId="164" fontId="1" fillId="0" borderId="0" xfId="0" applyNumberFormat="1" applyFont="1" applyAlignment="1" applyProtection="1">
      <alignment horizontal="center"/>
    </xf>
    <xf numFmtId="0" fontId="3" fillId="0" borderId="0" xfId="0" applyFont="1" applyBorder="1" applyAlignment="1" applyProtection="1">
      <alignment horizontal="center" vertical="center" wrapText="1"/>
    </xf>
    <xf numFmtId="0" fontId="3" fillId="3" borderId="0" xfId="0" applyFont="1" applyFill="1" applyBorder="1" applyAlignment="1" applyProtection="1">
      <alignment horizontal="center" vertical="center" wrapText="1"/>
    </xf>
    <xf numFmtId="0" fontId="3" fillId="0" borderId="0" xfId="0" applyNumberFormat="1" applyFont="1" applyBorder="1" applyAlignment="1" applyProtection="1">
      <alignment horizontal="center" vertical="center" wrapText="1"/>
    </xf>
    <xf numFmtId="0" fontId="3" fillId="3" borderId="2" xfId="0" applyFont="1" applyFill="1" applyBorder="1" applyAlignment="1" applyProtection="1">
      <alignment horizontal="center" vertical="center" wrapText="1"/>
    </xf>
    <xf numFmtId="0" fontId="3" fillId="0" borderId="0" xfId="0" applyFont="1" applyAlignment="1" applyProtection="1">
      <alignment horizontal="center" vertical="center" wrapText="1"/>
    </xf>
    <xf numFmtId="0" fontId="1" fillId="0" borderId="0" xfId="0" applyFont="1" applyBorder="1"/>
    <xf numFmtId="0" fontId="4" fillId="0" borderId="0" xfId="0" applyFont="1" applyBorder="1"/>
    <xf numFmtId="0" fontId="5" fillId="0" borderId="0" xfId="0" applyFont="1" applyBorder="1"/>
    <xf numFmtId="166" fontId="0" fillId="0" borderId="0" xfId="0" applyNumberFormat="1" applyBorder="1" applyAlignment="1">
      <alignment horizontal="center"/>
    </xf>
    <xf numFmtId="49" fontId="1" fillId="0" borderId="0" xfId="0" applyNumberFormat="1" applyFont="1" applyBorder="1"/>
    <xf numFmtId="0" fontId="1" fillId="0" borderId="0" xfId="0" applyFont="1" applyBorder="1" applyAlignment="1">
      <alignment horizontal="center"/>
    </xf>
    <xf numFmtId="0" fontId="6" fillId="0" borderId="0" xfId="0" applyFont="1" applyBorder="1" applyAlignment="1" applyProtection="1">
      <alignment horizontal="left" vertical="center" wrapText="1"/>
    </xf>
    <xf numFmtId="0" fontId="3" fillId="0" borderId="0" xfId="0" applyFont="1" applyBorder="1" applyAlignment="1" applyProtection="1">
      <alignment horizontal="left" vertical="center" wrapText="1"/>
    </xf>
    <xf numFmtId="0" fontId="6" fillId="0" borderId="0" xfId="0" applyFont="1" applyBorder="1" applyAlignment="1" applyProtection="1">
      <alignment horizontal="center" vertical="center"/>
      <protection locked="0"/>
    </xf>
    <xf numFmtId="0" fontId="3" fillId="0" borderId="0" xfId="0" applyNumberFormat="1" applyFont="1" applyBorder="1" applyAlignment="1" applyProtection="1">
      <alignment horizontal="center" vertical="center"/>
    </xf>
    <xf numFmtId="0" fontId="3" fillId="0" borderId="0" xfId="0" applyNumberFormat="1" applyFont="1" applyBorder="1" applyAlignment="1" applyProtection="1">
      <alignment horizontal="center" vertical="center" wrapText="1"/>
      <protection locked="0"/>
    </xf>
    <xf numFmtId="164" fontId="3" fillId="0" borderId="0" xfId="0" applyNumberFormat="1" applyFont="1" applyBorder="1" applyAlignment="1" applyProtection="1">
      <alignment horizontal="center" vertical="center" wrapText="1"/>
    </xf>
    <xf numFmtId="14" fontId="3" fillId="3" borderId="0" xfId="0" applyNumberFormat="1" applyFont="1" applyFill="1" applyBorder="1" applyAlignment="1" applyProtection="1">
      <alignment horizontal="center" vertical="center" wrapText="1"/>
    </xf>
    <xf numFmtId="14" fontId="6" fillId="0" borderId="0" xfId="0" applyNumberFormat="1" applyFont="1" applyBorder="1" applyAlignment="1" applyProtection="1">
      <alignment horizontal="center" vertical="center" wrapText="1"/>
      <protection locked="0"/>
    </xf>
    <xf numFmtId="14" fontId="3" fillId="0" borderId="0" xfId="0" applyNumberFormat="1" applyFont="1" applyBorder="1" applyAlignment="1" applyProtection="1">
      <alignment horizontal="center" vertical="center" wrapText="1"/>
      <protection locked="0"/>
    </xf>
    <xf numFmtId="14" fontId="3" fillId="0" borderId="0" xfId="0" applyNumberFormat="1" applyFont="1" applyBorder="1" applyAlignment="1" applyProtection="1">
      <alignment horizontal="center"/>
      <protection locked="0"/>
    </xf>
    <xf numFmtId="164" fontId="3" fillId="3" borderId="0" xfId="0" applyNumberFormat="1" applyFont="1" applyFill="1" applyBorder="1" applyAlignment="1" applyProtection="1">
      <alignment horizontal="center" vertical="center" wrapText="1"/>
    </xf>
    <xf numFmtId="164" fontId="6" fillId="0" borderId="0" xfId="0" applyNumberFormat="1" applyFont="1" applyBorder="1" applyAlignment="1" applyProtection="1">
      <alignment horizontal="center" vertical="center" wrapText="1"/>
      <protection locked="0"/>
    </xf>
    <xf numFmtId="164" fontId="3" fillId="0" borderId="0" xfId="0" applyNumberFormat="1" applyFont="1" applyBorder="1" applyAlignment="1" applyProtection="1">
      <alignment horizontal="center" vertical="center" wrapText="1"/>
      <protection locked="0"/>
    </xf>
    <xf numFmtId="164" fontId="3" fillId="3" borderId="0" xfId="0" applyNumberFormat="1" applyFont="1" applyFill="1" applyBorder="1" applyAlignment="1" applyProtection="1">
      <alignment horizontal="center"/>
    </xf>
    <xf numFmtId="164" fontId="6" fillId="0" borderId="0" xfId="0" applyNumberFormat="1" applyFont="1" applyBorder="1" applyAlignment="1" applyProtection="1">
      <alignment horizontal="center"/>
      <protection locked="0"/>
    </xf>
    <xf numFmtId="0" fontId="3" fillId="0" borderId="0" xfId="0" applyNumberFormat="1" applyFont="1" applyBorder="1" applyAlignment="1" applyProtection="1">
      <alignment horizontal="center"/>
    </xf>
    <xf numFmtId="164" fontId="3" fillId="0" borderId="0" xfId="0" applyNumberFormat="1" applyFont="1" applyBorder="1" applyAlignment="1" applyProtection="1">
      <alignment horizontal="center"/>
      <protection locked="0"/>
    </xf>
    <xf numFmtId="164" fontId="3" fillId="0" borderId="0" xfId="0" applyNumberFormat="1" applyFont="1" applyBorder="1" applyAlignment="1" applyProtection="1">
      <alignment horizontal="center"/>
    </xf>
    <xf numFmtId="164" fontId="6" fillId="0" borderId="0" xfId="0" applyNumberFormat="1" applyFont="1" applyBorder="1" applyAlignment="1" applyProtection="1">
      <alignment horizontal="center"/>
    </xf>
    <xf numFmtId="14" fontId="3" fillId="0" borderId="0" xfId="0" applyNumberFormat="1" applyFont="1" applyBorder="1" applyAlignment="1" applyProtection="1">
      <alignment horizontal="center"/>
    </xf>
    <xf numFmtId="14" fontId="0" fillId="0" borderId="0" xfId="0" applyNumberFormat="1" applyBorder="1" applyAlignment="1" applyProtection="1">
      <alignment horizontal="center" vertical="center" wrapText="1"/>
    </xf>
    <xf numFmtId="14" fontId="0" fillId="0" borderId="0" xfId="0" applyNumberFormat="1" applyAlignment="1" applyProtection="1">
      <alignment horizontal="center"/>
    </xf>
    <xf numFmtId="14" fontId="0" fillId="0" borderId="0" xfId="0" applyNumberFormat="1" applyBorder="1" applyAlignment="1" applyProtection="1">
      <alignment horizontal="center"/>
    </xf>
    <xf numFmtId="1" fontId="7" fillId="0" borderId="0" xfId="0" applyNumberFormat="1" applyFont="1" applyBorder="1" applyAlignment="1">
      <alignment horizontal="center" vertical="center"/>
    </xf>
    <xf numFmtId="0" fontId="8" fillId="0" borderId="0" xfId="0" applyNumberFormat="1" applyFont="1" applyBorder="1" applyAlignment="1" applyProtection="1">
      <alignment horizontal="center"/>
    </xf>
    <xf numFmtId="0" fontId="7" fillId="0" borderId="0" xfId="0" applyNumberFormat="1" applyFont="1" applyBorder="1" applyAlignment="1" applyProtection="1">
      <alignment horizontal="center" vertical="center" wrapText="1"/>
    </xf>
    <xf numFmtId="0" fontId="7" fillId="0" borderId="0" xfId="0" applyNumberFormat="1" applyFont="1" applyAlignment="1" applyProtection="1">
      <alignment horizontal="center"/>
    </xf>
    <xf numFmtId="0" fontId="7" fillId="0" borderId="0" xfId="0" applyNumberFormat="1" applyFont="1" applyBorder="1" applyAlignment="1" applyProtection="1">
      <alignment horizontal="center"/>
    </xf>
    <xf numFmtId="164" fontId="9" fillId="0" borderId="0" xfId="0" applyNumberFormat="1" applyFont="1" applyBorder="1" applyAlignment="1" applyProtection="1">
      <alignment horizontal="center" vertical="center"/>
    </xf>
    <xf numFmtId="0" fontId="3" fillId="0" borderId="3" xfId="0" applyFont="1" applyBorder="1" applyAlignment="1" applyProtection="1">
      <alignment horizontal="center" vertical="center" wrapText="1"/>
    </xf>
    <xf numFmtId="14" fontId="3" fillId="0" borderId="0" xfId="0" applyNumberFormat="1" applyFont="1" applyBorder="1" applyAlignment="1" applyProtection="1">
      <alignment horizontal="center" vertical="center" wrapText="1"/>
    </xf>
    <xf numFmtId="14" fontId="0" fillId="0" borderId="0" xfId="0" applyNumberFormat="1" applyProtection="1"/>
    <xf numFmtId="0" fontId="1" fillId="0" borderId="0" xfId="0" applyFont="1" applyAlignment="1" applyProtection="1">
      <alignment horizontal="center" vertical="center"/>
      <protection locked="0"/>
    </xf>
    <xf numFmtId="0" fontId="0" fillId="0" borderId="0" xfId="0" applyNumberFormat="1" applyAlignment="1" applyProtection="1">
      <alignment horizontal="center" vertical="center"/>
    </xf>
    <xf numFmtId="0" fontId="0" fillId="0" borderId="0" xfId="0" applyNumberFormat="1" applyAlignment="1" applyProtection="1">
      <alignment horizontal="center" vertical="center"/>
      <protection locked="0"/>
    </xf>
    <xf numFmtId="164" fontId="0" fillId="0" borderId="0" xfId="0" applyNumberFormat="1" applyAlignment="1" applyProtection="1">
      <alignment horizontal="center" vertical="center"/>
    </xf>
    <xf numFmtId="0" fontId="10" fillId="0" borderId="0" xfId="0" applyNumberFormat="1" applyFont="1" applyAlignment="1" applyProtection="1">
      <alignment horizontal="center"/>
    </xf>
    <xf numFmtId="164" fontId="0" fillId="3" borderId="0" xfId="0" applyNumberFormat="1" applyFill="1" applyAlignment="1" applyProtection="1">
      <alignment horizontal="center"/>
    </xf>
    <xf numFmtId="164" fontId="3" fillId="3" borderId="0" xfId="0" applyNumberFormat="1" applyFont="1" applyFill="1" applyBorder="1" applyAlignment="1" applyProtection="1">
      <alignment horizontal="center"/>
    </xf>
    <xf numFmtId="164" fontId="3" fillId="0" borderId="0" xfId="0" applyNumberFormat="1" applyFont="1" applyBorder="1" applyAlignment="1" applyProtection="1">
      <alignment horizontal="center"/>
    </xf>
    <xf numFmtId="0" fontId="1" fillId="0" borderId="0" xfId="0" applyNumberFormat="1" applyFont="1" applyBorder="1" applyAlignment="1">
      <alignment horizontal="left"/>
    </xf>
    <xf numFmtId="49" fontId="1" fillId="0" borderId="0" xfId="0" applyNumberFormat="1" applyFont="1" applyBorder="1" applyAlignment="1">
      <alignment horizontal="left"/>
    </xf>
    <xf numFmtId="0" fontId="12" fillId="0" borderId="0" xfId="0" applyFont="1"/>
    <xf numFmtId="0" fontId="1" fillId="0" borderId="0" xfId="0" applyFont="1" applyAlignment="1">
      <alignment horizontal="center"/>
    </xf>
    <xf numFmtId="0" fontId="13" fillId="0" borderId="0" xfId="0" applyFont="1"/>
    <xf numFmtId="0" fontId="14" fillId="0" borderId="0" xfId="1" applyBorder="1"/>
    <xf numFmtId="0" fontId="15" fillId="4" borderId="0" xfId="0" applyFont="1" applyFill="1" applyBorder="1"/>
  </cellXfs>
  <cellStyles count="2">
    <cellStyle name="Lien hypertexte" xfId="1" builtinId="8"/>
    <cellStyle name="Normal" xfId="0" builtinId="0"/>
  </cellStyles>
  <dxfs count="120">
    <dxf>
      <font>
        <b/>
        <i val="0"/>
        <strike val="0"/>
        <condense val="0"/>
        <extend val="0"/>
        <outline val="0"/>
        <shadow val="0"/>
        <u val="none"/>
        <vertAlign val="baseline"/>
        <sz val="11"/>
        <color theme="0"/>
        <name val="Trebuchet MS"/>
        <scheme val="minor"/>
      </font>
      <fill>
        <patternFill patternType="solid">
          <fgColor theme="4"/>
          <bgColor theme="4"/>
        </patternFill>
      </fill>
    </dxf>
    <dxf>
      <border outline="0">
        <left style="thin">
          <color theme="4"/>
        </left>
        <right style="thin">
          <color theme="4"/>
        </right>
        <top style="thin">
          <color theme="4"/>
        </top>
        <bottom style="thin">
          <color theme="4" tint="0.39997558519241921"/>
        </bottom>
      </border>
    </dxf>
    <dxf>
      <numFmt numFmtId="166" formatCode="yyyy"/>
      <alignment horizontal="center" vertical="bottom" textRotation="0" wrapText="0" indent="0" justifyLastLine="0" shrinkToFit="0" readingOrder="0"/>
    </dxf>
    <dxf>
      <font>
        <b/>
      </font>
      <numFmt numFmtId="0" formatCode="General"/>
      <alignment horizontal="left" vertical="bottom" textRotation="0" wrapText="0" indent="0" justifyLastLine="0" shrinkToFit="0" readingOrder="0"/>
    </dxf>
    <dxf>
      <numFmt numFmtId="30" formatCode="@"/>
    </dxf>
    <dxf>
      <font>
        <b/>
      </font>
      <numFmt numFmtId="30" formatCode="@"/>
    </dxf>
    <dxf>
      <border outline="0">
        <top style="thin">
          <color indexed="64"/>
        </top>
      </border>
    </dxf>
    <dxf>
      <border outline="0">
        <left style="thin">
          <color indexed="64"/>
        </left>
        <right style="thin">
          <color indexed="64"/>
        </right>
        <top style="thin">
          <color indexed="64"/>
        </top>
        <bottom style="thin">
          <color indexed="64"/>
        </bottom>
      </border>
    </dxf>
    <dxf>
      <alignment horizontal="center" vertical="bottom" textRotation="0" wrapText="0" indent="0" justifyLastLine="0" shrinkToFit="0" readingOrder="0"/>
    </dxf>
    <dxf>
      <border outline="0">
        <bottom style="thin">
          <color indexed="64"/>
        </bottom>
      </border>
    </dxf>
    <dxf>
      <numFmt numFmtId="30" formatCode="@"/>
      <alignment horizontal="center" vertical="center" textRotation="0" wrapText="0" indent="0" justifyLastLine="0" shrinkToFit="0" readingOrder="0"/>
    </dxf>
    <dxf>
      <numFmt numFmtId="1" formatCode="0"/>
      <alignment horizontal="center" vertical="center" textRotation="0" wrapText="0" indent="0" justifyLastLine="0" shrinkToFit="0" readingOrder="0"/>
    </dxf>
    <dxf>
      <numFmt numFmtId="1" formatCode="0"/>
      <alignment horizontal="center" vertical="center" textRotation="0" wrapText="0" indent="0" justifyLastLine="0" shrinkToFit="0" readingOrder="0"/>
    </dxf>
    <dxf>
      <numFmt numFmtId="1" formatCode="0"/>
      <alignment horizontal="center" vertical="center" textRotation="0" wrapText="0" indent="0" justifyLastLine="0" shrinkToFit="0" readingOrder="0"/>
    </dxf>
    <dxf>
      <alignment vertical="center" textRotation="0" wrapText="1" indent="0" justifyLastLine="0" shrinkToFit="0" readingOrder="0"/>
    </dxf>
    <dxf>
      <alignment horizontal="left" vertical="center" textRotation="0" wrapText="0" indent="0" justifyLastLine="0" shrinkToFit="0" readingOrder="0"/>
    </dxf>
    <dxf>
      <border outline="0">
        <top style="thin">
          <color indexed="64"/>
        </top>
      </border>
    </dxf>
    <dxf>
      <border outline="0">
        <left style="thin">
          <color indexed="64"/>
        </left>
        <right style="thin">
          <color indexed="64"/>
        </right>
        <top style="thin">
          <color indexed="64"/>
        </top>
        <bottom style="thin">
          <color indexed="64"/>
        </bottom>
      </border>
    </dxf>
    <dxf>
      <alignment vertical="center" textRotation="0" indent="0" justifyLastLine="0" shrinkToFit="0" readingOrder="0"/>
    </dxf>
    <dxf>
      <border outline="0">
        <bottom style="thin">
          <color indexed="64"/>
        </bottom>
      </border>
    </dxf>
    <dxf>
      <font>
        <b/>
        <i val="0"/>
        <strike val="0"/>
        <condense val="0"/>
        <extend val="0"/>
        <outline val="0"/>
        <shadow val="0"/>
        <u val="none"/>
        <vertAlign val="baseline"/>
        <sz val="12"/>
        <color theme="1"/>
        <name val="Trebuchet MS"/>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fill>
        <patternFill>
          <fgColor indexed="64"/>
          <bgColor theme="0"/>
        </patternFill>
      </fill>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fill>
        <patternFill>
          <fgColor indexed="64"/>
          <bgColor theme="0"/>
        </patternFill>
      </fill>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font>
        <b/>
      </font>
      <numFmt numFmtId="164" formatCode="[$-40C]mmm\-yy;@"/>
      <alignment horizontal="center" vertical="bottom" textRotation="0" wrapText="0" indent="0" justifyLastLine="0" shrinkToFit="0" readingOrder="0"/>
      <protection locked="1" hidden="0"/>
    </dxf>
    <dxf>
      <numFmt numFmtId="164" formatCode="[$-40C]mmm\-yy;@"/>
      <fill>
        <patternFill patternType="solid">
          <fgColor indexed="64"/>
          <bgColor theme="0"/>
        </patternFill>
      </fill>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fill>
        <patternFill>
          <fgColor indexed="64"/>
          <bgColor theme="0"/>
        </patternFill>
      </fill>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fill>
        <patternFill>
          <fgColor indexed="64"/>
          <bgColor theme="0"/>
        </patternFill>
      </fill>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fill>
        <patternFill>
          <fgColor indexed="64"/>
          <bgColor theme="0"/>
        </patternFill>
      </fill>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font>
        <b/>
      </font>
      <numFmt numFmtId="164" formatCode="[$-40C]mmm\-yy;@"/>
      <alignment horizontal="center" vertical="bottom" textRotation="0" wrapText="0" indent="0" justifyLastLine="0" shrinkToFit="0" readingOrder="0"/>
      <protection locked="1" hidden="0"/>
    </dxf>
    <dxf>
      <numFmt numFmtId="164" formatCode="[$-40C]mmm\-yy;@"/>
      <fill>
        <patternFill>
          <fgColor indexed="64"/>
          <bgColor theme="0"/>
        </patternFill>
      </fill>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9" formatCode="dd/mm/yyyy"/>
      <alignment horizontal="center" vertical="bottom" textRotation="0" wrapText="0" indent="0" justifyLastLine="0" shrinkToFit="0" readingOrder="0"/>
      <protection locked="1" hidden="0"/>
    </dxf>
    <dxf>
      <numFmt numFmtId="19" formatCode="dd/mm/yyyy"/>
      <alignment horizontal="center" vertical="bottom" textRotation="0" wrapText="0" indent="0" justifyLastLine="0" shrinkToFit="0" readingOrder="0"/>
      <protection locked="1" hidden="0"/>
    </dxf>
    <dxf>
      <numFmt numFmtId="0" formatCode="General"/>
      <alignment horizontal="center" vertical="bottom" textRotation="0" wrapText="0" indent="0" justifyLastLine="0" shrinkToFit="0" readingOrder="0"/>
      <protection locked="1" hidden="0"/>
    </dxf>
    <dxf>
      <font>
        <b/>
      </font>
      <numFmt numFmtId="164" formatCode="[$-40C]mmm\-yy;@"/>
      <alignment horizontal="center" vertical="bottom" textRotation="0" wrapText="0" indent="0" justifyLastLine="0" shrinkToFit="0" readingOrder="0"/>
      <protection locked="1" hidden="0"/>
    </dxf>
    <dxf>
      <numFmt numFmtId="164" formatCode="[$-40C]mmm\-yy;@"/>
      <fill>
        <patternFill>
          <fgColor indexed="64"/>
          <bgColor theme="0"/>
        </patternFill>
      </fill>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9" formatCode="dd/mm/yyyy"/>
      <alignment horizontal="center" vertical="bottom" textRotation="0" wrapText="0" indent="0" justifyLastLine="0" shrinkToFit="0" readingOrder="0"/>
      <protection locked="1" hidden="0"/>
    </dxf>
    <dxf>
      <numFmt numFmtId="19" formatCode="dd/mm/yyyy"/>
      <alignment horizontal="center" vertical="bottom" textRotation="0" wrapText="0" indent="0" justifyLastLine="0" shrinkToFit="0" readingOrder="0"/>
      <protection locked="1" hidden="0"/>
    </dxf>
    <dxf>
      <numFmt numFmtId="0" formatCode="General"/>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64" formatCode="[$-40C]mmm\-yy;@"/>
      <fill>
        <patternFill>
          <fgColor indexed="64"/>
          <bgColor theme="0"/>
        </patternFill>
      </fill>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9" formatCode="dd/mm/yyyy"/>
      <alignment horizontal="center" vertical="bottom" textRotation="0" wrapText="0" indent="0" justifyLastLine="0" shrinkToFit="0" readingOrder="0"/>
      <protection locked="0" hidden="0"/>
    </dxf>
    <dxf>
      <numFmt numFmtId="19" formatCode="dd/mm/yyyy"/>
      <alignment horizontal="center" vertical="bottom" textRotation="0" wrapText="0" indent="0" justifyLastLine="0" shrinkToFit="0" readingOrder="0"/>
      <protection locked="0" hidden="0"/>
    </dxf>
    <dxf>
      <numFmt numFmtId="0" formatCode="General"/>
      <alignment horizontal="center" vertical="bottom" textRotation="0" wrapText="0" indent="0" justifyLastLine="0" shrinkToFit="0" readingOrder="0"/>
      <protection locked="1" hidden="0"/>
    </dxf>
    <dxf>
      <font>
        <b/>
      </font>
      <numFmt numFmtId="164" formatCode="[$-40C]mmm\-yy;@"/>
      <alignment horizontal="center" vertical="bottom" textRotation="0" wrapText="0" indent="0" justifyLastLine="0" shrinkToFit="0" readingOrder="0"/>
      <protection locked="0" hidden="0"/>
    </dxf>
    <dxf>
      <numFmt numFmtId="164" formatCode="[$-40C]mmm\-yy;@"/>
      <fill>
        <patternFill patternType="solid">
          <fgColor indexed="64"/>
          <bgColor theme="0"/>
        </patternFill>
      </fill>
      <alignment horizontal="center" vertical="bottom" textRotation="0" wrapText="0" indent="0" justifyLastLine="0" shrinkToFit="0" readingOrder="0"/>
      <protection locked="1" hidden="0"/>
    </dxf>
    <dxf>
      <numFmt numFmtId="19" formatCode="dd/mm/yyyy"/>
      <alignment horizontal="center" vertical="bottom" textRotation="0" wrapText="0" indent="0" justifyLastLine="0" shrinkToFit="0" readingOrder="0"/>
      <protection locked="1" hidden="0"/>
    </dxf>
    <dxf>
      <numFmt numFmtId="19" formatCode="dd/mm/yyyy"/>
      <alignment horizontal="center" vertical="bottom" textRotation="0" wrapText="0" indent="0" justifyLastLine="0" shrinkToFit="0" readingOrder="0"/>
      <protection locked="0" hidden="0"/>
    </dxf>
    <dxf>
      <numFmt numFmtId="164" formatCode="[$-40C]mmm\-yy;@"/>
      <alignment horizontal="center" vertical="bottom" textRotation="0" wrapText="0" indent="0" justifyLastLine="0" shrinkToFit="0" readingOrder="0"/>
      <protection locked="0" hidden="0"/>
    </dxf>
    <dxf>
      <font>
        <strike val="0"/>
        <outline val="0"/>
        <shadow val="0"/>
        <u val="none"/>
        <vertAlign val="baseline"/>
        <color rgb="FFFF0000"/>
        <name val="Trebuchet MS"/>
        <scheme val="minor"/>
      </font>
      <numFmt numFmtId="0" formatCode="General"/>
      <alignment horizontal="center" vertical="bottom" textRotation="0" wrapText="0" indent="0" justifyLastLine="0" shrinkToFit="0" readingOrder="0"/>
      <protection locked="1" hidden="0"/>
    </dxf>
    <dxf>
      <font>
        <b/>
      </font>
      <numFmt numFmtId="164" formatCode="[$-40C]mmm\-yy;@"/>
      <alignment horizontal="center" vertical="bottom" textRotation="0" wrapText="0" indent="0" justifyLastLine="0" shrinkToFit="0" readingOrder="0"/>
      <protection locked="0" hidden="0"/>
    </dxf>
    <dxf>
      <numFmt numFmtId="164" formatCode="[$-40C]mmm\-yy;@"/>
      <fill>
        <patternFill patternType="solid">
          <fgColor indexed="64"/>
          <bgColor theme="0"/>
        </patternFill>
      </fill>
      <alignment horizontal="center" vertical="bottom" textRotation="0" wrapText="0" indent="0" justifyLastLine="0" shrinkToFit="0" readingOrder="0"/>
      <protection locked="1" hidden="0"/>
    </dxf>
    <dxf>
      <numFmt numFmtId="164" formatCode="[$-40C]mmm\-yy;@"/>
      <alignment horizontal="center" vertical="bottom" textRotation="0" wrapText="0" indent="0" justifyLastLine="0" shrinkToFit="0" readingOrder="0"/>
      <protection locked="1" hidden="0"/>
    </dxf>
    <dxf>
      <numFmt numFmtId="19" formatCode="dd/mm/yyyy"/>
      <alignment horizontal="center" vertical="bottom" textRotation="0" wrapText="0" indent="0" justifyLastLine="0" shrinkToFit="0" readingOrder="0"/>
      <protection locked="0" hidden="0"/>
    </dxf>
    <dxf>
      <numFmt numFmtId="164" formatCode="[$-40C]mmm\-yy;@"/>
      <alignment horizontal="center" vertical="bottom" textRotation="0" wrapText="0" indent="0" justifyLastLine="0" shrinkToFit="0" readingOrder="0"/>
      <protection locked="0" hidden="0"/>
    </dxf>
    <dxf>
      <numFmt numFmtId="0" formatCode="General"/>
      <alignment horizontal="center" vertical="bottom" textRotation="0" wrapText="0" indent="0" justifyLastLine="0" shrinkToFit="0" readingOrder="0"/>
      <protection locked="1" hidden="0"/>
    </dxf>
    <dxf>
      <font>
        <b/>
      </font>
      <numFmt numFmtId="164" formatCode="[$-40C]mmm\-yy;@"/>
      <alignment horizontal="center" vertical="bottom" textRotation="0" wrapText="0" indent="0" justifyLastLine="0" shrinkToFit="0" readingOrder="0"/>
      <protection locked="0" hidden="0"/>
    </dxf>
    <dxf>
      <numFmt numFmtId="164" formatCode="[$-40C]mmm\-yy;@"/>
      <fill>
        <patternFill patternType="solid">
          <fgColor indexed="64"/>
          <bgColor theme="0"/>
        </patternFill>
      </fill>
      <alignment horizontal="center" vertical="bottom" textRotation="0" wrapText="0" indent="0" justifyLastLine="0" shrinkToFit="0" readingOrder="0"/>
      <protection locked="1" hidden="0"/>
    </dxf>
    <dxf>
      <numFmt numFmtId="164" formatCode="[$-40C]mmm\-yy;@"/>
      <alignment horizontal="center" textRotation="0" indent="0" justifyLastLine="0" shrinkToFit="0" readingOrder="0"/>
      <protection locked="1" hidden="0"/>
    </dxf>
    <dxf>
      <numFmt numFmtId="19" formatCode="dd/mm/yyyy"/>
      <alignment horizontal="center" textRotation="0" indent="0" justifyLastLine="0" shrinkToFit="0" readingOrder="0"/>
      <protection locked="0" hidden="0"/>
    </dxf>
    <dxf>
      <numFmt numFmtId="19" formatCode="dd/mm/yyyy"/>
      <alignment horizontal="center" textRotation="0" indent="0" justifyLastLine="0" shrinkToFit="0" readingOrder="0"/>
      <protection locked="0" hidden="0"/>
    </dxf>
    <dxf>
      <numFmt numFmtId="0" formatCode="General"/>
      <alignment horizontal="center" textRotation="0" indent="0" justifyLastLine="0" shrinkToFit="0" readingOrder="0"/>
      <protection locked="1" hidden="0"/>
    </dxf>
    <dxf>
      <numFmt numFmtId="164" formatCode="[$-40C]mmm\-yy;@"/>
      <alignment horizontal="center" textRotation="0" indent="0" justifyLastLine="0" shrinkToFit="0" readingOrder="0"/>
      <protection locked="0" hidden="0"/>
    </dxf>
    <dxf>
      <numFmt numFmtId="164" formatCode="[$-40C]mmm\-yy;@"/>
      <fill>
        <patternFill>
          <fgColor indexed="64"/>
          <bgColor theme="0"/>
        </patternFill>
      </fill>
      <alignment horizontal="center" textRotation="0" indent="0" justifyLastLine="0" shrinkToFit="0" readingOrder="0"/>
      <protection locked="1" hidden="0"/>
    </dxf>
    <dxf>
      <numFmt numFmtId="164" formatCode="[$-40C]mmm\-yy;@"/>
      <alignment horizontal="center" textRotation="0" indent="0" justifyLastLine="0" shrinkToFit="0" readingOrder="0"/>
      <protection locked="1" hidden="0"/>
    </dxf>
    <dxf>
      <numFmt numFmtId="19" formatCode="dd/mm/yyyy"/>
      <alignment horizontal="center" vertical="bottom" textRotation="0" wrapText="0" indent="0" justifyLastLine="0" shrinkToFit="0" readingOrder="0"/>
      <protection locked="0" hidden="0"/>
    </dxf>
    <dxf>
      <numFmt numFmtId="19" formatCode="dd/mm/yyyy"/>
      <alignment horizontal="center" textRotation="0" indent="0" justifyLastLine="0" shrinkToFit="0" readingOrder="0"/>
      <protection locked="0" hidden="0"/>
    </dxf>
    <dxf>
      <numFmt numFmtId="0" formatCode="General"/>
      <alignment horizontal="center" textRotation="0" indent="0" justifyLastLine="0" shrinkToFit="0" readingOrder="0"/>
      <protection locked="1" hidden="0"/>
    </dxf>
    <dxf>
      <font>
        <b/>
      </font>
      <numFmt numFmtId="164" formatCode="[$-40C]mmm\-yy;@"/>
      <alignment horizontal="center" textRotation="0" indent="0" justifyLastLine="0" shrinkToFit="0" readingOrder="0"/>
      <protection locked="0" hidden="0"/>
    </dxf>
    <dxf>
      <numFmt numFmtId="164" formatCode="[$-40C]mmm\-yy;@"/>
      <fill>
        <patternFill>
          <fgColor indexed="64"/>
          <bgColor theme="0"/>
        </patternFill>
      </fill>
      <alignment horizontal="center" textRotation="0" indent="0" justifyLastLine="0" shrinkToFit="0" readingOrder="0"/>
      <protection locked="1" hidden="0"/>
    </dxf>
    <dxf>
      <numFmt numFmtId="164" formatCode="[$-40C]mmm\-yy;@"/>
      <alignment horizontal="center" vertical="center" textRotation="0" wrapText="0" indent="0" justifyLastLine="0" shrinkToFit="0" readingOrder="0"/>
      <protection locked="1" hidden="0"/>
    </dxf>
    <dxf>
      <numFmt numFmtId="19" formatCode="dd/mm/yyyy"/>
      <alignment horizontal="center" vertical="bottom" textRotation="0" wrapText="0" indent="0" justifyLastLine="0" shrinkToFit="0" readingOrder="0"/>
      <protection locked="0" hidden="0"/>
    </dxf>
    <dxf>
      <numFmt numFmtId="19" formatCode="dd/mm/yyyy"/>
      <alignment horizontal="center" textRotation="0" indent="0" justifyLastLine="0" shrinkToFit="0" readingOrder="0"/>
      <protection locked="0" hidden="0"/>
    </dxf>
    <dxf>
      <numFmt numFmtId="0" formatCode="General"/>
      <alignment horizontal="center" textRotation="0" indent="0" justifyLastLine="0" shrinkToFit="0" readingOrder="0"/>
      <protection locked="1" hidden="0"/>
    </dxf>
    <dxf>
      <font>
        <b/>
      </font>
      <numFmt numFmtId="19" formatCode="dd/mm/yyyy"/>
      <alignment horizontal="center" textRotation="0" indent="0" justifyLastLine="0" shrinkToFit="0" readingOrder="0"/>
      <protection locked="0" hidden="0"/>
    </dxf>
    <dxf>
      <numFmt numFmtId="19" formatCode="dd/mm/yyyy"/>
      <fill>
        <patternFill patternType="solid">
          <fgColor indexed="64"/>
          <bgColor theme="0"/>
        </patternFill>
      </fill>
      <protection locked="1" hidden="0"/>
    </dxf>
    <dxf>
      <numFmt numFmtId="164" formatCode="[$-40C]mmm\-yy;@"/>
      <alignment horizontal="center" vertical="center" textRotation="0" indent="0" justifyLastLine="0" shrinkToFit="0" readingOrder="0"/>
      <protection locked="1" hidden="0"/>
    </dxf>
    <dxf>
      <numFmt numFmtId="0" formatCode="General"/>
      <alignment horizontal="center" vertical="center" textRotation="0" indent="0" justifyLastLine="0" shrinkToFit="0" readingOrder="0"/>
      <protection locked="0" hidden="0"/>
    </dxf>
    <dxf>
      <numFmt numFmtId="0" formatCode="General"/>
      <alignment horizontal="center" vertical="center" textRotation="0" indent="0" justifyLastLine="0" shrinkToFit="0" readingOrder="0"/>
      <protection locked="0" hidden="0"/>
    </dxf>
    <dxf>
      <numFmt numFmtId="0" formatCode="General"/>
      <alignment horizontal="center" vertical="center" textRotation="0" wrapText="0" indent="0" justifyLastLine="0" shrinkToFit="0" readingOrder="0"/>
      <protection locked="1" hidden="0"/>
    </dxf>
    <dxf>
      <font>
        <b/>
      </font>
      <alignment horizontal="center" vertical="center" textRotation="0" wrapText="0" indent="0" justifyLastLine="0" shrinkToFit="0" readingOrder="0"/>
      <protection locked="0" hidden="0"/>
    </dxf>
    <dxf>
      <alignment horizontal="left" textRotation="0" indent="0" justifyLastLine="0" shrinkToFit="0" readingOrder="0"/>
      <protection locked="1" hidden="0"/>
    </dxf>
    <dxf>
      <font>
        <b/>
      </font>
      <alignment horizontal="left" textRotation="0" indent="0" justifyLastLine="0" shrinkToFit="0" readingOrder="0"/>
      <protection locked="1" hidden="0"/>
    </dxf>
    <dxf>
      <protection locked="1" hidden="0"/>
    </dxf>
    <dxf>
      <font>
        <strike val="0"/>
        <outline val="0"/>
        <shadow val="0"/>
        <u val="none"/>
        <vertAlign val="baseline"/>
        <sz val="8"/>
        <color theme="1"/>
        <name val="Trebuchet MS"/>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s>
  <tableStyles count="0" defaultTableStyle="TableStyleMedium2" defaultPivotStyle="PivotStyleLight16"/>
  <colors>
    <mruColors>
      <color rgb="FFAA80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228600</xdr:colOff>
          <xdr:row>9</xdr:row>
          <xdr:rowOff>142875</xdr:rowOff>
        </xdr:from>
        <xdr:to>
          <xdr:col>5</xdr:col>
          <xdr:colOff>619125</xdr:colOff>
          <xdr:row>11</xdr:row>
          <xdr:rowOff>57150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100" b="1" i="0" u="none" strike="noStrike" baseline="0">
                  <a:solidFill>
                    <a:srgbClr val="000000"/>
                  </a:solidFill>
                  <a:latin typeface="Trebuchet MS"/>
                </a:rPr>
                <a:t>Rechercher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13</xdr:row>
          <xdr:rowOff>123825</xdr:rowOff>
        </xdr:from>
        <xdr:to>
          <xdr:col>5</xdr:col>
          <xdr:colOff>619125</xdr:colOff>
          <xdr:row>15</xdr:row>
          <xdr:rowOff>38100</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100" b="1" i="0" u="none" strike="noStrike" baseline="0">
                  <a:solidFill>
                    <a:srgbClr val="000000"/>
                  </a:solidFill>
                  <a:latin typeface="Trebuchet MS"/>
                </a:rPr>
                <a:t>Rechercher</a:t>
              </a:r>
            </a:p>
          </xdr:txBody>
        </xdr:sp>
        <xdr:clientData fPrintsWithSheet="0"/>
      </xdr:twoCellAnchor>
    </mc:Choice>
    <mc:Fallback/>
  </mc:AlternateContent>
  <xdr:twoCellAnchor>
    <xdr:from>
      <xdr:col>7</xdr:col>
      <xdr:colOff>704850</xdr:colOff>
      <xdr:row>3</xdr:row>
      <xdr:rowOff>152401</xdr:rowOff>
    </xdr:from>
    <xdr:to>
      <xdr:col>18</xdr:col>
      <xdr:colOff>323850</xdr:colOff>
      <xdr:row>21</xdr:row>
      <xdr:rowOff>190501</xdr:rowOff>
    </xdr:to>
    <xdr:sp macro="" textlink="">
      <xdr:nvSpPr>
        <xdr:cNvPr id="2" name="ZoneTexte 1"/>
        <xdr:cNvSpPr txBox="1"/>
      </xdr:nvSpPr>
      <xdr:spPr>
        <a:xfrm>
          <a:off x="6572250" y="1000126"/>
          <a:ext cx="8839200" cy="3924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Après de nombreuses recherches, je me tourne vers vous.</a:t>
          </a:r>
          <a:br>
            <a:rPr lang="fr-FR"/>
          </a:br>
          <a:r>
            <a:rPr lang="fr-FR"/>
            <a:t/>
          </a:r>
          <a:br>
            <a:rPr lang="fr-FR"/>
          </a:br>
          <a:r>
            <a:rPr lang="fr-FR"/>
            <a:t>J'ai un userform avec une listview que je peux filtrer.</a:t>
          </a:r>
          <a:br>
            <a:rPr lang="fr-FR"/>
          </a:br>
          <a:r>
            <a:rPr lang="fr-FR"/>
            <a:t>J'aimerais pouvoir imprimer le formulaire avec le résultat du filtre de la listview.</a:t>
          </a:r>
          <a:br>
            <a:rPr lang="fr-FR"/>
          </a:br>
          <a:r>
            <a:rPr lang="fr-FR"/>
            <a:t/>
          </a:r>
          <a:br>
            <a:rPr lang="fr-FR"/>
          </a:br>
          <a:r>
            <a:rPr lang="fr-FR"/>
            <a:t>Le dernier code que j'ai trouvé m'imprime le résultat de la listview mais ça ne ressemble à rien.</a:t>
          </a:r>
          <a:br>
            <a:rPr lang="fr-FR"/>
          </a:br>
          <a:r>
            <a:rPr lang="fr-FR"/>
            <a:t>D'après ce que j'ai compris du code, les données sont transférées dans une nouvelle feuille qui est imprimé et ensuite supprimé.</a:t>
          </a:r>
          <a:br>
            <a:rPr lang="fr-FR"/>
          </a:br>
          <a:r>
            <a:rPr lang="fr-FR"/>
            <a:t/>
          </a:r>
          <a:br>
            <a:rPr lang="fr-FR"/>
          </a:br>
          <a:r>
            <a:rPr lang="fr-FR"/>
            <a:t>Du coup, j'aimerais que les données soient transférées dans ma feuille "Impression" puis ensuite imprimé. Sans oublié d'effacer les données de la feuille une fois imprimé pour pouvoir recommencer la fois d'après sans se retrouvé avec les "vieilles données".</a:t>
          </a:r>
          <a:br>
            <a:rPr lang="fr-FR"/>
          </a:br>
          <a:r>
            <a:rPr lang="fr-FR"/>
            <a:t/>
          </a:r>
          <a:br>
            <a:rPr lang="fr-FR"/>
          </a:br>
          <a:r>
            <a:rPr lang="fr-FR"/>
            <a:t>Voici moçn fichier :</a:t>
          </a:r>
          <a:br>
            <a:rPr lang="fr-FR"/>
          </a:br>
          <a:r>
            <a:rPr lang="fr-FR"/>
            <a:t/>
          </a:r>
          <a:br>
            <a:rPr lang="fr-FR"/>
          </a:br>
          <a:r>
            <a:rPr lang="fr-FR">
              <a:hlinkClick xmlns:r="http://schemas.openxmlformats.org/officeDocument/2006/relationships" r:id=""/>
            </a:rPr>
            <a:t>Suivi Habilitations.xlsm</a:t>
          </a:r>
          <a:r>
            <a:rPr lang="fr-FR"/>
            <a:t> (121.39 Kio) Téléchargé 2 fois </a:t>
          </a:r>
        </a:p>
        <a:p>
          <a:r>
            <a:rPr lang="fr-FR"/>
            <a:t/>
          </a:r>
          <a:br>
            <a:rPr lang="fr-FR"/>
          </a:br>
          <a:r>
            <a:rPr lang="fr-FR"/>
            <a:t/>
          </a:r>
          <a:br>
            <a:rPr lang="fr-FR"/>
          </a:br>
          <a:r>
            <a:rPr lang="fr-FR"/>
            <a:t>Merci pour votre aide !</a:t>
          </a:r>
          <a:br>
            <a:rPr lang="fr-FR"/>
          </a:br>
          <a:r>
            <a:rPr lang="fr-FR"/>
            <a:t/>
          </a:r>
          <a:br>
            <a:rPr lang="fr-FR"/>
          </a:br>
          <a:r>
            <a:rPr lang="fr-FR"/>
            <a:t>PS : C'est l'userform2 (Recherche par année) dont je vous parle.</a:t>
          </a:r>
          <a:br>
            <a:rPr lang="fr-FR"/>
          </a:br>
          <a:r>
            <a:rPr lang="fr-FR"/>
            <a:t>L'impression de l'userform1 marche très bien.</a:t>
          </a:r>
          <a:endParaRPr lang="fr-FR" sz="1100"/>
        </a:p>
      </xdr:txBody>
    </xdr:sp>
    <xdr:clientData/>
  </xdr:twoCellAnchor>
</xdr:wsDr>
</file>

<file path=xl/tables/table1.xml><?xml version="1.0" encoding="utf-8"?>
<table xmlns="http://schemas.openxmlformats.org/spreadsheetml/2006/main" id="2" name="Tableau2" displayName="Tableau2" ref="A1:CS20" totalsRowShown="0" headerRowDxfId="119" dataDxfId="118">
  <sortState ref="A2:CS20">
    <sortCondition ref="A1"/>
  </sortState>
  <tableColumns count="97">
    <tableColumn id="10" name="NOM" dataDxfId="117"/>
    <tableColumn id="11" name="Prénom" dataDxfId="116"/>
    <tableColumn id="1" name="Habilitation électrique_x000a_(HAB0, HAB1 …)" dataDxfId="115"/>
    <tableColumn id="2" name="Validité_x000a_&quot;électrique&quot;" dataDxfId="114">
      <calculatedColumnFormula>+IF(ISERROR(VLOOKUP(Tableau2[[#This Row],[Habilitation électrique
(HAB0, HAB1 …)]],Tableau1[],Tableau1[Validité2],0)),"",VLOOKUP(Tableau2[[#This Row],[Habilitation électrique
(HAB0, HAB1 …)]],Tableau1[],Tableau1[Validité2],0))</calculatedColumnFormula>
    </tableColumn>
    <tableColumn id="3" name="Initiale_x000a_&quot;électrique&quot;" dataDxfId="113"/>
    <tableColumn id="27" name="Dernier Recyclage_x000a_&quot;électrique&quot;" dataDxfId="112"/>
    <tableColumn id="4" name="Prochain recyclage &quot;électrique&quot;" dataDxfId="111">
      <calculatedColumnFormula>IF(ISERROR(+DATE(YEAR(Tableau2[Dernier Recyclage
"électrique"])+Tableau2[[#This Row],[Validité
"électrique"]],MONTH(Tableau2[Dernier Recyclage
"électrique"]),DAY(Tableau2[Dernier Recyclage
"électrique"]))),"",(+DATE(YEAR(Tableau2[Dernier Recyclage
"électrique"])+Tableau2[[#This Row],[Validité
"électrique"]],MONTH(Tableau2[Dernier Recyclage
"électrique"]),DAY(Tableau2[Dernier Recyclage
"électrique"]))))</calculatedColumnFormula>
    </tableColumn>
    <tableColumn id="19" name="v1" dataDxfId="110"/>
    <tableColumn id="13" name="Habilitation_x000a_Pont-Roulant_x000a_(PONTIER)" dataDxfId="109"/>
    <tableColumn id="14" name="Validité_x000a_Pont-Roulant" dataDxfId="108">
      <calculatedColumnFormula>IF(ISERROR(VLOOKUP(Tableau2[Habilitation
Pont-Roulant
(PONTIER)],Tableau1[],Tableau1[Validité2],0)),"",VLOOKUP(Tableau2[Habilitation
Pont-Roulant
(PONTIER)],Tableau1[],Tableau1[Validité2],0))</calculatedColumnFormula>
    </tableColumn>
    <tableColumn id="15" name="Initiale_x000a_Pont-Roulant_x000a_" dataDxfId="107"/>
    <tableColumn id="7" name="Dernier Recyclage Pont-Roulant_x000a_" dataDxfId="106"/>
    <tableColumn id="16" name="Prochain recyclage_x000a_Pont Roulant" dataDxfId="105">
      <calculatedColumnFormula>IF(ISERROR(+DATE(YEAR(Tableau2[Dernier Recyclage Pont-Roulant
]
)+Tableau2[Validité
Pont-Roulant],MONTH(Tableau2[Dernier Recyclage Pont-Roulant
]),DAY(Tableau2[Dernier Recyclage Pont-Roulant
]))),"",(+DATE(YEAR(Tableau2[Dernier Recyclage Pont-Roulant
])+Tableau2[Validité
Pont-Roulant],MONTH(Tableau2[Dernier Recyclage Pont-Roulant
]),DAY(Tableau2[Dernier Recyclage Pont-Roulant
]))))</calculatedColumnFormula>
    </tableColumn>
    <tableColumn id="20" name="v2" dataDxfId="104"/>
    <tableColumn id="21" name="Habilitation_x000a_Entretien Batterie_x000a_(BATENTRE)" dataDxfId="103"/>
    <tableColumn id="22" name="Validité Entretien Batterie" dataDxfId="102">
      <calculatedColumnFormula>IF(ISERROR(VLOOKUP(Tableau2[Habilitation
Entretien Batterie
(BATENTRE)],Tableau1[],Tableau1[Validité2],0)),"",VLOOKUP(Tableau2[Habilitation
Entretien Batterie
(BATENTRE)],Tableau1[],Tableau1[Validité2],0))</calculatedColumnFormula>
    </tableColumn>
    <tableColumn id="23" name="Initiale Entretien Batterie" dataDxfId="101"/>
    <tableColumn id="8" name="Dernier Recyclage Entretien Batterie" dataDxfId="100"/>
    <tableColumn id="24" name="Prochain recyclage Entretien Batterie" dataDxfId="99">
      <calculatedColumnFormula>IF(ISERROR(+DATE(YEAR(Tableau2[Dernier Recyclage Entretien Batterie])+Tableau2[Validité Entretien Batterie],MONTH(Tableau2[Dernier Recyclage Entretien Batterie]),DAY(Tableau2[Dernier Recyclage Entretien Batterie]))),"",(+DATE(YEAR(Tableau2[Dernier Recyclage Entretien Batterie])+Tableau2[Validité Entretien Batterie],MONTH(Tableau2[Dernier Recyclage Entretien Batterie]),DAY(Tableau2[Dernier Recyclage Entretien Batterie]))))</calculatedColumnFormula>
    </tableColumn>
    <tableColumn id="9" name="v3" dataDxfId="98"/>
    <tableColumn id="28" name="Habilitation_x000a_Tronçonnage_x000a_(TRONCONNE)" dataDxfId="97"/>
    <tableColumn id="29" name="Validité Tronçonnage" dataDxfId="96">
      <calculatedColumnFormula>IF(ISERROR(VLOOKUP(Tableau2[Habilitation
Tronçonnage
(TRONCONNE)],Tableau1[],Tableau1[Validité2],0)),"",VLOOKUP(Tableau2[Habilitation
Tronçonnage
(TRONCONNE)],Tableau1[],Tableau1[Validité2],0))</calculatedColumnFormula>
    </tableColumn>
    <tableColumn id="30" name="Initiale Tronçonnage" dataDxfId="95"/>
    <tableColumn id="31" name="Dernier Recyclage Tronçonnage" dataDxfId="94"/>
    <tableColumn id="32" name="Prochain recyclage Tronçonnage" dataDxfId="93">
      <calculatedColumnFormula>IF(ISERROR(+DATE(YEAR(Tableau2[Dernier Recyclage Tronçonnage])+Tableau2[Validité Tronçonnage],MONTH(Tableau2[Dernier Recyclage Tronçonnage]),DAY(Tableau2[Dernier Recyclage Tronçonnage]))),"",(+DATE(YEAR(Tableau2[Dernier Recyclage Tronçonnage])+Tableau2[Validité Tronçonnage],MONTH(Tableau2[Dernier Recyclage Tronçonnage]),DAY(Tableau2[Dernier Recyclage Tronçonnage]))))</calculatedColumnFormula>
    </tableColumn>
    <tableColumn id="56" name="v4" dataDxfId="92"/>
    <tableColumn id="35" name="Habilitation_x000a_Prlvmt Huile_x000a_(HUILE)" dataDxfId="91"/>
    <tableColumn id="36" name="Validité_x000a_Prlvmt Huile" dataDxfId="90">
      <calculatedColumnFormula>IF(ISERROR(VLOOKUP(Tableau2[Habilitation
Prlvmt Huile
(HUILE)],Tableau1[],Tableau1[Validité2],0)),"",VLOOKUP(Tableau2[Habilitation
Prlvmt Huile
(HUILE)],Tableau1[],Tableau1[Validité2],0))</calculatedColumnFormula>
    </tableColumn>
    <tableColumn id="37" name="Initiale_x000a_Prlvmt Huile" dataDxfId="89"/>
    <tableColumn id="38" name="Dernier Recyclage Prlvmt Huile" dataDxfId="88"/>
    <tableColumn id="39" name="Prochain recyclage_x000a_Prlvmt Huile" dataDxfId="87">
      <calculatedColumnFormula>IF(ISERROR(+DATE(YEAR(Tableau2[Dernier Recyclage Prlvmt Huile])+Tableau2[Validité
Prlvmt Huile],MONTH(Tableau2[Dernier Recyclage Prlvmt Huile]),DAY(Tableau2[Dernier Recyclage Prlvmt Huile]))),"",(+DATE(YEAR(Tableau2[Dernier Recyclage Prlvmt Huile])+Tableau2[Validité
Prlvmt Huile],MONTH(Tableau2[Dernier Recyclage Prlvmt Huile]),DAY(Tableau2[Dernier Recyclage Prlvmt Huile]))))</calculatedColumnFormula>
    </tableColumn>
    <tableColumn id="57" name="v5" dataDxfId="86"/>
    <tableColumn id="42" name="Habilitation Contrôle / Montage Meules sur Tourets_x000a_(MEULES)" dataDxfId="85"/>
    <tableColumn id="43" name="Validité Contrôle / Montage Meules sur Tourets" dataDxfId="84">
      <calculatedColumnFormula>IF(ISERROR(VLOOKUP(Tableau2[Habilitation Contrôle / Montage Meules sur Tourets
(MEULES)],Tableau1[],Tableau1[Validité2],0)),"",VLOOKUP(Tableau2[Habilitation Contrôle / Montage Meules sur Tourets
(MEULES)],Tableau1[],Tableau1[Validité2],0))</calculatedColumnFormula>
    </tableColumn>
    <tableColumn id="44" name="Initiale Contrôle / Montage Meules sur Tourets" dataDxfId="83"/>
    <tableColumn id="45" name="Dernier Recyclage Contrôle / Montage Meules sur Tourets" dataDxfId="82"/>
    <tableColumn id="46" name="Prochain recyclage Recyclage Contrôle / Montage Meules sur Tourets" dataDxfId="81">
      <calculatedColumnFormula>IF(ISERROR(+DATE(YEAR(Tableau2[Dernier Recyclage Contrôle / Montage Meules sur Tourets])+Tableau2[Validité Contrôle / Montage Meules sur Tourets],MONTH(Tableau2[Dernier Recyclage Contrôle / Montage Meules sur Tourets]),DAY(Tableau2[Dernier Recyclage Contrôle / Montage Meules sur Tourets]))),"",(+DATE(YEAR(Tableau2[Dernier Recyclage Contrôle / Montage Meules sur Tourets])+Tableau2[Validité Contrôle / Montage Meules sur Tourets],MONTH(Tableau2[Dernier Recyclage Contrôle / Montage Meules sur Tourets]),DAY(Tableau2[Dernier Recyclage Contrôle / Montage Meules sur Tourets]))))</calculatedColumnFormula>
    </tableColumn>
    <tableColumn id="58" name="v6" dataDxfId="80"/>
    <tableColumn id="49" name="Habilitation_x000a_CACES Camion GRUE_x000a_(CAMIGRUINI)" dataDxfId="79"/>
    <tableColumn id="50" name="Validité_x000a_CACES Camion GRUE" dataDxfId="78">
      <calculatedColumnFormula>IF(ISERROR(VLOOKUP(Tableau2[Habilitation
CACES Camion GRUE
(CAMIGRUINI)],Tableau1[],Tableau1[Validité2],0)),"",VLOOKUP(Tableau2[Habilitation
CACES Camion GRUE
(CAMIGRUINI)],Tableau1[],Tableau1[Validité2],0))</calculatedColumnFormula>
    </tableColumn>
    <tableColumn id="51" name="Initiale_x000a_CACES Camion GRUE" dataDxfId="77"/>
    <tableColumn id="52" name="Dernier Recyclage CACES Camion GRUE" dataDxfId="76"/>
    <tableColumn id="53" name="Prochain recyclage_x000a_CACES Camion GRUE" dataDxfId="75">
      <calculatedColumnFormula>IF(ISERROR(+DATE(YEAR(Tableau2[Dernier Recyclage CACES Camion GRUE])+Tableau2[Validité
CACES Camion GRUE],MONTH(Tableau2[Dernier Recyclage CACES Camion GRUE]),DAY(Tableau2[Dernier Recyclage CACES Camion GRUE]))),"",(+DATE(YEAR(Tableau2[Dernier Recyclage CACES Camion GRUE])+Tableau2[Validité
CACES Camion GRUE],MONTH(Tableau2[Dernier Recyclage CACES Camion GRUE]),DAY(Tableau2[Dernier Recyclage CACES Camion GRUE]))))</calculatedColumnFormula>
    </tableColumn>
    <tableColumn id="59" name="R3_8" dataDxfId="74"/>
    <tableColumn id="60" name="Habilitation_x000a_SICOBA" dataDxfId="73"/>
    <tableColumn id="61" name="Validité_x000a_SICOBA" dataDxfId="72">
      <calculatedColumnFormula>IF(ISERROR(VLOOKUP(Tableau2[Habilitation
SICOBA],Tableau1[],Tableau1[Validité2],0)),"",VLOOKUP(Tableau2[Habilitation
SICOBA],Tableau1[],Tableau1[Validité2],0))</calculatedColumnFormula>
    </tableColumn>
    <tableColumn id="62" name="Initiale_x000a_SICOBA" dataDxfId="71"/>
    <tableColumn id="63" name="Dernier Recyclage SICOBA" dataDxfId="70"/>
    <tableColumn id="64" name="Prochain recyclage_x000a_SICOBA" dataDxfId="69">
      <calculatedColumnFormula>IF(ISERROR(+DATE(YEAR(Tableau2[Dernier Recyclage SICOBA])+Tableau2[Validité
SICOBA],MONTH(Tableau2[Dernier Recyclage SICOBA]),DAY(Tableau2[Dernier Recyclage SICOBA]))),"",(+DATE(YEAR(Tableau2[Dernier Recyclage SICOBA])+Tableau2[Validité
SICOBA],MONTH(Tableau2[Dernier Recyclage SICOBA]),DAY(Tableau2[Dernier Recyclage SICOBA]))))</calculatedColumnFormula>
    </tableColumn>
    <tableColumn id="67" name="R3_16" dataDxfId="68"/>
    <tableColumn id="68" name="Habilitation_x000a_SST" dataDxfId="67"/>
    <tableColumn id="69" name="Validité_x000a_SST" dataDxfId="66">
      <calculatedColumnFormula>IF(ISERROR(VLOOKUP(Tableau2[Habilitation
SST],Tableau1[],Tableau1[Validité2],0)),"",VLOOKUP(Tableau2[Habilitation
SST],Tableau1[],Tableau1[Validité2],0))</calculatedColumnFormula>
    </tableColumn>
    <tableColumn id="70" name="Initiale_x000a_SST" dataDxfId="65"/>
    <tableColumn id="71" name="Dernier Recyclage SST" dataDxfId="64"/>
    <tableColumn id="72" name="Prochain recyclage_x000a_SST" dataDxfId="63">
      <calculatedColumnFormula>IF(ISERROR(+DATE(YEAR(Tableau2[Dernier Recyclage SST])+Tableau2[Validité
SST],MONTH(Tableau2[Dernier Recyclage SST]),DAY(Tableau2[Dernier Recyclage SST]))),"",(+DATE(YEAR(Tableau2[Dernier Recyclage SST])+Tableau2[Validité
SST],MONTH(Tableau2[Dernier Recyclage SST]),DAY(Tableau2[Dernier Recyclage SST]))))</calculatedColumnFormula>
    </tableColumn>
    <tableColumn id="75" name="R3_24" dataDxfId="62"/>
    <tableColumn id="76" name="Habilitation Encadrement Amiante_x000a_(RISQAMIATC)" dataDxfId="61"/>
    <tableColumn id="77" name="Validité Encadrement Amiante" dataDxfId="60">
      <calculatedColumnFormula>IF(ISERROR(VLOOKUP(Tableau2[Habilitation Encadrement Amiante
(RISQAMIATC)],Tableau1[],Tableau1[Validité2],0)),"",VLOOKUP(Tableau2[Habilitation Encadrement Amiante
(RISQAMIATC)],Tableau1[],Tableau1[Validité2],0))</calculatedColumnFormula>
    </tableColumn>
    <tableColumn id="78" name="Initiale Encadrement Amiante" dataDxfId="59"/>
    <tableColumn id="79" name="Dernier Recyclage Encadrement Amiante" dataDxfId="58"/>
    <tableColumn id="80" name="Prochain recyclage Encadrement Amiante" dataDxfId="57">
      <calculatedColumnFormula>IF(ISERROR(+DATE(YEAR(Tableau2[Dernier Recyclage Encadrement Amiante])+Tableau2[Validité Encadrement Amiante],MONTH(Tableau2[Dernier Recyclage Encadrement Amiante]),DAY(Tableau2[Dernier Recyclage Encadrement Amiante]))),"",(+DATE(YEAR(Tableau2[Dernier Recyclage Encadrement Amiante])+Tableau2[Validité Encadrement Amiante],MONTH(Tableau2[Dernier Recyclage Encadrement Amiante]),DAY(Tableau2[Dernier Recyclage Encadrement Amiante]))))</calculatedColumnFormula>
    </tableColumn>
    <tableColumn id="83" name="R3_162" dataDxfId="56"/>
    <tableColumn id="84" name="Habilitation Connexion / Déconnexion Batterie_x000a_(BATCONDEC)" dataDxfId="55"/>
    <tableColumn id="85" name="Validité Connexion / Déconnexion Batterie" dataDxfId="54">
      <calculatedColumnFormula>IF(ISERROR(VLOOKUP(Tableau2[Habilitation Connexion / Déconnexion Batterie
(BATCONDEC)],Tableau1[],Tableau1[Validité2],0)),"",VLOOKUP(Tableau2[Habilitation Connexion / Déconnexion Batterie
(BATCONDEC)],Tableau1[],Tableau1[Validité2],0))</calculatedColumnFormula>
    </tableColumn>
    <tableColumn id="86" name="Initiale_x000a_Connexion / Déconnexion Batterie" dataDxfId="53"/>
    <tableColumn id="87" name="Dernier Recyclage Connexion / Déconnexion Batterie" dataDxfId="52"/>
    <tableColumn id="88" name="Prochain recyclage Connexion / Déconnexion Batterie" dataDxfId="51">
      <calculatedColumnFormula>IF(ISERROR(+DATE(YEAR(Tableau2[Dernier Recyclage Connexion / Déconnexion Batterie])+Tableau2[Validité Connexion / Déconnexion Batterie],MONTH(Tableau2[Dernier Recyclage Connexion / Déconnexion Batterie]),DAY(Tableau2[Dernier Recyclage Connexion / Déconnexion Batterie]))),"",(+DATE(YEAR(Tableau2[Dernier Recyclage Connexion / Déconnexion Batterie])+Tableau2[Validité Connexion / Déconnexion Batterie],MONTH(Tableau2[Dernier Recyclage Connexion / Déconnexion Batterie]),DAY(Tableau2[Dernier Recyclage Connexion / Déconnexion Batterie]))))</calculatedColumnFormula>
    </tableColumn>
    <tableColumn id="89" name="R3_1622" dataDxfId="50"/>
    <tableColumn id="90" name="Habilitation_x000a_PERMIS PL_x000a_(PERMISPL)" dataDxfId="49"/>
    <tableColumn id="91" name="Validité_x000a_PERMIS PL" dataDxfId="48">
      <calculatedColumnFormula>IF(ISERROR(VLOOKUP(Tableau2[Habilitation
PERMIS PL
(PERMISPL)],Tableau1[],Tableau1[Validité2],0)),"",VLOOKUP(Tableau2[Habilitation
PERMIS PL
(PERMISPL)],Tableau1[],Tableau1[Validité2],0))</calculatedColumnFormula>
    </tableColumn>
    <tableColumn id="92" name="Initiale_x000a_PERMIS PL" dataDxfId="47"/>
    <tableColumn id="93" name="Dernier Recyclage PERMIS PL" dataDxfId="46"/>
    <tableColumn id="94" name="Prochain recyclage PERMIS PL" dataDxfId="45">
      <calculatedColumnFormula>IF(ISERROR(+DATE(YEAR(Tableau2[Dernier Recyclage PERMIS PL])+Tableau2[Validité
PERMIS PL],MONTH(Tableau2[Dernier Recyclage PERMIS PL]),DAY(Tableau2[Dernier Recyclage PERMIS PL]))),"",(+DATE(YEAR(Tableau2[Dernier Recyclage PERMIS PL])+Tableau2[Validité
PERMIS PL],MONTH(Tableau2[Dernier Recyclage PERMIS PL]),DAY(Tableau2[Dernier Recyclage PERMIS PL]))))</calculatedColumnFormula>
    </tableColumn>
    <tableColumn id="95" name="R3_16222" dataDxfId="44"/>
    <tableColumn id="96" name="Habilitation Opérateur Chantier Amiante_x000a_(RISAMRECOC)" dataDxfId="43"/>
    <tableColumn id="97" name="Validité_x000a_Opérateur Chantier Amiante" dataDxfId="42">
      <calculatedColumnFormula>IF(ISERROR(VLOOKUP(Tableau2[Habilitation Opérateur Chantier Amiante
(RISAMRECOC)]
                                                                                                                                                                                                                                                                (PERMISPL),Tableau1[],Tableau1[Validité2],0)),"",VLOOKUP(Tableau2[Habilitation Opérateur Chantier Amiante
(RISAMRECOC)],Tableau1[],Tableau1[Validité2],0))</calculatedColumnFormula>
    </tableColumn>
    <tableColumn id="98" name="Initiale_x000a_Opérateur Chantier Amiante" dataDxfId="41"/>
    <tableColumn id="99" name="Dernier Recyclage Opérateur Chantier Amiante" dataDxfId="40"/>
    <tableColumn id="100" name="Prochain recyclage Opérateur Chantier Amiante" dataDxfId="39">
      <calculatedColumnFormula>IF(ISERROR(+DATE(YEAR(Tableau2[Dernier Recyclage Opérateur Chantier Amiante])+Tableau2[Validité
Opérateur Chantier Amiante],MONTH(Tableau2[Dernier Recyclage Opérateur Chantier Amiante]),DAY(Tableau2[Dernier Recyclage Opérateur Chantier Amiante]))),"",(+DATE(YEAR(Tableau2[Dernier Recyclage Opérateur Chantier Amiante])+Tableau2[Validité
Opérateur Chantier Amiante],MONTH(Tableau2[Dernier Recyclage Opérateur Chantier Amiante]),DAY(Tableau2[Dernier Recyclage Opérateur Chantier Amiante]))))</calculatedColumnFormula>
    </tableColumn>
    <tableColumn id="101" name="R3_162222" dataDxfId="38"/>
    <tableColumn id="102" name="Habilitation Echafaudage Monteur - Superviseur_x000a_(ECHAUFAU2)" dataDxfId="37"/>
    <tableColumn id="103" name="Validité_x000a_Echafaudage Monteur - Superviseur" dataDxfId="36">
      <calculatedColumnFormula>IF(ISERROR(VLOOKUP(Tableau2[Habilitation Echafaudage Monteur - Superviseur
(ECHAUFAU2)]
                                                                                                                                                                                                                                                                (PERMISPL),Tableau1[],Tableau1[Validité2],0)),"",VLOOKUP(Tableau2[Habilitation Echafaudage Monteur - Superviseur
(ECHAUFAU2)],Tableau1[],Tableau1[Validité2],0))</calculatedColumnFormula>
    </tableColumn>
    <tableColumn id="104" name="Initiale_x000a_Echafaudage Monteur - Superviseur" dataDxfId="35"/>
    <tableColumn id="105" name="Dernier Recyclage Echafaudage Monteur - Superviseur" dataDxfId="34"/>
    <tableColumn id="106" name="Prochain recyclage Echafaudage Monteur - Superviseur" dataDxfId="33">
      <calculatedColumnFormula>IF(ISERROR(+DATE(YEAR(Tableau2[Dernier Recyclage Echafaudage Monteur - Superviseur])+Tableau2[Validité
Echafaudage Monteur - Superviseur],MONTH(Tableau2[Dernier Recyclage Echafaudage Monteur - Superviseur]),DAY(Tableau2[Dernier Recyclage Echafaudage Monteur - Superviseur]))),"",(+DATE(YEAR(Tableau2[Dernier Recyclage Echafaudage Monteur - Superviseur])+Tableau2[Validité
Echafaudage Monteur - Superviseur],MONTH(Tableau2[Dernier Recyclage Echafaudage Monteur - Superviseur]),DAY(Tableau2[Dernier Recyclage Echafaudage Monteur - Superviseur]))))</calculatedColumnFormula>
    </tableColumn>
    <tableColumn id="5" name="R3_1622222" dataDxfId="32"/>
    <tableColumn id="6" name="Habilitation Echafaudage Mobile_x000a_(ECHAFAU1)" dataDxfId="31"/>
    <tableColumn id="12" name="Validité_x000a_Echafaudage Mobile" dataDxfId="30">
      <calculatedColumnFormula>IF(ISERROR(VLOOKUP(Tableau2[Habilitation Echafaudage Mobile
(ECHAFAU1)]
                                                                                                                                                                                                                                                                (PERMISPL),Tableau1[],Tableau1[Validité2],0)),"",VLOOKUP(Tableau2[Habilitation Echafaudage Mobile
(ECHAFAU1)],Tableau1[],Tableau1[Validité2],0))</calculatedColumnFormula>
    </tableColumn>
    <tableColumn id="17" name="Initiale_x000a_Echafaudage Mobile" dataDxfId="29"/>
    <tableColumn id="18" name="Dernier Recyclage Echafaudage Mobile" dataDxfId="28"/>
    <tableColumn id="25" name="Prochain recyclage Echafaudage Mobile" dataDxfId="27">
      <calculatedColumnFormula>IF(ISERROR(+DATE(YEAR(Tableau2[Dernier Recyclage Echafaudage Mobile])+Tableau2[Validité
Echafaudage Mobile],MONTH(Tableau2[Dernier Recyclage Echafaudage Mobile]),DAY(Tableau2[Dernier Recyclage Echafaudage Mobile]))),"",(+DATE(YEAR(Tableau2[Dernier Recyclage Echafaudage Mobile])+Tableau2[Validité
Echafaudage Mobile],MONTH(Tableau2[Dernier Recyclage Echafaudage Mobile]),DAY(Tableau2[Dernier Recyclage Echafaudage Mobile]))))</calculatedColumnFormula>
    </tableColumn>
    <tableColumn id="26" name="R3_16222222" dataDxfId="26"/>
    <tableColumn id="33" name="Habilitation Permis EB_x000a_(PERMISEB)" dataDxfId="25"/>
    <tableColumn id="34" name="Validité_x000a_Permis EB" dataDxfId="24">
      <calculatedColumnFormula>IF(ISERROR(VLOOKUP(Tableau2[Habilitation Permis EB
(PERMISEB)]
                                                                                                                                                                                                                                                                (PERMISPL),Tableau1[],Tableau1[Validité2],0)),"",VLOOKUP(Tableau2[Habilitation Permis EB
(PERMISEB)],Tableau1[],Tableau1[Validité2],0))</calculatedColumnFormula>
    </tableColumn>
    <tableColumn id="40" name="Initiale_x000a_Permis EB" dataDxfId="23"/>
    <tableColumn id="41" name="Dernier Recyclage Permis EB" dataDxfId="22"/>
    <tableColumn id="47" name="Prochain recyclage_x000a_Permis EB" dataDxfId="21">
      <calculatedColumnFormula>IF(ISERROR(+DATE(YEAR(Tableau2[Dernier Recyclage Permis EB])+Tableau2[Validité
Permis EB],MONTH(Tableau2[Dernier Recyclage Permis EB]),DAY(Tableau2[Dernier Recyclage Permis EB]))),"",(+DATE(YEAR(Tableau2[Dernier Recyclage Permis EB])+Tableau2[Validité
Permis EB],MONTH(Tableau2[Dernier Recyclage Permis EB]),DAY(Tableau2[Dernier Recyclage Permis EB]))))</calculatedColumnFormula>
    </tableColumn>
  </tableColumns>
  <tableStyleInfo name="TableStyleMedium11" showFirstColumn="0" showLastColumn="0" showRowStripes="1" showColumnStripes="0"/>
</table>
</file>

<file path=xl/tables/table2.xml><?xml version="1.0" encoding="utf-8"?>
<table xmlns="http://schemas.openxmlformats.org/spreadsheetml/2006/main" id="1" name="Tableau1" displayName="Tableau1" ref="A1:F66" totalsRowShown="0" headerRowDxfId="20" dataDxfId="18" headerRowBorderDxfId="19" tableBorderDxfId="17" totalsRowBorderDxfId="16">
  <tableColumns count="6">
    <tableColumn id="1" name="Code habilitation" dataDxfId="15"/>
    <tableColumn id="2" name="Habilitation" dataDxfId="14"/>
    <tableColumn id="3" name="Validité_x000a_(Année)" dataDxfId="13"/>
    <tableColumn id="4" name="Validité2" dataDxfId="12"/>
    <tableColumn id="6" name="Validité3" dataDxfId="11">
      <calculatedColumnFormula>Tableau1[Validité2]</calculatedColumnFormula>
    </tableColumn>
    <tableColumn id="5" name="Code recyclage" dataDxfId="10"/>
  </tableColumns>
  <tableStyleInfo name="TableStyleMedium17" showFirstColumn="0" showLastColumn="0" showRowStripes="1" showColumnStripes="0"/>
</table>
</file>

<file path=xl/tables/table3.xml><?xml version="1.0" encoding="utf-8"?>
<table xmlns="http://schemas.openxmlformats.org/spreadsheetml/2006/main" id="3" name="Tableau3" displayName="Tableau3" ref="A1:D306" totalsRowShown="0" dataDxfId="8" headerRowBorderDxfId="9" tableBorderDxfId="7" totalsRowBorderDxfId="6">
  <autoFilter ref="A1:D306"/>
  <sortState ref="A2:G306">
    <sortCondition ref="A1:A306"/>
  </sortState>
  <tableColumns count="4">
    <tableColumn id="2" name="Nom" dataDxfId="5"/>
    <tableColumn id="3" name="Prénom" dataDxfId="4"/>
    <tableColumn id="4" name="Habilitation" dataDxfId="3"/>
    <tableColumn id="8" name="Prochain Recyclage" dataDxfId="2"/>
  </tableColumns>
  <tableStyleInfo name="TableStyleMedium13" showFirstColumn="0" showLastColumn="0" showRowStripes="1" showColumnStripes="0"/>
</table>
</file>

<file path=xl/tables/table4.xml><?xml version="1.0" encoding="utf-8"?>
<table xmlns="http://schemas.openxmlformats.org/spreadsheetml/2006/main" id="4" name="Tableau4" displayName="Tableau4" ref="A5:D310" totalsRowShown="0" headerRowDxfId="0" tableBorderDxfId="1">
  <tableColumns count="4">
    <tableColumn id="1" name="Nom"/>
    <tableColumn id="2" name="Prénom"/>
    <tableColumn id="3" name="Habilitation"/>
    <tableColumn id="4" name="Prochain Recyclage"/>
  </tableColumns>
  <tableStyleInfo name="TableStyleMedium2" showFirstColumn="0" showLastColumn="0" showRowStripes="1" showColumnStripes="0"/>
</table>
</file>

<file path=xl/theme/theme1.xml><?xml version="1.0" encoding="utf-8"?>
<a:theme xmlns:a="http://schemas.openxmlformats.org/drawingml/2006/main" name="Sillage">
  <a:themeElements>
    <a:clrScheme name="Sillage">
      <a:dk1>
        <a:sysClr val="windowText" lastClr="000000"/>
      </a:dk1>
      <a:lt1>
        <a:sysClr val="window" lastClr="FFFFFF"/>
      </a:lt1>
      <a:dk2>
        <a:srgbClr val="212745"/>
      </a:dk2>
      <a:lt2>
        <a:srgbClr val="B4DCFA"/>
      </a:lt2>
      <a:accent1>
        <a:srgbClr val="4E67C8"/>
      </a:accent1>
      <a:accent2>
        <a:srgbClr val="5ECCF3"/>
      </a:accent2>
      <a:accent3>
        <a:srgbClr val="A7EA52"/>
      </a:accent3>
      <a:accent4>
        <a:srgbClr val="5DCEAF"/>
      </a:accent4>
      <a:accent5>
        <a:srgbClr val="FF8021"/>
      </a:accent5>
      <a:accent6>
        <a:srgbClr val="F14124"/>
      </a:accent6>
      <a:hlink>
        <a:srgbClr val="56C7AA"/>
      </a:hlink>
      <a:folHlink>
        <a:srgbClr val="59A8D1"/>
      </a:folHlink>
    </a:clrScheme>
    <a:fontScheme name="Sillage">
      <a:majorFont>
        <a:latin typeface="Trebuchet MS"/>
        <a:ea typeface=""/>
        <a:cs typeface=""/>
        <a:font script="Jpan" typeface="HGｺﾞｼｯｸM"/>
        <a:font script="Hang" typeface="HY그래픽B"/>
        <a:font script="Hans" typeface="方正姚体"/>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a:ea typeface=""/>
        <a:cs typeface=""/>
        <a:font script="Jpan" typeface="HGｺﾞｼｯｸM"/>
        <a:font script="Hang" typeface="HY그래픽M"/>
        <a:font script="Hans" typeface="方正姚体"/>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Sillage">
      <a:fillStyleLst>
        <a:solidFill>
          <a:schemeClr val="phClr"/>
        </a:solidFill>
        <a:gradFill rotWithShape="1">
          <a:gsLst>
            <a:gs pos="28000">
              <a:schemeClr val="phClr">
                <a:tint val="18000"/>
                <a:satMod val="120000"/>
                <a:lumMod val="88000"/>
              </a:schemeClr>
            </a:gs>
            <a:gs pos="100000">
              <a:schemeClr val="phClr">
                <a:tint val="40000"/>
                <a:satMod val="100000"/>
                <a:lumMod val="78000"/>
              </a:schemeClr>
            </a:gs>
          </a:gsLst>
          <a:lin ang="5400000" scaled="0"/>
        </a:gradFill>
        <a:gradFill rotWithShape="1">
          <a:gsLst>
            <a:gs pos="0">
              <a:schemeClr val="phClr">
                <a:lumMod val="95000"/>
              </a:schemeClr>
            </a:gs>
            <a:gs pos="100000">
              <a:schemeClr val="phClr">
                <a:shade val="82000"/>
                <a:satMod val="125000"/>
                <a:lumMod val="74000"/>
              </a:schemeClr>
            </a:gs>
          </a:gsLst>
          <a:lin ang="5400000" scaled="0"/>
        </a:gradFill>
      </a:fillStyleLst>
      <a:lnStyleLst>
        <a:ln w="9525" cap="flat" cmpd="sng" algn="ctr">
          <a:solidFill>
            <a:schemeClr val="phClr"/>
          </a:solidFill>
          <a:prstDash val="solid"/>
        </a:ln>
        <a:ln w="15875" cap="flat" cmpd="sng" algn="ctr">
          <a:solidFill>
            <a:schemeClr val="phClr">
              <a:shade val="75000"/>
              <a:satMod val="125000"/>
              <a:lumMod val="75000"/>
            </a:schemeClr>
          </a:solidFill>
          <a:prstDash val="solid"/>
        </a:ln>
        <a:ln w="25400" cap="flat" cmpd="sng" algn="ctr">
          <a:solidFill>
            <a:schemeClr val="phClr"/>
          </a:solidFill>
          <a:prstDash val="solid"/>
        </a:ln>
      </a:lnStyleLst>
      <a:effectStyleLst>
        <a:effectStyle>
          <a:effectLst>
            <a:outerShdw blurRad="63500" dist="50800" dir="5400000" sx="98000" sy="98000" rotWithShape="0">
              <a:srgbClr val="000000">
                <a:alpha val="20000"/>
              </a:srgbClr>
            </a:outerShdw>
          </a:effectLst>
        </a:effectStyle>
        <a:effectStyle>
          <a:effectLst>
            <a:outerShdw blurRad="40005" dist="22984" dir="5400000" rotWithShape="0">
              <a:srgbClr val="000000">
                <a:alpha val="45000"/>
              </a:srgbClr>
            </a:outerShdw>
          </a:effectLst>
          <a:scene3d>
            <a:camera prst="orthographicFront">
              <a:rot lat="0" lon="0" rev="0"/>
            </a:camera>
            <a:lightRig rig="balanced" dir="tr"/>
          </a:scene3d>
          <a:sp3d prstMaterial="matte">
            <a:bevelT w="19050" h="38100"/>
          </a:sp3d>
        </a:effectStyle>
        <a:effectStyle>
          <a:effectLst>
            <a:reflection blurRad="38100" stA="26000" endPos="23000" dist="25400" dir="5400000" sy="-100000" rotWithShape="0"/>
          </a:effectLst>
          <a:scene3d>
            <a:camera prst="orthographicFront">
              <a:rot lat="0" lon="0" rev="0"/>
            </a:camera>
            <a:lightRig rig="balanced" dir="tr"/>
          </a:scene3d>
          <a:sp3d contourW="14605" prstMaterial="plastic">
            <a:bevelT w="50800"/>
            <a:contourClr>
              <a:schemeClr val="phClr">
                <a:shade val="30000"/>
                <a:satMod val="120000"/>
              </a:schemeClr>
            </a:contourClr>
          </a:sp3d>
        </a:effectStyle>
      </a:effectStyleLst>
      <a:bgFillStyleLst>
        <a:solidFill>
          <a:schemeClr val="phClr"/>
        </a:solidFill>
        <a:gradFill rotWithShape="1">
          <a:gsLst>
            <a:gs pos="0">
              <a:schemeClr val="phClr">
                <a:tint val="98000"/>
                <a:shade val="90000"/>
                <a:satMod val="160000"/>
                <a:lumMod val="100000"/>
              </a:schemeClr>
            </a:gs>
            <a:gs pos="60000">
              <a:schemeClr val="phClr">
                <a:tint val="95000"/>
                <a:shade val="100000"/>
                <a:satMod val="130000"/>
                <a:lumMod val="130000"/>
              </a:schemeClr>
            </a:gs>
            <a:gs pos="100000">
              <a:schemeClr val="phClr">
                <a:tint val="97000"/>
                <a:shade val="100000"/>
                <a:hueMod val="100000"/>
                <a:satMod val="140000"/>
                <a:lumMod val="80000"/>
              </a:schemeClr>
            </a:gs>
          </a:gsLst>
          <a:path path="circle">
            <a:fillToRect l="20000" t="10000" r="20000" b="60000"/>
          </a:path>
        </a:gradFill>
        <a:gradFill rotWithShape="1">
          <a:gsLst>
            <a:gs pos="0">
              <a:schemeClr val="phClr">
                <a:tint val="94000"/>
                <a:satMod val="160000"/>
                <a:lumMod val="160000"/>
              </a:schemeClr>
            </a:gs>
            <a:gs pos="42000">
              <a:schemeClr val="phClr">
                <a:tint val="94000"/>
                <a:shade val="94000"/>
                <a:satMod val="160000"/>
                <a:lumMod val="130000"/>
              </a:schemeClr>
            </a:gs>
            <a:gs pos="100000">
              <a:schemeClr val="phClr">
                <a:tint val="97000"/>
                <a:shade val="94000"/>
                <a:satMod val="180000"/>
                <a:lumMod val="84000"/>
              </a:schemeClr>
            </a:gs>
          </a:gsLst>
          <a:path path="circle">
            <a:fillToRect l="24000" t="44000" r="24000" b="12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2.xml"/><Relationship Id="rId2" Type="http://schemas.openxmlformats.org/officeDocument/2006/relationships/printerSettings" Target="../printerSettings/printerSettings1.bin"/><Relationship Id="rId1" Type="http://schemas.openxmlformats.org/officeDocument/2006/relationships/hyperlink" Target="http://forum.excel-pratique.com/excel/imprimer-listview-dans-feuille-excel-t58365.html" TargetMode="External"/><Relationship Id="rId6" Type="http://schemas.openxmlformats.org/officeDocument/2006/relationships/ctrlProp" Target="../ctrlProps/ctrlProp1.xml"/><Relationship Id="rId5" Type="http://schemas.openxmlformats.org/officeDocument/2006/relationships/image" Target="../media/image1.png"/><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3.xml"/></Relationships>
</file>

<file path=xl/worksheets/_rels/sheet6.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rgb="FFAA8066"/>
  </sheetPr>
  <dimension ref="A1:L25"/>
  <sheetViews>
    <sheetView showGridLines="0" tabSelected="1" zoomScaleNormal="100" workbookViewId="0">
      <selection activeCell="D23" sqref="D23"/>
    </sheetView>
  </sheetViews>
  <sheetFormatPr baseColWidth="10" defaultRowHeight="16.5" x14ac:dyDescent="0.3"/>
  <sheetData>
    <row r="1" spans="1:12" x14ac:dyDescent="0.3">
      <c r="A1" s="20"/>
      <c r="B1" s="20"/>
      <c r="C1" s="20"/>
      <c r="D1" s="20"/>
      <c r="E1" s="20"/>
      <c r="G1" s="20"/>
      <c r="H1" s="20"/>
      <c r="I1" s="20"/>
      <c r="J1" s="20"/>
      <c r="K1" s="20"/>
      <c r="L1" s="116" t="s">
        <v>284</v>
      </c>
    </row>
    <row r="2" spans="1:12" x14ac:dyDescent="0.3">
      <c r="A2" s="20"/>
      <c r="B2" s="20"/>
      <c r="C2" s="20"/>
      <c r="D2" s="20"/>
      <c r="E2" s="20"/>
      <c r="G2" s="20"/>
      <c r="H2" s="20"/>
      <c r="I2" s="20"/>
      <c r="J2" s="20"/>
      <c r="K2" s="20"/>
      <c r="L2" s="20"/>
    </row>
    <row r="3" spans="1:12" ht="33.75" x14ac:dyDescent="0.5">
      <c r="A3" s="20"/>
      <c r="B3" s="67" t="s">
        <v>129</v>
      </c>
      <c r="C3" s="20"/>
      <c r="E3" s="20"/>
      <c r="G3" s="20"/>
      <c r="H3" s="20"/>
      <c r="I3" s="20"/>
      <c r="J3" s="20"/>
      <c r="K3" s="20"/>
      <c r="L3" s="20"/>
    </row>
    <row r="4" spans="1:12" x14ac:dyDescent="0.3">
      <c r="A4" s="20"/>
      <c r="B4" s="20"/>
      <c r="C4" s="20"/>
      <c r="D4" s="20"/>
      <c r="E4" s="20"/>
      <c r="F4" s="20"/>
      <c r="G4" s="20"/>
      <c r="H4" s="20"/>
      <c r="I4" s="20"/>
      <c r="J4" s="20"/>
      <c r="K4" s="20"/>
      <c r="L4" s="20"/>
    </row>
    <row r="5" spans="1:12" x14ac:dyDescent="0.3">
      <c r="A5" s="20"/>
      <c r="B5" s="20"/>
      <c r="C5" s="20"/>
      <c r="D5" s="20"/>
      <c r="E5" s="20"/>
      <c r="F5" s="20"/>
      <c r="G5" s="20"/>
      <c r="H5" s="20"/>
      <c r="I5" s="20"/>
      <c r="J5" s="20"/>
      <c r="K5" s="20"/>
      <c r="L5" s="20"/>
    </row>
    <row r="6" spans="1:12" x14ac:dyDescent="0.3">
      <c r="A6" s="20"/>
      <c r="C6" s="20"/>
      <c r="D6" s="20"/>
      <c r="E6" s="20"/>
      <c r="F6" s="20"/>
      <c r="G6" s="20"/>
      <c r="H6" s="20"/>
      <c r="I6" s="20"/>
      <c r="J6" s="20"/>
      <c r="K6" s="20"/>
      <c r="L6" s="20"/>
    </row>
    <row r="7" spans="1:12" x14ac:dyDescent="0.3">
      <c r="A7" s="20"/>
      <c r="B7" s="20"/>
      <c r="C7" s="20"/>
      <c r="D7" s="20"/>
      <c r="E7" s="20"/>
      <c r="F7" s="20"/>
      <c r="G7" s="20"/>
      <c r="H7" s="20"/>
      <c r="I7" s="20"/>
      <c r="J7" s="20"/>
      <c r="K7" s="20"/>
      <c r="L7" s="20"/>
    </row>
    <row r="8" spans="1:12" x14ac:dyDescent="0.3">
      <c r="A8" s="20"/>
      <c r="B8" s="20"/>
      <c r="C8" s="20"/>
      <c r="D8" s="20"/>
      <c r="E8" s="20"/>
      <c r="F8" s="20"/>
      <c r="G8" s="20"/>
      <c r="H8" s="20"/>
      <c r="I8" s="20"/>
      <c r="J8" s="20"/>
      <c r="K8" s="20"/>
      <c r="L8" s="20"/>
    </row>
    <row r="9" spans="1:12" x14ac:dyDescent="0.3">
      <c r="A9" s="20"/>
      <c r="B9" s="20"/>
      <c r="C9" s="20"/>
      <c r="D9" s="20"/>
      <c r="E9" s="20"/>
      <c r="F9" s="20"/>
      <c r="G9" s="20"/>
      <c r="H9" s="20"/>
      <c r="I9" s="20"/>
      <c r="J9" s="20"/>
      <c r="K9" s="20"/>
      <c r="L9" s="20"/>
    </row>
    <row r="10" spans="1:12" x14ac:dyDescent="0.3">
      <c r="A10" s="20"/>
      <c r="B10" s="20"/>
      <c r="C10" s="20"/>
      <c r="D10" s="20"/>
      <c r="E10" s="20"/>
      <c r="F10" s="20"/>
      <c r="G10" s="20"/>
      <c r="H10" s="20"/>
      <c r="I10" s="20"/>
      <c r="J10" s="20"/>
      <c r="K10" s="20"/>
      <c r="L10" s="20"/>
    </row>
    <row r="11" spans="1:12" ht="21" x14ac:dyDescent="0.35">
      <c r="A11" s="20"/>
      <c r="B11" s="66" t="s">
        <v>130</v>
      </c>
      <c r="C11" s="20"/>
      <c r="D11" s="20"/>
      <c r="E11" s="20"/>
      <c r="F11" s="20"/>
      <c r="G11" s="20"/>
      <c r="H11" s="20"/>
      <c r="I11" s="20"/>
      <c r="J11" s="20"/>
      <c r="K11" s="20"/>
      <c r="L11" s="20"/>
    </row>
    <row r="12" spans="1:12" x14ac:dyDescent="0.3">
      <c r="A12" s="20"/>
      <c r="B12" s="20"/>
      <c r="C12" s="20"/>
      <c r="D12" s="20"/>
      <c r="E12" s="20"/>
      <c r="F12" s="20"/>
      <c r="G12" s="20"/>
      <c r="H12" s="20"/>
      <c r="I12" s="20"/>
      <c r="J12" s="20"/>
      <c r="K12" s="20"/>
      <c r="L12" s="20"/>
    </row>
    <row r="13" spans="1:12" x14ac:dyDescent="0.3">
      <c r="A13" s="20"/>
      <c r="B13" s="20"/>
      <c r="C13" s="20"/>
      <c r="D13" s="20"/>
      <c r="E13" s="20"/>
      <c r="F13" s="20"/>
      <c r="G13" s="20"/>
      <c r="H13" s="20"/>
      <c r="I13" s="20"/>
      <c r="J13" s="20"/>
      <c r="K13" s="20"/>
      <c r="L13" s="20"/>
    </row>
    <row r="14" spans="1:12" x14ac:dyDescent="0.3">
      <c r="A14" s="20"/>
      <c r="B14" s="20"/>
      <c r="C14" s="20"/>
      <c r="D14" s="20"/>
      <c r="E14" s="20"/>
      <c r="F14" s="20"/>
      <c r="G14" s="20"/>
      <c r="H14" s="20"/>
      <c r="I14" s="20"/>
      <c r="J14" s="20"/>
      <c r="K14" s="20"/>
      <c r="L14" s="20"/>
    </row>
    <row r="15" spans="1:12" ht="21" x14ac:dyDescent="0.35">
      <c r="A15" s="20"/>
      <c r="B15" s="66" t="s">
        <v>131</v>
      </c>
      <c r="C15" s="20"/>
      <c r="D15" s="20"/>
      <c r="E15" s="20"/>
      <c r="F15" s="20"/>
      <c r="G15" s="20"/>
      <c r="H15" s="20"/>
      <c r="I15" s="20"/>
      <c r="J15" s="20"/>
      <c r="K15" s="20"/>
      <c r="L15" s="20"/>
    </row>
    <row r="16" spans="1:12" x14ac:dyDescent="0.3">
      <c r="A16" s="20"/>
      <c r="B16" s="20"/>
      <c r="C16" s="20"/>
      <c r="D16" s="20"/>
      <c r="E16" s="20"/>
      <c r="F16" s="20"/>
      <c r="G16" s="20"/>
      <c r="H16" s="20"/>
      <c r="I16" s="20"/>
      <c r="J16" s="20"/>
      <c r="K16" s="20"/>
      <c r="L16" s="20"/>
    </row>
    <row r="17" spans="1:12" x14ac:dyDescent="0.3">
      <c r="A17" s="20"/>
      <c r="B17" s="20"/>
      <c r="C17" s="20"/>
      <c r="D17" s="20"/>
      <c r="E17" s="20"/>
      <c r="F17" s="20"/>
      <c r="G17" s="20"/>
      <c r="H17" s="20"/>
      <c r="I17" s="20"/>
      <c r="J17" s="20"/>
      <c r="K17" s="20"/>
      <c r="L17" s="20"/>
    </row>
    <row r="18" spans="1:12" x14ac:dyDescent="0.3">
      <c r="A18" s="20"/>
      <c r="B18" s="20"/>
      <c r="C18" s="20"/>
      <c r="D18" s="20"/>
      <c r="E18" s="20"/>
      <c r="F18" s="20"/>
      <c r="G18" s="20"/>
      <c r="H18" s="20"/>
      <c r="I18" s="20"/>
      <c r="J18" s="20"/>
      <c r="K18" s="20"/>
      <c r="L18" s="20"/>
    </row>
    <row r="19" spans="1:12" x14ac:dyDescent="0.3">
      <c r="A19" s="20"/>
      <c r="B19" s="20"/>
      <c r="C19" s="20"/>
      <c r="D19" s="20"/>
      <c r="E19" s="20"/>
      <c r="F19" s="20"/>
      <c r="G19" s="20"/>
      <c r="H19" s="20"/>
      <c r="I19" s="20"/>
      <c r="J19" s="20"/>
      <c r="K19" s="20"/>
      <c r="L19" s="20"/>
    </row>
    <row r="20" spans="1:12" x14ac:dyDescent="0.3">
      <c r="A20" s="20"/>
      <c r="B20" s="20"/>
      <c r="C20" s="20"/>
      <c r="D20" s="20"/>
      <c r="E20" s="20"/>
      <c r="F20" s="20"/>
      <c r="G20" s="20"/>
      <c r="H20" s="20"/>
      <c r="I20" s="20"/>
      <c r="J20" s="20"/>
      <c r="K20" s="20"/>
      <c r="L20" s="20"/>
    </row>
    <row r="21" spans="1:12" x14ac:dyDescent="0.3">
      <c r="A21" s="20"/>
      <c r="B21" s="20"/>
      <c r="C21" s="20"/>
      <c r="D21" s="20"/>
      <c r="E21" s="20"/>
      <c r="F21" s="20"/>
      <c r="G21" s="20"/>
      <c r="H21" s="20"/>
      <c r="I21" s="20"/>
      <c r="J21" s="20"/>
      <c r="K21" s="20"/>
      <c r="L21" s="20"/>
    </row>
    <row r="22" spans="1:12" x14ac:dyDescent="0.3">
      <c r="A22" s="20"/>
      <c r="B22" s="20"/>
      <c r="C22" s="20"/>
      <c r="D22" s="20"/>
      <c r="E22" s="20"/>
      <c r="F22" s="20"/>
      <c r="G22" s="20"/>
      <c r="H22" s="20"/>
      <c r="I22" s="20"/>
      <c r="J22" s="20"/>
      <c r="K22" s="20"/>
      <c r="L22" s="20"/>
    </row>
    <row r="23" spans="1:12" x14ac:dyDescent="0.3">
      <c r="A23" s="20"/>
      <c r="B23" s="20"/>
      <c r="C23" s="20"/>
      <c r="D23" s="20"/>
      <c r="E23" s="20"/>
      <c r="F23" s="20"/>
      <c r="G23" s="20"/>
      <c r="H23" s="20"/>
      <c r="I23" s="20"/>
      <c r="J23" s="20"/>
      <c r="K23" s="20"/>
      <c r="L23" s="20"/>
    </row>
    <row r="24" spans="1:12" x14ac:dyDescent="0.3">
      <c r="A24" s="20"/>
      <c r="B24" s="20"/>
      <c r="C24" s="20"/>
      <c r="D24" s="20"/>
      <c r="E24" s="20"/>
      <c r="F24" s="20"/>
      <c r="G24" s="20"/>
      <c r="H24" s="20"/>
      <c r="I24" s="20"/>
      <c r="J24" s="20"/>
      <c r="K24" s="20"/>
      <c r="L24" s="20"/>
    </row>
    <row r="25" spans="1:12" x14ac:dyDescent="0.3">
      <c r="A25" s="20"/>
      <c r="B25" s="20"/>
      <c r="C25" s="20"/>
      <c r="D25" s="20"/>
      <c r="E25" s="20"/>
      <c r="F25" s="20"/>
      <c r="G25" s="20"/>
      <c r="H25" s="20"/>
      <c r="I25" s="20"/>
      <c r="J25" s="20"/>
      <c r="K25" s="20"/>
      <c r="L25" s="20"/>
    </row>
  </sheetData>
  <hyperlinks>
    <hyperlink ref="L1" r:id="rId1"/>
  </hyperlinks>
  <pageMargins left="0.7" right="0.7" top="0.75" bottom="0.75" header="0.3" footer="0.3"/>
  <pageSetup paperSize="8" orientation="landscape" r:id="rId2"/>
  <drawing r:id="rId3"/>
  <legacyDrawing r:id="rId4"/>
  <picture r:id="rId5"/>
  <mc:AlternateContent xmlns:mc="http://schemas.openxmlformats.org/markup-compatibility/2006">
    <mc:Choice Requires="x14">
      <controls>
        <mc:AlternateContent xmlns:mc="http://schemas.openxmlformats.org/markup-compatibility/2006">
          <mc:Choice Requires="x14">
            <control shapeId="1025" r:id="rId6" name="Button 1">
              <controlPr defaultSize="0" print="0" autoFill="0" autoPict="0" macro="[0]!Lancer_Formulaire">
                <anchor moveWithCells="1">
                  <from>
                    <xdr:col>4</xdr:col>
                    <xdr:colOff>228600</xdr:colOff>
                    <xdr:row>9</xdr:row>
                    <xdr:rowOff>142875</xdr:rowOff>
                  </from>
                  <to>
                    <xdr:col>5</xdr:col>
                    <xdr:colOff>619125</xdr:colOff>
                    <xdr:row>11</xdr:row>
                    <xdr:rowOff>57150</xdr:rowOff>
                  </to>
                </anchor>
              </controlPr>
            </control>
          </mc:Choice>
        </mc:AlternateContent>
        <mc:AlternateContent xmlns:mc="http://schemas.openxmlformats.org/markup-compatibility/2006">
          <mc:Choice Requires="x14">
            <control shapeId="1028" r:id="rId7" name="Button 4">
              <controlPr defaultSize="0" print="0" autoFill="0" autoPict="0" macro="[0]!Lancer_Userform2">
                <anchor moveWithCells="1">
                  <from>
                    <xdr:col>4</xdr:col>
                    <xdr:colOff>219075</xdr:colOff>
                    <xdr:row>13</xdr:row>
                    <xdr:rowOff>123825</xdr:rowOff>
                  </from>
                  <to>
                    <xdr:col>5</xdr:col>
                    <xdr:colOff>619125</xdr:colOff>
                    <xdr:row>15</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6"/>
  </sheetPr>
  <dimension ref="A1:CS25"/>
  <sheetViews>
    <sheetView zoomScaleNormal="100" workbookViewId="0">
      <pane xSplit="2" topLeftCell="C1" activePane="topRight" state="frozen"/>
      <selection activeCell="D22" sqref="D22"/>
      <selection pane="topRight" activeCell="E11" sqref="E11"/>
    </sheetView>
  </sheetViews>
  <sheetFormatPr baseColWidth="10" defaultRowHeight="16.5" x14ac:dyDescent="0.3"/>
  <cols>
    <col min="1" max="1" width="13.625" style="3" customWidth="1"/>
    <col min="2" max="2" width="13.625" customWidth="1"/>
    <col min="3" max="3" width="13.625" style="2" customWidth="1"/>
    <col min="4" max="4" width="13.625" style="3" customWidth="1"/>
    <col min="5" max="6" width="13.625" style="2" customWidth="1"/>
    <col min="7" max="7" width="13.625" style="3" customWidth="1"/>
    <col min="8" max="8" width="1.625" style="16" customWidth="1"/>
    <col min="9" max="9" width="13.625" style="2" customWidth="1"/>
    <col min="10" max="10" width="13.625" style="10" customWidth="1"/>
    <col min="11" max="12" width="13.625" style="2" customWidth="1"/>
    <col min="13" max="13" width="13.625" style="3" customWidth="1"/>
    <col min="14" max="14" width="1.625" style="3" customWidth="1"/>
    <col min="15" max="19" width="13.625" style="3" customWidth="1"/>
    <col min="20" max="20" width="1.625" style="3" customWidth="1"/>
    <col min="21" max="25" width="13.625" style="3" customWidth="1"/>
    <col min="26" max="26" width="1.625" style="3" customWidth="1"/>
    <col min="27" max="31" width="13.625" style="3" customWidth="1"/>
    <col min="32" max="32" width="1.625" style="3" customWidth="1"/>
    <col min="33" max="37" width="13.625" style="3" customWidth="1"/>
    <col min="38" max="38" width="1.625" style="3" customWidth="1"/>
    <col min="39" max="43" width="13.625" style="3" customWidth="1"/>
    <col min="44" max="44" width="1.625" style="3" customWidth="1"/>
    <col min="45" max="49" width="13.625" style="3" customWidth="1"/>
    <col min="50" max="50" width="1.625" style="3" customWidth="1"/>
    <col min="51" max="52" width="13.625" style="3" customWidth="1"/>
    <col min="53" max="54" width="13.625" style="102" customWidth="1"/>
    <col min="55" max="55" width="13.625" style="3" customWidth="1"/>
    <col min="56" max="56" width="1.625" style="3" customWidth="1"/>
    <col min="57" max="61" width="13.625" style="3" customWidth="1"/>
    <col min="62" max="62" width="1.625" style="3" customWidth="1"/>
    <col min="63" max="67" width="13.625" style="3" customWidth="1"/>
    <col min="68" max="68" width="1.625" style="3" customWidth="1"/>
    <col min="69" max="73" width="13.625" style="3" customWidth="1"/>
    <col min="74" max="74" width="1.625" style="3" customWidth="1"/>
    <col min="75" max="79" width="13.625" style="3" customWidth="1"/>
    <col min="80" max="80" width="1.625" style="3" customWidth="1"/>
    <col min="81" max="85" width="13.625" style="3" customWidth="1"/>
    <col min="86" max="86" width="1.625" style="3" customWidth="1"/>
    <col min="87" max="91" width="13.625" style="3" customWidth="1"/>
    <col min="92" max="92" width="1.625" style="3" customWidth="1"/>
    <col min="93" max="97" width="13.625" style="3" customWidth="1"/>
    <col min="98" max="16384" width="11" style="3"/>
  </cols>
  <sheetData>
    <row r="1" spans="1:97" s="64" customFormat="1" ht="148.5" x14ac:dyDescent="0.3">
      <c r="A1" s="60" t="s">
        <v>134</v>
      </c>
      <c r="B1" s="60" t="s">
        <v>0</v>
      </c>
      <c r="C1" s="60" t="s">
        <v>137</v>
      </c>
      <c r="D1" s="60" t="s">
        <v>139</v>
      </c>
      <c r="E1" s="60" t="s">
        <v>140</v>
      </c>
      <c r="F1" s="60" t="s">
        <v>141</v>
      </c>
      <c r="G1" s="60" t="s">
        <v>138</v>
      </c>
      <c r="H1" s="61" t="s">
        <v>112</v>
      </c>
      <c r="I1" s="60" t="s">
        <v>222</v>
      </c>
      <c r="J1" s="62" t="s">
        <v>223</v>
      </c>
      <c r="K1" s="60" t="s">
        <v>224</v>
      </c>
      <c r="L1" s="60" t="s">
        <v>225</v>
      </c>
      <c r="M1" s="60" t="s">
        <v>226</v>
      </c>
      <c r="N1" s="61" t="s">
        <v>115</v>
      </c>
      <c r="O1" s="60" t="s">
        <v>227</v>
      </c>
      <c r="P1" s="62" t="s">
        <v>145</v>
      </c>
      <c r="Q1" s="60" t="s">
        <v>146</v>
      </c>
      <c r="R1" s="60" t="s">
        <v>147</v>
      </c>
      <c r="S1" s="60" t="s">
        <v>143</v>
      </c>
      <c r="T1" s="61" t="s">
        <v>116</v>
      </c>
      <c r="U1" s="60" t="s">
        <v>228</v>
      </c>
      <c r="V1" s="62" t="s">
        <v>148</v>
      </c>
      <c r="W1" s="60" t="s">
        <v>149</v>
      </c>
      <c r="X1" s="60" t="s">
        <v>150</v>
      </c>
      <c r="Y1" s="60" t="s">
        <v>144</v>
      </c>
      <c r="Z1" s="61" t="s">
        <v>117</v>
      </c>
      <c r="AA1" s="60" t="s">
        <v>229</v>
      </c>
      <c r="AB1" s="62" t="s">
        <v>230</v>
      </c>
      <c r="AC1" s="60" t="s">
        <v>231</v>
      </c>
      <c r="AD1" s="60" t="s">
        <v>151</v>
      </c>
      <c r="AE1" s="60" t="s">
        <v>152</v>
      </c>
      <c r="AF1" s="61" t="s">
        <v>118</v>
      </c>
      <c r="AG1" s="60" t="s">
        <v>232</v>
      </c>
      <c r="AH1" s="62" t="s">
        <v>153</v>
      </c>
      <c r="AI1" s="60" t="s">
        <v>154</v>
      </c>
      <c r="AJ1" s="60" t="s">
        <v>155</v>
      </c>
      <c r="AK1" s="60" t="s">
        <v>156</v>
      </c>
      <c r="AL1" s="61" t="s">
        <v>119</v>
      </c>
      <c r="AM1" s="60" t="s">
        <v>233</v>
      </c>
      <c r="AN1" s="62" t="s">
        <v>234</v>
      </c>
      <c r="AO1" s="60" t="s">
        <v>235</v>
      </c>
      <c r="AP1" s="60" t="s">
        <v>157</v>
      </c>
      <c r="AQ1" s="60" t="s">
        <v>236</v>
      </c>
      <c r="AR1" s="63" t="s">
        <v>123</v>
      </c>
      <c r="AS1" s="60" t="s">
        <v>237</v>
      </c>
      <c r="AT1" s="62" t="s">
        <v>238</v>
      </c>
      <c r="AU1" s="60" t="s">
        <v>239</v>
      </c>
      <c r="AV1" s="60" t="s">
        <v>158</v>
      </c>
      <c r="AW1" s="60" t="s">
        <v>240</v>
      </c>
      <c r="AX1" s="61" t="s">
        <v>135</v>
      </c>
      <c r="AY1" s="60" t="s">
        <v>241</v>
      </c>
      <c r="AZ1" s="62" t="s">
        <v>242</v>
      </c>
      <c r="BA1" s="101" t="s">
        <v>243</v>
      </c>
      <c r="BB1" s="101" t="s">
        <v>159</v>
      </c>
      <c r="BC1" s="60" t="s">
        <v>244</v>
      </c>
      <c r="BD1" s="61" t="s">
        <v>136</v>
      </c>
      <c r="BE1" s="60" t="s">
        <v>167</v>
      </c>
      <c r="BF1" s="62" t="s">
        <v>168</v>
      </c>
      <c r="BG1" s="60" t="s">
        <v>169</v>
      </c>
      <c r="BH1" s="60" t="s">
        <v>170</v>
      </c>
      <c r="BI1" s="60" t="s">
        <v>171</v>
      </c>
      <c r="BJ1" s="63" t="s">
        <v>160</v>
      </c>
      <c r="BK1" s="60" t="s">
        <v>161</v>
      </c>
      <c r="BL1" s="62" t="s">
        <v>162</v>
      </c>
      <c r="BM1" s="60" t="s">
        <v>163</v>
      </c>
      <c r="BN1" s="60" t="s">
        <v>164</v>
      </c>
      <c r="BO1" s="100" t="s">
        <v>165</v>
      </c>
      <c r="BP1" s="63" t="s">
        <v>166</v>
      </c>
      <c r="BQ1" s="60" t="s">
        <v>213</v>
      </c>
      <c r="BR1" s="62" t="s">
        <v>214</v>
      </c>
      <c r="BS1" s="60" t="s">
        <v>215</v>
      </c>
      <c r="BT1" s="60" t="s">
        <v>216</v>
      </c>
      <c r="BU1" s="100" t="s">
        <v>217</v>
      </c>
      <c r="BV1" s="63" t="s">
        <v>172</v>
      </c>
      <c r="BW1" s="60" t="s">
        <v>173</v>
      </c>
      <c r="BX1" s="62" t="s">
        <v>174</v>
      </c>
      <c r="BY1" s="60" t="s">
        <v>175</v>
      </c>
      <c r="BZ1" s="60" t="s">
        <v>176</v>
      </c>
      <c r="CA1" s="100" t="s">
        <v>177</v>
      </c>
      <c r="CB1" s="63" t="s">
        <v>178</v>
      </c>
      <c r="CC1" s="60" t="s">
        <v>199</v>
      </c>
      <c r="CD1" s="62" t="s">
        <v>218</v>
      </c>
      <c r="CE1" s="60" t="s">
        <v>219</v>
      </c>
      <c r="CF1" s="60" t="s">
        <v>220</v>
      </c>
      <c r="CG1" s="100" t="s">
        <v>221</v>
      </c>
      <c r="CH1" s="63" t="s">
        <v>200</v>
      </c>
      <c r="CI1" s="60" t="s">
        <v>201</v>
      </c>
      <c r="CJ1" s="62" t="s">
        <v>202</v>
      </c>
      <c r="CK1" s="60" t="s">
        <v>203</v>
      </c>
      <c r="CL1" s="60" t="s">
        <v>204</v>
      </c>
      <c r="CM1" s="100" t="s">
        <v>205</v>
      </c>
      <c r="CN1" s="63" t="s">
        <v>206</v>
      </c>
      <c r="CO1" s="60" t="s">
        <v>207</v>
      </c>
      <c r="CP1" s="62" t="s">
        <v>208</v>
      </c>
      <c r="CQ1" s="60" t="s">
        <v>209</v>
      </c>
      <c r="CR1" s="60" t="s">
        <v>210</v>
      </c>
      <c r="CS1" s="100" t="s">
        <v>211</v>
      </c>
    </row>
    <row r="2" spans="1:97" s="64" customFormat="1" ht="16.5" customHeight="1" x14ac:dyDescent="0.3">
      <c r="A2" s="71" t="s">
        <v>212</v>
      </c>
      <c r="B2" s="72"/>
      <c r="C2" s="73"/>
      <c r="D2" s="74" t="str">
        <f>+IF(ISERROR(VLOOKUP(Tableau2[[#This Row],[Habilitation électrique
(HAB0, HAB1 …)]],Tableau1[],Tableau1[Validité2],0)),"",VLOOKUP(Tableau2[[#This Row],[Habilitation électrique
(HAB0, HAB1 …)]],Tableau1[],Tableau1[Validité2],0))</f>
        <v/>
      </c>
      <c r="E2" s="75"/>
      <c r="F2" s="75"/>
      <c r="G2" s="76" t="str">
        <f>IF(ISERROR(+DATE(YEAR(Tableau2[Dernier Recyclage
"électrique"])+Tableau2[[#This Row],[Validité
"électrique"]],MONTH(Tableau2[Dernier Recyclage
"électrique"]),DAY(Tableau2[Dernier Recyclage
"électrique"]))),"",(+DATE(YEAR(Tableau2[Dernier Recyclage
"électrique"])+Tableau2[[#This Row],[Validité
"électrique"]],MONTH(Tableau2[Dernier Recyclage
"électrique"]),DAY(Tableau2[Dernier Recyclage
"électrique"]))))</f>
        <v/>
      </c>
      <c r="H2" s="77"/>
      <c r="I2" s="78"/>
      <c r="J2" s="62" t="str">
        <f>IF(ISERROR(VLOOKUP(Tableau2[Habilitation
Pont-Roulant
(PONTIER)],Tableau1[],Tableau1[Validité2],0)),"",VLOOKUP(Tableau2[Habilitation
Pont-Roulant
(PONTIER)],Tableau1[],Tableau1[Validité2],0))</f>
        <v/>
      </c>
      <c r="K2" s="79"/>
      <c r="L2" s="80"/>
      <c r="M2" s="76" t="str">
        <f>IF(ISERROR(+DATE(YEAR(Tableau2[Dernier Recyclage Pont-Roulant
]
)+Tableau2[Validité
Pont-Roulant],MONTH(Tableau2[Dernier Recyclage Pont-Roulant
]),DAY(Tableau2[Dernier Recyclage Pont-Roulant
]))),"",(+DATE(YEAR(Tableau2[Dernier Recyclage Pont-Roulant
])+Tableau2[Validité
Pont-Roulant],MONTH(Tableau2[Dernier Recyclage Pont-Roulant
]),DAY(Tableau2[Dernier Recyclage Pont-Roulant
]))))</f>
        <v/>
      </c>
      <c r="N2" s="81"/>
      <c r="O2" s="82"/>
      <c r="P2" s="62" t="str">
        <f>IF(ISERROR(VLOOKUP(Tableau2[Habilitation
Entretien Batterie
(BATENTRE)],Tableau1[],Tableau1[Validité2],0)),"",VLOOKUP(Tableau2[Habilitation
Entretien Batterie
(BATENTRE)],Tableau1[],Tableau1[Validité2],0))</f>
        <v/>
      </c>
      <c r="Q2" s="79"/>
      <c r="R2" s="80"/>
      <c r="S2" s="76" t="str">
        <f>IF(ISERROR(+DATE(YEAR(Tableau2[Dernier Recyclage Entretien Batterie])+Tableau2[Validité Entretien Batterie],MONTH(Tableau2[Dernier Recyclage Entretien Batterie]),DAY(Tableau2[Dernier Recyclage Entretien Batterie]))),"",(+DATE(YEAR(Tableau2[Dernier Recyclage Entretien Batterie])+Tableau2[Validité Entretien Batterie],MONTH(Tableau2[Dernier Recyclage Entretien Batterie]),DAY(Tableau2[Dernier Recyclage Entretien Batterie]))))</f>
        <v/>
      </c>
      <c r="T2" s="81"/>
      <c r="U2" s="83"/>
      <c r="V2" s="62" t="str">
        <f>IF(ISERROR(VLOOKUP(Tableau2[Habilitation
Tronçonnage
(TRONCONNE)],Tableau1[],Tableau1[Validité2],0)),"",VLOOKUP(Tableau2[Habilitation
Tronçonnage
(TRONCONNE)],Tableau1[],Tableau1[Validité2],0))</f>
        <v/>
      </c>
      <c r="W2" s="79"/>
      <c r="X2" s="79"/>
      <c r="Y2" s="76" t="str">
        <f>IF(ISERROR(+DATE(YEAR(Tableau2[Dernier Recyclage Tronçonnage])+Tableau2[Validité Tronçonnage],MONTH(Tableau2[Dernier Recyclage Tronçonnage]),DAY(Tableau2[Dernier Recyclage Tronçonnage]))),"",(+DATE(YEAR(Tableau2[Dernier Recyclage Tronçonnage])+Tableau2[Validité Tronçonnage],MONTH(Tableau2[Dernier Recyclage Tronçonnage]),DAY(Tableau2[Dernier Recyclage Tronçonnage]))))</f>
        <v/>
      </c>
      <c r="Z2" s="109"/>
      <c r="AA2" s="85"/>
      <c r="AB2" s="86" t="str">
        <f>IF(ISERROR(VLOOKUP(Tableau2[Habilitation
Prlvmt Huile
(HUILE)],Tableau1[],Tableau1[Validité2],0)),"",VLOOKUP(Tableau2[Habilitation
Prlvmt Huile
(HUILE)],Tableau1[],Tableau1[Validité2],0))</f>
        <v/>
      </c>
      <c r="AC2" s="87"/>
      <c r="AD2" s="80"/>
      <c r="AE2" s="88" t="str">
        <f>IF(ISERROR(+DATE(YEAR(Tableau2[Dernier Recyclage Prlvmt Huile])+Tableau2[Validité
Prlvmt Huile],MONTH(Tableau2[Dernier Recyclage Prlvmt Huile]),DAY(Tableau2[Dernier Recyclage Prlvmt Huile]))),"",(+DATE(YEAR(Tableau2[Dernier Recyclage Prlvmt Huile])+Tableau2[Validité
Prlvmt Huile],MONTH(Tableau2[Dernier Recyclage Prlvmt Huile]),DAY(Tableau2[Dernier Recyclage Prlvmt Huile]))))</f>
        <v/>
      </c>
      <c r="AF2" s="84"/>
      <c r="AG2" s="85"/>
      <c r="AH2" s="95" t="str">
        <f>IF(ISERROR(VLOOKUP(Tableau2[Habilitation Contrôle / Montage Meules sur Tourets
(MEULES)],Tableau1[],Tableau1[Validité2],0)),"",VLOOKUP(Tableau2[Habilitation Contrôle / Montage Meules sur Tourets
(MEULES)],Tableau1[],Tableau1[Validité2],0))</f>
        <v/>
      </c>
      <c r="AI2" s="87"/>
      <c r="AJ2" s="80"/>
      <c r="AK2" s="90" t="str">
        <f>IF(ISERROR(+DATE(YEAR(Tableau2[Dernier Recyclage Contrôle / Montage Meules sur Tourets])+Tableau2[Validité Contrôle / Montage Meules sur Tourets],MONTH(Tableau2[Dernier Recyclage Contrôle / Montage Meules sur Tourets]),DAY(Tableau2[Dernier Recyclage Contrôle / Montage Meules sur Tourets]))),"",(+DATE(YEAR(Tableau2[Dernier Recyclage Contrôle / Montage Meules sur Tourets])+Tableau2[Validité Contrôle / Montage Meules sur Tourets],MONTH(Tableau2[Dernier Recyclage Contrôle / Montage Meules sur Tourets]),DAY(Tableau2[Dernier Recyclage Contrôle / Montage Meules sur Tourets]))))</f>
        <v/>
      </c>
      <c r="AL2" s="109"/>
      <c r="AM2" s="85"/>
      <c r="AN2" s="86" t="str">
        <f>IF(ISERROR(VLOOKUP(Tableau2[Habilitation
CACES Camion GRUE
(CAMIGRUINI)],Tableau1[],Tableau1[Validité2],0)),"",VLOOKUP(Tableau2[Habilitation
CACES Camion GRUE
(CAMIGRUINI)],Tableau1[],Tableau1[Validité2],0))</f>
        <v/>
      </c>
      <c r="AO2" s="80"/>
      <c r="AP2" s="80"/>
      <c r="AQ2" s="88" t="str">
        <f>IF(ISERROR(+DATE(YEAR(Tableau2[Dernier Recyclage CACES Camion GRUE])+Tableau2[Validité
CACES Camion GRUE],MONTH(Tableau2[Dernier Recyclage CACES Camion GRUE]),DAY(Tableau2[Dernier Recyclage CACES Camion GRUE]))),"",(+DATE(YEAR(Tableau2[Dernier Recyclage CACES Camion GRUE])+Tableau2[Validité
CACES Camion GRUE],MONTH(Tableau2[Dernier Recyclage CACES Camion GRUE]),DAY(Tableau2[Dernier Recyclage CACES Camion GRUE]))))</f>
        <v/>
      </c>
      <c r="AR2" s="109"/>
      <c r="AS2" s="88"/>
      <c r="AT2" s="86" t="str">
        <f>IF(ISERROR(VLOOKUP(Tableau2[Habilitation
SICOBA],Tableau1[],Tableau1[Validité2],0)),"",VLOOKUP(Tableau2[Habilitation
SICOBA],Tableau1[],Tableau1[Validité2],0))</f>
        <v/>
      </c>
      <c r="AU2" s="90"/>
      <c r="AV2" s="90"/>
      <c r="AW2" s="88" t="str">
        <f>IF(ISERROR(+DATE(YEAR(Tableau2[Dernier Recyclage SICOBA])+Tableau2[Validité
SICOBA],MONTH(Tableau2[Dernier Recyclage SICOBA]),DAY(Tableau2[Dernier Recyclage SICOBA]))),"",(+DATE(YEAR(Tableau2[Dernier Recyclage SICOBA])+Tableau2[Validité
SICOBA],MONTH(Tableau2[Dernier Recyclage SICOBA]),DAY(Tableau2[Dernier Recyclage SICOBA]))))</f>
        <v/>
      </c>
      <c r="AX2" s="109"/>
      <c r="AY2" s="89"/>
      <c r="AZ2" s="86" t="str">
        <f>IF(ISERROR(VLOOKUP(Tableau2[Habilitation
SST],Tableau1[],Tableau1[Validité2],0)),"",VLOOKUP(Tableau2[Habilitation
SST],Tableau1[],Tableau1[Validité2],0))</f>
        <v/>
      </c>
      <c r="BA2" s="90"/>
      <c r="BB2" s="90"/>
      <c r="BC2" s="88" t="str">
        <f>IF(ISERROR(+DATE(YEAR(Tableau2[Dernier Recyclage SST])+Tableau2[Validité
SST],MONTH(Tableau2[Dernier Recyclage SST]),DAY(Tableau2[Dernier Recyclage SST]))),"",(+DATE(YEAR(Tableau2[Dernier Recyclage SST])+Tableau2[Validité
SST],MONTH(Tableau2[Dernier Recyclage SST]),DAY(Tableau2[Dernier Recyclage SST]))))</f>
        <v/>
      </c>
      <c r="BD2" s="109"/>
      <c r="BE2" s="89"/>
      <c r="BF2" s="88" t="str">
        <f>IF(ISERROR(VLOOKUP(Tableau2[Habilitation Encadrement Amiante
(RISQAMIATC)],Tableau1[],Tableau1[Validité2],0)),"",VLOOKUP(Tableau2[Habilitation Encadrement Amiante
(RISQAMIATC)],Tableau1[],Tableau1[Validité2],0))</f>
        <v/>
      </c>
      <c r="BG2" s="88"/>
      <c r="BH2" s="88"/>
      <c r="BI2" s="88" t="str">
        <f>IF(ISERROR(+DATE(YEAR(Tableau2[Dernier Recyclage Encadrement Amiante])+Tableau2[Validité Encadrement Amiante],MONTH(Tableau2[Dernier Recyclage Encadrement Amiante]),DAY(Tableau2[Dernier Recyclage Encadrement Amiante]))),"",(+DATE(YEAR(Tableau2[Dernier Recyclage Encadrement Amiante])+Tableau2[Validité Encadrement Amiante],MONTH(Tableau2[Dernier Recyclage Encadrement Amiante]),DAY(Tableau2[Dernier Recyclage Encadrement Amiante]))))</f>
        <v/>
      </c>
      <c r="BJ2" s="109"/>
      <c r="BK2" s="89"/>
      <c r="BL2" s="88" t="str">
        <f>IF(ISERROR(VLOOKUP(Tableau2[Habilitation Connexion / Déconnexion Batterie
(BATCONDEC)],Tableau1[],Tableau1[Validité2],0)),"",VLOOKUP(Tableau2[Habilitation Connexion / Déconnexion Batterie
(BATCONDEC)],Tableau1[],Tableau1[Validité2],0))</f>
        <v/>
      </c>
      <c r="BM2" s="88"/>
      <c r="BN2" s="88"/>
      <c r="BO2" s="88" t="str">
        <f>IF(ISERROR(+DATE(YEAR(Tableau2[Dernier Recyclage Connexion / Déconnexion Batterie])+Tableau2[Validité Connexion / Déconnexion Batterie],MONTH(Tableau2[Dernier Recyclage Connexion / Déconnexion Batterie]),DAY(Tableau2[Dernier Recyclage Connexion / Déconnexion Batterie]))),"",(+DATE(YEAR(Tableau2[Dernier Recyclage Connexion / Déconnexion Batterie])+Tableau2[Validité Connexion / Déconnexion Batterie],MONTH(Tableau2[Dernier Recyclage Connexion / Déconnexion Batterie]),DAY(Tableau2[Dernier Recyclage Connexion / Déconnexion Batterie]))))</f>
        <v/>
      </c>
      <c r="BP2" s="109"/>
      <c r="BQ2" s="89"/>
      <c r="BR2" s="88" t="str">
        <f>IF(ISERROR(VLOOKUP(Tableau2[Habilitation
PERMIS PL
(PERMISPL)],Tableau1[],Tableau1[Validité2],0)),"",VLOOKUP(Tableau2[Habilitation
PERMIS PL
(PERMISPL)],Tableau1[],Tableau1[Validité2],0))</f>
        <v/>
      </c>
      <c r="BS2" s="88"/>
      <c r="BT2" s="88"/>
      <c r="BU2" s="88" t="str">
        <f>IF(ISERROR(+DATE(YEAR(Tableau2[Dernier Recyclage PERMIS PL])+Tableau2[Validité
PERMIS PL],MONTH(Tableau2[Dernier Recyclage PERMIS PL]),DAY(Tableau2[Dernier Recyclage PERMIS PL]))),"",(+DATE(YEAR(Tableau2[Dernier Recyclage PERMIS PL])+Tableau2[Validité
PERMIS PL],MONTH(Tableau2[Dernier Recyclage PERMIS PL]),DAY(Tableau2[Dernier Recyclage PERMIS PL]))))</f>
        <v/>
      </c>
      <c r="BV2" s="109"/>
      <c r="BW2" s="89"/>
      <c r="BX2" s="88" t="str">
        <f>IF(ISERROR(VLOOKUP(Tableau2[Habilitation Opérateur Chantier Amiante
(RISAMRECOC)]
                                                                                                                                                                                                                                                                (PERMISPL),Tableau1[],Tableau1[Validité2],0)),"",VLOOKUP(Tableau2[Habilitation Opérateur Chantier Amiante
(RISAMRECOC)],Tableau1[],Tableau1[Validité2],0))</f>
        <v/>
      </c>
      <c r="BY2" s="88"/>
      <c r="BZ2" s="88"/>
      <c r="CA2" s="88" t="str">
        <f>IF(ISERROR(+DATE(YEAR(Tableau2[Dernier Recyclage Opérateur Chantier Amiante])+Tableau2[Validité
Opérateur Chantier Amiante],MONTH(Tableau2[Dernier Recyclage Opérateur Chantier Amiante]),DAY(Tableau2[Dernier Recyclage Opérateur Chantier Amiante]))),"",(+DATE(YEAR(Tableau2[Dernier Recyclage Opérateur Chantier Amiante])+Tableau2[Validité
Opérateur Chantier Amiante],MONTH(Tableau2[Dernier Recyclage Opérateur Chantier Amiante]),DAY(Tableau2[Dernier Recyclage Opérateur Chantier Amiante]))))</f>
        <v/>
      </c>
      <c r="CB2" s="109"/>
      <c r="CC2" s="110"/>
      <c r="CD2" s="110" t="str">
        <f>IF(ISERROR(VLOOKUP(Tableau2[Habilitation Echafaudage Monteur - Superviseur
(ECHAUFAU2)]
                                                                                                                                                                                                                                                                (PERMISPL),Tableau1[],Tableau1[Validité2],0)),"",VLOOKUP(Tableau2[Habilitation Echafaudage Monteur - Superviseur
(ECHAUFAU2)],Tableau1[],Tableau1[Validité2],0))</f>
        <v/>
      </c>
      <c r="CE2" s="110"/>
      <c r="CF2" s="110"/>
      <c r="CG2" s="110" t="str">
        <f>IF(ISERROR(+DATE(YEAR(Tableau2[Dernier Recyclage Echafaudage Monteur - Superviseur])+Tableau2[Validité
Echafaudage Monteur - Superviseur],MONTH(Tableau2[Dernier Recyclage Echafaudage Monteur - Superviseur]),DAY(Tableau2[Dernier Recyclage Echafaudage Monteur - Superviseur]))),"",(+DATE(YEAR(Tableau2[Dernier Recyclage Echafaudage Monteur - Superviseur])+Tableau2[Validité
Echafaudage Monteur - Superviseur],MONTH(Tableau2[Dernier Recyclage Echafaudage Monteur - Superviseur]),DAY(Tableau2[Dernier Recyclage Echafaudage Monteur - Superviseur]))))</f>
        <v/>
      </c>
      <c r="CH2" s="109"/>
      <c r="CI2" s="89"/>
      <c r="CJ2" s="88" t="str">
        <f>IF(ISERROR(VLOOKUP(Tableau2[Habilitation Echafaudage Mobile
(ECHAFAU1)]
                                                                                                                                                                                                                                                                (PERMISPL),Tableau1[],Tableau1[Validité2],0)),"",VLOOKUP(Tableau2[Habilitation Echafaudage Mobile
(ECHAFAU1)],Tableau1[],Tableau1[Validité2],0))</f>
        <v/>
      </c>
      <c r="CK2" s="88"/>
      <c r="CL2" s="88"/>
      <c r="CM2" s="88" t="str">
        <f>IF(ISERROR(+DATE(YEAR(Tableau2[Dernier Recyclage Echafaudage Mobile])+Tableau2[Validité
Echafaudage Mobile],MONTH(Tableau2[Dernier Recyclage Echafaudage Mobile]),DAY(Tableau2[Dernier Recyclage Echafaudage Mobile]))),"",(+DATE(YEAR(Tableau2[Dernier Recyclage Echafaudage Mobile])+Tableau2[Validité
Echafaudage Mobile],MONTH(Tableau2[Dernier Recyclage Echafaudage Mobile]),DAY(Tableau2[Dernier Recyclage Echafaudage Mobile]))))</f>
        <v/>
      </c>
      <c r="CN2" s="109"/>
      <c r="CO2" s="89"/>
      <c r="CP2" s="88" t="str">
        <f>IF(ISERROR(VLOOKUP(Tableau2[Habilitation Permis EB
(PERMISEB)]
                                                                                                                                                                                                                                                                (PERMISPL),Tableau1[],Tableau1[Validité2],0)),"",VLOOKUP(Tableau2[Habilitation Permis EB
(PERMISEB)],Tableau1[],Tableau1[Validité2],0))</f>
        <v/>
      </c>
      <c r="CQ2" s="88"/>
      <c r="CR2" s="88"/>
      <c r="CS2" s="88" t="str">
        <f>IF(ISERROR(+DATE(YEAR(Tableau2[Dernier Recyclage Permis EB])+Tableau2[Validité
Permis EB],MONTH(Tableau2[Dernier Recyclage Permis EB]),DAY(Tableau2[Dernier Recyclage Permis EB]))),"",(+DATE(YEAR(Tableau2[Dernier Recyclage Permis EB])+Tableau2[Validité
Permis EB],MONTH(Tableau2[Dernier Recyclage Permis EB]),DAY(Tableau2[Dernier Recyclage Permis EB]))))</f>
        <v/>
      </c>
    </row>
    <row r="3" spans="1:97" s="4" customFormat="1" ht="16.5" customHeight="1" x14ac:dyDescent="0.3">
      <c r="A3" s="17" t="s">
        <v>248</v>
      </c>
      <c r="B3" s="12" t="s">
        <v>249</v>
      </c>
      <c r="C3" s="46" t="s">
        <v>4</v>
      </c>
      <c r="D3" s="36">
        <f>+IF(ISERROR(VLOOKUP(Tableau2[[#This Row],[Habilitation électrique
(HAB0, HAB1 …)]],Tableau1[],Tableau1[Validité2],0)),"",VLOOKUP(Tableau2[[#This Row],[Habilitation électrique
(HAB0, HAB1 …)]],Tableau1[],Tableau1[Validité2],0))</f>
        <v>3</v>
      </c>
      <c r="E3" s="44" t="s">
        <v>120</v>
      </c>
      <c r="F3" s="44" t="s">
        <v>142</v>
      </c>
      <c r="G3" s="38">
        <f>IF(ISERROR(+DATE(YEAR(Tableau2[Dernier Recyclage
"électrique"])+Tableau2[[#This Row],[Validité
"électrique"]],MONTH(Tableau2[Dernier Recyclage
"électrique"]),DAY(Tableau2[Dernier Recyclage
"électrique"]))),"",(+DATE(YEAR(Tableau2[Dernier Recyclage
"électrique"])+Tableau2[[#This Row],[Validité
"électrique"]],MONTH(Tableau2[Dernier Recyclage
"électrique"]),DAY(Tableau2[Dernier Recyclage
"électrique"]))))</f>
        <v>42820</v>
      </c>
      <c r="H3" s="5"/>
      <c r="I3" s="50" t="s">
        <v>120</v>
      </c>
      <c r="J3" s="7" t="str">
        <f>IF(ISERROR(VLOOKUP(Tableau2[Habilitation
Pont-Roulant
(PONTIER)],Tableau1[],Tableau1[Validité2],0)),"",VLOOKUP(Tableau2[Habilitation
Pont-Roulant
(PONTIER)],Tableau1[],Tableau1[Validité2],0))</f>
        <v/>
      </c>
      <c r="K3" s="48" t="s">
        <v>120</v>
      </c>
      <c r="L3" s="48" t="s">
        <v>120</v>
      </c>
      <c r="M3" s="38" t="str">
        <f>IF(ISERROR(+DATE(YEAR(Tableau2[Dernier Recyclage Pont-Roulant
]
)+Tableau2[Validité
Pont-Roulant],MONTH(Tableau2[Dernier Recyclage Pont-Roulant
]),DAY(Tableau2[Dernier Recyclage Pont-Roulant
]))),"",(+DATE(YEAR(Tableau2[Dernier Recyclage Pont-Roulant
])+Tableau2[Validité
Pont-Roulant],MONTH(Tableau2[Dernier Recyclage Pont-Roulant
]),DAY(Tableau2[Dernier Recyclage Pont-Roulant
]))))</f>
        <v/>
      </c>
      <c r="N3" s="41"/>
      <c r="O3" s="56" t="s">
        <v>120</v>
      </c>
      <c r="P3" s="7" t="str">
        <f>IF(ISERROR(VLOOKUP(Tableau2[Habilitation
Entretien Batterie
(BATENTRE)],Tableau1[],Tableau1[Validité2],0)),"",VLOOKUP(Tableau2[Habilitation
Entretien Batterie
(BATENTRE)],Tableau1[],Tableau1[Validité2],0))</f>
        <v/>
      </c>
      <c r="Q3" s="48" t="s">
        <v>120</v>
      </c>
      <c r="R3" s="48" t="s">
        <v>120</v>
      </c>
      <c r="S3" s="14" t="str">
        <f>IF(ISERROR(+DATE(YEAR(Tableau2[Dernier Recyclage Entretien Batterie])+Tableau2[Validité Entretien Batterie],MONTH(Tableau2[Dernier Recyclage Entretien Batterie]),DAY(Tableau2[Dernier Recyclage Entretien Batterie]))),"",(+DATE(YEAR(Tableau2[Dernier Recyclage Entretien Batterie])+Tableau2[Validité Entretien Batterie],MONTH(Tableau2[Dernier Recyclage Entretien Batterie]),DAY(Tableau2[Dernier Recyclage Entretien Batterie]))))</f>
        <v/>
      </c>
      <c r="T3" s="41"/>
      <c r="U3" s="56" t="s">
        <v>120</v>
      </c>
      <c r="V3" s="7" t="str">
        <f>IF(ISERROR(VLOOKUP(Tableau2[Habilitation
Tronçonnage
(TRONCONNE)],Tableau1[],Tableau1[Validité2],0)),"",VLOOKUP(Tableau2[Habilitation
Tronçonnage
(TRONCONNE)],Tableau1[],Tableau1[Validité2],0))</f>
        <v/>
      </c>
      <c r="W3" s="48" t="s">
        <v>120</v>
      </c>
      <c r="X3" s="48" t="s">
        <v>120</v>
      </c>
      <c r="Y3" s="14" t="str">
        <f>IF(ISERROR(+DATE(YEAR(Tableau2[Dernier Recyclage Tronçonnage])+Tableau2[Validité Tronçonnage],MONTH(Tableau2[Dernier Recyclage Tronçonnage]),DAY(Tableau2[Dernier Recyclage Tronçonnage]))),"",(+DATE(YEAR(Tableau2[Dernier Recyclage Tronçonnage])+Tableau2[Validité Tronçonnage],MONTH(Tableau2[Dernier Recyclage Tronçonnage]),DAY(Tableau2[Dernier Recyclage Tronçonnage]))))</f>
        <v/>
      </c>
      <c r="Z3" s="41"/>
      <c r="AA3" s="56" t="s">
        <v>120</v>
      </c>
      <c r="AB3" s="7" t="str">
        <f>IF(ISERROR(VLOOKUP(Tableau2[Habilitation
Prlvmt Huile
(HUILE)],Tableau1[],Tableau1[Validité2],0)),"",VLOOKUP(Tableau2[Habilitation
Prlvmt Huile
(HUILE)],Tableau1[],Tableau1[Validité2],0))</f>
        <v/>
      </c>
      <c r="AC3" s="53" t="s">
        <v>120</v>
      </c>
      <c r="AD3" s="48" t="s">
        <v>120</v>
      </c>
      <c r="AE3" s="14" t="str">
        <f>IF(ISERROR(+DATE(YEAR(Tableau2[Dernier Recyclage Prlvmt Huile])+Tableau2[Validité
Prlvmt Huile],MONTH(Tableau2[Dernier Recyclage Prlvmt Huile]),DAY(Tableau2[Dernier Recyclage Prlvmt Huile]))),"",(+DATE(YEAR(Tableau2[Dernier Recyclage Prlvmt Huile])+Tableau2[Validité
Prlvmt Huile],MONTH(Tableau2[Dernier Recyclage Prlvmt Huile]),DAY(Tableau2[Dernier Recyclage Prlvmt Huile]))))</f>
        <v/>
      </c>
      <c r="AF3" s="40"/>
      <c r="AG3" s="56" t="s">
        <v>120</v>
      </c>
      <c r="AH3" s="98" t="str">
        <f>IF(ISERROR(VLOOKUP(Tableau2[Habilitation Contrôle / Montage Meules sur Tourets
(MEULES)],Tableau1[],Tableau1[Validité2],0)),"",VLOOKUP(Tableau2[Habilitation Contrôle / Montage Meules sur Tourets
(MEULES)],Tableau1[],Tableau1[Validité2],0))</f>
        <v/>
      </c>
      <c r="AI3" s="53" t="s">
        <v>120</v>
      </c>
      <c r="AJ3" s="48" t="s">
        <v>120</v>
      </c>
      <c r="AK3" s="93" t="str">
        <f>IF(ISERROR(+DATE(YEAR(Tableau2[Dernier Recyclage Contrôle / Montage Meules sur Tourets])+Tableau2[Validité Contrôle / Montage Meules sur Tourets],MONTH(Tableau2[Dernier Recyclage Contrôle / Montage Meules sur Tourets]),DAY(Tableau2[Dernier Recyclage Contrôle / Montage Meules sur Tourets]))),"",(+DATE(YEAR(Tableau2[Dernier Recyclage Contrôle / Montage Meules sur Tourets])+Tableau2[Validité Contrôle / Montage Meules sur Tourets],MONTH(Tableau2[Dernier Recyclage Contrôle / Montage Meules sur Tourets]),DAY(Tableau2[Dernier Recyclage Contrôle / Montage Meules sur Tourets]))))</f>
        <v/>
      </c>
      <c r="AL3" s="108"/>
      <c r="AM3" s="56" t="s">
        <v>120</v>
      </c>
      <c r="AN3" s="7" t="str">
        <f>IF(ISERROR(VLOOKUP(Tableau2[Habilitation
CACES Camion GRUE
(CAMIGRUINI)],Tableau1[],Tableau1[Validité2],0)),"",VLOOKUP(Tableau2[Habilitation
CACES Camion GRUE
(CAMIGRUINI)],Tableau1[],Tableau1[Validité2],0))</f>
        <v/>
      </c>
      <c r="AO3" s="48" t="s">
        <v>120</v>
      </c>
      <c r="AP3" s="48" t="s">
        <v>120</v>
      </c>
      <c r="AQ3" s="14" t="str">
        <f>IF(ISERROR(+DATE(YEAR(Tableau2[Dernier Recyclage CACES Camion GRUE])+Tableau2[Validité
CACES Camion GRUE],MONTH(Tableau2[Dernier Recyclage CACES Camion GRUE]),DAY(Tableau2[Dernier Recyclage CACES Camion GRUE]))),"",(+DATE(YEAR(Tableau2[Dernier Recyclage CACES Camion GRUE])+Tableau2[Validité
CACES Camion GRUE],MONTH(Tableau2[Dernier Recyclage CACES Camion GRUE]),DAY(Tableau2[Dernier Recyclage CACES Camion GRUE]))))</f>
        <v/>
      </c>
      <c r="AR3" s="108"/>
      <c r="AS3" s="58" t="s">
        <v>120</v>
      </c>
      <c r="AT3" s="7" t="str">
        <f>IF(ISERROR(VLOOKUP(Tableau2[Habilitation
SICOBA],Tableau1[],Tableau1[Validité2],0)),"",VLOOKUP(Tableau2[Habilitation
SICOBA],Tableau1[],Tableau1[Validité2],0))</f>
        <v/>
      </c>
      <c r="AU3" s="93" t="s">
        <v>120</v>
      </c>
      <c r="AV3" s="93" t="s">
        <v>120</v>
      </c>
      <c r="AW3" s="14" t="str">
        <f>IF(ISERROR(+DATE(YEAR(Tableau2[Dernier Recyclage SICOBA])+Tableau2[Validité
SICOBA],MONTH(Tableau2[Dernier Recyclage SICOBA]),DAY(Tableau2[Dernier Recyclage SICOBA]))),"",(+DATE(YEAR(Tableau2[Dernier Recyclage SICOBA])+Tableau2[Validité
SICOBA],MONTH(Tableau2[Dernier Recyclage SICOBA]),DAY(Tableau2[Dernier Recyclage SICOBA]))))</f>
        <v/>
      </c>
      <c r="AX3" s="108"/>
      <c r="AY3" s="58" t="s">
        <v>120</v>
      </c>
      <c r="AZ3" s="7" t="str">
        <f>IF(ISERROR(VLOOKUP(Tableau2[Habilitation
SST],Tableau1[],Tableau1[Validité2],0)),"",VLOOKUP(Tableau2[Habilitation
SST],Tableau1[],Tableau1[Validité2],0))</f>
        <v/>
      </c>
      <c r="BA3" s="93" t="s">
        <v>120</v>
      </c>
      <c r="BB3" s="93" t="s">
        <v>120</v>
      </c>
      <c r="BC3" s="14" t="str">
        <f>IF(ISERROR(+DATE(YEAR(Tableau2[Dernier Recyclage SST])+Tableau2[Validité
SST],MONTH(Tableau2[Dernier Recyclage SST]),DAY(Tableau2[Dernier Recyclage SST]))),"",(+DATE(YEAR(Tableau2[Dernier Recyclage SST])+Tableau2[Validité
SST],MONTH(Tableau2[Dernier Recyclage SST]),DAY(Tableau2[Dernier Recyclage SST]))))</f>
        <v/>
      </c>
      <c r="BD3" s="108"/>
      <c r="BE3" s="58" t="s">
        <v>120</v>
      </c>
      <c r="BF3" s="14" t="str">
        <f>IF(ISERROR(VLOOKUP(Tableau2[Habilitation Encadrement Amiante
(RISQAMIATC)],Tableau1[],Tableau1[Validité2],0)),"",VLOOKUP(Tableau2[Habilitation Encadrement Amiante
(RISQAMIATC)],Tableau1[],Tableau1[Validité2],0))</f>
        <v/>
      </c>
      <c r="BG3" s="14" t="s">
        <v>120</v>
      </c>
      <c r="BH3" s="14" t="s">
        <v>120</v>
      </c>
      <c r="BI3" s="14" t="str">
        <f>IF(ISERROR(+DATE(YEAR(Tableau2[Dernier Recyclage Encadrement Amiante])+Tableau2[Validité Encadrement Amiante],MONTH(Tableau2[Dernier Recyclage Encadrement Amiante]),DAY(Tableau2[Dernier Recyclage Encadrement Amiante]))),"",(+DATE(YEAR(Tableau2[Dernier Recyclage Encadrement Amiante])+Tableau2[Validité Encadrement Amiante],MONTH(Tableau2[Dernier Recyclage Encadrement Amiante]),DAY(Tableau2[Dernier Recyclage Encadrement Amiante]))))</f>
        <v/>
      </c>
      <c r="BJ3" s="108"/>
      <c r="BK3" s="58" t="s">
        <v>120</v>
      </c>
      <c r="BL3" s="14" t="str">
        <f>IF(ISERROR(VLOOKUP(Tableau2[Habilitation Connexion / Déconnexion Batterie
(BATCONDEC)],Tableau1[],Tableau1[Validité2],0)),"",VLOOKUP(Tableau2[Habilitation Connexion / Déconnexion Batterie
(BATCONDEC)],Tableau1[],Tableau1[Validité2],0))</f>
        <v/>
      </c>
      <c r="BM3" s="14" t="s">
        <v>120</v>
      </c>
      <c r="BN3" s="14" t="s">
        <v>120</v>
      </c>
      <c r="BO3" s="14" t="str">
        <f>IF(ISERROR(+DATE(YEAR(Tableau2[Dernier Recyclage Connexion / Déconnexion Batterie])+Tableau2[Validité Connexion / Déconnexion Batterie],MONTH(Tableau2[Dernier Recyclage Connexion / Déconnexion Batterie]),DAY(Tableau2[Dernier Recyclage Connexion / Déconnexion Batterie]))),"",(+DATE(YEAR(Tableau2[Dernier Recyclage Connexion / Déconnexion Batterie])+Tableau2[Validité Connexion / Déconnexion Batterie],MONTH(Tableau2[Dernier Recyclage Connexion / Déconnexion Batterie]),DAY(Tableau2[Dernier Recyclage Connexion / Déconnexion Batterie]))))</f>
        <v/>
      </c>
      <c r="BP3" s="108"/>
      <c r="BQ3" s="58" t="s">
        <v>120</v>
      </c>
      <c r="BR3" s="14" t="str">
        <f>IF(ISERROR(VLOOKUP(Tableau2[Habilitation
PERMIS PL
(PERMISPL)],Tableau1[],Tableau1[Validité2],0)),"",VLOOKUP(Tableau2[Habilitation
PERMIS PL
(PERMISPL)],Tableau1[],Tableau1[Validité2],0))</f>
        <v/>
      </c>
      <c r="BS3" s="14" t="s">
        <v>120</v>
      </c>
      <c r="BT3" s="14" t="s">
        <v>120</v>
      </c>
      <c r="BU3" s="14" t="str">
        <f>IF(ISERROR(+DATE(YEAR(Tableau2[Dernier Recyclage PERMIS PL])+Tableau2[Validité
PERMIS PL],MONTH(Tableau2[Dernier Recyclage PERMIS PL]),DAY(Tableau2[Dernier Recyclage PERMIS PL]))),"",(+DATE(YEAR(Tableau2[Dernier Recyclage PERMIS PL])+Tableau2[Validité
PERMIS PL],MONTH(Tableau2[Dernier Recyclage PERMIS PL]),DAY(Tableau2[Dernier Recyclage PERMIS PL]))))</f>
        <v/>
      </c>
      <c r="BV3" s="108"/>
      <c r="BW3" s="58" t="s">
        <v>120</v>
      </c>
      <c r="BX3" s="14" t="str">
        <f>IF(ISERROR(VLOOKUP(Tableau2[Habilitation Opérateur Chantier Amiante
(RISAMRECOC)]
                                                                                                                                                                                                                                                                (PERMISPL),Tableau1[],Tableau1[Validité2],0)),"",VLOOKUP(Tableau2[Habilitation Opérateur Chantier Amiante
(RISAMRECOC)],Tableau1[],Tableau1[Validité2],0))</f>
        <v/>
      </c>
      <c r="BY3" s="14" t="s">
        <v>120</v>
      </c>
      <c r="BZ3" s="14" t="s">
        <v>120</v>
      </c>
      <c r="CA3" s="14" t="str">
        <f>IF(ISERROR(+DATE(YEAR(Tableau2[Dernier Recyclage Opérateur Chantier Amiante])+Tableau2[Validité
Opérateur Chantier Amiante],MONTH(Tableau2[Dernier Recyclage Opérateur Chantier Amiante]),DAY(Tableau2[Dernier Recyclage Opérateur Chantier Amiante]))),"",(+DATE(YEAR(Tableau2[Dernier Recyclage Opérateur Chantier Amiante])+Tableau2[Validité
Opérateur Chantier Amiante],MONTH(Tableau2[Dernier Recyclage Opérateur Chantier Amiante]),DAY(Tableau2[Dernier Recyclage Opérateur Chantier Amiante]))))</f>
        <v/>
      </c>
      <c r="CB3" s="108"/>
      <c r="CC3" s="58"/>
      <c r="CD3" s="14" t="str">
        <f>IF(ISERROR(VLOOKUP(Tableau2[Habilitation Echafaudage Monteur - Superviseur
(ECHAUFAU2)]
                                                                                                                                                                                                                                                                (PERMISPL),Tableau1[],Tableau1[Validité2],0)),"",VLOOKUP(Tableau2[Habilitation Echafaudage Monteur - Superviseur
(ECHAUFAU2)],Tableau1[],Tableau1[Validité2],0))</f>
        <v/>
      </c>
      <c r="CE3" s="14"/>
      <c r="CF3" s="14"/>
      <c r="CG3" s="14" t="str">
        <f>IF(ISERROR(+DATE(YEAR(Tableau2[Dernier Recyclage Echafaudage Monteur - Superviseur])+Tableau2[Validité
Echafaudage Monteur - Superviseur],MONTH(Tableau2[Dernier Recyclage Echafaudage Monteur - Superviseur]),DAY(Tableau2[Dernier Recyclage Echafaudage Monteur - Superviseur]))),"",(+DATE(YEAR(Tableau2[Dernier Recyclage Echafaudage Monteur - Superviseur])+Tableau2[Validité
Echafaudage Monteur - Superviseur],MONTH(Tableau2[Dernier Recyclage Echafaudage Monteur - Superviseur]),DAY(Tableau2[Dernier Recyclage Echafaudage Monteur - Superviseur]))))</f>
        <v/>
      </c>
      <c r="CH3" s="108"/>
      <c r="CI3" s="58" t="s">
        <v>120</v>
      </c>
      <c r="CJ3" s="14" t="str">
        <f>IF(ISERROR(VLOOKUP(Tableau2[Habilitation Echafaudage Mobile
(ECHAFAU1)]
                                                                                                                                                                                                                                                                (PERMISPL),Tableau1[],Tableau1[Validité2],0)),"",VLOOKUP(Tableau2[Habilitation Echafaudage Mobile
(ECHAFAU1)],Tableau1[],Tableau1[Validité2],0))</f>
        <v/>
      </c>
      <c r="CK3" s="14" t="s">
        <v>120</v>
      </c>
      <c r="CL3" s="14" t="s">
        <v>120</v>
      </c>
      <c r="CM3" s="14" t="str">
        <f>IF(ISERROR(+DATE(YEAR(Tableau2[Dernier Recyclage Echafaudage Mobile])+Tableau2[Validité
Echafaudage Mobile],MONTH(Tableau2[Dernier Recyclage Echafaudage Mobile]),DAY(Tableau2[Dernier Recyclage Echafaudage Mobile]))),"",(+DATE(YEAR(Tableau2[Dernier Recyclage Echafaudage Mobile])+Tableau2[Validité
Echafaudage Mobile],MONTH(Tableau2[Dernier Recyclage Echafaudage Mobile]),DAY(Tableau2[Dernier Recyclage Echafaudage Mobile]))))</f>
        <v/>
      </c>
      <c r="CN3" s="108"/>
      <c r="CO3" s="58" t="s">
        <v>120</v>
      </c>
      <c r="CP3" s="14" t="str">
        <f>IF(ISERROR(VLOOKUP(Tableau2[Habilitation Permis EB
(PERMISEB)]
                                                                                                                                                                                                                                                                (PERMISPL),Tableau1[],Tableau1[Validité2],0)),"",VLOOKUP(Tableau2[Habilitation Permis EB
(PERMISEB)],Tableau1[],Tableau1[Validité2],0))</f>
        <v/>
      </c>
      <c r="CQ3" s="14" t="s">
        <v>120</v>
      </c>
      <c r="CR3" s="14" t="s">
        <v>120</v>
      </c>
      <c r="CS3" s="14" t="str">
        <f>IF(ISERROR(+DATE(YEAR(Tableau2[Dernier Recyclage Permis EB])+Tableau2[Validité
Permis EB],MONTH(Tableau2[Dernier Recyclage Permis EB]),DAY(Tableau2[Dernier Recyclage Permis EB]))),"",(+DATE(YEAR(Tableau2[Dernier Recyclage Permis EB])+Tableau2[Validité
Permis EB],MONTH(Tableau2[Dernier Recyclage Permis EB]),DAY(Tableau2[Dernier Recyclage Permis EB]))))</f>
        <v/>
      </c>
    </row>
    <row r="4" spans="1:97" x14ac:dyDescent="0.3">
      <c r="A4" s="17" t="s">
        <v>250</v>
      </c>
      <c r="B4" s="12" t="s">
        <v>251</v>
      </c>
      <c r="C4" s="46" t="s">
        <v>7</v>
      </c>
      <c r="D4" s="36">
        <f>+IF(ISERROR(VLOOKUP(Tableau2[[#This Row],[Habilitation électrique
(HAB0, HAB1 …)]],Tableau1[],Tableau1[Validité2],0)),"",VLOOKUP(Tableau2[[#This Row],[Habilitation électrique
(HAB0, HAB1 …)]],Tableau1[],Tableau1[Validité2],0))</f>
        <v>3</v>
      </c>
      <c r="E4" s="44">
        <v>40078</v>
      </c>
      <c r="F4" s="44">
        <v>41411</v>
      </c>
      <c r="G4" s="38">
        <f>IF(ISERROR(+DATE(YEAR(Tableau2[Dernier Recyclage
"électrique"])+Tableau2[[#This Row],[Validité
"électrique"]],MONTH(Tableau2[Dernier Recyclage
"électrique"]),DAY(Tableau2[Dernier Recyclage
"électrique"]))),"",(+DATE(YEAR(Tableau2[Dernier Recyclage
"électrique"])+Tableau2[[#This Row],[Validité
"électrique"]],MONTH(Tableau2[Dernier Recyclage
"électrique"]),DAY(Tableau2[Dernier Recyclage
"électrique"]))))</f>
        <v>42507</v>
      </c>
      <c r="H4" s="5"/>
      <c r="I4" s="50" t="s">
        <v>70</v>
      </c>
      <c r="J4" s="7">
        <f>IF(ISERROR(VLOOKUP(Tableau2[Habilitation
Pont-Roulant
(PONTIER)],Tableau1[],Tableau1[Validité2],0)),"",VLOOKUP(Tableau2[Habilitation
Pont-Roulant
(PONTIER)],Tableau1[],Tableau1[Validité2],0))</f>
        <v>5</v>
      </c>
      <c r="K4" s="48">
        <v>41765</v>
      </c>
      <c r="L4" s="48">
        <v>41765</v>
      </c>
      <c r="M4" s="38">
        <f>IF(ISERROR(+DATE(YEAR(Tableau2[Dernier Recyclage Pont-Roulant
]
)+Tableau2[Validité
Pont-Roulant],MONTH(Tableau2[Dernier Recyclage Pont-Roulant
]),DAY(Tableau2[Dernier Recyclage Pont-Roulant
]))),"",(+DATE(YEAR(Tableau2[Dernier Recyclage Pont-Roulant
])+Tableau2[Validité
Pont-Roulant],MONTH(Tableau2[Dernier Recyclage Pont-Roulant
]),DAY(Tableau2[Dernier Recyclage Pont-Roulant
]))))</f>
        <v>43591</v>
      </c>
      <c r="N4" s="41"/>
      <c r="O4" s="56"/>
      <c r="P4" s="7" t="str">
        <f>IF(ISERROR(VLOOKUP(Tableau2[Habilitation
Entretien Batterie
(BATENTRE)],Tableau1[],Tableau1[Validité2],0)),"",VLOOKUP(Tableau2[Habilitation
Entretien Batterie
(BATENTRE)],Tableau1[],Tableau1[Validité2],0))</f>
        <v/>
      </c>
      <c r="Q4" s="48"/>
      <c r="R4" s="48"/>
      <c r="S4" s="14" t="str">
        <f>IF(ISERROR(+DATE(YEAR(Tableau2[Dernier Recyclage Entretien Batterie])+Tableau2[Validité Entretien Batterie],MONTH(Tableau2[Dernier Recyclage Entretien Batterie]),DAY(Tableau2[Dernier Recyclage Entretien Batterie]))),"",(+DATE(YEAR(Tableau2[Dernier Recyclage Entretien Batterie])+Tableau2[Validité Entretien Batterie],MONTH(Tableau2[Dernier Recyclage Entretien Batterie]),DAY(Tableau2[Dernier Recyclage Entretien Batterie]))))</f>
        <v/>
      </c>
      <c r="T4" s="41"/>
      <c r="U4" s="56" t="s">
        <v>97</v>
      </c>
      <c r="V4" s="7">
        <f>IF(ISERROR(VLOOKUP(Tableau2[Habilitation
Tronçonnage
(TRONCONNE)],Tableau1[],Tableau1[Validité2],0)),"",VLOOKUP(Tableau2[Habilitation
Tronçonnage
(TRONCONNE)],Tableau1[],Tableau1[Validité2],0))</f>
        <v>5</v>
      </c>
      <c r="W4" s="48">
        <v>41697</v>
      </c>
      <c r="X4" s="48">
        <v>41697</v>
      </c>
      <c r="Y4" s="14">
        <f>IF(ISERROR(+DATE(YEAR(Tableau2[Dernier Recyclage Tronçonnage])+Tableau2[Validité Tronçonnage],MONTH(Tableau2[Dernier Recyclage Tronçonnage]),DAY(Tableau2[Dernier Recyclage Tronçonnage]))),"",(+DATE(YEAR(Tableau2[Dernier Recyclage Tronçonnage])+Tableau2[Validité Tronçonnage],MONTH(Tableau2[Dernier Recyclage Tronçonnage]),DAY(Tableau2[Dernier Recyclage Tronçonnage]))))</f>
        <v>43523</v>
      </c>
      <c r="Z4" s="41"/>
      <c r="AA4" s="56"/>
      <c r="AB4" s="7" t="str">
        <f>IF(ISERROR(VLOOKUP(Tableau2[Habilitation
Prlvmt Huile
(HUILE)],Tableau1[],Tableau1[Validité2],0)),"",VLOOKUP(Tableau2[Habilitation
Prlvmt Huile
(HUILE)],Tableau1[],Tableau1[Validité2],0))</f>
        <v/>
      </c>
      <c r="AC4" s="53"/>
      <c r="AD4" s="48"/>
      <c r="AE4" s="14" t="str">
        <f>IF(ISERROR(+DATE(YEAR(Tableau2[Dernier Recyclage Prlvmt Huile])+Tableau2[Validité
Prlvmt Huile],MONTH(Tableau2[Dernier Recyclage Prlvmt Huile]),DAY(Tableau2[Dernier Recyclage Prlvmt Huile]))),"",(+DATE(YEAR(Tableau2[Dernier Recyclage Prlvmt Huile])+Tableau2[Validité
Prlvmt Huile],MONTH(Tableau2[Dernier Recyclage Prlvmt Huile]),DAY(Tableau2[Dernier Recyclage Prlvmt Huile]))))</f>
        <v/>
      </c>
      <c r="AF4" s="40"/>
      <c r="AG4" s="56"/>
      <c r="AH4" s="98" t="str">
        <f>IF(ISERROR(VLOOKUP(Tableau2[Habilitation Contrôle / Montage Meules sur Tourets
(MEULES)],Tableau1[],Tableau1[Validité2],0)),"",VLOOKUP(Tableau2[Habilitation Contrôle / Montage Meules sur Tourets
(MEULES)],Tableau1[],Tableau1[Validité2],0))</f>
        <v/>
      </c>
      <c r="AI4" s="53"/>
      <c r="AJ4" s="48"/>
      <c r="AK4" s="93" t="str">
        <f>IF(ISERROR(+DATE(YEAR(Tableau2[Dernier Recyclage Contrôle / Montage Meules sur Tourets])+Tableau2[Validité Contrôle / Montage Meules sur Tourets],MONTH(Tableau2[Dernier Recyclage Contrôle / Montage Meules sur Tourets]),DAY(Tableau2[Dernier Recyclage Contrôle / Montage Meules sur Tourets]))),"",(+DATE(YEAR(Tableau2[Dernier Recyclage Contrôle / Montage Meules sur Tourets])+Tableau2[Validité Contrôle / Montage Meules sur Tourets],MONTH(Tableau2[Dernier Recyclage Contrôle / Montage Meules sur Tourets]),DAY(Tableau2[Dernier Recyclage Contrôle / Montage Meules sur Tourets]))))</f>
        <v/>
      </c>
      <c r="AL4" s="108"/>
      <c r="AM4" s="56"/>
      <c r="AN4" s="7" t="str">
        <f>IF(ISERROR(VLOOKUP(Tableau2[Habilitation
CACES Camion GRUE
(CAMIGRUINI)],Tableau1[],Tableau1[Validité2],0)),"",VLOOKUP(Tableau2[Habilitation
CACES Camion GRUE
(CAMIGRUINI)],Tableau1[],Tableau1[Validité2],0))</f>
        <v/>
      </c>
      <c r="AO4" s="48"/>
      <c r="AP4" s="48"/>
      <c r="AQ4" s="14" t="str">
        <f>IF(ISERROR(+DATE(YEAR(Tableau2[Dernier Recyclage CACES Camion GRUE])+Tableau2[Validité
CACES Camion GRUE],MONTH(Tableau2[Dernier Recyclage CACES Camion GRUE]),DAY(Tableau2[Dernier Recyclage CACES Camion GRUE]))),"",(+DATE(YEAR(Tableau2[Dernier Recyclage CACES Camion GRUE])+Tableau2[Validité
CACES Camion GRUE],MONTH(Tableau2[Dernier Recyclage CACES Camion GRUE]),DAY(Tableau2[Dernier Recyclage CACES Camion GRUE]))))</f>
        <v/>
      </c>
      <c r="AR4" s="108"/>
      <c r="AS4" s="58"/>
      <c r="AT4" s="7" t="str">
        <f>IF(ISERROR(VLOOKUP(Tableau2[Habilitation
SICOBA],Tableau1[],Tableau1[Validité2],0)),"",VLOOKUP(Tableau2[Habilitation
SICOBA],Tableau1[],Tableau1[Validité2],0))</f>
        <v/>
      </c>
      <c r="AU4" s="93"/>
      <c r="AV4" s="93"/>
      <c r="AW4" s="14" t="str">
        <f>IF(ISERROR(+DATE(YEAR(Tableau2[Dernier Recyclage SICOBA])+Tableau2[Validité
SICOBA],MONTH(Tableau2[Dernier Recyclage SICOBA]),DAY(Tableau2[Dernier Recyclage SICOBA]))),"",(+DATE(YEAR(Tableau2[Dernier Recyclage SICOBA])+Tableau2[Validité
SICOBA],MONTH(Tableau2[Dernier Recyclage SICOBA]),DAY(Tableau2[Dernier Recyclage SICOBA]))))</f>
        <v/>
      </c>
      <c r="AX4" s="108"/>
      <c r="AY4" s="58"/>
      <c r="AZ4" s="7" t="str">
        <f>IF(ISERROR(VLOOKUP(Tableau2[Habilitation
SST],Tableau1[],Tableau1[Validité2],0)),"",VLOOKUP(Tableau2[Habilitation
SST],Tableau1[],Tableau1[Validité2],0))</f>
        <v/>
      </c>
      <c r="BA4" s="93"/>
      <c r="BB4" s="93"/>
      <c r="BC4" s="14" t="str">
        <f>IF(ISERROR(+DATE(YEAR(Tableau2[Dernier Recyclage SST])+Tableau2[Validité
SST],MONTH(Tableau2[Dernier Recyclage SST]),DAY(Tableau2[Dernier Recyclage SST]))),"",(+DATE(YEAR(Tableau2[Dernier Recyclage SST])+Tableau2[Validité
SST],MONTH(Tableau2[Dernier Recyclage SST]),DAY(Tableau2[Dernier Recyclage SST]))))</f>
        <v/>
      </c>
      <c r="BD4" s="108"/>
      <c r="BE4" s="58"/>
      <c r="BF4" s="14" t="str">
        <f>IF(ISERROR(VLOOKUP(Tableau2[Habilitation Encadrement Amiante
(RISQAMIATC)],Tableau1[],Tableau1[Validité2],0)),"",VLOOKUP(Tableau2[Habilitation Encadrement Amiante
(RISQAMIATC)],Tableau1[],Tableau1[Validité2],0))</f>
        <v/>
      </c>
      <c r="BG4" s="14"/>
      <c r="BH4" s="14"/>
      <c r="BI4" s="14" t="str">
        <f>IF(ISERROR(+DATE(YEAR(Tableau2[Dernier Recyclage Encadrement Amiante])+Tableau2[Validité Encadrement Amiante],MONTH(Tableau2[Dernier Recyclage Encadrement Amiante]),DAY(Tableau2[Dernier Recyclage Encadrement Amiante]))),"",(+DATE(YEAR(Tableau2[Dernier Recyclage Encadrement Amiante])+Tableau2[Validité Encadrement Amiante],MONTH(Tableau2[Dernier Recyclage Encadrement Amiante]),DAY(Tableau2[Dernier Recyclage Encadrement Amiante]))))</f>
        <v/>
      </c>
      <c r="BJ4" s="108"/>
      <c r="BK4" s="58"/>
      <c r="BL4" s="14" t="str">
        <f>IF(ISERROR(VLOOKUP(Tableau2[Habilitation Connexion / Déconnexion Batterie
(BATCONDEC)],Tableau1[],Tableau1[Validité2],0)),"",VLOOKUP(Tableau2[Habilitation Connexion / Déconnexion Batterie
(BATCONDEC)],Tableau1[],Tableau1[Validité2],0))</f>
        <v/>
      </c>
      <c r="BM4" s="14"/>
      <c r="BN4" s="14"/>
      <c r="BO4" s="14" t="str">
        <f>IF(ISERROR(+DATE(YEAR(Tableau2[Dernier Recyclage Connexion / Déconnexion Batterie])+Tableau2[Validité Connexion / Déconnexion Batterie],MONTH(Tableau2[Dernier Recyclage Connexion / Déconnexion Batterie]),DAY(Tableau2[Dernier Recyclage Connexion / Déconnexion Batterie]))),"",(+DATE(YEAR(Tableau2[Dernier Recyclage Connexion / Déconnexion Batterie])+Tableau2[Validité Connexion / Déconnexion Batterie],MONTH(Tableau2[Dernier Recyclage Connexion / Déconnexion Batterie]),DAY(Tableau2[Dernier Recyclage Connexion / Déconnexion Batterie]))))</f>
        <v/>
      </c>
      <c r="BP4" s="108"/>
      <c r="BQ4" s="58"/>
      <c r="BR4" s="14" t="str">
        <f>IF(ISERROR(VLOOKUP(Tableau2[Habilitation
PERMIS PL
(PERMISPL)],Tableau1[],Tableau1[Validité2],0)),"",VLOOKUP(Tableau2[Habilitation
PERMIS PL
(PERMISPL)],Tableau1[],Tableau1[Validité2],0))</f>
        <v/>
      </c>
      <c r="BS4" s="14"/>
      <c r="BT4" s="14"/>
      <c r="BU4" s="14" t="str">
        <f>IF(ISERROR(+DATE(YEAR(Tableau2[Dernier Recyclage PERMIS PL])+Tableau2[Validité
PERMIS PL],MONTH(Tableau2[Dernier Recyclage PERMIS PL]),DAY(Tableau2[Dernier Recyclage PERMIS PL]))),"",(+DATE(YEAR(Tableau2[Dernier Recyclage PERMIS PL])+Tableau2[Validité
PERMIS PL],MONTH(Tableau2[Dernier Recyclage PERMIS PL]),DAY(Tableau2[Dernier Recyclage PERMIS PL]))))</f>
        <v/>
      </c>
      <c r="BV4" s="108"/>
      <c r="BW4" s="58"/>
      <c r="BX4" s="14" t="str">
        <f>IF(ISERROR(VLOOKUP(Tableau2[Habilitation Opérateur Chantier Amiante
(RISAMRECOC)]
                                                                                                                                                                                                                                                                (PERMISPL),Tableau1[],Tableau1[Validité2],0)),"",VLOOKUP(Tableau2[Habilitation Opérateur Chantier Amiante
(RISAMRECOC)],Tableau1[],Tableau1[Validité2],0))</f>
        <v/>
      </c>
      <c r="BY4" s="14"/>
      <c r="BZ4" s="14"/>
      <c r="CA4" s="14" t="str">
        <f>IF(ISERROR(+DATE(YEAR(Tableau2[Dernier Recyclage Opérateur Chantier Amiante])+Tableau2[Validité
Opérateur Chantier Amiante],MONTH(Tableau2[Dernier Recyclage Opérateur Chantier Amiante]),DAY(Tableau2[Dernier Recyclage Opérateur Chantier Amiante]))),"",(+DATE(YEAR(Tableau2[Dernier Recyclage Opérateur Chantier Amiante])+Tableau2[Validité
Opérateur Chantier Amiante],MONTH(Tableau2[Dernier Recyclage Opérateur Chantier Amiante]),DAY(Tableau2[Dernier Recyclage Opérateur Chantier Amiante]))))</f>
        <v/>
      </c>
      <c r="CB4" s="108"/>
      <c r="CC4" s="58"/>
      <c r="CD4" s="14" t="str">
        <f>IF(ISERROR(VLOOKUP(Tableau2[Habilitation Echafaudage Monteur - Superviseur
(ECHAUFAU2)]
                                                                                                                                                                                                                                                                (PERMISPL),Tableau1[],Tableau1[Validité2],0)),"",VLOOKUP(Tableau2[Habilitation Echafaudage Monteur - Superviseur
(ECHAUFAU2)],Tableau1[],Tableau1[Validité2],0))</f>
        <v/>
      </c>
      <c r="CE4" s="14"/>
      <c r="CF4" s="14"/>
      <c r="CG4" s="14" t="str">
        <f>IF(ISERROR(+DATE(YEAR(Tableau2[Dernier Recyclage Echafaudage Monteur - Superviseur])+Tableau2[Validité
Echafaudage Monteur - Superviseur],MONTH(Tableau2[Dernier Recyclage Echafaudage Monteur - Superviseur]),DAY(Tableau2[Dernier Recyclage Echafaudage Monteur - Superviseur]))),"",(+DATE(YEAR(Tableau2[Dernier Recyclage Echafaudage Monteur - Superviseur])+Tableau2[Validité
Echafaudage Monteur - Superviseur],MONTH(Tableau2[Dernier Recyclage Echafaudage Monteur - Superviseur]),DAY(Tableau2[Dernier Recyclage Echafaudage Monteur - Superviseur]))))</f>
        <v/>
      </c>
      <c r="CH4" s="108"/>
      <c r="CI4" s="58"/>
      <c r="CJ4" s="14" t="str">
        <f>IF(ISERROR(VLOOKUP(Tableau2[Habilitation Echafaudage Mobile
(ECHAFAU1)]
                                                                                                                                                                                                                                                                (PERMISPL),Tableau1[],Tableau1[Validité2],0)),"",VLOOKUP(Tableau2[Habilitation Echafaudage Mobile
(ECHAFAU1)],Tableau1[],Tableau1[Validité2],0))</f>
        <v/>
      </c>
      <c r="CK4" s="14"/>
      <c r="CL4" s="14"/>
      <c r="CM4" s="14" t="str">
        <f>IF(ISERROR(+DATE(YEAR(Tableau2[Dernier Recyclage Echafaudage Mobile])+Tableau2[Validité
Echafaudage Mobile],MONTH(Tableau2[Dernier Recyclage Echafaudage Mobile]),DAY(Tableau2[Dernier Recyclage Echafaudage Mobile]))),"",(+DATE(YEAR(Tableau2[Dernier Recyclage Echafaudage Mobile])+Tableau2[Validité
Echafaudage Mobile],MONTH(Tableau2[Dernier Recyclage Echafaudage Mobile]),DAY(Tableau2[Dernier Recyclage Echafaudage Mobile]))))</f>
        <v/>
      </c>
      <c r="CN4" s="108"/>
      <c r="CO4" s="58"/>
      <c r="CP4" s="14" t="str">
        <f>IF(ISERROR(VLOOKUP(Tableau2[Habilitation Permis EB
(PERMISEB)]
                                                                                                                                                                                                                                                                (PERMISPL),Tableau1[],Tableau1[Validité2],0)),"",VLOOKUP(Tableau2[Habilitation Permis EB
(PERMISEB)],Tableau1[],Tableau1[Validité2],0))</f>
        <v/>
      </c>
      <c r="CQ4" s="14"/>
      <c r="CR4" s="14"/>
      <c r="CS4" s="14" t="str">
        <f>IF(ISERROR(+DATE(YEAR(Tableau2[Dernier Recyclage Permis EB])+Tableau2[Validité
Permis EB],MONTH(Tableau2[Dernier Recyclage Permis EB]),DAY(Tableau2[Dernier Recyclage Permis EB]))),"",(+DATE(YEAR(Tableau2[Dernier Recyclage Permis EB])+Tableau2[Validité
Permis EB],MONTH(Tableau2[Dernier Recyclage Permis EB]),DAY(Tableau2[Dernier Recyclage Permis EB]))))</f>
        <v/>
      </c>
    </row>
    <row r="5" spans="1:97" x14ac:dyDescent="0.3">
      <c r="A5" s="17" t="s">
        <v>252</v>
      </c>
      <c r="B5" s="12" t="s">
        <v>253</v>
      </c>
      <c r="C5" s="46" t="s">
        <v>7</v>
      </c>
      <c r="D5" s="36">
        <f>+IF(ISERROR(VLOOKUP(Tableau2[[#This Row],[Habilitation électrique
(HAB0, HAB1 …)]],Tableau1[],Tableau1[Validité2],0)),"",VLOOKUP(Tableau2[[#This Row],[Habilitation électrique
(HAB0, HAB1 …)]],Tableau1[],Tableau1[Validité2],0))</f>
        <v>3</v>
      </c>
      <c r="E5" s="44">
        <v>40078</v>
      </c>
      <c r="F5" s="44">
        <v>41521</v>
      </c>
      <c r="G5" s="38">
        <f>IF(ISERROR(+DATE(YEAR(Tableau2[Dernier Recyclage
"électrique"])+Tableau2[[#This Row],[Validité
"électrique"]],MONTH(Tableau2[Dernier Recyclage
"électrique"]),DAY(Tableau2[Dernier Recyclage
"électrique"]))),"",(+DATE(YEAR(Tableau2[Dernier Recyclage
"électrique"])+Tableau2[[#This Row],[Validité
"électrique"]],MONTH(Tableau2[Dernier Recyclage
"électrique"]),DAY(Tableau2[Dernier Recyclage
"électrique"]))))</f>
        <v>42617</v>
      </c>
      <c r="H5" s="5"/>
      <c r="I5" s="50" t="s">
        <v>70</v>
      </c>
      <c r="J5" s="7">
        <f>IF(ISERROR(VLOOKUP(Tableau2[Habilitation
Pont-Roulant
(PONTIER)],Tableau1[],Tableau1[Validité2],0)),"",VLOOKUP(Tableau2[Habilitation
Pont-Roulant
(PONTIER)],Tableau1[],Tableau1[Validité2],0))</f>
        <v>5</v>
      </c>
      <c r="K5" s="48">
        <v>40346</v>
      </c>
      <c r="L5" s="48">
        <v>40346</v>
      </c>
      <c r="M5" s="38">
        <f>IF(ISERROR(+DATE(YEAR(Tableau2[Dernier Recyclage Pont-Roulant
]
)+Tableau2[Validité
Pont-Roulant],MONTH(Tableau2[Dernier Recyclage Pont-Roulant
]),DAY(Tableau2[Dernier Recyclage Pont-Roulant
]))),"",(+DATE(YEAR(Tableau2[Dernier Recyclage Pont-Roulant
])+Tableau2[Validité
Pont-Roulant],MONTH(Tableau2[Dernier Recyclage Pont-Roulant
]),DAY(Tableau2[Dernier Recyclage Pont-Roulant
]))))</f>
        <v>42172</v>
      </c>
      <c r="N5" s="41"/>
      <c r="O5" s="56" t="s">
        <v>24</v>
      </c>
      <c r="P5" s="7">
        <f>IF(ISERROR(VLOOKUP(Tableau2[Habilitation
Entretien Batterie
(BATENTRE)],Tableau1[],Tableau1[Validité2],0)),"",VLOOKUP(Tableau2[Habilitation
Entretien Batterie
(BATENTRE)],Tableau1[],Tableau1[Validité2],0))</f>
        <v>3</v>
      </c>
      <c r="Q5" s="48">
        <v>40682</v>
      </c>
      <c r="R5" s="48">
        <v>41781</v>
      </c>
      <c r="S5" s="14">
        <f>IF(ISERROR(+DATE(YEAR(Tableau2[Dernier Recyclage Entretien Batterie])+Tableau2[Validité Entretien Batterie],MONTH(Tableau2[Dernier Recyclage Entretien Batterie]),DAY(Tableau2[Dernier Recyclage Entretien Batterie]))),"",(+DATE(YEAR(Tableau2[Dernier Recyclage Entretien Batterie])+Tableau2[Validité Entretien Batterie],MONTH(Tableau2[Dernier Recyclage Entretien Batterie]),DAY(Tableau2[Dernier Recyclage Entretien Batterie]))))</f>
        <v>42877</v>
      </c>
      <c r="T5" s="41"/>
      <c r="U5" s="56" t="s">
        <v>97</v>
      </c>
      <c r="V5" s="7">
        <f>IF(ISERROR(VLOOKUP(Tableau2[Habilitation
Tronçonnage
(TRONCONNE)],Tableau1[],Tableau1[Validité2],0)),"",VLOOKUP(Tableau2[Habilitation
Tronçonnage
(TRONCONNE)],Tableau1[],Tableau1[Validité2],0))</f>
        <v>5</v>
      </c>
      <c r="W5" s="48">
        <v>41697</v>
      </c>
      <c r="X5" s="48">
        <v>41697</v>
      </c>
      <c r="Y5" s="14">
        <f>IF(ISERROR(+DATE(YEAR(Tableau2[Dernier Recyclage Tronçonnage])+Tableau2[Validité Tronçonnage],MONTH(Tableau2[Dernier Recyclage Tronçonnage]),DAY(Tableau2[Dernier Recyclage Tronçonnage]))),"",(+DATE(YEAR(Tableau2[Dernier Recyclage Tronçonnage])+Tableau2[Validité Tronçonnage],MONTH(Tableau2[Dernier Recyclage Tronçonnage]),DAY(Tableau2[Dernier Recyclage Tronçonnage]))))</f>
        <v>43523</v>
      </c>
      <c r="Z5" s="41"/>
      <c r="AA5" s="56"/>
      <c r="AB5" s="7" t="str">
        <f>IF(ISERROR(VLOOKUP(Tableau2[Habilitation
Prlvmt Huile
(HUILE)],Tableau1[],Tableau1[Validité2],0)),"",VLOOKUP(Tableau2[Habilitation
Prlvmt Huile
(HUILE)],Tableau1[],Tableau1[Validité2],0))</f>
        <v/>
      </c>
      <c r="AC5" s="53"/>
      <c r="AD5" s="48"/>
      <c r="AE5" s="14" t="str">
        <f>IF(ISERROR(+DATE(YEAR(Tableau2[Dernier Recyclage Prlvmt Huile])+Tableau2[Validité
Prlvmt Huile],MONTH(Tableau2[Dernier Recyclage Prlvmt Huile]),DAY(Tableau2[Dernier Recyclage Prlvmt Huile]))),"",(+DATE(YEAR(Tableau2[Dernier Recyclage Prlvmt Huile])+Tableau2[Validité
Prlvmt Huile],MONTH(Tableau2[Dernier Recyclage Prlvmt Huile]),DAY(Tableau2[Dernier Recyclage Prlvmt Huile]))))</f>
        <v/>
      </c>
      <c r="AF5" s="40"/>
      <c r="AG5" s="56"/>
      <c r="AH5" s="98" t="str">
        <f>IF(ISERROR(VLOOKUP(Tableau2[Habilitation Contrôle / Montage Meules sur Tourets
(MEULES)],Tableau1[],Tableau1[Validité2],0)),"",VLOOKUP(Tableau2[Habilitation Contrôle / Montage Meules sur Tourets
(MEULES)],Tableau1[],Tableau1[Validité2],0))</f>
        <v/>
      </c>
      <c r="AI5" s="53"/>
      <c r="AJ5" s="48"/>
      <c r="AK5" s="93" t="str">
        <f>IF(ISERROR(+DATE(YEAR(Tableau2[Dernier Recyclage Contrôle / Montage Meules sur Tourets])+Tableau2[Validité Contrôle / Montage Meules sur Tourets],MONTH(Tableau2[Dernier Recyclage Contrôle / Montage Meules sur Tourets]),DAY(Tableau2[Dernier Recyclage Contrôle / Montage Meules sur Tourets]))),"",(+DATE(YEAR(Tableau2[Dernier Recyclage Contrôle / Montage Meules sur Tourets])+Tableau2[Validité Contrôle / Montage Meules sur Tourets],MONTH(Tableau2[Dernier Recyclage Contrôle / Montage Meules sur Tourets]),DAY(Tableau2[Dernier Recyclage Contrôle / Montage Meules sur Tourets]))))</f>
        <v/>
      </c>
      <c r="AL5" s="108"/>
      <c r="AM5" s="56"/>
      <c r="AN5" s="7" t="str">
        <f>IF(ISERROR(VLOOKUP(Tableau2[Habilitation
CACES Camion GRUE
(CAMIGRUINI)],Tableau1[],Tableau1[Validité2],0)),"",VLOOKUP(Tableau2[Habilitation
CACES Camion GRUE
(CAMIGRUINI)],Tableau1[],Tableau1[Validité2],0))</f>
        <v/>
      </c>
      <c r="AO5" s="48"/>
      <c r="AP5" s="48"/>
      <c r="AQ5" s="14" t="str">
        <f>IF(ISERROR(+DATE(YEAR(Tableau2[Dernier Recyclage CACES Camion GRUE])+Tableau2[Validité
CACES Camion GRUE],MONTH(Tableau2[Dernier Recyclage CACES Camion GRUE]),DAY(Tableau2[Dernier Recyclage CACES Camion GRUE]))),"",(+DATE(YEAR(Tableau2[Dernier Recyclage CACES Camion GRUE])+Tableau2[Validité
CACES Camion GRUE],MONTH(Tableau2[Dernier Recyclage CACES Camion GRUE]),DAY(Tableau2[Dernier Recyclage CACES Camion GRUE]))))</f>
        <v/>
      </c>
      <c r="AR5" s="108"/>
      <c r="AS5" s="58"/>
      <c r="AT5" s="7" t="str">
        <f>IF(ISERROR(VLOOKUP(Tableau2[Habilitation
SICOBA],Tableau1[],Tableau1[Validité2],0)),"",VLOOKUP(Tableau2[Habilitation
SICOBA],Tableau1[],Tableau1[Validité2],0))</f>
        <v/>
      </c>
      <c r="AU5" s="93"/>
      <c r="AV5" s="93"/>
      <c r="AW5" s="14" t="str">
        <f>IF(ISERROR(+DATE(YEAR(Tableau2[Dernier Recyclage SICOBA])+Tableau2[Validité
SICOBA],MONTH(Tableau2[Dernier Recyclage SICOBA]),DAY(Tableau2[Dernier Recyclage SICOBA]))),"",(+DATE(YEAR(Tableau2[Dernier Recyclage SICOBA])+Tableau2[Validité
SICOBA],MONTH(Tableau2[Dernier Recyclage SICOBA]),DAY(Tableau2[Dernier Recyclage SICOBA]))))</f>
        <v/>
      </c>
      <c r="AX5" s="108"/>
      <c r="AY5" s="58"/>
      <c r="AZ5" s="7" t="str">
        <f>IF(ISERROR(VLOOKUP(Tableau2[Habilitation
SST],Tableau1[],Tableau1[Validité2],0)),"",VLOOKUP(Tableau2[Habilitation
SST],Tableau1[],Tableau1[Validité2],0))</f>
        <v/>
      </c>
      <c r="BA5" s="93"/>
      <c r="BB5" s="93"/>
      <c r="BC5" s="14" t="str">
        <f>IF(ISERROR(+DATE(YEAR(Tableau2[Dernier Recyclage SST])+Tableau2[Validité
SST],MONTH(Tableau2[Dernier Recyclage SST]),DAY(Tableau2[Dernier Recyclage SST]))),"",(+DATE(YEAR(Tableau2[Dernier Recyclage SST])+Tableau2[Validité
SST],MONTH(Tableau2[Dernier Recyclage SST]),DAY(Tableau2[Dernier Recyclage SST]))))</f>
        <v/>
      </c>
      <c r="BD5" s="108"/>
      <c r="BE5" s="58"/>
      <c r="BF5" s="14" t="str">
        <f>IF(ISERROR(VLOOKUP(Tableau2[Habilitation Encadrement Amiante
(RISQAMIATC)],Tableau1[],Tableau1[Validité2],0)),"",VLOOKUP(Tableau2[Habilitation Encadrement Amiante
(RISQAMIATC)],Tableau1[],Tableau1[Validité2],0))</f>
        <v/>
      </c>
      <c r="BG5" s="14"/>
      <c r="BH5" s="14"/>
      <c r="BI5" s="14" t="str">
        <f>IF(ISERROR(+DATE(YEAR(Tableau2[Dernier Recyclage Encadrement Amiante])+Tableau2[Validité Encadrement Amiante],MONTH(Tableau2[Dernier Recyclage Encadrement Amiante]),DAY(Tableau2[Dernier Recyclage Encadrement Amiante]))),"",(+DATE(YEAR(Tableau2[Dernier Recyclage Encadrement Amiante])+Tableau2[Validité Encadrement Amiante],MONTH(Tableau2[Dernier Recyclage Encadrement Amiante]),DAY(Tableau2[Dernier Recyclage Encadrement Amiante]))))</f>
        <v/>
      </c>
      <c r="BJ5" s="108"/>
      <c r="BK5" s="58"/>
      <c r="BL5" s="14" t="str">
        <f>IF(ISERROR(VLOOKUP(Tableau2[Habilitation Connexion / Déconnexion Batterie
(BATCONDEC)],Tableau1[],Tableau1[Validité2],0)),"",VLOOKUP(Tableau2[Habilitation Connexion / Déconnexion Batterie
(BATCONDEC)],Tableau1[],Tableau1[Validité2],0))</f>
        <v/>
      </c>
      <c r="BM5" s="14"/>
      <c r="BN5" s="14"/>
      <c r="BO5" s="14" t="str">
        <f>IF(ISERROR(+DATE(YEAR(Tableau2[Dernier Recyclage Connexion / Déconnexion Batterie])+Tableau2[Validité Connexion / Déconnexion Batterie],MONTH(Tableau2[Dernier Recyclage Connexion / Déconnexion Batterie]),DAY(Tableau2[Dernier Recyclage Connexion / Déconnexion Batterie]))),"",(+DATE(YEAR(Tableau2[Dernier Recyclage Connexion / Déconnexion Batterie])+Tableau2[Validité Connexion / Déconnexion Batterie],MONTH(Tableau2[Dernier Recyclage Connexion / Déconnexion Batterie]),DAY(Tableau2[Dernier Recyclage Connexion / Déconnexion Batterie]))))</f>
        <v/>
      </c>
      <c r="BP5" s="108"/>
      <c r="BQ5" s="58"/>
      <c r="BR5" s="14" t="str">
        <f>IF(ISERROR(VLOOKUP(Tableau2[Habilitation
PERMIS PL
(PERMISPL)],Tableau1[],Tableau1[Validité2],0)),"",VLOOKUP(Tableau2[Habilitation
PERMIS PL
(PERMISPL)],Tableau1[],Tableau1[Validité2],0))</f>
        <v/>
      </c>
      <c r="BS5" s="14"/>
      <c r="BT5" s="14"/>
      <c r="BU5" s="14" t="str">
        <f>IF(ISERROR(+DATE(YEAR(Tableau2[Dernier Recyclage PERMIS PL])+Tableau2[Validité
PERMIS PL],MONTH(Tableau2[Dernier Recyclage PERMIS PL]),DAY(Tableau2[Dernier Recyclage PERMIS PL]))),"",(+DATE(YEAR(Tableau2[Dernier Recyclage PERMIS PL])+Tableau2[Validité
PERMIS PL],MONTH(Tableau2[Dernier Recyclage PERMIS PL]),DAY(Tableau2[Dernier Recyclage PERMIS PL]))))</f>
        <v/>
      </c>
      <c r="BV5" s="108"/>
      <c r="BW5" s="58"/>
      <c r="BX5" s="14" t="str">
        <f>IF(ISERROR(VLOOKUP(Tableau2[Habilitation Opérateur Chantier Amiante
(RISAMRECOC)]
                                                                                                                                                                                                                                                                (PERMISPL),Tableau1[],Tableau1[Validité2],0)),"",VLOOKUP(Tableau2[Habilitation Opérateur Chantier Amiante
(RISAMRECOC)],Tableau1[],Tableau1[Validité2],0))</f>
        <v/>
      </c>
      <c r="BY5" s="14"/>
      <c r="BZ5" s="14"/>
      <c r="CA5" s="14" t="str">
        <f>IF(ISERROR(+DATE(YEAR(Tableau2[Dernier Recyclage Opérateur Chantier Amiante])+Tableau2[Validité
Opérateur Chantier Amiante],MONTH(Tableau2[Dernier Recyclage Opérateur Chantier Amiante]),DAY(Tableau2[Dernier Recyclage Opérateur Chantier Amiante]))),"",(+DATE(YEAR(Tableau2[Dernier Recyclage Opérateur Chantier Amiante])+Tableau2[Validité
Opérateur Chantier Amiante],MONTH(Tableau2[Dernier Recyclage Opérateur Chantier Amiante]),DAY(Tableau2[Dernier Recyclage Opérateur Chantier Amiante]))))</f>
        <v/>
      </c>
      <c r="CB5" s="108"/>
      <c r="CC5" s="58"/>
      <c r="CD5" s="14" t="str">
        <f>IF(ISERROR(VLOOKUP(Tableau2[Habilitation Echafaudage Monteur - Superviseur
(ECHAUFAU2)]
                                                                                                                                                                                                                                                                (PERMISPL),Tableau1[],Tableau1[Validité2],0)),"",VLOOKUP(Tableau2[Habilitation Echafaudage Monteur - Superviseur
(ECHAUFAU2)],Tableau1[],Tableau1[Validité2],0))</f>
        <v/>
      </c>
      <c r="CE5" s="14"/>
      <c r="CF5" s="14"/>
      <c r="CG5" s="14" t="str">
        <f>IF(ISERROR(+DATE(YEAR(Tableau2[Dernier Recyclage Echafaudage Monteur - Superviseur])+Tableau2[Validité
Echafaudage Monteur - Superviseur],MONTH(Tableau2[Dernier Recyclage Echafaudage Monteur - Superviseur]),DAY(Tableau2[Dernier Recyclage Echafaudage Monteur - Superviseur]))),"",(+DATE(YEAR(Tableau2[Dernier Recyclage Echafaudage Monteur - Superviseur])+Tableau2[Validité
Echafaudage Monteur - Superviseur],MONTH(Tableau2[Dernier Recyclage Echafaudage Monteur - Superviseur]),DAY(Tableau2[Dernier Recyclage Echafaudage Monteur - Superviseur]))))</f>
        <v/>
      </c>
      <c r="CH5" s="108"/>
      <c r="CI5" s="58"/>
      <c r="CJ5" s="14" t="str">
        <f>IF(ISERROR(VLOOKUP(Tableau2[Habilitation Echafaudage Mobile
(ECHAFAU1)]
                                                                                                                                                                                                                                                                (PERMISPL),Tableau1[],Tableau1[Validité2],0)),"",VLOOKUP(Tableau2[Habilitation Echafaudage Mobile
(ECHAFAU1)],Tableau1[],Tableau1[Validité2],0))</f>
        <v/>
      </c>
      <c r="CK5" s="14"/>
      <c r="CL5" s="14"/>
      <c r="CM5" s="14" t="str">
        <f>IF(ISERROR(+DATE(YEAR(Tableau2[Dernier Recyclage Echafaudage Mobile])+Tableau2[Validité
Echafaudage Mobile],MONTH(Tableau2[Dernier Recyclage Echafaudage Mobile]),DAY(Tableau2[Dernier Recyclage Echafaudage Mobile]))),"",(+DATE(YEAR(Tableau2[Dernier Recyclage Echafaudage Mobile])+Tableau2[Validité
Echafaudage Mobile],MONTH(Tableau2[Dernier Recyclage Echafaudage Mobile]),DAY(Tableau2[Dernier Recyclage Echafaudage Mobile]))))</f>
        <v/>
      </c>
      <c r="CN5" s="108"/>
      <c r="CO5" s="58"/>
      <c r="CP5" s="14" t="str">
        <f>IF(ISERROR(VLOOKUP(Tableau2[Habilitation Permis EB
(PERMISEB)]
                                                                                                                                                                                                                                                                (PERMISPL),Tableau1[],Tableau1[Validité2],0)),"",VLOOKUP(Tableau2[Habilitation Permis EB
(PERMISEB)],Tableau1[],Tableau1[Validité2],0))</f>
        <v/>
      </c>
      <c r="CQ5" s="14"/>
      <c r="CR5" s="14"/>
      <c r="CS5" s="14" t="str">
        <f>IF(ISERROR(+DATE(YEAR(Tableau2[Dernier Recyclage Permis EB])+Tableau2[Validité
Permis EB],MONTH(Tableau2[Dernier Recyclage Permis EB]),DAY(Tableau2[Dernier Recyclage Permis EB]))),"",(+DATE(YEAR(Tableau2[Dernier Recyclage Permis EB])+Tableau2[Validité
Permis EB],MONTH(Tableau2[Dernier Recyclage Permis EB]),DAY(Tableau2[Dernier Recyclage Permis EB]))))</f>
        <v/>
      </c>
    </row>
    <row r="6" spans="1:97" x14ac:dyDescent="0.3">
      <c r="A6" s="17" t="s">
        <v>254</v>
      </c>
      <c r="B6" s="12" t="s">
        <v>255</v>
      </c>
      <c r="C6" s="46" t="s">
        <v>7</v>
      </c>
      <c r="D6" s="36">
        <f>+IF(ISERROR(VLOOKUP(Tableau2[[#This Row],[Habilitation électrique
(HAB0, HAB1 …)]],Tableau1[],Tableau1[Validité2],0)),"",VLOOKUP(Tableau2[[#This Row],[Habilitation électrique
(HAB0, HAB1 …)]],Tableau1[],Tableau1[Validité2],0))</f>
        <v>3</v>
      </c>
      <c r="E6" s="44">
        <v>40084</v>
      </c>
      <c r="F6" s="44">
        <v>41892</v>
      </c>
      <c r="G6" s="38">
        <f>IF(ISERROR(+DATE(YEAR(Tableau2[Dernier Recyclage
"électrique"])+Tableau2[[#This Row],[Validité
"électrique"]],MONTH(Tableau2[Dernier Recyclage
"électrique"]),DAY(Tableau2[Dernier Recyclage
"électrique"]))),"",(+DATE(YEAR(Tableau2[Dernier Recyclage
"électrique"])+Tableau2[[#This Row],[Validité
"électrique"]],MONTH(Tableau2[Dernier Recyclage
"électrique"]),DAY(Tableau2[Dernier Recyclage
"électrique"]))))</f>
        <v>42988</v>
      </c>
      <c r="H6" s="5"/>
      <c r="I6" s="50" t="s">
        <v>70</v>
      </c>
      <c r="J6" s="7">
        <f>IF(ISERROR(VLOOKUP(Tableau2[Habilitation
Pont-Roulant
(PONTIER)],Tableau1[],Tableau1[Validité2],0)),"",VLOOKUP(Tableau2[Habilitation
Pont-Roulant
(PONTIER)],Tableau1[],Tableau1[Validité2],0))</f>
        <v>5</v>
      </c>
      <c r="K6" s="48">
        <v>40529</v>
      </c>
      <c r="L6" s="48">
        <v>40529</v>
      </c>
      <c r="M6" s="38">
        <f>IF(ISERROR(+DATE(YEAR(Tableau2[Dernier Recyclage Pont-Roulant
]
)+Tableau2[Validité
Pont-Roulant],MONTH(Tableau2[Dernier Recyclage Pont-Roulant
]),DAY(Tableau2[Dernier Recyclage Pont-Roulant
]))),"",(+DATE(YEAR(Tableau2[Dernier Recyclage Pont-Roulant
])+Tableau2[Validité
Pont-Roulant],MONTH(Tableau2[Dernier Recyclage Pont-Roulant
]),DAY(Tableau2[Dernier Recyclage Pont-Roulant
]))))</f>
        <v>42355</v>
      </c>
      <c r="N6" s="41"/>
      <c r="O6" s="56"/>
      <c r="P6" s="7" t="str">
        <f>IF(ISERROR(VLOOKUP(Tableau2[Habilitation
Entretien Batterie
(BATENTRE)],Tableau1[],Tableau1[Validité2],0)),"",VLOOKUP(Tableau2[Habilitation
Entretien Batterie
(BATENTRE)],Tableau1[],Tableau1[Validité2],0))</f>
        <v/>
      </c>
      <c r="Q6" s="48"/>
      <c r="R6" s="48"/>
      <c r="S6" s="14" t="str">
        <f>IF(ISERROR(+DATE(YEAR(Tableau2[Dernier Recyclage Entretien Batterie])+Tableau2[Validité Entretien Batterie],MONTH(Tableau2[Dernier Recyclage Entretien Batterie]),DAY(Tableau2[Dernier Recyclage Entretien Batterie]))),"",(+DATE(YEAR(Tableau2[Dernier Recyclage Entretien Batterie])+Tableau2[Validité Entretien Batterie],MONTH(Tableau2[Dernier Recyclage Entretien Batterie]),DAY(Tableau2[Dernier Recyclage Entretien Batterie]))))</f>
        <v/>
      </c>
      <c r="T6" s="41"/>
      <c r="U6" s="56"/>
      <c r="V6" s="7" t="str">
        <f>IF(ISERROR(VLOOKUP(Tableau2[Habilitation
Tronçonnage
(TRONCONNE)],Tableau1[],Tableau1[Validité2],0)),"",VLOOKUP(Tableau2[Habilitation
Tronçonnage
(TRONCONNE)],Tableau1[],Tableau1[Validité2],0))</f>
        <v/>
      </c>
      <c r="W6" s="48"/>
      <c r="X6" s="48"/>
      <c r="Y6" s="14" t="str">
        <f>IF(ISERROR(+DATE(YEAR(Tableau2[Dernier Recyclage Tronçonnage])+Tableau2[Validité Tronçonnage],MONTH(Tableau2[Dernier Recyclage Tronçonnage]),DAY(Tableau2[Dernier Recyclage Tronçonnage]))),"",(+DATE(YEAR(Tableau2[Dernier Recyclage Tronçonnage])+Tableau2[Validité Tronçonnage],MONTH(Tableau2[Dernier Recyclage Tronçonnage]),DAY(Tableau2[Dernier Recyclage Tronçonnage]))))</f>
        <v/>
      </c>
      <c r="Z6" s="41"/>
      <c r="AA6" s="56" t="s">
        <v>122</v>
      </c>
      <c r="AB6" s="7">
        <f>IF(ISERROR(VLOOKUP(Tableau2[Habilitation
Prlvmt Huile
(HUILE)],Tableau1[],Tableau1[Validité2],0)),"",VLOOKUP(Tableau2[Habilitation
Prlvmt Huile
(HUILE)],Tableau1[],Tableau1[Validité2],0))</f>
        <v>5</v>
      </c>
      <c r="AC6" s="53"/>
      <c r="AD6" s="48">
        <v>41571</v>
      </c>
      <c r="AE6" s="14">
        <f>IF(ISERROR(+DATE(YEAR(Tableau2[Dernier Recyclage Prlvmt Huile])+Tableau2[Validité
Prlvmt Huile],MONTH(Tableau2[Dernier Recyclage Prlvmt Huile]),DAY(Tableau2[Dernier Recyclage Prlvmt Huile]))),"",(+DATE(YEAR(Tableau2[Dernier Recyclage Prlvmt Huile])+Tableau2[Validité
Prlvmt Huile],MONTH(Tableau2[Dernier Recyclage Prlvmt Huile]),DAY(Tableau2[Dernier Recyclage Prlvmt Huile]))))</f>
        <v>43397</v>
      </c>
      <c r="AF6" s="40"/>
      <c r="AG6" s="56"/>
      <c r="AH6" s="98" t="str">
        <f>IF(ISERROR(VLOOKUP(Tableau2[Habilitation Contrôle / Montage Meules sur Tourets
(MEULES)],Tableau1[],Tableau1[Validité2],0)),"",VLOOKUP(Tableau2[Habilitation Contrôle / Montage Meules sur Tourets
(MEULES)],Tableau1[],Tableau1[Validité2],0))</f>
        <v/>
      </c>
      <c r="AI6" s="53"/>
      <c r="AJ6" s="48"/>
      <c r="AK6" s="93" t="str">
        <f>IF(ISERROR(+DATE(YEAR(Tableau2[Dernier Recyclage Contrôle / Montage Meules sur Tourets])+Tableau2[Validité Contrôle / Montage Meules sur Tourets],MONTH(Tableau2[Dernier Recyclage Contrôle / Montage Meules sur Tourets]),DAY(Tableau2[Dernier Recyclage Contrôle / Montage Meules sur Tourets]))),"",(+DATE(YEAR(Tableau2[Dernier Recyclage Contrôle / Montage Meules sur Tourets])+Tableau2[Validité Contrôle / Montage Meules sur Tourets],MONTH(Tableau2[Dernier Recyclage Contrôle / Montage Meules sur Tourets]),DAY(Tableau2[Dernier Recyclage Contrôle / Montage Meules sur Tourets]))))</f>
        <v/>
      </c>
      <c r="AL6" s="108"/>
      <c r="AM6" s="56"/>
      <c r="AN6" s="7" t="str">
        <f>IF(ISERROR(VLOOKUP(Tableau2[Habilitation
CACES Camion GRUE
(CAMIGRUINI)],Tableau1[],Tableau1[Validité2],0)),"",VLOOKUP(Tableau2[Habilitation
CACES Camion GRUE
(CAMIGRUINI)],Tableau1[],Tableau1[Validité2],0))</f>
        <v/>
      </c>
      <c r="AO6" s="48"/>
      <c r="AP6" s="48"/>
      <c r="AQ6" s="14" t="str">
        <f>IF(ISERROR(+DATE(YEAR(Tableau2[Dernier Recyclage CACES Camion GRUE])+Tableau2[Validité
CACES Camion GRUE],MONTH(Tableau2[Dernier Recyclage CACES Camion GRUE]),DAY(Tableau2[Dernier Recyclage CACES Camion GRUE]))),"",(+DATE(YEAR(Tableau2[Dernier Recyclage CACES Camion GRUE])+Tableau2[Validité
CACES Camion GRUE],MONTH(Tableau2[Dernier Recyclage CACES Camion GRUE]),DAY(Tableau2[Dernier Recyclage CACES Camion GRUE]))))</f>
        <v/>
      </c>
      <c r="AR6" s="108"/>
      <c r="AS6" s="58"/>
      <c r="AT6" s="7" t="str">
        <f>IF(ISERROR(VLOOKUP(Tableau2[Habilitation
SICOBA],Tableau1[],Tableau1[Validité2],0)),"",VLOOKUP(Tableau2[Habilitation
SICOBA],Tableau1[],Tableau1[Validité2],0))</f>
        <v/>
      </c>
      <c r="AU6" s="93"/>
      <c r="AV6" s="93"/>
      <c r="AW6" s="14" t="str">
        <f>IF(ISERROR(+DATE(YEAR(Tableau2[Dernier Recyclage SICOBA])+Tableau2[Validité
SICOBA],MONTH(Tableau2[Dernier Recyclage SICOBA]),DAY(Tableau2[Dernier Recyclage SICOBA]))),"",(+DATE(YEAR(Tableau2[Dernier Recyclage SICOBA])+Tableau2[Validité
SICOBA],MONTH(Tableau2[Dernier Recyclage SICOBA]),DAY(Tableau2[Dernier Recyclage SICOBA]))))</f>
        <v/>
      </c>
      <c r="AX6" s="108"/>
      <c r="AY6" s="58"/>
      <c r="AZ6" s="7" t="str">
        <f>IF(ISERROR(VLOOKUP(Tableau2[Habilitation
SST],Tableau1[],Tableau1[Validité2],0)),"",VLOOKUP(Tableau2[Habilitation
SST],Tableau1[],Tableau1[Validité2],0))</f>
        <v/>
      </c>
      <c r="BA6" s="93"/>
      <c r="BB6" s="93"/>
      <c r="BC6" s="14" t="str">
        <f>IF(ISERROR(+DATE(YEAR(Tableau2[Dernier Recyclage SST])+Tableau2[Validité
SST],MONTH(Tableau2[Dernier Recyclage SST]),DAY(Tableau2[Dernier Recyclage SST]))),"",(+DATE(YEAR(Tableau2[Dernier Recyclage SST])+Tableau2[Validité
SST],MONTH(Tableau2[Dernier Recyclage SST]),DAY(Tableau2[Dernier Recyclage SST]))))</f>
        <v/>
      </c>
      <c r="BD6" s="108"/>
      <c r="BE6" s="58"/>
      <c r="BF6" s="14" t="str">
        <f>IF(ISERROR(VLOOKUP(Tableau2[Habilitation Encadrement Amiante
(RISQAMIATC)],Tableau1[],Tableau1[Validité2],0)),"",VLOOKUP(Tableau2[Habilitation Encadrement Amiante
(RISQAMIATC)],Tableau1[],Tableau1[Validité2],0))</f>
        <v/>
      </c>
      <c r="BG6" s="14"/>
      <c r="BH6" s="14"/>
      <c r="BI6" s="14" t="str">
        <f>IF(ISERROR(+DATE(YEAR(Tableau2[Dernier Recyclage Encadrement Amiante])+Tableau2[Validité Encadrement Amiante],MONTH(Tableau2[Dernier Recyclage Encadrement Amiante]),DAY(Tableau2[Dernier Recyclage Encadrement Amiante]))),"",(+DATE(YEAR(Tableau2[Dernier Recyclage Encadrement Amiante])+Tableau2[Validité Encadrement Amiante],MONTH(Tableau2[Dernier Recyclage Encadrement Amiante]),DAY(Tableau2[Dernier Recyclage Encadrement Amiante]))))</f>
        <v/>
      </c>
      <c r="BJ6" s="108"/>
      <c r="BK6" s="58"/>
      <c r="BL6" s="14" t="str">
        <f>IF(ISERROR(VLOOKUP(Tableau2[Habilitation Connexion / Déconnexion Batterie
(BATCONDEC)],Tableau1[],Tableau1[Validité2],0)),"",VLOOKUP(Tableau2[Habilitation Connexion / Déconnexion Batterie
(BATCONDEC)],Tableau1[],Tableau1[Validité2],0))</f>
        <v/>
      </c>
      <c r="BM6" s="14"/>
      <c r="BN6" s="14"/>
      <c r="BO6" s="14" t="str">
        <f>IF(ISERROR(+DATE(YEAR(Tableau2[Dernier Recyclage Connexion / Déconnexion Batterie])+Tableau2[Validité Connexion / Déconnexion Batterie],MONTH(Tableau2[Dernier Recyclage Connexion / Déconnexion Batterie]),DAY(Tableau2[Dernier Recyclage Connexion / Déconnexion Batterie]))),"",(+DATE(YEAR(Tableau2[Dernier Recyclage Connexion / Déconnexion Batterie])+Tableau2[Validité Connexion / Déconnexion Batterie],MONTH(Tableau2[Dernier Recyclage Connexion / Déconnexion Batterie]),DAY(Tableau2[Dernier Recyclage Connexion / Déconnexion Batterie]))))</f>
        <v/>
      </c>
      <c r="BP6" s="108"/>
      <c r="BQ6" s="58"/>
      <c r="BR6" s="14" t="str">
        <f>IF(ISERROR(VLOOKUP(Tableau2[Habilitation
PERMIS PL
(PERMISPL)],Tableau1[],Tableau1[Validité2],0)),"",VLOOKUP(Tableau2[Habilitation
PERMIS PL
(PERMISPL)],Tableau1[],Tableau1[Validité2],0))</f>
        <v/>
      </c>
      <c r="BS6" s="14"/>
      <c r="BT6" s="14"/>
      <c r="BU6" s="14" t="str">
        <f>IF(ISERROR(+DATE(YEAR(Tableau2[Dernier Recyclage PERMIS PL])+Tableau2[Validité
PERMIS PL],MONTH(Tableau2[Dernier Recyclage PERMIS PL]),DAY(Tableau2[Dernier Recyclage PERMIS PL]))),"",(+DATE(YEAR(Tableau2[Dernier Recyclage PERMIS PL])+Tableau2[Validité
PERMIS PL],MONTH(Tableau2[Dernier Recyclage PERMIS PL]),DAY(Tableau2[Dernier Recyclage PERMIS PL]))))</f>
        <v/>
      </c>
      <c r="BV6" s="108"/>
      <c r="BW6" s="58"/>
      <c r="BX6" s="14" t="str">
        <f>IF(ISERROR(VLOOKUP(Tableau2[Habilitation Opérateur Chantier Amiante
(RISAMRECOC)]
                                                                                                                                                                                                                                                                (PERMISPL),Tableau1[],Tableau1[Validité2],0)),"",VLOOKUP(Tableau2[Habilitation Opérateur Chantier Amiante
(RISAMRECOC)],Tableau1[],Tableau1[Validité2],0))</f>
        <v/>
      </c>
      <c r="BY6" s="14"/>
      <c r="BZ6" s="14"/>
      <c r="CA6" s="14" t="str">
        <f>IF(ISERROR(+DATE(YEAR(Tableau2[Dernier Recyclage Opérateur Chantier Amiante])+Tableau2[Validité
Opérateur Chantier Amiante],MONTH(Tableau2[Dernier Recyclage Opérateur Chantier Amiante]),DAY(Tableau2[Dernier Recyclage Opérateur Chantier Amiante]))),"",(+DATE(YEAR(Tableau2[Dernier Recyclage Opérateur Chantier Amiante])+Tableau2[Validité
Opérateur Chantier Amiante],MONTH(Tableau2[Dernier Recyclage Opérateur Chantier Amiante]),DAY(Tableau2[Dernier Recyclage Opérateur Chantier Amiante]))))</f>
        <v/>
      </c>
      <c r="CB6" s="108"/>
      <c r="CC6" s="58"/>
      <c r="CD6" s="14" t="str">
        <f>IF(ISERROR(VLOOKUP(Tableau2[Habilitation Echafaudage Monteur - Superviseur
(ECHAUFAU2)]
                                                                                                                                                                                                                                                                (PERMISPL),Tableau1[],Tableau1[Validité2],0)),"",VLOOKUP(Tableau2[Habilitation Echafaudage Monteur - Superviseur
(ECHAUFAU2)],Tableau1[],Tableau1[Validité2],0))</f>
        <v/>
      </c>
      <c r="CE6" s="14"/>
      <c r="CF6" s="14"/>
      <c r="CG6" s="14" t="str">
        <f>IF(ISERROR(+DATE(YEAR(Tableau2[Dernier Recyclage Echafaudage Monteur - Superviseur])+Tableau2[Validité
Echafaudage Monteur - Superviseur],MONTH(Tableau2[Dernier Recyclage Echafaudage Monteur - Superviseur]),DAY(Tableau2[Dernier Recyclage Echafaudage Monteur - Superviseur]))),"",(+DATE(YEAR(Tableau2[Dernier Recyclage Echafaudage Monteur - Superviseur])+Tableau2[Validité
Echafaudage Monteur - Superviseur],MONTH(Tableau2[Dernier Recyclage Echafaudage Monteur - Superviseur]),DAY(Tableau2[Dernier Recyclage Echafaudage Monteur - Superviseur]))))</f>
        <v/>
      </c>
      <c r="CH6" s="108"/>
      <c r="CI6" s="58"/>
      <c r="CJ6" s="14" t="str">
        <f>IF(ISERROR(VLOOKUP(Tableau2[Habilitation Echafaudage Mobile
(ECHAFAU1)]
                                                                                                                                                                                                                                                                (PERMISPL),Tableau1[],Tableau1[Validité2],0)),"",VLOOKUP(Tableau2[Habilitation Echafaudage Mobile
(ECHAFAU1)],Tableau1[],Tableau1[Validité2],0))</f>
        <v/>
      </c>
      <c r="CK6" s="14"/>
      <c r="CL6" s="14"/>
      <c r="CM6" s="14" t="str">
        <f>IF(ISERROR(+DATE(YEAR(Tableau2[Dernier Recyclage Echafaudage Mobile])+Tableau2[Validité
Echafaudage Mobile],MONTH(Tableau2[Dernier Recyclage Echafaudage Mobile]),DAY(Tableau2[Dernier Recyclage Echafaudage Mobile]))),"",(+DATE(YEAR(Tableau2[Dernier Recyclage Echafaudage Mobile])+Tableau2[Validité
Echafaudage Mobile],MONTH(Tableau2[Dernier Recyclage Echafaudage Mobile]),DAY(Tableau2[Dernier Recyclage Echafaudage Mobile]))))</f>
        <v/>
      </c>
      <c r="CN6" s="108"/>
      <c r="CO6" s="58"/>
      <c r="CP6" s="14" t="str">
        <f>IF(ISERROR(VLOOKUP(Tableau2[Habilitation Permis EB
(PERMISEB)]
                                                                                                                                                                                                                                                                (PERMISPL),Tableau1[],Tableau1[Validité2],0)),"",VLOOKUP(Tableau2[Habilitation Permis EB
(PERMISEB)],Tableau1[],Tableau1[Validité2],0))</f>
        <v/>
      </c>
      <c r="CQ6" s="14"/>
      <c r="CR6" s="14"/>
      <c r="CS6" s="14" t="str">
        <f>IF(ISERROR(+DATE(YEAR(Tableau2[Dernier Recyclage Permis EB])+Tableau2[Validité
Permis EB],MONTH(Tableau2[Dernier Recyclage Permis EB]),DAY(Tableau2[Dernier Recyclage Permis EB]))),"",(+DATE(YEAR(Tableau2[Dernier Recyclage Permis EB])+Tableau2[Validité
Permis EB],MONTH(Tableau2[Dernier Recyclage Permis EB]),DAY(Tableau2[Dernier Recyclage Permis EB]))))</f>
        <v/>
      </c>
    </row>
    <row r="7" spans="1:97" x14ac:dyDescent="0.3">
      <c r="A7" s="17" t="s">
        <v>256</v>
      </c>
      <c r="B7" s="12" t="s">
        <v>257</v>
      </c>
      <c r="C7" s="46" t="s">
        <v>9</v>
      </c>
      <c r="D7" s="36">
        <f>+IF(ISERROR(VLOOKUP(Tableau2[[#This Row],[Habilitation électrique
(HAB0, HAB1 …)]],Tableau1[],Tableau1[Validité2],0)),"",VLOOKUP(Tableau2[[#This Row],[Habilitation électrique
(HAB0, HAB1 …)]],Tableau1[],Tableau1[Validité2],0))</f>
        <v>3</v>
      </c>
      <c r="E7" s="42" t="s">
        <v>120</v>
      </c>
      <c r="F7" s="43" t="s">
        <v>245</v>
      </c>
      <c r="G7" s="13">
        <f>IF(ISERROR(+DATE(YEAR(Tableau2[Dernier Recyclage
"électrique"])+Tableau2[[#This Row],[Validité
"électrique"]],MONTH(Tableau2[Dernier Recyclage
"électrique"]),DAY(Tableau2[Dernier Recyclage
"électrique"]))),"",(+DATE(YEAR(Tableau2[Dernier Recyclage
"électrique"])+Tableau2[[#This Row],[Validité
"électrique"]],MONTH(Tableau2[Dernier Recyclage
"électrique"]),DAY(Tableau2[Dernier Recyclage
"électrique"]))))</f>
        <v>43020</v>
      </c>
      <c r="H7" s="11"/>
      <c r="I7" s="49" t="s">
        <v>70</v>
      </c>
      <c r="J7" s="9">
        <f>IF(ISERROR(VLOOKUP(Tableau2[Habilitation
Pont-Roulant
(PONTIER)],Tableau1[],Tableau1[Validité2],0)),"",VLOOKUP(Tableau2[Habilitation
Pont-Roulant
(PONTIER)],Tableau1[],Tableau1[Validité2],0))</f>
        <v>5</v>
      </c>
      <c r="K7" s="47" t="s">
        <v>120</v>
      </c>
      <c r="L7" s="47" t="s">
        <v>121</v>
      </c>
      <c r="M7" s="13" t="str">
        <f>IF(ISERROR(+DATE(YEAR(Tableau2[Dernier Recyclage Pont-Roulant
]
)+Tableau2[Validité
Pont-Roulant],MONTH(Tableau2[Dernier Recyclage Pont-Roulant
]),DAY(Tableau2[Dernier Recyclage Pont-Roulant
]))),"",(+DATE(YEAR(Tableau2[Dernier Recyclage Pont-Roulant
])+Tableau2[Validité
Pont-Roulant],MONTH(Tableau2[Dernier Recyclage Pont-Roulant
]),DAY(Tableau2[Dernier Recyclage Pont-Roulant
]))))</f>
        <v/>
      </c>
      <c r="N7" s="108"/>
      <c r="O7" s="55" t="s">
        <v>24</v>
      </c>
      <c r="P7" s="9">
        <f>IF(ISERROR(VLOOKUP(Tableau2[Habilitation
Entretien Batterie
(BATENTRE)],Tableau1[],Tableau1[Validité2],0)),"",VLOOKUP(Tableau2[Habilitation
Entretien Batterie
(BATENTRE)],Tableau1[],Tableau1[Validité2],0))</f>
        <v>3</v>
      </c>
      <c r="Q7" s="47" t="s">
        <v>121</v>
      </c>
      <c r="R7" s="47" t="s">
        <v>121</v>
      </c>
      <c r="S7" s="39" t="str">
        <f>IF(ISERROR(+DATE(YEAR(Tableau2[Dernier Recyclage Entretien Batterie])+Tableau2[Validité Entretien Batterie],MONTH(Tableau2[Dernier Recyclage Entretien Batterie]),DAY(Tableau2[Dernier Recyclage Entretien Batterie]))),"",(+DATE(YEAR(Tableau2[Dernier Recyclage Entretien Batterie])+Tableau2[Validité Entretien Batterie],MONTH(Tableau2[Dernier Recyclage Entretien Batterie]),DAY(Tableau2[Dernier Recyclage Entretien Batterie]))))</f>
        <v/>
      </c>
      <c r="T7" s="108"/>
      <c r="U7" s="55" t="s">
        <v>120</v>
      </c>
      <c r="V7" s="9" t="str">
        <f>IF(ISERROR(VLOOKUP(Tableau2[Habilitation
Tronçonnage
(TRONCONNE)],Tableau1[],Tableau1[Validité2],0)),"",VLOOKUP(Tableau2[Habilitation
Tronçonnage
(TRONCONNE)],Tableau1[],Tableau1[Validité2],0))</f>
        <v/>
      </c>
      <c r="W7" s="47" t="s">
        <v>120</v>
      </c>
      <c r="X7" s="47" t="s">
        <v>120</v>
      </c>
      <c r="Y7" s="39" t="str">
        <f>IF(ISERROR(+DATE(YEAR(Tableau2[Dernier Recyclage Tronçonnage])+Tableau2[Validité Tronçonnage],MONTH(Tableau2[Dernier Recyclage Tronçonnage]),DAY(Tableau2[Dernier Recyclage Tronçonnage]))),"",(+DATE(YEAR(Tableau2[Dernier Recyclage Tronçonnage])+Tableau2[Validité Tronçonnage],MONTH(Tableau2[Dernier Recyclage Tronçonnage]),DAY(Tableau2[Dernier Recyclage Tronçonnage]))))</f>
        <v/>
      </c>
      <c r="Z7" s="41"/>
      <c r="AA7" s="55" t="s">
        <v>122</v>
      </c>
      <c r="AB7" s="9">
        <f>IF(ISERROR(VLOOKUP(Tableau2[Habilitation
Prlvmt Huile
(HUILE)],Tableau1[],Tableau1[Validité2],0)),"",VLOOKUP(Tableau2[Habilitation
Prlvmt Huile
(HUILE)],Tableau1[],Tableau1[Validité2],0))</f>
        <v>5</v>
      </c>
      <c r="AC7" s="52" t="s">
        <v>120</v>
      </c>
      <c r="AD7" s="47" t="s">
        <v>121</v>
      </c>
      <c r="AE7" s="39" t="str">
        <f>IF(ISERROR(+DATE(YEAR(Tableau2[Dernier Recyclage Prlvmt Huile])+Tableau2[Validité
Prlvmt Huile],MONTH(Tableau2[Dernier Recyclage Prlvmt Huile]),DAY(Tableau2[Dernier Recyclage Prlvmt Huile]))),"",(+DATE(YEAR(Tableau2[Dernier Recyclage Prlvmt Huile])+Tableau2[Validité
Prlvmt Huile],MONTH(Tableau2[Dernier Recyclage Prlvmt Huile]),DAY(Tableau2[Dernier Recyclage Prlvmt Huile]))))</f>
        <v/>
      </c>
      <c r="AF7" s="40"/>
      <c r="AG7" s="55" t="s">
        <v>120</v>
      </c>
      <c r="AH7" s="97" t="str">
        <f>IF(ISERROR(VLOOKUP(Tableau2[Habilitation Contrôle / Montage Meules sur Tourets
(MEULES)],Tableau1[],Tableau1[Validité2],0)),"",VLOOKUP(Tableau2[Habilitation Contrôle / Montage Meules sur Tourets
(MEULES)],Tableau1[],Tableau1[Validité2],0))</f>
        <v/>
      </c>
      <c r="AI7" s="52" t="s">
        <v>120</v>
      </c>
      <c r="AJ7" s="47" t="s">
        <v>120</v>
      </c>
      <c r="AK7" s="92" t="str">
        <f>IF(ISERROR(+DATE(YEAR(Tableau2[Dernier Recyclage Contrôle / Montage Meules sur Tourets])+Tableau2[Validité Contrôle / Montage Meules sur Tourets],MONTH(Tableau2[Dernier Recyclage Contrôle / Montage Meules sur Tourets]),DAY(Tableau2[Dernier Recyclage Contrôle / Montage Meules sur Tourets]))),"",(+DATE(YEAR(Tableau2[Dernier Recyclage Contrôle / Montage Meules sur Tourets])+Tableau2[Validité Contrôle / Montage Meules sur Tourets],MONTH(Tableau2[Dernier Recyclage Contrôle / Montage Meules sur Tourets]),DAY(Tableau2[Dernier Recyclage Contrôle / Montage Meules sur Tourets]))))</f>
        <v/>
      </c>
      <c r="AL7" s="108"/>
      <c r="AM7" s="55" t="s">
        <v>120</v>
      </c>
      <c r="AN7" s="9" t="str">
        <f>IF(ISERROR(VLOOKUP(Tableau2[Habilitation
CACES Camion GRUE
(CAMIGRUINI)],Tableau1[],Tableau1[Validité2],0)),"",VLOOKUP(Tableau2[Habilitation
CACES Camion GRUE
(CAMIGRUINI)],Tableau1[],Tableau1[Validité2],0))</f>
        <v/>
      </c>
      <c r="AO7" s="47" t="s">
        <v>120</v>
      </c>
      <c r="AP7" s="47" t="s">
        <v>120</v>
      </c>
      <c r="AQ7" s="39" t="str">
        <f>IF(ISERROR(+DATE(YEAR(Tableau2[Dernier Recyclage CACES Camion GRUE])+Tableau2[Validité
CACES Camion GRUE],MONTH(Tableau2[Dernier Recyclage CACES Camion GRUE]),DAY(Tableau2[Dernier Recyclage CACES Camion GRUE]))),"",(+DATE(YEAR(Tableau2[Dernier Recyclage CACES Camion GRUE])+Tableau2[Validité
CACES Camion GRUE],MONTH(Tableau2[Dernier Recyclage CACES Camion GRUE]),DAY(Tableau2[Dernier Recyclage CACES Camion GRUE]))))</f>
        <v/>
      </c>
      <c r="AR7" s="108"/>
      <c r="AS7" s="59" t="s">
        <v>109</v>
      </c>
      <c r="AT7" s="9">
        <f>IF(ISERROR(VLOOKUP(Tableau2[Habilitation
SICOBA],Tableau1[],Tableau1[Validité2],0)),"",VLOOKUP(Tableau2[Habilitation
SICOBA],Tableau1[],Tableau1[Validité2],0))</f>
        <v>2</v>
      </c>
      <c r="AU7" s="92" t="s">
        <v>120</v>
      </c>
      <c r="AV7" s="92" t="s">
        <v>121</v>
      </c>
      <c r="AW7" s="39" t="str">
        <f>IF(ISERROR(+DATE(YEAR(Tableau2[Dernier Recyclage SICOBA])+Tableau2[Validité
SICOBA],MONTH(Tableau2[Dernier Recyclage SICOBA]),DAY(Tableau2[Dernier Recyclage SICOBA]))),"",(+DATE(YEAR(Tableau2[Dernier Recyclage SICOBA])+Tableau2[Validité
SICOBA],MONTH(Tableau2[Dernier Recyclage SICOBA]),DAY(Tableau2[Dernier Recyclage SICOBA]))))</f>
        <v/>
      </c>
      <c r="AX7" s="108"/>
      <c r="AY7" s="59" t="s">
        <v>120</v>
      </c>
      <c r="AZ7" s="9" t="str">
        <f>IF(ISERROR(VLOOKUP(Tableau2[Habilitation
SST],Tableau1[],Tableau1[Validité2],0)),"",VLOOKUP(Tableau2[Habilitation
SST],Tableau1[],Tableau1[Validité2],0))</f>
        <v/>
      </c>
      <c r="BA7" s="92" t="s">
        <v>120</v>
      </c>
      <c r="BB7" s="92" t="s">
        <v>120</v>
      </c>
      <c r="BC7" s="39" t="str">
        <f>IF(ISERROR(+DATE(YEAR(Tableau2[Dernier Recyclage SST])+Tableau2[Validité
SST],MONTH(Tableau2[Dernier Recyclage SST]),DAY(Tableau2[Dernier Recyclage SST]))),"",(+DATE(YEAR(Tableau2[Dernier Recyclage SST])+Tableau2[Validité
SST],MONTH(Tableau2[Dernier Recyclage SST]),DAY(Tableau2[Dernier Recyclage SST]))))</f>
        <v/>
      </c>
      <c r="BD7" s="108"/>
      <c r="BE7" s="59" t="s">
        <v>120</v>
      </c>
      <c r="BF7" s="39" t="str">
        <f>IF(ISERROR(VLOOKUP(Tableau2[Habilitation Encadrement Amiante
(RISQAMIATC)],Tableau1[],Tableau1[Validité2],0)),"",VLOOKUP(Tableau2[Habilitation Encadrement Amiante
(RISQAMIATC)],Tableau1[],Tableau1[Validité2],0))</f>
        <v/>
      </c>
      <c r="BG7" s="39" t="s">
        <v>120</v>
      </c>
      <c r="BH7" s="39" t="s">
        <v>120</v>
      </c>
      <c r="BI7" s="39" t="str">
        <f>IF(ISERROR(+DATE(YEAR(Tableau2[Dernier Recyclage Encadrement Amiante])+Tableau2[Validité Encadrement Amiante],MONTH(Tableau2[Dernier Recyclage Encadrement Amiante]),DAY(Tableau2[Dernier Recyclage Encadrement Amiante]))),"",(+DATE(YEAR(Tableau2[Dernier Recyclage Encadrement Amiante])+Tableau2[Validité Encadrement Amiante],MONTH(Tableau2[Dernier Recyclage Encadrement Amiante]),DAY(Tableau2[Dernier Recyclage Encadrement Amiante]))))</f>
        <v/>
      </c>
      <c r="BJ7" s="108"/>
      <c r="BK7" s="59" t="s">
        <v>120</v>
      </c>
      <c r="BL7" s="39" t="str">
        <f>IF(ISERROR(VLOOKUP(Tableau2[Habilitation Connexion / Déconnexion Batterie
(BATCONDEC)],Tableau1[],Tableau1[Validité2],0)),"",VLOOKUP(Tableau2[Habilitation Connexion / Déconnexion Batterie
(BATCONDEC)],Tableau1[],Tableau1[Validité2],0))</f>
        <v/>
      </c>
      <c r="BM7" s="39" t="s">
        <v>120</v>
      </c>
      <c r="BN7" s="39" t="s">
        <v>120</v>
      </c>
      <c r="BO7" s="39" t="str">
        <f>IF(ISERROR(+DATE(YEAR(Tableau2[Dernier Recyclage Connexion / Déconnexion Batterie])+Tableau2[Validité Connexion / Déconnexion Batterie],MONTH(Tableau2[Dernier Recyclage Connexion / Déconnexion Batterie]),DAY(Tableau2[Dernier Recyclage Connexion / Déconnexion Batterie]))),"",(+DATE(YEAR(Tableau2[Dernier Recyclage Connexion / Déconnexion Batterie])+Tableau2[Validité Connexion / Déconnexion Batterie],MONTH(Tableau2[Dernier Recyclage Connexion / Déconnexion Batterie]),DAY(Tableau2[Dernier Recyclage Connexion / Déconnexion Batterie]))))</f>
        <v/>
      </c>
      <c r="BP7" s="108"/>
      <c r="BQ7" s="59" t="s">
        <v>120</v>
      </c>
      <c r="BR7" s="39" t="str">
        <f>IF(ISERROR(VLOOKUP(Tableau2[Habilitation
PERMIS PL
(PERMISPL)],Tableau1[],Tableau1[Validité2],0)),"",VLOOKUP(Tableau2[Habilitation
PERMIS PL
(PERMISPL)],Tableau1[],Tableau1[Validité2],0))</f>
        <v/>
      </c>
      <c r="BS7" s="39" t="s">
        <v>120</v>
      </c>
      <c r="BT7" s="39" t="s">
        <v>120</v>
      </c>
      <c r="BU7" s="39" t="str">
        <f>IF(ISERROR(+DATE(YEAR(Tableau2[Dernier Recyclage PERMIS PL])+Tableau2[Validité
PERMIS PL],MONTH(Tableau2[Dernier Recyclage PERMIS PL]),DAY(Tableau2[Dernier Recyclage PERMIS PL]))),"",(+DATE(YEAR(Tableau2[Dernier Recyclage PERMIS PL])+Tableau2[Validité
PERMIS PL],MONTH(Tableau2[Dernier Recyclage PERMIS PL]),DAY(Tableau2[Dernier Recyclage PERMIS PL]))))</f>
        <v/>
      </c>
      <c r="BV7" s="108"/>
      <c r="BW7" s="59" t="s">
        <v>120</v>
      </c>
      <c r="BX7" s="39" t="str">
        <f>IF(ISERROR(VLOOKUP(Tableau2[Habilitation Opérateur Chantier Amiante
(RISAMRECOC)]
                                                                                                                                                                                                                                                                (PERMISPL),Tableau1[],Tableau1[Validité2],0)),"",VLOOKUP(Tableau2[Habilitation Opérateur Chantier Amiante
(RISAMRECOC)],Tableau1[],Tableau1[Validité2],0))</f>
        <v/>
      </c>
      <c r="BY7" s="39" t="s">
        <v>120</v>
      </c>
      <c r="BZ7" s="39" t="s">
        <v>120</v>
      </c>
      <c r="CA7" s="39" t="str">
        <f>IF(ISERROR(+DATE(YEAR(Tableau2[Dernier Recyclage Opérateur Chantier Amiante])+Tableau2[Validité
Opérateur Chantier Amiante],MONTH(Tableau2[Dernier Recyclage Opérateur Chantier Amiante]),DAY(Tableau2[Dernier Recyclage Opérateur Chantier Amiante]))),"",(+DATE(YEAR(Tableau2[Dernier Recyclage Opérateur Chantier Amiante])+Tableau2[Validité
Opérateur Chantier Amiante],MONTH(Tableau2[Dernier Recyclage Opérateur Chantier Amiante]),DAY(Tableau2[Dernier Recyclage Opérateur Chantier Amiante]))))</f>
        <v/>
      </c>
      <c r="CB7" s="108"/>
      <c r="CC7" s="59" t="s">
        <v>120</v>
      </c>
      <c r="CD7" s="39" t="str">
        <f>IF(ISERROR(VLOOKUP(Tableau2[Habilitation Echafaudage Monteur - Superviseur
(ECHAUFAU2)]
                                                                                                                                                                                                                                                                (PERMISPL),Tableau1[],Tableau1[Validité2],0)),"",VLOOKUP(Tableau2[Habilitation Echafaudage Monteur - Superviseur
(ECHAUFAU2)],Tableau1[],Tableau1[Validité2],0))</f>
        <v/>
      </c>
      <c r="CE7" s="39" t="s">
        <v>120</v>
      </c>
      <c r="CF7" s="39" t="s">
        <v>120</v>
      </c>
      <c r="CG7" s="39" t="str">
        <f>IF(ISERROR(+DATE(YEAR(Tableau2[Dernier Recyclage Echafaudage Monteur - Superviseur])+Tableau2[Validité
Echafaudage Monteur - Superviseur],MONTH(Tableau2[Dernier Recyclage Echafaudage Monteur - Superviseur]),DAY(Tableau2[Dernier Recyclage Echafaudage Monteur - Superviseur]))),"",(+DATE(YEAR(Tableau2[Dernier Recyclage Echafaudage Monteur - Superviseur])+Tableau2[Validité
Echafaudage Monteur - Superviseur],MONTH(Tableau2[Dernier Recyclage Echafaudage Monteur - Superviseur]),DAY(Tableau2[Dernier Recyclage Echafaudage Monteur - Superviseur]))))</f>
        <v/>
      </c>
      <c r="CH7" s="108"/>
      <c r="CI7" s="59" t="s">
        <v>120</v>
      </c>
      <c r="CJ7" s="39" t="str">
        <f>IF(ISERROR(VLOOKUP(Tableau2[Habilitation Echafaudage Mobile
(ECHAFAU1)]
                                                                                                                                                                                                                                                                (PERMISPL),Tableau1[],Tableau1[Validité2],0)),"",VLOOKUP(Tableau2[Habilitation Echafaudage Mobile
(ECHAFAU1)],Tableau1[],Tableau1[Validité2],0))</f>
        <v/>
      </c>
      <c r="CK7" s="39" t="s">
        <v>120</v>
      </c>
      <c r="CL7" s="39" t="s">
        <v>120</v>
      </c>
      <c r="CM7" s="39" t="str">
        <f>IF(ISERROR(+DATE(YEAR(Tableau2[Dernier Recyclage Echafaudage Mobile])+Tableau2[Validité
Echafaudage Mobile],MONTH(Tableau2[Dernier Recyclage Echafaudage Mobile]),DAY(Tableau2[Dernier Recyclage Echafaudage Mobile]))),"",(+DATE(YEAR(Tableau2[Dernier Recyclage Echafaudage Mobile])+Tableau2[Validité
Echafaudage Mobile],MONTH(Tableau2[Dernier Recyclage Echafaudage Mobile]),DAY(Tableau2[Dernier Recyclage Echafaudage Mobile]))))</f>
        <v/>
      </c>
      <c r="CN7" s="108"/>
      <c r="CO7" s="59" t="s">
        <v>120</v>
      </c>
      <c r="CP7" s="39" t="str">
        <f>IF(ISERROR(VLOOKUP(Tableau2[Habilitation Permis EB
(PERMISEB)]
                                                                                                                                                                                                                                                                (PERMISPL),Tableau1[],Tableau1[Validité2],0)),"",VLOOKUP(Tableau2[Habilitation Permis EB
(PERMISEB)],Tableau1[],Tableau1[Validité2],0))</f>
        <v/>
      </c>
      <c r="CQ7" s="39" t="s">
        <v>120</v>
      </c>
      <c r="CR7" s="39" t="s">
        <v>120</v>
      </c>
      <c r="CS7" s="39" t="str">
        <f>IF(ISERROR(+DATE(YEAR(Tableau2[Dernier Recyclage Permis EB])+Tableau2[Validité
Permis EB],MONTH(Tableau2[Dernier Recyclage Permis EB]),DAY(Tableau2[Dernier Recyclage Permis EB]))),"",(+DATE(YEAR(Tableau2[Dernier Recyclage Permis EB])+Tableau2[Validité
Permis EB],MONTH(Tableau2[Dernier Recyclage Permis EB]),DAY(Tableau2[Dernier Recyclage Permis EB]))))</f>
        <v/>
      </c>
    </row>
    <row r="8" spans="1:97" x14ac:dyDescent="0.3">
      <c r="A8" s="17" t="s">
        <v>258</v>
      </c>
      <c r="B8" s="12" t="s">
        <v>259</v>
      </c>
      <c r="C8" s="46" t="s">
        <v>7</v>
      </c>
      <c r="D8" s="36">
        <f>+IF(ISERROR(VLOOKUP(Tableau2[[#This Row],[Habilitation électrique
(HAB0, HAB1 …)]],Tableau1[],Tableau1[Validité2],0)),"",VLOOKUP(Tableau2[[#This Row],[Habilitation électrique
(HAB0, HAB1 …)]],Tableau1[],Tableau1[Validité2],0))</f>
        <v>3</v>
      </c>
      <c r="E8" s="45"/>
      <c r="F8" s="44">
        <v>41439</v>
      </c>
      <c r="G8" s="38">
        <f>IF(ISERROR(+DATE(YEAR(Tableau2[Dernier Recyclage
"électrique"])+Tableau2[[#This Row],[Validité
"électrique"]],MONTH(Tableau2[Dernier Recyclage
"électrique"]),DAY(Tableau2[Dernier Recyclage
"électrique"]))),"",(+DATE(YEAR(Tableau2[Dernier Recyclage
"électrique"])+Tableau2[[#This Row],[Validité
"électrique"]],MONTH(Tableau2[Dernier Recyclage
"électrique"]),DAY(Tableau2[Dernier Recyclage
"électrique"]))))</f>
        <v>42535</v>
      </c>
      <c r="H8" s="5"/>
      <c r="I8" s="50" t="s">
        <v>70</v>
      </c>
      <c r="J8" s="7">
        <f>IF(ISERROR(VLOOKUP(Tableau2[Habilitation
Pont-Roulant
(PONTIER)],Tableau1[],Tableau1[Validité2],0)),"",VLOOKUP(Tableau2[Habilitation
Pont-Roulant
(PONTIER)],Tableau1[],Tableau1[Validité2],0))</f>
        <v>5</v>
      </c>
      <c r="K8" s="48"/>
      <c r="L8" s="48" t="s">
        <v>121</v>
      </c>
      <c r="M8" s="38" t="str">
        <f>IF(ISERROR(+DATE(YEAR(Tableau2[Dernier Recyclage Pont-Roulant
]
)+Tableau2[Validité
Pont-Roulant],MONTH(Tableau2[Dernier Recyclage Pont-Roulant
]),DAY(Tableau2[Dernier Recyclage Pont-Roulant
]))),"",(+DATE(YEAR(Tableau2[Dernier Recyclage Pont-Roulant
])+Tableau2[Validité
Pont-Roulant],MONTH(Tableau2[Dernier Recyclage Pont-Roulant
]),DAY(Tableau2[Dernier Recyclage Pont-Roulant
]))))</f>
        <v/>
      </c>
      <c r="N8" s="41"/>
      <c r="O8" s="56" t="s">
        <v>24</v>
      </c>
      <c r="P8" s="7">
        <f>IF(ISERROR(VLOOKUP(Tableau2[Habilitation
Entretien Batterie
(BATENTRE)],Tableau1[],Tableau1[Validité2],0)),"",VLOOKUP(Tableau2[Habilitation
Entretien Batterie
(BATENTRE)],Tableau1[],Tableau1[Validité2],0))</f>
        <v>3</v>
      </c>
      <c r="Q8" s="48"/>
      <c r="R8" s="48" t="s">
        <v>121</v>
      </c>
      <c r="S8" s="14" t="str">
        <f>IF(ISERROR(+DATE(YEAR(Tableau2[Dernier Recyclage Entretien Batterie])+Tableau2[Validité Entretien Batterie],MONTH(Tableau2[Dernier Recyclage Entretien Batterie]),DAY(Tableau2[Dernier Recyclage Entretien Batterie]))),"",(+DATE(YEAR(Tableau2[Dernier Recyclage Entretien Batterie])+Tableau2[Validité Entretien Batterie],MONTH(Tableau2[Dernier Recyclage Entretien Batterie]),DAY(Tableau2[Dernier Recyclage Entretien Batterie]))))</f>
        <v/>
      </c>
      <c r="T8" s="41"/>
      <c r="U8" s="56" t="s">
        <v>97</v>
      </c>
      <c r="V8" s="7">
        <f>IF(ISERROR(VLOOKUP(Tableau2[Habilitation
Tronçonnage
(TRONCONNE)],Tableau1[],Tableau1[Validité2],0)),"",VLOOKUP(Tableau2[Habilitation
Tronçonnage
(TRONCONNE)],Tableau1[],Tableau1[Validité2],0))</f>
        <v>5</v>
      </c>
      <c r="W8" s="48">
        <v>41697</v>
      </c>
      <c r="X8" s="48">
        <v>41697</v>
      </c>
      <c r="Y8" s="14">
        <f>IF(ISERROR(+DATE(YEAR(Tableau2[Dernier Recyclage Tronçonnage])+Tableau2[Validité Tronçonnage],MONTH(Tableau2[Dernier Recyclage Tronçonnage]),DAY(Tableau2[Dernier Recyclage Tronçonnage]))),"",(+DATE(YEAR(Tableau2[Dernier Recyclage Tronçonnage])+Tableau2[Validité Tronçonnage],MONTH(Tableau2[Dernier Recyclage Tronçonnage]),DAY(Tableau2[Dernier Recyclage Tronçonnage]))))</f>
        <v>43523</v>
      </c>
      <c r="Z8" s="41"/>
      <c r="AA8" s="56" t="s">
        <v>122</v>
      </c>
      <c r="AB8" s="7">
        <f>IF(ISERROR(VLOOKUP(Tableau2[Habilitation
Prlvmt Huile
(HUILE)],Tableau1[],Tableau1[Validité2],0)),"",VLOOKUP(Tableau2[Habilitation
Prlvmt Huile
(HUILE)],Tableau1[],Tableau1[Validité2],0))</f>
        <v>5</v>
      </c>
      <c r="AC8" s="53"/>
      <c r="AD8" s="48">
        <v>41459</v>
      </c>
      <c r="AE8" s="14">
        <f>IF(ISERROR(+DATE(YEAR(Tableau2[Dernier Recyclage Prlvmt Huile])+Tableau2[Validité
Prlvmt Huile],MONTH(Tableau2[Dernier Recyclage Prlvmt Huile]),DAY(Tableau2[Dernier Recyclage Prlvmt Huile]))),"",(+DATE(YEAR(Tableau2[Dernier Recyclage Prlvmt Huile])+Tableau2[Validité
Prlvmt Huile],MONTH(Tableau2[Dernier Recyclage Prlvmt Huile]),DAY(Tableau2[Dernier Recyclage Prlvmt Huile]))))</f>
        <v>43285</v>
      </c>
      <c r="AF8" s="40"/>
      <c r="AG8" s="56"/>
      <c r="AH8" s="98" t="str">
        <f>IF(ISERROR(VLOOKUP(Tableau2[Habilitation Contrôle / Montage Meules sur Tourets
(MEULES)],Tableau1[],Tableau1[Validité2],0)),"",VLOOKUP(Tableau2[Habilitation Contrôle / Montage Meules sur Tourets
(MEULES)],Tableau1[],Tableau1[Validité2],0))</f>
        <v/>
      </c>
      <c r="AI8" s="53"/>
      <c r="AJ8" s="48"/>
      <c r="AK8" s="93" t="str">
        <f>IF(ISERROR(+DATE(YEAR(Tableau2[Dernier Recyclage Contrôle / Montage Meules sur Tourets])+Tableau2[Validité Contrôle / Montage Meules sur Tourets],MONTH(Tableau2[Dernier Recyclage Contrôle / Montage Meules sur Tourets]),DAY(Tableau2[Dernier Recyclage Contrôle / Montage Meules sur Tourets]))),"",(+DATE(YEAR(Tableau2[Dernier Recyclage Contrôle / Montage Meules sur Tourets])+Tableau2[Validité Contrôle / Montage Meules sur Tourets],MONTH(Tableau2[Dernier Recyclage Contrôle / Montage Meules sur Tourets]),DAY(Tableau2[Dernier Recyclage Contrôle / Montage Meules sur Tourets]))))</f>
        <v/>
      </c>
      <c r="AL8" s="108"/>
      <c r="AM8" s="56" t="s">
        <v>38</v>
      </c>
      <c r="AN8" s="7">
        <f>IF(ISERROR(VLOOKUP(Tableau2[Habilitation
CACES Camion GRUE
(CAMIGRUINI)],Tableau1[],Tableau1[Validité2],0)),"",VLOOKUP(Tableau2[Habilitation
CACES Camion GRUE
(CAMIGRUINI)],Tableau1[],Tableau1[Validité2],0))</f>
        <v>5</v>
      </c>
      <c r="AO8" s="48"/>
      <c r="AP8" s="47">
        <v>41222</v>
      </c>
      <c r="AQ8" s="39">
        <f>IF(ISERROR(+DATE(YEAR(Tableau2[Dernier Recyclage CACES Camion GRUE])+Tableau2[Validité
CACES Camion GRUE],MONTH(Tableau2[Dernier Recyclage CACES Camion GRUE]),DAY(Tableau2[Dernier Recyclage CACES Camion GRUE]))),"",(+DATE(YEAR(Tableau2[Dernier Recyclage CACES Camion GRUE])+Tableau2[Validité
CACES Camion GRUE],MONTH(Tableau2[Dernier Recyclage CACES Camion GRUE]),DAY(Tableau2[Dernier Recyclage CACES Camion GRUE]))))</f>
        <v>43048</v>
      </c>
      <c r="AR8" s="108"/>
      <c r="AS8" s="59" t="s">
        <v>109</v>
      </c>
      <c r="AT8" s="9">
        <f>IF(ISERROR(VLOOKUP(Tableau2[Habilitation
SICOBA],Tableau1[],Tableau1[Validité2],0)),"",VLOOKUP(Tableau2[Habilitation
SICOBA],Tableau1[],Tableau1[Validité2],0))</f>
        <v>2</v>
      </c>
      <c r="AU8" s="92" t="s">
        <v>120</v>
      </c>
      <c r="AV8" s="92" t="s">
        <v>120</v>
      </c>
      <c r="AW8" s="39" t="str">
        <f>IF(ISERROR(+DATE(YEAR(Tableau2[Dernier Recyclage SICOBA])+Tableau2[Validité
SICOBA],MONTH(Tableau2[Dernier Recyclage SICOBA]),DAY(Tableau2[Dernier Recyclage SICOBA]))),"",(+DATE(YEAR(Tableau2[Dernier Recyclage SICOBA])+Tableau2[Validité
SICOBA],MONTH(Tableau2[Dernier Recyclage SICOBA]),DAY(Tableau2[Dernier Recyclage SICOBA]))))</f>
        <v/>
      </c>
      <c r="AX8" s="108"/>
      <c r="AY8" s="58"/>
      <c r="AZ8" s="7" t="str">
        <f>IF(ISERROR(VLOOKUP(Tableau2[Habilitation
SST],Tableau1[],Tableau1[Validité2],0)),"",VLOOKUP(Tableau2[Habilitation
SST],Tableau1[],Tableau1[Validité2],0))</f>
        <v/>
      </c>
      <c r="BA8" s="93"/>
      <c r="BB8" s="93"/>
      <c r="BC8" s="14" t="str">
        <f>IF(ISERROR(+DATE(YEAR(Tableau2[Dernier Recyclage SST])+Tableau2[Validité
SST],MONTH(Tableau2[Dernier Recyclage SST]),DAY(Tableau2[Dernier Recyclage SST]))),"",(+DATE(YEAR(Tableau2[Dernier Recyclage SST])+Tableau2[Validité
SST],MONTH(Tableau2[Dernier Recyclage SST]),DAY(Tableau2[Dernier Recyclage SST]))))</f>
        <v/>
      </c>
      <c r="BD8" s="108"/>
      <c r="BE8" s="58"/>
      <c r="BF8" s="14" t="str">
        <f>IF(ISERROR(VLOOKUP(Tableau2[Habilitation Encadrement Amiante
(RISQAMIATC)],Tableau1[],Tableau1[Validité2],0)),"",VLOOKUP(Tableau2[Habilitation Encadrement Amiante
(RISQAMIATC)],Tableau1[],Tableau1[Validité2],0))</f>
        <v/>
      </c>
      <c r="BG8" s="14"/>
      <c r="BH8" s="14"/>
      <c r="BI8" s="14" t="str">
        <f>IF(ISERROR(+DATE(YEAR(Tableau2[Dernier Recyclage Encadrement Amiante])+Tableau2[Validité Encadrement Amiante],MONTH(Tableau2[Dernier Recyclage Encadrement Amiante]),DAY(Tableau2[Dernier Recyclage Encadrement Amiante]))),"",(+DATE(YEAR(Tableau2[Dernier Recyclage Encadrement Amiante])+Tableau2[Validité Encadrement Amiante],MONTH(Tableau2[Dernier Recyclage Encadrement Amiante]),DAY(Tableau2[Dernier Recyclage Encadrement Amiante]))))</f>
        <v/>
      </c>
      <c r="BJ8" s="108"/>
      <c r="BK8" s="58"/>
      <c r="BL8" s="14" t="str">
        <f>IF(ISERROR(VLOOKUP(Tableau2[Habilitation Connexion / Déconnexion Batterie
(BATCONDEC)],Tableau1[],Tableau1[Validité2],0)),"",VLOOKUP(Tableau2[Habilitation Connexion / Déconnexion Batterie
(BATCONDEC)],Tableau1[],Tableau1[Validité2],0))</f>
        <v/>
      </c>
      <c r="BM8" s="14"/>
      <c r="BN8" s="14"/>
      <c r="BO8" s="14" t="str">
        <f>IF(ISERROR(+DATE(YEAR(Tableau2[Dernier Recyclage Connexion / Déconnexion Batterie])+Tableau2[Validité Connexion / Déconnexion Batterie],MONTH(Tableau2[Dernier Recyclage Connexion / Déconnexion Batterie]),DAY(Tableau2[Dernier Recyclage Connexion / Déconnexion Batterie]))),"",(+DATE(YEAR(Tableau2[Dernier Recyclage Connexion / Déconnexion Batterie])+Tableau2[Validité Connexion / Déconnexion Batterie],MONTH(Tableau2[Dernier Recyclage Connexion / Déconnexion Batterie]),DAY(Tableau2[Dernier Recyclage Connexion / Déconnexion Batterie]))))</f>
        <v/>
      </c>
      <c r="BP8" s="108"/>
      <c r="BQ8" s="58"/>
      <c r="BR8" s="14" t="str">
        <f>IF(ISERROR(VLOOKUP(Tableau2[Habilitation
PERMIS PL
(PERMISPL)],Tableau1[],Tableau1[Validité2],0)),"",VLOOKUP(Tableau2[Habilitation
PERMIS PL
(PERMISPL)],Tableau1[],Tableau1[Validité2],0))</f>
        <v/>
      </c>
      <c r="BS8" s="14"/>
      <c r="BT8" s="14"/>
      <c r="BU8" s="14" t="str">
        <f>IF(ISERROR(+DATE(YEAR(Tableau2[Dernier Recyclage PERMIS PL])+Tableau2[Validité
PERMIS PL],MONTH(Tableau2[Dernier Recyclage PERMIS PL]),DAY(Tableau2[Dernier Recyclage PERMIS PL]))),"",(+DATE(YEAR(Tableau2[Dernier Recyclage PERMIS PL])+Tableau2[Validité
PERMIS PL],MONTH(Tableau2[Dernier Recyclage PERMIS PL]),DAY(Tableau2[Dernier Recyclage PERMIS PL]))))</f>
        <v/>
      </c>
      <c r="BV8" s="108"/>
      <c r="BW8" s="58"/>
      <c r="BX8" s="14" t="str">
        <f>IF(ISERROR(VLOOKUP(Tableau2[Habilitation Opérateur Chantier Amiante
(RISAMRECOC)]
                                                                                                                                                                                                                                                                (PERMISPL),Tableau1[],Tableau1[Validité2],0)),"",VLOOKUP(Tableau2[Habilitation Opérateur Chantier Amiante
(RISAMRECOC)],Tableau1[],Tableau1[Validité2],0))</f>
        <v/>
      </c>
      <c r="BY8" s="14"/>
      <c r="BZ8" s="14"/>
      <c r="CA8" s="14" t="str">
        <f>IF(ISERROR(+DATE(YEAR(Tableau2[Dernier Recyclage Opérateur Chantier Amiante])+Tableau2[Validité
Opérateur Chantier Amiante],MONTH(Tableau2[Dernier Recyclage Opérateur Chantier Amiante]),DAY(Tableau2[Dernier Recyclage Opérateur Chantier Amiante]))),"",(+DATE(YEAR(Tableau2[Dernier Recyclage Opérateur Chantier Amiante])+Tableau2[Validité
Opérateur Chantier Amiante],MONTH(Tableau2[Dernier Recyclage Opérateur Chantier Amiante]),DAY(Tableau2[Dernier Recyclage Opérateur Chantier Amiante]))))</f>
        <v/>
      </c>
      <c r="CB8" s="108"/>
      <c r="CC8" s="58"/>
      <c r="CD8" s="14" t="str">
        <f>IF(ISERROR(VLOOKUP(Tableau2[Habilitation Echafaudage Monteur - Superviseur
(ECHAUFAU2)]
                                                                                                                                                                                                                                                                (PERMISPL),Tableau1[],Tableau1[Validité2],0)),"",VLOOKUP(Tableau2[Habilitation Echafaudage Monteur - Superviseur
(ECHAUFAU2)],Tableau1[],Tableau1[Validité2],0))</f>
        <v/>
      </c>
      <c r="CE8" s="14"/>
      <c r="CF8" s="14"/>
      <c r="CG8" s="14" t="str">
        <f>IF(ISERROR(+DATE(YEAR(Tableau2[Dernier Recyclage Echafaudage Monteur - Superviseur])+Tableau2[Validité
Echafaudage Monteur - Superviseur],MONTH(Tableau2[Dernier Recyclage Echafaudage Monteur - Superviseur]),DAY(Tableau2[Dernier Recyclage Echafaudage Monteur - Superviseur]))),"",(+DATE(YEAR(Tableau2[Dernier Recyclage Echafaudage Monteur - Superviseur])+Tableau2[Validité
Echafaudage Monteur - Superviseur],MONTH(Tableau2[Dernier Recyclage Echafaudage Monteur - Superviseur]),DAY(Tableau2[Dernier Recyclage Echafaudage Monteur - Superviseur]))))</f>
        <v/>
      </c>
      <c r="CH8" s="108"/>
      <c r="CI8" s="58"/>
      <c r="CJ8" s="14" t="str">
        <f>IF(ISERROR(VLOOKUP(Tableau2[Habilitation Echafaudage Mobile
(ECHAFAU1)]
                                                                                                                                                                                                                                                                (PERMISPL),Tableau1[],Tableau1[Validité2],0)),"",VLOOKUP(Tableau2[Habilitation Echafaudage Mobile
(ECHAFAU1)],Tableau1[],Tableau1[Validité2],0))</f>
        <v/>
      </c>
      <c r="CK8" s="14"/>
      <c r="CL8" s="14"/>
      <c r="CM8" s="14" t="str">
        <f>IF(ISERROR(+DATE(YEAR(Tableau2[Dernier Recyclage Echafaudage Mobile])+Tableau2[Validité
Echafaudage Mobile],MONTH(Tableau2[Dernier Recyclage Echafaudage Mobile]),DAY(Tableau2[Dernier Recyclage Echafaudage Mobile]))),"",(+DATE(YEAR(Tableau2[Dernier Recyclage Echafaudage Mobile])+Tableau2[Validité
Echafaudage Mobile],MONTH(Tableau2[Dernier Recyclage Echafaudage Mobile]),DAY(Tableau2[Dernier Recyclage Echafaudage Mobile]))))</f>
        <v/>
      </c>
      <c r="CN8" s="108"/>
      <c r="CO8" s="58"/>
      <c r="CP8" s="14" t="str">
        <f>IF(ISERROR(VLOOKUP(Tableau2[Habilitation Permis EB
(PERMISEB)]
                                                                                                                                                                                                                                                                (PERMISPL),Tableau1[],Tableau1[Validité2],0)),"",VLOOKUP(Tableau2[Habilitation Permis EB
(PERMISEB)],Tableau1[],Tableau1[Validité2],0))</f>
        <v/>
      </c>
      <c r="CQ8" s="14"/>
      <c r="CR8" s="14"/>
      <c r="CS8" s="14" t="str">
        <f>IF(ISERROR(+DATE(YEAR(Tableau2[Dernier Recyclage Permis EB])+Tableau2[Validité
Permis EB],MONTH(Tableau2[Dernier Recyclage Permis EB]),DAY(Tableau2[Dernier Recyclage Permis EB]))),"",(+DATE(YEAR(Tableau2[Dernier Recyclage Permis EB])+Tableau2[Validité
Permis EB],MONTH(Tableau2[Dernier Recyclage Permis EB]),DAY(Tableau2[Dernier Recyclage Permis EB]))))</f>
        <v/>
      </c>
    </row>
    <row r="9" spans="1:97" x14ac:dyDescent="0.3">
      <c r="A9" s="17" t="s">
        <v>260</v>
      </c>
      <c r="B9" s="12" t="s">
        <v>261</v>
      </c>
      <c r="C9" s="46" t="s">
        <v>7</v>
      </c>
      <c r="D9" s="36">
        <f>+IF(ISERROR(VLOOKUP(Tableau2[[#This Row],[Habilitation électrique
(HAB0, HAB1 …)]],Tableau1[],Tableau1[Validité2],0)),"",VLOOKUP(Tableau2[[#This Row],[Habilitation électrique
(HAB0, HAB1 …)]],Tableau1[],Tableau1[Validité2],0))</f>
        <v>3</v>
      </c>
      <c r="E9" s="44"/>
      <c r="F9" s="44">
        <v>41892</v>
      </c>
      <c r="G9" s="38">
        <f>IF(ISERROR(+DATE(YEAR(Tableau2[Dernier Recyclage
"électrique"])+Tableau2[[#This Row],[Validité
"électrique"]],MONTH(Tableau2[Dernier Recyclage
"électrique"]),DAY(Tableau2[Dernier Recyclage
"électrique"]))),"",(+DATE(YEAR(Tableau2[Dernier Recyclage
"électrique"])+Tableau2[[#This Row],[Validité
"électrique"]],MONTH(Tableau2[Dernier Recyclage
"électrique"]),DAY(Tableau2[Dernier Recyclage
"électrique"]))))</f>
        <v>42988</v>
      </c>
      <c r="H9" s="5"/>
      <c r="I9" s="50" t="s">
        <v>70</v>
      </c>
      <c r="J9" s="7">
        <f>IF(ISERROR(VLOOKUP(Tableau2[Habilitation
Pont-Roulant
(PONTIER)],Tableau1[],Tableau1[Validité2],0)),"",VLOOKUP(Tableau2[Habilitation
Pont-Roulant
(PONTIER)],Tableau1[],Tableau1[Validité2],0))</f>
        <v>5</v>
      </c>
      <c r="K9" s="48"/>
      <c r="L9" s="48" t="s">
        <v>121</v>
      </c>
      <c r="M9" s="38" t="str">
        <f>IF(ISERROR(+DATE(YEAR(Tableau2[Dernier Recyclage Pont-Roulant
]
)+Tableau2[Validité
Pont-Roulant],MONTH(Tableau2[Dernier Recyclage Pont-Roulant
]),DAY(Tableau2[Dernier Recyclage Pont-Roulant
]))),"",(+DATE(YEAR(Tableau2[Dernier Recyclage Pont-Roulant
])+Tableau2[Validité
Pont-Roulant],MONTH(Tableau2[Dernier Recyclage Pont-Roulant
]),DAY(Tableau2[Dernier Recyclage Pont-Roulant
]))))</f>
        <v/>
      </c>
      <c r="N9" s="41"/>
      <c r="O9" s="56" t="s">
        <v>24</v>
      </c>
      <c r="P9" s="7">
        <f>IF(ISERROR(VLOOKUP(Tableau2[Habilitation
Entretien Batterie
(BATENTRE)],Tableau1[],Tableau1[Validité2],0)),"",VLOOKUP(Tableau2[Habilitation
Entretien Batterie
(BATENTRE)],Tableau1[],Tableau1[Validité2],0))</f>
        <v>3</v>
      </c>
      <c r="Q9" s="48"/>
      <c r="R9" s="48" t="s">
        <v>121</v>
      </c>
      <c r="S9" s="14" t="str">
        <f>IF(ISERROR(+DATE(YEAR(Tableau2[Dernier Recyclage Entretien Batterie])+Tableau2[Validité Entretien Batterie],MONTH(Tableau2[Dernier Recyclage Entretien Batterie]),DAY(Tableau2[Dernier Recyclage Entretien Batterie]))),"",(+DATE(YEAR(Tableau2[Dernier Recyclage Entretien Batterie])+Tableau2[Validité Entretien Batterie],MONTH(Tableau2[Dernier Recyclage Entretien Batterie]),DAY(Tableau2[Dernier Recyclage Entretien Batterie]))))</f>
        <v/>
      </c>
      <c r="T9" s="41"/>
      <c r="U9" s="56" t="s">
        <v>97</v>
      </c>
      <c r="V9" s="7">
        <f>IF(ISERROR(VLOOKUP(Tableau2[Habilitation
Tronçonnage
(TRONCONNE)],Tableau1[],Tableau1[Validité2],0)),"",VLOOKUP(Tableau2[Habilitation
Tronçonnage
(TRONCONNE)],Tableau1[],Tableau1[Validité2],0))</f>
        <v>5</v>
      </c>
      <c r="W9" s="48">
        <v>39875</v>
      </c>
      <c r="X9" s="48">
        <v>39875</v>
      </c>
      <c r="Y9" s="14">
        <f>IF(ISERROR(+DATE(YEAR(Tableau2[Dernier Recyclage Tronçonnage])+Tableau2[Validité Tronçonnage],MONTH(Tableau2[Dernier Recyclage Tronçonnage]),DAY(Tableau2[Dernier Recyclage Tronçonnage]))),"",(+DATE(YEAR(Tableau2[Dernier Recyclage Tronçonnage])+Tableau2[Validité Tronçonnage],MONTH(Tableau2[Dernier Recyclage Tronçonnage]),DAY(Tableau2[Dernier Recyclage Tronçonnage]))))</f>
        <v>41701</v>
      </c>
      <c r="Z9" s="41"/>
      <c r="AA9" s="56" t="s">
        <v>122</v>
      </c>
      <c r="AB9" s="7">
        <f>IF(ISERROR(VLOOKUP(Tableau2[Habilitation
Prlvmt Huile
(HUILE)],Tableau1[],Tableau1[Validité2],0)),"",VLOOKUP(Tableau2[Habilitation
Prlvmt Huile
(HUILE)],Tableau1[],Tableau1[Validité2],0))</f>
        <v>5</v>
      </c>
      <c r="AC9" s="53"/>
      <c r="AD9" s="48" t="s">
        <v>121</v>
      </c>
      <c r="AE9" s="14" t="str">
        <f>IF(ISERROR(+DATE(YEAR(Tableau2[Dernier Recyclage Prlvmt Huile])+Tableau2[Validité
Prlvmt Huile],MONTH(Tableau2[Dernier Recyclage Prlvmt Huile]),DAY(Tableau2[Dernier Recyclage Prlvmt Huile]))),"",(+DATE(YEAR(Tableau2[Dernier Recyclage Prlvmt Huile])+Tableau2[Validité
Prlvmt Huile],MONTH(Tableau2[Dernier Recyclage Prlvmt Huile]),DAY(Tableau2[Dernier Recyclage Prlvmt Huile]))))</f>
        <v/>
      </c>
      <c r="AF9" s="40"/>
      <c r="AG9" s="56"/>
      <c r="AH9" s="98" t="str">
        <f>IF(ISERROR(VLOOKUP(Tableau2[Habilitation Contrôle / Montage Meules sur Tourets
(MEULES)],Tableau1[],Tableau1[Validité2],0)),"",VLOOKUP(Tableau2[Habilitation Contrôle / Montage Meules sur Tourets
(MEULES)],Tableau1[],Tableau1[Validité2],0))</f>
        <v/>
      </c>
      <c r="AI9" s="53"/>
      <c r="AJ9" s="48"/>
      <c r="AK9" s="93" t="str">
        <f>IF(ISERROR(+DATE(YEAR(Tableau2[Dernier Recyclage Contrôle / Montage Meules sur Tourets])+Tableau2[Validité Contrôle / Montage Meules sur Tourets],MONTH(Tableau2[Dernier Recyclage Contrôle / Montage Meules sur Tourets]),DAY(Tableau2[Dernier Recyclage Contrôle / Montage Meules sur Tourets]))),"",(+DATE(YEAR(Tableau2[Dernier Recyclage Contrôle / Montage Meules sur Tourets])+Tableau2[Validité Contrôle / Montage Meules sur Tourets],MONTH(Tableau2[Dernier Recyclage Contrôle / Montage Meules sur Tourets]),DAY(Tableau2[Dernier Recyclage Contrôle / Montage Meules sur Tourets]))))</f>
        <v/>
      </c>
      <c r="AL9" s="108"/>
      <c r="AM9" s="56"/>
      <c r="AN9" s="7" t="str">
        <f>IF(ISERROR(VLOOKUP(Tableau2[Habilitation
CACES Camion GRUE
(CAMIGRUINI)],Tableau1[],Tableau1[Validité2],0)),"",VLOOKUP(Tableau2[Habilitation
CACES Camion GRUE
(CAMIGRUINI)],Tableau1[],Tableau1[Validité2],0))</f>
        <v/>
      </c>
      <c r="AO9" s="48"/>
      <c r="AP9" s="48"/>
      <c r="AQ9" s="14" t="str">
        <f>IF(ISERROR(+DATE(YEAR(Tableau2[Dernier Recyclage CACES Camion GRUE])+Tableau2[Validité
CACES Camion GRUE],MONTH(Tableau2[Dernier Recyclage CACES Camion GRUE]),DAY(Tableau2[Dernier Recyclage CACES Camion GRUE]))),"",(+DATE(YEAR(Tableau2[Dernier Recyclage CACES Camion GRUE])+Tableau2[Validité
CACES Camion GRUE],MONTH(Tableau2[Dernier Recyclage CACES Camion GRUE]),DAY(Tableau2[Dernier Recyclage CACES Camion GRUE]))))</f>
        <v/>
      </c>
      <c r="AR9" s="108"/>
      <c r="AS9" s="58"/>
      <c r="AT9" s="7" t="str">
        <f>IF(ISERROR(VLOOKUP(Tableau2[Habilitation
SICOBA],Tableau1[],Tableau1[Validité2],0)),"",VLOOKUP(Tableau2[Habilitation
SICOBA],Tableau1[],Tableau1[Validité2],0))</f>
        <v/>
      </c>
      <c r="AU9" s="93"/>
      <c r="AV9" s="93"/>
      <c r="AW9" s="14" t="str">
        <f>IF(ISERROR(+DATE(YEAR(Tableau2[Dernier Recyclage SICOBA])+Tableau2[Validité
SICOBA],MONTH(Tableau2[Dernier Recyclage SICOBA]),DAY(Tableau2[Dernier Recyclage SICOBA]))),"",(+DATE(YEAR(Tableau2[Dernier Recyclage SICOBA])+Tableau2[Validité
SICOBA],MONTH(Tableau2[Dernier Recyclage SICOBA]),DAY(Tableau2[Dernier Recyclage SICOBA]))))</f>
        <v/>
      </c>
      <c r="AX9" s="108"/>
      <c r="AY9" s="58"/>
      <c r="AZ9" s="7" t="str">
        <f>IF(ISERROR(VLOOKUP(Tableau2[Habilitation
SST],Tableau1[],Tableau1[Validité2],0)),"",VLOOKUP(Tableau2[Habilitation
SST],Tableau1[],Tableau1[Validité2],0))</f>
        <v/>
      </c>
      <c r="BA9" s="93"/>
      <c r="BB9" s="93"/>
      <c r="BC9" s="14" t="str">
        <f>IF(ISERROR(+DATE(YEAR(Tableau2[Dernier Recyclage SST])+Tableau2[Validité
SST],MONTH(Tableau2[Dernier Recyclage SST]),DAY(Tableau2[Dernier Recyclage SST]))),"",(+DATE(YEAR(Tableau2[Dernier Recyclage SST])+Tableau2[Validité
SST],MONTH(Tableau2[Dernier Recyclage SST]),DAY(Tableau2[Dernier Recyclage SST]))))</f>
        <v/>
      </c>
      <c r="BD9" s="108"/>
      <c r="BE9" s="58"/>
      <c r="BF9" s="14" t="str">
        <f>IF(ISERROR(VLOOKUP(Tableau2[Habilitation Encadrement Amiante
(RISQAMIATC)],Tableau1[],Tableau1[Validité2],0)),"",VLOOKUP(Tableau2[Habilitation Encadrement Amiante
(RISQAMIATC)],Tableau1[],Tableau1[Validité2],0))</f>
        <v/>
      </c>
      <c r="BG9" s="14"/>
      <c r="BH9" s="14"/>
      <c r="BI9" s="14" t="str">
        <f>IF(ISERROR(+DATE(YEAR(Tableau2[Dernier Recyclage Encadrement Amiante])+Tableau2[Validité Encadrement Amiante],MONTH(Tableau2[Dernier Recyclage Encadrement Amiante]),DAY(Tableau2[Dernier Recyclage Encadrement Amiante]))),"",(+DATE(YEAR(Tableau2[Dernier Recyclage Encadrement Amiante])+Tableau2[Validité Encadrement Amiante],MONTH(Tableau2[Dernier Recyclage Encadrement Amiante]),DAY(Tableau2[Dernier Recyclage Encadrement Amiante]))))</f>
        <v/>
      </c>
      <c r="BJ9" s="108"/>
      <c r="BK9" s="58"/>
      <c r="BL9" s="14" t="str">
        <f>IF(ISERROR(VLOOKUP(Tableau2[Habilitation Connexion / Déconnexion Batterie
(BATCONDEC)],Tableau1[],Tableau1[Validité2],0)),"",VLOOKUP(Tableau2[Habilitation Connexion / Déconnexion Batterie
(BATCONDEC)],Tableau1[],Tableau1[Validité2],0))</f>
        <v/>
      </c>
      <c r="BM9" s="14"/>
      <c r="BN9" s="14"/>
      <c r="BO9" s="14" t="str">
        <f>IF(ISERROR(+DATE(YEAR(Tableau2[Dernier Recyclage Connexion / Déconnexion Batterie])+Tableau2[Validité Connexion / Déconnexion Batterie],MONTH(Tableau2[Dernier Recyclage Connexion / Déconnexion Batterie]),DAY(Tableau2[Dernier Recyclage Connexion / Déconnexion Batterie]))),"",(+DATE(YEAR(Tableau2[Dernier Recyclage Connexion / Déconnexion Batterie])+Tableau2[Validité Connexion / Déconnexion Batterie],MONTH(Tableau2[Dernier Recyclage Connexion / Déconnexion Batterie]),DAY(Tableau2[Dernier Recyclage Connexion / Déconnexion Batterie]))))</f>
        <v/>
      </c>
      <c r="BP9" s="108"/>
      <c r="BQ9" s="58"/>
      <c r="BR9" s="14" t="str">
        <f>IF(ISERROR(VLOOKUP(Tableau2[Habilitation
PERMIS PL
(PERMISPL)],Tableau1[],Tableau1[Validité2],0)),"",VLOOKUP(Tableau2[Habilitation
PERMIS PL
(PERMISPL)],Tableau1[],Tableau1[Validité2],0))</f>
        <v/>
      </c>
      <c r="BS9" s="14"/>
      <c r="BT9" s="14"/>
      <c r="BU9" s="14" t="str">
        <f>IF(ISERROR(+DATE(YEAR(Tableau2[Dernier Recyclage PERMIS PL])+Tableau2[Validité
PERMIS PL],MONTH(Tableau2[Dernier Recyclage PERMIS PL]),DAY(Tableau2[Dernier Recyclage PERMIS PL]))),"",(+DATE(YEAR(Tableau2[Dernier Recyclage PERMIS PL])+Tableau2[Validité
PERMIS PL],MONTH(Tableau2[Dernier Recyclage PERMIS PL]),DAY(Tableau2[Dernier Recyclage PERMIS PL]))))</f>
        <v/>
      </c>
      <c r="BV9" s="108"/>
      <c r="BW9" s="58"/>
      <c r="BX9" s="14" t="str">
        <f>IF(ISERROR(VLOOKUP(Tableau2[Habilitation Opérateur Chantier Amiante
(RISAMRECOC)]
                                                                                                                                                                                                                                                                (PERMISPL),Tableau1[],Tableau1[Validité2],0)),"",VLOOKUP(Tableau2[Habilitation Opérateur Chantier Amiante
(RISAMRECOC)],Tableau1[],Tableau1[Validité2],0))</f>
        <v/>
      </c>
      <c r="BY9" s="14"/>
      <c r="BZ9" s="14"/>
      <c r="CA9" s="14" t="str">
        <f>IF(ISERROR(+DATE(YEAR(Tableau2[Dernier Recyclage Opérateur Chantier Amiante])+Tableau2[Validité
Opérateur Chantier Amiante],MONTH(Tableau2[Dernier Recyclage Opérateur Chantier Amiante]),DAY(Tableau2[Dernier Recyclage Opérateur Chantier Amiante]))),"",(+DATE(YEAR(Tableau2[Dernier Recyclage Opérateur Chantier Amiante])+Tableau2[Validité
Opérateur Chantier Amiante],MONTH(Tableau2[Dernier Recyclage Opérateur Chantier Amiante]),DAY(Tableau2[Dernier Recyclage Opérateur Chantier Amiante]))))</f>
        <v/>
      </c>
      <c r="CB9" s="108"/>
      <c r="CC9" s="58"/>
      <c r="CD9" s="14" t="str">
        <f>IF(ISERROR(VLOOKUP(Tableau2[Habilitation Echafaudage Monteur - Superviseur
(ECHAUFAU2)]
                                                                                                                                                                                                                                                                (PERMISPL),Tableau1[],Tableau1[Validité2],0)),"",VLOOKUP(Tableau2[Habilitation Echafaudage Monteur - Superviseur
(ECHAUFAU2)],Tableau1[],Tableau1[Validité2],0))</f>
        <v/>
      </c>
      <c r="CE9" s="14"/>
      <c r="CF9" s="14"/>
      <c r="CG9" s="14" t="str">
        <f>IF(ISERROR(+DATE(YEAR(Tableau2[Dernier Recyclage Echafaudage Monteur - Superviseur])+Tableau2[Validité
Echafaudage Monteur - Superviseur],MONTH(Tableau2[Dernier Recyclage Echafaudage Monteur - Superviseur]),DAY(Tableau2[Dernier Recyclage Echafaudage Monteur - Superviseur]))),"",(+DATE(YEAR(Tableau2[Dernier Recyclage Echafaudage Monteur - Superviseur])+Tableau2[Validité
Echafaudage Monteur - Superviseur],MONTH(Tableau2[Dernier Recyclage Echafaudage Monteur - Superviseur]),DAY(Tableau2[Dernier Recyclage Echafaudage Monteur - Superviseur]))))</f>
        <v/>
      </c>
      <c r="CH9" s="108"/>
      <c r="CI9" s="58"/>
      <c r="CJ9" s="14" t="str">
        <f>IF(ISERROR(VLOOKUP(Tableau2[Habilitation Echafaudage Mobile
(ECHAFAU1)]
                                                                                                                                                                                                                                                                (PERMISPL),Tableau1[],Tableau1[Validité2],0)),"",VLOOKUP(Tableau2[Habilitation Echafaudage Mobile
(ECHAFAU1)],Tableau1[],Tableau1[Validité2],0))</f>
        <v/>
      </c>
      <c r="CK9" s="14"/>
      <c r="CL9" s="14"/>
      <c r="CM9" s="14" t="str">
        <f>IF(ISERROR(+DATE(YEAR(Tableau2[Dernier Recyclage Echafaudage Mobile])+Tableau2[Validité
Echafaudage Mobile],MONTH(Tableau2[Dernier Recyclage Echafaudage Mobile]),DAY(Tableau2[Dernier Recyclage Echafaudage Mobile]))),"",(+DATE(YEAR(Tableau2[Dernier Recyclage Echafaudage Mobile])+Tableau2[Validité
Echafaudage Mobile],MONTH(Tableau2[Dernier Recyclage Echafaudage Mobile]),DAY(Tableau2[Dernier Recyclage Echafaudage Mobile]))))</f>
        <v/>
      </c>
      <c r="CN9" s="108"/>
      <c r="CO9" s="58"/>
      <c r="CP9" s="14" t="str">
        <f>IF(ISERROR(VLOOKUP(Tableau2[Habilitation Permis EB
(PERMISEB)]
                                                                                                                                                                                                                                                                (PERMISPL),Tableau1[],Tableau1[Validité2],0)),"",VLOOKUP(Tableau2[Habilitation Permis EB
(PERMISEB)],Tableau1[],Tableau1[Validité2],0))</f>
        <v/>
      </c>
      <c r="CQ9" s="14"/>
      <c r="CR9" s="14"/>
      <c r="CS9" s="14" t="str">
        <f>IF(ISERROR(+DATE(YEAR(Tableau2[Dernier Recyclage Permis EB])+Tableau2[Validité
Permis EB],MONTH(Tableau2[Dernier Recyclage Permis EB]),DAY(Tableau2[Dernier Recyclage Permis EB]))),"",(+DATE(YEAR(Tableau2[Dernier Recyclage Permis EB])+Tableau2[Validité
Permis EB],MONTH(Tableau2[Dernier Recyclage Permis EB]),DAY(Tableau2[Dernier Recyclage Permis EB]))))</f>
        <v/>
      </c>
    </row>
    <row r="10" spans="1:97" x14ac:dyDescent="0.3">
      <c r="A10" s="17" t="s">
        <v>262</v>
      </c>
      <c r="B10" s="12" t="s">
        <v>263</v>
      </c>
      <c r="C10" s="46" t="s">
        <v>4</v>
      </c>
      <c r="D10" s="36">
        <f>+IF(ISERROR(VLOOKUP(Tableau2[[#This Row],[Habilitation électrique
(HAB0, HAB1 …)]],Tableau1[],Tableau1[Validité2],0)),"",VLOOKUP(Tableau2[[#This Row],[Habilitation électrique
(HAB0, HAB1 …)]],Tableau1[],Tableau1[Validité2],0))</f>
        <v>3</v>
      </c>
      <c r="E10" s="44" t="s">
        <v>133</v>
      </c>
      <c r="F10" s="44" t="s">
        <v>132</v>
      </c>
      <c r="G10" s="38">
        <f>IF(ISERROR(+DATE(YEAR(Tableau2[Dernier Recyclage
"électrique"])+Tableau2[[#This Row],[Validité
"électrique"]],MONTH(Tableau2[Dernier Recyclage
"électrique"]),DAY(Tableau2[Dernier Recyclage
"électrique"]))),"",(+DATE(YEAR(Tableau2[Dernier Recyclage
"électrique"])+Tableau2[[#This Row],[Validité
"électrique"]],MONTH(Tableau2[Dernier Recyclage
"électrique"]),DAY(Tableau2[Dernier Recyclage
"électrique"]))))</f>
        <v>41738</v>
      </c>
      <c r="H10" s="5"/>
      <c r="I10" s="50"/>
      <c r="J10" s="7" t="str">
        <f>IF(ISERROR(VLOOKUP(Tableau2[Habilitation
Pont-Roulant
(PONTIER)],Tableau1[],Tableau1[Validité2],0)),"",VLOOKUP(Tableau2[Habilitation
Pont-Roulant
(PONTIER)],Tableau1[],Tableau1[Validité2],0))</f>
        <v/>
      </c>
      <c r="K10" s="48" t="s">
        <v>120</v>
      </c>
      <c r="L10" s="48" t="s">
        <v>120</v>
      </c>
      <c r="M10" s="38" t="str">
        <f>IF(ISERROR(+DATE(YEAR(Tableau2[Dernier Recyclage Pont-Roulant
]
)+Tableau2[Validité
Pont-Roulant],MONTH(Tableau2[Dernier Recyclage Pont-Roulant
]),DAY(Tableau2[Dernier Recyclage Pont-Roulant
]))),"",(+DATE(YEAR(Tableau2[Dernier Recyclage Pont-Roulant
])+Tableau2[Validité
Pont-Roulant],MONTH(Tableau2[Dernier Recyclage Pont-Roulant
]),DAY(Tableau2[Dernier Recyclage Pont-Roulant
]))))</f>
        <v/>
      </c>
      <c r="N10" s="41"/>
      <c r="O10" s="56" t="s">
        <v>120</v>
      </c>
      <c r="P10" s="7" t="str">
        <f>IF(ISERROR(VLOOKUP(Tableau2[Habilitation
Entretien Batterie
(BATENTRE)],Tableau1[],Tableau1[Validité2],0)),"",VLOOKUP(Tableau2[Habilitation
Entretien Batterie
(BATENTRE)],Tableau1[],Tableau1[Validité2],0))</f>
        <v/>
      </c>
      <c r="Q10" s="48" t="s">
        <v>120</v>
      </c>
      <c r="R10" s="48" t="s">
        <v>120</v>
      </c>
      <c r="S10" s="14" t="str">
        <f>IF(ISERROR(+DATE(YEAR(Tableau2[Dernier Recyclage Entretien Batterie])+Tableau2[Validité Entretien Batterie],MONTH(Tableau2[Dernier Recyclage Entretien Batterie]),DAY(Tableau2[Dernier Recyclage Entretien Batterie]))),"",(+DATE(YEAR(Tableau2[Dernier Recyclage Entretien Batterie])+Tableau2[Validité Entretien Batterie],MONTH(Tableau2[Dernier Recyclage Entretien Batterie]),DAY(Tableau2[Dernier Recyclage Entretien Batterie]))))</f>
        <v/>
      </c>
      <c r="T10" s="41"/>
      <c r="U10" s="56" t="s">
        <v>120</v>
      </c>
      <c r="V10" s="7" t="str">
        <f>IF(ISERROR(VLOOKUP(Tableau2[Habilitation
Tronçonnage
(TRONCONNE)],Tableau1[],Tableau1[Validité2],0)),"",VLOOKUP(Tableau2[Habilitation
Tronçonnage
(TRONCONNE)],Tableau1[],Tableau1[Validité2],0))</f>
        <v/>
      </c>
      <c r="W10" s="48" t="s">
        <v>120</v>
      </c>
      <c r="X10" s="48" t="s">
        <v>120</v>
      </c>
      <c r="Y10" s="14" t="str">
        <f>IF(ISERROR(+DATE(YEAR(Tableau2[Dernier Recyclage Tronçonnage])+Tableau2[Validité Tronçonnage],MONTH(Tableau2[Dernier Recyclage Tronçonnage]),DAY(Tableau2[Dernier Recyclage Tronçonnage]))),"",(+DATE(YEAR(Tableau2[Dernier Recyclage Tronçonnage])+Tableau2[Validité Tronçonnage],MONTH(Tableau2[Dernier Recyclage Tronçonnage]),DAY(Tableau2[Dernier Recyclage Tronçonnage]))))</f>
        <v/>
      </c>
      <c r="Z10" s="41"/>
      <c r="AA10" s="56"/>
      <c r="AB10" s="7" t="str">
        <f>IF(ISERROR(VLOOKUP(Tableau2[Habilitation
Prlvmt Huile
(HUILE)],Tableau1[],Tableau1[Validité2],0)),"",VLOOKUP(Tableau2[Habilitation
Prlvmt Huile
(HUILE)],Tableau1[],Tableau1[Validité2],0))</f>
        <v/>
      </c>
      <c r="AC10" s="53" t="s">
        <v>120</v>
      </c>
      <c r="AD10" s="48" t="s">
        <v>120</v>
      </c>
      <c r="AE10" s="14" t="str">
        <f>IF(ISERROR(+DATE(YEAR(Tableau2[Dernier Recyclage Prlvmt Huile])+Tableau2[Validité
Prlvmt Huile],MONTH(Tableau2[Dernier Recyclage Prlvmt Huile]),DAY(Tableau2[Dernier Recyclage Prlvmt Huile]))),"",(+DATE(YEAR(Tableau2[Dernier Recyclage Prlvmt Huile])+Tableau2[Validité
Prlvmt Huile],MONTH(Tableau2[Dernier Recyclage Prlvmt Huile]),DAY(Tableau2[Dernier Recyclage Prlvmt Huile]))))</f>
        <v/>
      </c>
      <c r="AF10" s="40"/>
      <c r="AG10" s="56" t="s">
        <v>120</v>
      </c>
      <c r="AH10" s="98" t="str">
        <f>IF(ISERROR(VLOOKUP(Tableau2[Habilitation Contrôle / Montage Meules sur Tourets
(MEULES)],Tableau1[],Tableau1[Validité2],0)),"",VLOOKUP(Tableau2[Habilitation Contrôle / Montage Meules sur Tourets
(MEULES)],Tableau1[],Tableau1[Validité2],0))</f>
        <v/>
      </c>
      <c r="AI10" s="53" t="s">
        <v>120</v>
      </c>
      <c r="AJ10" s="48" t="s">
        <v>120</v>
      </c>
      <c r="AK10" s="93" t="str">
        <f>IF(ISERROR(+DATE(YEAR(Tableau2[Dernier Recyclage Contrôle / Montage Meules sur Tourets])+Tableau2[Validité Contrôle / Montage Meules sur Tourets],MONTH(Tableau2[Dernier Recyclage Contrôle / Montage Meules sur Tourets]),DAY(Tableau2[Dernier Recyclage Contrôle / Montage Meules sur Tourets]))),"",(+DATE(YEAR(Tableau2[Dernier Recyclage Contrôle / Montage Meules sur Tourets])+Tableau2[Validité Contrôle / Montage Meules sur Tourets],MONTH(Tableau2[Dernier Recyclage Contrôle / Montage Meules sur Tourets]),DAY(Tableau2[Dernier Recyclage Contrôle / Montage Meules sur Tourets]))))</f>
        <v/>
      </c>
      <c r="AL10" s="108"/>
      <c r="AM10" s="56" t="s">
        <v>120</v>
      </c>
      <c r="AN10" s="7" t="str">
        <f>IF(ISERROR(VLOOKUP(Tableau2[Habilitation
CACES Camion GRUE
(CAMIGRUINI)],Tableau1[],Tableau1[Validité2],0)),"",VLOOKUP(Tableau2[Habilitation
CACES Camion GRUE
(CAMIGRUINI)],Tableau1[],Tableau1[Validité2],0))</f>
        <v/>
      </c>
      <c r="AO10" s="48" t="s">
        <v>120</v>
      </c>
      <c r="AP10" s="48" t="s">
        <v>120</v>
      </c>
      <c r="AQ10" s="14" t="str">
        <f>IF(ISERROR(+DATE(YEAR(Tableau2[Dernier Recyclage CACES Camion GRUE])+Tableau2[Validité
CACES Camion GRUE],MONTH(Tableau2[Dernier Recyclage CACES Camion GRUE]),DAY(Tableau2[Dernier Recyclage CACES Camion GRUE]))),"",(+DATE(YEAR(Tableau2[Dernier Recyclage CACES Camion GRUE])+Tableau2[Validité
CACES Camion GRUE],MONTH(Tableau2[Dernier Recyclage CACES Camion GRUE]),DAY(Tableau2[Dernier Recyclage CACES Camion GRUE]))))</f>
        <v/>
      </c>
      <c r="AR10" s="108"/>
      <c r="AS10" s="58" t="s">
        <v>120</v>
      </c>
      <c r="AT10" s="7" t="str">
        <f>IF(ISERROR(VLOOKUP(Tableau2[Habilitation
SICOBA],Tableau1[],Tableau1[Validité2],0)),"",VLOOKUP(Tableau2[Habilitation
SICOBA],Tableau1[],Tableau1[Validité2],0))</f>
        <v/>
      </c>
      <c r="AU10" s="93" t="s">
        <v>120</v>
      </c>
      <c r="AV10" s="93" t="s">
        <v>120</v>
      </c>
      <c r="AW10" s="14" t="str">
        <f>IF(ISERROR(+DATE(YEAR(Tableau2[Dernier Recyclage SICOBA])+Tableau2[Validité
SICOBA],MONTH(Tableau2[Dernier Recyclage SICOBA]),DAY(Tableau2[Dernier Recyclage SICOBA]))),"",(+DATE(YEAR(Tableau2[Dernier Recyclage SICOBA])+Tableau2[Validité
SICOBA],MONTH(Tableau2[Dernier Recyclage SICOBA]),DAY(Tableau2[Dernier Recyclage SICOBA]))))</f>
        <v/>
      </c>
      <c r="AX10" s="108"/>
      <c r="AY10" s="58" t="s">
        <v>120</v>
      </c>
      <c r="AZ10" s="7" t="str">
        <f>IF(ISERROR(VLOOKUP(Tableau2[Habilitation
SST],Tableau1[],Tableau1[Validité2],0)),"",VLOOKUP(Tableau2[Habilitation
SST],Tableau1[],Tableau1[Validité2],0))</f>
        <v/>
      </c>
      <c r="BA10" s="93" t="s">
        <v>120</v>
      </c>
      <c r="BB10" s="93" t="s">
        <v>120</v>
      </c>
      <c r="BC10" s="14" t="str">
        <f>IF(ISERROR(+DATE(YEAR(Tableau2[Dernier Recyclage SST])+Tableau2[Validité
SST],MONTH(Tableau2[Dernier Recyclage SST]),DAY(Tableau2[Dernier Recyclage SST]))),"",(+DATE(YEAR(Tableau2[Dernier Recyclage SST])+Tableau2[Validité
SST],MONTH(Tableau2[Dernier Recyclage SST]),DAY(Tableau2[Dernier Recyclage SST]))))</f>
        <v/>
      </c>
      <c r="BD10" s="108"/>
      <c r="BE10" s="58"/>
      <c r="BF10" s="14" t="str">
        <f>IF(ISERROR(VLOOKUP(Tableau2[Habilitation Encadrement Amiante
(RISQAMIATC)],Tableau1[],Tableau1[Validité2],0)),"",VLOOKUP(Tableau2[Habilitation Encadrement Amiante
(RISQAMIATC)],Tableau1[],Tableau1[Validité2],0))</f>
        <v/>
      </c>
      <c r="BG10" s="14"/>
      <c r="BH10" s="14"/>
      <c r="BI10" s="14" t="str">
        <f>IF(ISERROR(+DATE(YEAR(Tableau2[Dernier Recyclage Encadrement Amiante])+Tableau2[Validité Encadrement Amiante],MONTH(Tableau2[Dernier Recyclage Encadrement Amiante]),DAY(Tableau2[Dernier Recyclage Encadrement Amiante]))),"",(+DATE(YEAR(Tableau2[Dernier Recyclage Encadrement Amiante])+Tableau2[Validité Encadrement Amiante],MONTH(Tableau2[Dernier Recyclage Encadrement Amiante]),DAY(Tableau2[Dernier Recyclage Encadrement Amiante]))))</f>
        <v/>
      </c>
      <c r="BJ10" s="108"/>
      <c r="BK10" s="58" t="s">
        <v>120</v>
      </c>
      <c r="BL10" s="14" t="str">
        <f>IF(ISERROR(VLOOKUP(Tableau2[Habilitation Connexion / Déconnexion Batterie
(BATCONDEC)],Tableau1[],Tableau1[Validité2],0)),"",VLOOKUP(Tableau2[Habilitation Connexion / Déconnexion Batterie
(BATCONDEC)],Tableau1[],Tableau1[Validité2],0))</f>
        <v/>
      </c>
      <c r="BM10" s="14"/>
      <c r="BN10" s="14"/>
      <c r="BO10" s="14" t="str">
        <f>IF(ISERROR(+DATE(YEAR(Tableau2[Dernier Recyclage Connexion / Déconnexion Batterie])+Tableau2[Validité Connexion / Déconnexion Batterie],MONTH(Tableau2[Dernier Recyclage Connexion / Déconnexion Batterie]),DAY(Tableau2[Dernier Recyclage Connexion / Déconnexion Batterie]))),"",(+DATE(YEAR(Tableau2[Dernier Recyclage Connexion / Déconnexion Batterie])+Tableau2[Validité Connexion / Déconnexion Batterie],MONTH(Tableau2[Dernier Recyclage Connexion / Déconnexion Batterie]),DAY(Tableau2[Dernier Recyclage Connexion / Déconnexion Batterie]))))</f>
        <v/>
      </c>
      <c r="BP10" s="108"/>
      <c r="BQ10" s="58" t="s">
        <v>120</v>
      </c>
      <c r="BR10" s="14" t="str">
        <f>IF(ISERROR(VLOOKUP(Tableau2[Habilitation
PERMIS PL
(PERMISPL)],Tableau1[],Tableau1[Validité2],0)),"",VLOOKUP(Tableau2[Habilitation
PERMIS PL
(PERMISPL)],Tableau1[],Tableau1[Validité2],0))</f>
        <v/>
      </c>
      <c r="BS10" s="14"/>
      <c r="BT10" s="14"/>
      <c r="BU10" s="14" t="str">
        <f>IF(ISERROR(+DATE(YEAR(Tableau2[Dernier Recyclage PERMIS PL])+Tableau2[Validité
PERMIS PL],MONTH(Tableau2[Dernier Recyclage PERMIS PL]),DAY(Tableau2[Dernier Recyclage PERMIS PL]))),"",(+DATE(YEAR(Tableau2[Dernier Recyclage PERMIS PL])+Tableau2[Validité
PERMIS PL],MONTH(Tableau2[Dernier Recyclage PERMIS PL]),DAY(Tableau2[Dernier Recyclage PERMIS PL]))))</f>
        <v/>
      </c>
      <c r="BV10" s="108"/>
      <c r="BW10" s="58" t="s">
        <v>120</v>
      </c>
      <c r="BX10" s="14" t="str">
        <f>IF(ISERROR(VLOOKUP(Tableau2[Habilitation Opérateur Chantier Amiante
(RISAMRECOC)]
                                                                                                                                                                                                                                                                (PERMISPL),Tableau1[],Tableau1[Validité2],0)),"",VLOOKUP(Tableau2[Habilitation Opérateur Chantier Amiante
(RISAMRECOC)],Tableau1[],Tableau1[Validité2],0))</f>
        <v/>
      </c>
      <c r="BY10" s="14"/>
      <c r="BZ10" s="14"/>
      <c r="CA10" s="14" t="str">
        <f>IF(ISERROR(+DATE(YEAR(Tableau2[Dernier Recyclage Opérateur Chantier Amiante])+Tableau2[Validité
Opérateur Chantier Amiante],MONTH(Tableau2[Dernier Recyclage Opérateur Chantier Amiante]),DAY(Tableau2[Dernier Recyclage Opérateur Chantier Amiante]))),"",(+DATE(YEAR(Tableau2[Dernier Recyclage Opérateur Chantier Amiante])+Tableau2[Validité
Opérateur Chantier Amiante],MONTH(Tableau2[Dernier Recyclage Opérateur Chantier Amiante]),DAY(Tableau2[Dernier Recyclage Opérateur Chantier Amiante]))))</f>
        <v/>
      </c>
      <c r="CB10" s="108"/>
      <c r="CC10" s="58"/>
      <c r="CD10" s="14" t="str">
        <f>IF(ISERROR(VLOOKUP(Tableau2[Habilitation Echafaudage Monteur - Superviseur
(ECHAUFAU2)]
                                                                                                                                                                                                                                                                (PERMISPL),Tableau1[],Tableau1[Validité2],0)),"",VLOOKUP(Tableau2[Habilitation Echafaudage Monteur - Superviseur
(ECHAUFAU2)],Tableau1[],Tableau1[Validité2],0))</f>
        <v/>
      </c>
      <c r="CE10" s="14"/>
      <c r="CF10" s="14"/>
      <c r="CG10" s="14" t="str">
        <f>IF(ISERROR(+DATE(YEAR(Tableau2[Dernier Recyclage Echafaudage Monteur - Superviseur])+Tableau2[Validité
Echafaudage Monteur - Superviseur],MONTH(Tableau2[Dernier Recyclage Echafaudage Monteur - Superviseur]),DAY(Tableau2[Dernier Recyclage Echafaudage Monteur - Superviseur]))),"",(+DATE(YEAR(Tableau2[Dernier Recyclage Echafaudage Monteur - Superviseur])+Tableau2[Validité
Echafaudage Monteur - Superviseur],MONTH(Tableau2[Dernier Recyclage Echafaudage Monteur - Superviseur]),DAY(Tableau2[Dernier Recyclage Echafaudage Monteur - Superviseur]))))</f>
        <v/>
      </c>
      <c r="CH10" s="108"/>
      <c r="CI10" s="58" t="s">
        <v>120</v>
      </c>
      <c r="CJ10" s="14" t="str">
        <f>IF(ISERROR(VLOOKUP(Tableau2[Habilitation Echafaudage Mobile
(ECHAFAU1)]
                                                                                                                                                                                                                                                                (PERMISPL),Tableau1[],Tableau1[Validité2],0)),"",VLOOKUP(Tableau2[Habilitation Echafaudage Mobile
(ECHAFAU1)],Tableau1[],Tableau1[Validité2],0))</f>
        <v/>
      </c>
      <c r="CK10" s="14"/>
      <c r="CL10" s="14"/>
      <c r="CM10" s="14" t="str">
        <f>IF(ISERROR(+DATE(YEAR(Tableau2[Dernier Recyclage Echafaudage Mobile])+Tableau2[Validité
Echafaudage Mobile],MONTH(Tableau2[Dernier Recyclage Echafaudage Mobile]),DAY(Tableau2[Dernier Recyclage Echafaudage Mobile]))),"",(+DATE(YEAR(Tableau2[Dernier Recyclage Echafaudage Mobile])+Tableau2[Validité
Echafaudage Mobile],MONTH(Tableau2[Dernier Recyclage Echafaudage Mobile]),DAY(Tableau2[Dernier Recyclage Echafaudage Mobile]))))</f>
        <v/>
      </c>
      <c r="CN10" s="108"/>
      <c r="CO10" s="58" t="s">
        <v>120</v>
      </c>
      <c r="CP10" s="14" t="str">
        <f>IF(ISERROR(VLOOKUP(Tableau2[Habilitation Permis EB
(PERMISEB)]
                                                                                                                                                                                                                                                                (PERMISPL),Tableau1[],Tableau1[Validité2],0)),"",VLOOKUP(Tableau2[Habilitation Permis EB
(PERMISEB)],Tableau1[],Tableau1[Validité2],0))</f>
        <v/>
      </c>
      <c r="CQ10" s="14"/>
      <c r="CR10" s="14"/>
      <c r="CS10" s="14" t="str">
        <f>IF(ISERROR(+DATE(YEAR(Tableau2[Dernier Recyclage Permis EB])+Tableau2[Validité
Permis EB],MONTH(Tableau2[Dernier Recyclage Permis EB]),DAY(Tableau2[Dernier Recyclage Permis EB]))),"",(+DATE(YEAR(Tableau2[Dernier Recyclage Permis EB])+Tableau2[Validité
Permis EB],MONTH(Tableau2[Dernier Recyclage Permis EB]),DAY(Tableau2[Dernier Recyclage Permis EB]))))</f>
        <v/>
      </c>
    </row>
    <row r="11" spans="1:97" x14ac:dyDescent="0.3">
      <c r="A11" s="17" t="s">
        <v>264</v>
      </c>
      <c r="B11" s="12" t="s">
        <v>265</v>
      </c>
      <c r="C11" s="46" t="s">
        <v>7</v>
      </c>
      <c r="D11" s="36">
        <f>+IF(ISERROR(VLOOKUP(Tableau2[[#This Row],[Habilitation électrique
(HAB0, HAB1 …)]],Tableau1[],Tableau1[Validité2],0)),"",VLOOKUP(Tableau2[[#This Row],[Habilitation électrique
(HAB0, HAB1 …)]],Tableau1[],Tableau1[Validité2],0))</f>
        <v>3</v>
      </c>
      <c r="E11" s="45"/>
      <c r="F11" s="44">
        <v>41521</v>
      </c>
      <c r="G11" s="38">
        <f>IF(ISERROR(+DATE(YEAR(Tableau2[Dernier Recyclage
"électrique"])+Tableau2[[#This Row],[Validité
"électrique"]],MONTH(Tableau2[Dernier Recyclage
"électrique"]),DAY(Tableau2[Dernier Recyclage
"électrique"]))),"",(+DATE(YEAR(Tableau2[Dernier Recyclage
"électrique"])+Tableau2[[#This Row],[Validité
"électrique"]],MONTH(Tableau2[Dernier Recyclage
"électrique"]),DAY(Tableau2[Dernier Recyclage
"électrique"]))))</f>
        <v>42617</v>
      </c>
      <c r="H11" s="5"/>
      <c r="I11" s="50" t="s">
        <v>70</v>
      </c>
      <c r="J11" s="7">
        <f>IF(ISERROR(VLOOKUP(Tableau2[Habilitation
Pont-Roulant
(PONTIER)],Tableau1[],Tableau1[Validité2],0)),"",VLOOKUP(Tableau2[Habilitation
Pont-Roulant
(PONTIER)],Tableau1[],Tableau1[Validité2],0))</f>
        <v>5</v>
      </c>
      <c r="K11" s="48"/>
      <c r="L11" s="48" t="s">
        <v>121</v>
      </c>
      <c r="M11" s="38" t="str">
        <f>IF(ISERROR(+DATE(YEAR(Tableau2[Dernier Recyclage Pont-Roulant
]
)+Tableau2[Validité
Pont-Roulant],MONTH(Tableau2[Dernier Recyclage Pont-Roulant
]),DAY(Tableau2[Dernier Recyclage Pont-Roulant
]))),"",(+DATE(YEAR(Tableau2[Dernier Recyclage Pont-Roulant
])+Tableau2[Validité
Pont-Roulant],MONTH(Tableau2[Dernier Recyclage Pont-Roulant
]),DAY(Tableau2[Dernier Recyclage Pont-Roulant
]))))</f>
        <v/>
      </c>
      <c r="N11" s="41"/>
      <c r="O11" s="56" t="s">
        <v>24</v>
      </c>
      <c r="P11" s="7">
        <f>IF(ISERROR(VLOOKUP(Tableau2[Habilitation
Entretien Batterie
(BATENTRE)],Tableau1[],Tableau1[Validité2],0)),"",VLOOKUP(Tableau2[Habilitation
Entretien Batterie
(BATENTRE)],Tableau1[],Tableau1[Validité2],0))</f>
        <v>3</v>
      </c>
      <c r="Q11" s="48"/>
      <c r="R11" s="48" t="s">
        <v>121</v>
      </c>
      <c r="S11" s="14" t="str">
        <f>IF(ISERROR(+DATE(YEAR(Tableau2[Dernier Recyclage Entretien Batterie])+Tableau2[Validité Entretien Batterie],MONTH(Tableau2[Dernier Recyclage Entretien Batterie]),DAY(Tableau2[Dernier Recyclage Entretien Batterie]))),"",(+DATE(YEAR(Tableau2[Dernier Recyclage Entretien Batterie])+Tableau2[Validité Entretien Batterie],MONTH(Tableau2[Dernier Recyclage Entretien Batterie]),DAY(Tableau2[Dernier Recyclage Entretien Batterie]))))</f>
        <v/>
      </c>
      <c r="T11" s="41"/>
      <c r="U11" s="56" t="s">
        <v>97</v>
      </c>
      <c r="V11" s="7">
        <f>IF(ISERROR(VLOOKUP(Tableau2[Habilitation
Tronçonnage
(TRONCONNE)],Tableau1[],Tableau1[Validité2],0)),"",VLOOKUP(Tableau2[Habilitation
Tronçonnage
(TRONCONNE)],Tableau1[],Tableau1[Validité2],0))</f>
        <v>5</v>
      </c>
      <c r="W11" s="48">
        <v>41296</v>
      </c>
      <c r="X11" s="48">
        <v>41296</v>
      </c>
      <c r="Y11" s="14">
        <f>IF(ISERROR(+DATE(YEAR(Tableau2[Dernier Recyclage Tronçonnage])+Tableau2[Validité Tronçonnage],MONTH(Tableau2[Dernier Recyclage Tronçonnage]),DAY(Tableau2[Dernier Recyclage Tronçonnage]))),"",(+DATE(YEAR(Tableau2[Dernier Recyclage Tronçonnage])+Tableau2[Validité Tronçonnage],MONTH(Tableau2[Dernier Recyclage Tronçonnage]),DAY(Tableau2[Dernier Recyclage Tronçonnage]))))</f>
        <v>43122</v>
      </c>
      <c r="Z11" s="41"/>
      <c r="AA11" s="56" t="s">
        <v>122</v>
      </c>
      <c r="AB11" s="7">
        <f>IF(ISERROR(VLOOKUP(Tableau2[Habilitation
Prlvmt Huile
(HUILE)],Tableau1[],Tableau1[Validité2],0)),"",VLOOKUP(Tableau2[Habilitation
Prlvmt Huile
(HUILE)],Tableau1[],Tableau1[Validité2],0))</f>
        <v>5</v>
      </c>
      <c r="AC11" s="53"/>
      <c r="AD11" s="48" t="s">
        <v>121</v>
      </c>
      <c r="AE11" s="14" t="str">
        <f>IF(ISERROR(+DATE(YEAR(Tableau2[Dernier Recyclage Prlvmt Huile])+Tableau2[Validité
Prlvmt Huile],MONTH(Tableau2[Dernier Recyclage Prlvmt Huile]),DAY(Tableau2[Dernier Recyclage Prlvmt Huile]))),"",(+DATE(YEAR(Tableau2[Dernier Recyclage Prlvmt Huile])+Tableau2[Validité
Prlvmt Huile],MONTH(Tableau2[Dernier Recyclage Prlvmt Huile]),DAY(Tableau2[Dernier Recyclage Prlvmt Huile]))))</f>
        <v/>
      </c>
      <c r="AF11" s="40"/>
      <c r="AG11" s="56"/>
      <c r="AH11" s="98" t="str">
        <f>IF(ISERROR(VLOOKUP(Tableau2[Habilitation Contrôle / Montage Meules sur Tourets
(MEULES)],Tableau1[],Tableau1[Validité2],0)),"",VLOOKUP(Tableau2[Habilitation Contrôle / Montage Meules sur Tourets
(MEULES)],Tableau1[],Tableau1[Validité2],0))</f>
        <v/>
      </c>
      <c r="AI11" s="53"/>
      <c r="AJ11" s="48"/>
      <c r="AK11" s="93" t="str">
        <f>IF(ISERROR(+DATE(YEAR(Tableau2[Dernier Recyclage Contrôle / Montage Meules sur Tourets])+Tableau2[Validité Contrôle / Montage Meules sur Tourets],MONTH(Tableau2[Dernier Recyclage Contrôle / Montage Meules sur Tourets]),DAY(Tableau2[Dernier Recyclage Contrôle / Montage Meules sur Tourets]))),"",(+DATE(YEAR(Tableau2[Dernier Recyclage Contrôle / Montage Meules sur Tourets])+Tableau2[Validité Contrôle / Montage Meules sur Tourets],MONTH(Tableau2[Dernier Recyclage Contrôle / Montage Meules sur Tourets]),DAY(Tableau2[Dernier Recyclage Contrôle / Montage Meules sur Tourets]))))</f>
        <v/>
      </c>
      <c r="AL11" s="108"/>
      <c r="AM11" s="56"/>
      <c r="AN11" s="7" t="str">
        <f>IF(ISERROR(VLOOKUP(Tableau2[Habilitation
CACES Camion GRUE
(CAMIGRUINI)],Tableau1[],Tableau1[Validité2],0)),"",VLOOKUP(Tableau2[Habilitation
CACES Camion GRUE
(CAMIGRUINI)],Tableau1[],Tableau1[Validité2],0))</f>
        <v/>
      </c>
      <c r="AO11" s="48"/>
      <c r="AP11" s="48"/>
      <c r="AQ11" s="14" t="str">
        <f>IF(ISERROR(+DATE(YEAR(Tableau2[Dernier Recyclage CACES Camion GRUE])+Tableau2[Validité
CACES Camion GRUE],MONTH(Tableau2[Dernier Recyclage CACES Camion GRUE]),DAY(Tableau2[Dernier Recyclage CACES Camion GRUE]))),"",(+DATE(YEAR(Tableau2[Dernier Recyclage CACES Camion GRUE])+Tableau2[Validité
CACES Camion GRUE],MONTH(Tableau2[Dernier Recyclage CACES Camion GRUE]),DAY(Tableau2[Dernier Recyclage CACES Camion GRUE]))))</f>
        <v/>
      </c>
      <c r="AR11" s="108"/>
      <c r="AS11" s="58"/>
      <c r="AT11" s="7" t="str">
        <f>IF(ISERROR(VLOOKUP(Tableau2[Habilitation
SICOBA],Tableau1[],Tableau1[Validité2],0)),"",VLOOKUP(Tableau2[Habilitation
SICOBA],Tableau1[],Tableau1[Validité2],0))</f>
        <v/>
      </c>
      <c r="AU11" s="93"/>
      <c r="AV11" s="93"/>
      <c r="AW11" s="14" t="str">
        <f>IF(ISERROR(+DATE(YEAR(Tableau2[Dernier Recyclage SICOBA])+Tableau2[Validité
SICOBA],MONTH(Tableau2[Dernier Recyclage SICOBA]),DAY(Tableau2[Dernier Recyclage SICOBA]))),"",(+DATE(YEAR(Tableau2[Dernier Recyclage SICOBA])+Tableau2[Validité
SICOBA],MONTH(Tableau2[Dernier Recyclage SICOBA]),DAY(Tableau2[Dernier Recyclage SICOBA]))))</f>
        <v/>
      </c>
      <c r="AX11" s="108"/>
      <c r="AY11" s="58"/>
      <c r="AZ11" s="7" t="str">
        <f>IF(ISERROR(VLOOKUP(Tableau2[Habilitation
SST],Tableau1[],Tableau1[Validité2],0)),"",VLOOKUP(Tableau2[Habilitation
SST],Tableau1[],Tableau1[Validité2],0))</f>
        <v/>
      </c>
      <c r="BA11" s="93"/>
      <c r="BB11" s="93"/>
      <c r="BC11" s="14" t="str">
        <f>IF(ISERROR(+DATE(YEAR(Tableau2[Dernier Recyclage SST])+Tableau2[Validité
SST],MONTH(Tableau2[Dernier Recyclage SST]),DAY(Tableau2[Dernier Recyclage SST]))),"",(+DATE(YEAR(Tableau2[Dernier Recyclage SST])+Tableau2[Validité
SST],MONTH(Tableau2[Dernier Recyclage SST]),DAY(Tableau2[Dernier Recyclage SST]))))</f>
        <v/>
      </c>
      <c r="BD11" s="108"/>
      <c r="BE11" s="58"/>
      <c r="BF11" s="14" t="str">
        <f>IF(ISERROR(VLOOKUP(Tableau2[Habilitation Encadrement Amiante
(RISQAMIATC)],Tableau1[],Tableau1[Validité2],0)),"",VLOOKUP(Tableau2[Habilitation Encadrement Amiante
(RISQAMIATC)],Tableau1[],Tableau1[Validité2],0))</f>
        <v/>
      </c>
      <c r="BG11" s="14"/>
      <c r="BH11" s="14"/>
      <c r="BI11" s="14" t="str">
        <f>IF(ISERROR(+DATE(YEAR(Tableau2[Dernier Recyclage Encadrement Amiante])+Tableau2[Validité Encadrement Amiante],MONTH(Tableau2[Dernier Recyclage Encadrement Amiante]),DAY(Tableau2[Dernier Recyclage Encadrement Amiante]))),"",(+DATE(YEAR(Tableau2[Dernier Recyclage Encadrement Amiante])+Tableau2[Validité Encadrement Amiante],MONTH(Tableau2[Dernier Recyclage Encadrement Amiante]),DAY(Tableau2[Dernier Recyclage Encadrement Amiante]))))</f>
        <v/>
      </c>
      <c r="BJ11" s="108"/>
      <c r="BK11" s="58"/>
      <c r="BL11" s="14" t="str">
        <f>IF(ISERROR(VLOOKUP(Tableau2[Habilitation Connexion / Déconnexion Batterie
(BATCONDEC)],Tableau1[],Tableau1[Validité2],0)),"",VLOOKUP(Tableau2[Habilitation Connexion / Déconnexion Batterie
(BATCONDEC)],Tableau1[],Tableau1[Validité2],0))</f>
        <v/>
      </c>
      <c r="BM11" s="14"/>
      <c r="BN11" s="14"/>
      <c r="BO11" s="14" t="str">
        <f>IF(ISERROR(+DATE(YEAR(Tableau2[Dernier Recyclage Connexion / Déconnexion Batterie])+Tableau2[Validité Connexion / Déconnexion Batterie],MONTH(Tableau2[Dernier Recyclage Connexion / Déconnexion Batterie]),DAY(Tableau2[Dernier Recyclage Connexion / Déconnexion Batterie]))),"",(+DATE(YEAR(Tableau2[Dernier Recyclage Connexion / Déconnexion Batterie])+Tableau2[Validité Connexion / Déconnexion Batterie],MONTH(Tableau2[Dernier Recyclage Connexion / Déconnexion Batterie]),DAY(Tableau2[Dernier Recyclage Connexion / Déconnexion Batterie]))))</f>
        <v/>
      </c>
      <c r="BP11" s="108"/>
      <c r="BQ11" s="58"/>
      <c r="BR11" s="14" t="str">
        <f>IF(ISERROR(VLOOKUP(Tableau2[Habilitation
PERMIS PL
(PERMISPL)],Tableau1[],Tableau1[Validité2],0)),"",VLOOKUP(Tableau2[Habilitation
PERMIS PL
(PERMISPL)],Tableau1[],Tableau1[Validité2],0))</f>
        <v/>
      </c>
      <c r="BS11" s="14"/>
      <c r="BT11" s="14"/>
      <c r="BU11" s="14" t="str">
        <f>IF(ISERROR(+DATE(YEAR(Tableau2[Dernier Recyclage PERMIS PL])+Tableau2[Validité
PERMIS PL],MONTH(Tableau2[Dernier Recyclage PERMIS PL]),DAY(Tableau2[Dernier Recyclage PERMIS PL]))),"",(+DATE(YEAR(Tableau2[Dernier Recyclage PERMIS PL])+Tableau2[Validité
PERMIS PL],MONTH(Tableau2[Dernier Recyclage PERMIS PL]),DAY(Tableau2[Dernier Recyclage PERMIS PL]))))</f>
        <v/>
      </c>
      <c r="BV11" s="108"/>
      <c r="BW11" s="58"/>
      <c r="BX11" s="14" t="str">
        <f>IF(ISERROR(VLOOKUP(Tableau2[Habilitation Opérateur Chantier Amiante
(RISAMRECOC)]
                                                                                                                                                                                                                                                                (PERMISPL),Tableau1[],Tableau1[Validité2],0)),"",VLOOKUP(Tableau2[Habilitation Opérateur Chantier Amiante
(RISAMRECOC)],Tableau1[],Tableau1[Validité2],0))</f>
        <v/>
      </c>
      <c r="BY11" s="14"/>
      <c r="BZ11" s="14"/>
      <c r="CA11" s="14" t="str">
        <f>IF(ISERROR(+DATE(YEAR(Tableau2[Dernier Recyclage Opérateur Chantier Amiante])+Tableau2[Validité
Opérateur Chantier Amiante],MONTH(Tableau2[Dernier Recyclage Opérateur Chantier Amiante]),DAY(Tableau2[Dernier Recyclage Opérateur Chantier Amiante]))),"",(+DATE(YEAR(Tableau2[Dernier Recyclage Opérateur Chantier Amiante])+Tableau2[Validité
Opérateur Chantier Amiante],MONTH(Tableau2[Dernier Recyclage Opérateur Chantier Amiante]),DAY(Tableau2[Dernier Recyclage Opérateur Chantier Amiante]))))</f>
        <v/>
      </c>
      <c r="CB11" s="108"/>
      <c r="CC11" s="58"/>
      <c r="CD11" s="14" t="str">
        <f>IF(ISERROR(VLOOKUP(Tableau2[Habilitation Echafaudage Monteur - Superviseur
(ECHAUFAU2)]
                                                                                                                                                                                                                                                                (PERMISPL),Tableau1[],Tableau1[Validité2],0)),"",VLOOKUP(Tableau2[Habilitation Echafaudage Monteur - Superviseur
(ECHAUFAU2)],Tableau1[],Tableau1[Validité2],0))</f>
        <v/>
      </c>
      <c r="CE11" s="14"/>
      <c r="CF11" s="14"/>
      <c r="CG11" s="14" t="str">
        <f>IF(ISERROR(+DATE(YEAR(Tableau2[Dernier Recyclage Echafaudage Monteur - Superviseur])+Tableau2[Validité
Echafaudage Monteur - Superviseur],MONTH(Tableau2[Dernier Recyclage Echafaudage Monteur - Superviseur]),DAY(Tableau2[Dernier Recyclage Echafaudage Monteur - Superviseur]))),"",(+DATE(YEAR(Tableau2[Dernier Recyclage Echafaudage Monteur - Superviseur])+Tableau2[Validité
Echafaudage Monteur - Superviseur],MONTH(Tableau2[Dernier Recyclage Echafaudage Monteur - Superviseur]),DAY(Tableau2[Dernier Recyclage Echafaudage Monteur - Superviseur]))))</f>
        <v/>
      </c>
      <c r="CH11" s="108"/>
      <c r="CI11" s="58"/>
      <c r="CJ11" s="14" t="str">
        <f>IF(ISERROR(VLOOKUP(Tableau2[Habilitation Echafaudage Mobile
(ECHAFAU1)]
                                                                                                                                                                                                                                                                (PERMISPL),Tableau1[],Tableau1[Validité2],0)),"",VLOOKUP(Tableau2[Habilitation Echafaudage Mobile
(ECHAFAU1)],Tableau1[],Tableau1[Validité2],0))</f>
        <v/>
      </c>
      <c r="CK11" s="14"/>
      <c r="CL11" s="14"/>
      <c r="CM11" s="14" t="str">
        <f>IF(ISERROR(+DATE(YEAR(Tableau2[Dernier Recyclage Echafaudage Mobile])+Tableau2[Validité
Echafaudage Mobile],MONTH(Tableau2[Dernier Recyclage Echafaudage Mobile]),DAY(Tableau2[Dernier Recyclage Echafaudage Mobile]))),"",(+DATE(YEAR(Tableau2[Dernier Recyclage Echafaudage Mobile])+Tableau2[Validité
Echafaudage Mobile],MONTH(Tableau2[Dernier Recyclage Echafaudage Mobile]),DAY(Tableau2[Dernier Recyclage Echafaudage Mobile]))))</f>
        <v/>
      </c>
      <c r="CN11" s="108"/>
      <c r="CO11" s="58"/>
      <c r="CP11" s="14" t="str">
        <f>IF(ISERROR(VLOOKUP(Tableau2[Habilitation Permis EB
(PERMISEB)]
                                                                                                                                                                                                                                                                (PERMISPL),Tableau1[],Tableau1[Validité2],0)),"",VLOOKUP(Tableau2[Habilitation Permis EB
(PERMISEB)],Tableau1[],Tableau1[Validité2],0))</f>
        <v/>
      </c>
      <c r="CQ11" s="14"/>
      <c r="CR11" s="14"/>
      <c r="CS11" s="14" t="str">
        <f>IF(ISERROR(+DATE(YEAR(Tableau2[Dernier Recyclage Permis EB])+Tableau2[Validité
Permis EB],MONTH(Tableau2[Dernier Recyclage Permis EB]),DAY(Tableau2[Dernier Recyclage Permis EB]))),"",(+DATE(YEAR(Tableau2[Dernier Recyclage Permis EB])+Tableau2[Validité
Permis EB],MONTH(Tableau2[Dernier Recyclage Permis EB]),DAY(Tableau2[Dernier Recyclage Permis EB]))))</f>
        <v/>
      </c>
    </row>
    <row r="12" spans="1:97" x14ac:dyDescent="0.3">
      <c r="A12" s="17" t="s">
        <v>266</v>
      </c>
      <c r="B12" s="12" t="s">
        <v>267</v>
      </c>
      <c r="C12" s="46" t="s">
        <v>4</v>
      </c>
      <c r="D12" s="36">
        <f>+IF(ISERROR(VLOOKUP(Tableau2[[#This Row],[Habilitation électrique
(HAB0, HAB1 …)]],Tableau1[],Tableau1[Validité2],0)),"",VLOOKUP(Tableau2[[#This Row],[Habilitation électrique
(HAB0, HAB1 …)]],Tableau1[],Tableau1[Validité2],0))</f>
        <v>3</v>
      </c>
      <c r="E12" s="44">
        <v>41353</v>
      </c>
      <c r="F12" s="44">
        <v>41738</v>
      </c>
      <c r="G12" s="38">
        <f>IF(ISERROR(+DATE(YEAR(Tableau2[Dernier Recyclage
"électrique"])+Tableau2[[#This Row],[Validité
"électrique"]],MONTH(Tableau2[Dernier Recyclage
"électrique"]),DAY(Tableau2[Dernier Recyclage
"électrique"]))),"",(+DATE(YEAR(Tableau2[Dernier Recyclage
"électrique"])+Tableau2[[#This Row],[Validité
"électrique"]],MONTH(Tableau2[Dernier Recyclage
"électrique"]),DAY(Tableau2[Dernier Recyclage
"électrique"]))))</f>
        <v>42834</v>
      </c>
      <c r="H12" s="5"/>
      <c r="I12" s="50"/>
      <c r="J12" s="7" t="str">
        <f>IF(ISERROR(VLOOKUP(Tableau2[Habilitation
Pont-Roulant
(PONTIER)],Tableau1[],Tableau1[Validité2],0)),"",VLOOKUP(Tableau2[Habilitation
Pont-Roulant
(PONTIER)],Tableau1[],Tableau1[Validité2],0))</f>
        <v/>
      </c>
      <c r="K12" s="48"/>
      <c r="L12" s="48"/>
      <c r="M12" s="38" t="str">
        <f>IF(ISERROR(+DATE(YEAR(Tableau2[Dernier Recyclage Pont-Roulant
]
)+Tableau2[Validité
Pont-Roulant],MONTH(Tableau2[Dernier Recyclage Pont-Roulant
]),DAY(Tableau2[Dernier Recyclage Pont-Roulant
]))),"",(+DATE(YEAR(Tableau2[Dernier Recyclage Pont-Roulant
])+Tableau2[Validité
Pont-Roulant],MONTH(Tableau2[Dernier Recyclage Pont-Roulant
]),DAY(Tableau2[Dernier Recyclage Pont-Roulant
]))))</f>
        <v/>
      </c>
      <c r="N12" s="41"/>
      <c r="O12" s="56"/>
      <c r="P12" s="7" t="str">
        <f>IF(ISERROR(VLOOKUP(Tableau2[Habilitation
Entretien Batterie
(BATENTRE)],Tableau1[],Tableau1[Validité2],0)),"",VLOOKUP(Tableau2[Habilitation
Entretien Batterie
(BATENTRE)],Tableau1[],Tableau1[Validité2],0))</f>
        <v/>
      </c>
      <c r="Q12" s="48"/>
      <c r="R12" s="48"/>
      <c r="S12" s="14" t="str">
        <f>IF(ISERROR(+DATE(YEAR(Tableau2[Dernier Recyclage Entretien Batterie])+Tableau2[Validité Entretien Batterie],MONTH(Tableau2[Dernier Recyclage Entretien Batterie]),DAY(Tableau2[Dernier Recyclage Entretien Batterie]))),"",(+DATE(YEAR(Tableau2[Dernier Recyclage Entretien Batterie])+Tableau2[Validité Entretien Batterie],MONTH(Tableau2[Dernier Recyclage Entretien Batterie]),DAY(Tableau2[Dernier Recyclage Entretien Batterie]))))</f>
        <v/>
      </c>
      <c r="T12" s="41"/>
      <c r="U12" s="56"/>
      <c r="V12" s="7" t="str">
        <f>IF(ISERROR(VLOOKUP(Tableau2[Habilitation
Tronçonnage
(TRONCONNE)],Tableau1[],Tableau1[Validité2],0)),"",VLOOKUP(Tableau2[Habilitation
Tronçonnage
(TRONCONNE)],Tableau1[],Tableau1[Validité2],0))</f>
        <v/>
      </c>
      <c r="W12" s="48"/>
      <c r="X12" s="48"/>
      <c r="Y12" s="14" t="str">
        <f>IF(ISERROR(+DATE(YEAR(Tableau2[Dernier Recyclage Tronçonnage])+Tableau2[Validité Tronçonnage],MONTH(Tableau2[Dernier Recyclage Tronçonnage]),DAY(Tableau2[Dernier Recyclage Tronçonnage]))),"",(+DATE(YEAR(Tableau2[Dernier Recyclage Tronçonnage])+Tableau2[Validité Tronçonnage],MONTH(Tableau2[Dernier Recyclage Tronçonnage]),DAY(Tableau2[Dernier Recyclage Tronçonnage]))))</f>
        <v/>
      </c>
      <c r="Z12" s="41"/>
      <c r="AA12" s="56"/>
      <c r="AB12" s="7" t="str">
        <f>IF(ISERROR(VLOOKUP(Tableau2[Habilitation
Prlvmt Huile
(HUILE)],Tableau1[],Tableau1[Validité2],0)),"",VLOOKUP(Tableau2[Habilitation
Prlvmt Huile
(HUILE)],Tableau1[],Tableau1[Validité2],0))</f>
        <v/>
      </c>
      <c r="AC12" s="53"/>
      <c r="AD12" s="48"/>
      <c r="AE12" s="14" t="str">
        <f>IF(ISERROR(+DATE(YEAR(Tableau2[Dernier Recyclage Prlvmt Huile])+Tableau2[Validité
Prlvmt Huile],MONTH(Tableau2[Dernier Recyclage Prlvmt Huile]),DAY(Tableau2[Dernier Recyclage Prlvmt Huile]))),"",(+DATE(YEAR(Tableau2[Dernier Recyclage Prlvmt Huile])+Tableau2[Validité
Prlvmt Huile],MONTH(Tableau2[Dernier Recyclage Prlvmt Huile]),DAY(Tableau2[Dernier Recyclage Prlvmt Huile]))))</f>
        <v/>
      </c>
      <c r="AF12" s="40"/>
      <c r="AG12" s="56"/>
      <c r="AH12" s="98" t="str">
        <f>IF(ISERROR(VLOOKUP(Tableau2[Habilitation Contrôle / Montage Meules sur Tourets
(MEULES)],Tableau1[],Tableau1[Validité2],0)),"",VLOOKUP(Tableau2[Habilitation Contrôle / Montage Meules sur Tourets
(MEULES)],Tableau1[],Tableau1[Validité2],0))</f>
        <v/>
      </c>
      <c r="AI12" s="53"/>
      <c r="AJ12" s="48"/>
      <c r="AK12" s="93" t="str">
        <f>IF(ISERROR(+DATE(YEAR(Tableau2[Dernier Recyclage Contrôle / Montage Meules sur Tourets])+Tableau2[Validité Contrôle / Montage Meules sur Tourets],MONTH(Tableau2[Dernier Recyclage Contrôle / Montage Meules sur Tourets]),DAY(Tableau2[Dernier Recyclage Contrôle / Montage Meules sur Tourets]))),"",(+DATE(YEAR(Tableau2[Dernier Recyclage Contrôle / Montage Meules sur Tourets])+Tableau2[Validité Contrôle / Montage Meules sur Tourets],MONTH(Tableau2[Dernier Recyclage Contrôle / Montage Meules sur Tourets]),DAY(Tableau2[Dernier Recyclage Contrôle / Montage Meules sur Tourets]))))</f>
        <v/>
      </c>
      <c r="AL12" s="108"/>
      <c r="AM12" s="56"/>
      <c r="AN12" s="7" t="str">
        <f>IF(ISERROR(VLOOKUP(Tableau2[Habilitation
CACES Camion GRUE
(CAMIGRUINI)],Tableau1[],Tableau1[Validité2],0)),"",VLOOKUP(Tableau2[Habilitation
CACES Camion GRUE
(CAMIGRUINI)],Tableau1[],Tableau1[Validité2],0))</f>
        <v/>
      </c>
      <c r="AO12" s="48"/>
      <c r="AP12" s="48"/>
      <c r="AQ12" s="14" t="str">
        <f>IF(ISERROR(+DATE(YEAR(Tableau2[Dernier Recyclage CACES Camion GRUE])+Tableau2[Validité
CACES Camion GRUE],MONTH(Tableau2[Dernier Recyclage CACES Camion GRUE]),DAY(Tableau2[Dernier Recyclage CACES Camion GRUE]))),"",(+DATE(YEAR(Tableau2[Dernier Recyclage CACES Camion GRUE])+Tableau2[Validité
CACES Camion GRUE],MONTH(Tableau2[Dernier Recyclage CACES Camion GRUE]),DAY(Tableau2[Dernier Recyclage CACES Camion GRUE]))))</f>
        <v/>
      </c>
      <c r="AR12" s="108"/>
      <c r="AS12" s="58"/>
      <c r="AT12" s="7" t="str">
        <f>IF(ISERROR(VLOOKUP(Tableau2[Habilitation
SICOBA],Tableau1[],Tableau1[Validité2],0)),"",VLOOKUP(Tableau2[Habilitation
SICOBA],Tableau1[],Tableau1[Validité2],0))</f>
        <v/>
      </c>
      <c r="AU12" s="93"/>
      <c r="AV12" s="93"/>
      <c r="AW12" s="14" t="str">
        <f>IF(ISERROR(+DATE(YEAR(Tableau2[Dernier Recyclage SICOBA])+Tableau2[Validité
SICOBA],MONTH(Tableau2[Dernier Recyclage SICOBA]),DAY(Tableau2[Dernier Recyclage SICOBA]))),"",(+DATE(YEAR(Tableau2[Dernier Recyclage SICOBA])+Tableau2[Validité
SICOBA],MONTH(Tableau2[Dernier Recyclage SICOBA]),DAY(Tableau2[Dernier Recyclage SICOBA]))))</f>
        <v/>
      </c>
      <c r="AX12" s="108"/>
      <c r="AY12" s="58"/>
      <c r="AZ12" s="7" t="str">
        <f>IF(ISERROR(VLOOKUP(Tableau2[Habilitation
SST],Tableau1[],Tableau1[Validité2],0)),"",VLOOKUP(Tableau2[Habilitation
SST],Tableau1[],Tableau1[Validité2],0))</f>
        <v/>
      </c>
      <c r="BA12" s="93"/>
      <c r="BB12" s="93"/>
      <c r="BC12" s="14" t="str">
        <f>IF(ISERROR(+DATE(YEAR(Tableau2[Dernier Recyclage SST])+Tableau2[Validité
SST],MONTH(Tableau2[Dernier Recyclage SST]),DAY(Tableau2[Dernier Recyclage SST]))),"",(+DATE(YEAR(Tableau2[Dernier Recyclage SST])+Tableau2[Validité
SST],MONTH(Tableau2[Dernier Recyclage SST]),DAY(Tableau2[Dernier Recyclage SST]))))</f>
        <v/>
      </c>
      <c r="BD12" s="108"/>
      <c r="BE12" s="58"/>
      <c r="BF12" s="14" t="str">
        <f>IF(ISERROR(VLOOKUP(Tableau2[Habilitation Encadrement Amiante
(RISQAMIATC)],Tableau1[],Tableau1[Validité2],0)),"",VLOOKUP(Tableau2[Habilitation Encadrement Amiante
(RISQAMIATC)],Tableau1[],Tableau1[Validité2],0))</f>
        <v/>
      </c>
      <c r="BG12" s="14"/>
      <c r="BH12" s="14"/>
      <c r="BI12" s="14" t="str">
        <f>IF(ISERROR(+DATE(YEAR(Tableau2[Dernier Recyclage Encadrement Amiante])+Tableau2[Validité Encadrement Amiante],MONTH(Tableau2[Dernier Recyclage Encadrement Amiante]),DAY(Tableau2[Dernier Recyclage Encadrement Amiante]))),"",(+DATE(YEAR(Tableau2[Dernier Recyclage Encadrement Amiante])+Tableau2[Validité Encadrement Amiante],MONTH(Tableau2[Dernier Recyclage Encadrement Amiante]),DAY(Tableau2[Dernier Recyclage Encadrement Amiante]))))</f>
        <v/>
      </c>
      <c r="BJ12" s="108"/>
      <c r="BK12" s="58"/>
      <c r="BL12" s="14" t="str">
        <f>IF(ISERROR(VLOOKUP(Tableau2[Habilitation Connexion / Déconnexion Batterie
(BATCONDEC)],Tableau1[],Tableau1[Validité2],0)),"",VLOOKUP(Tableau2[Habilitation Connexion / Déconnexion Batterie
(BATCONDEC)],Tableau1[],Tableau1[Validité2],0))</f>
        <v/>
      </c>
      <c r="BM12" s="14"/>
      <c r="BN12" s="14"/>
      <c r="BO12" s="14" t="str">
        <f>IF(ISERROR(+DATE(YEAR(Tableau2[Dernier Recyclage Connexion / Déconnexion Batterie])+Tableau2[Validité Connexion / Déconnexion Batterie],MONTH(Tableau2[Dernier Recyclage Connexion / Déconnexion Batterie]),DAY(Tableau2[Dernier Recyclage Connexion / Déconnexion Batterie]))),"",(+DATE(YEAR(Tableau2[Dernier Recyclage Connexion / Déconnexion Batterie])+Tableau2[Validité Connexion / Déconnexion Batterie],MONTH(Tableau2[Dernier Recyclage Connexion / Déconnexion Batterie]),DAY(Tableau2[Dernier Recyclage Connexion / Déconnexion Batterie]))))</f>
        <v/>
      </c>
      <c r="BP12" s="108"/>
      <c r="BQ12" s="58"/>
      <c r="BR12" s="14" t="str">
        <f>IF(ISERROR(VLOOKUP(Tableau2[Habilitation
PERMIS PL
(PERMISPL)],Tableau1[],Tableau1[Validité2],0)),"",VLOOKUP(Tableau2[Habilitation
PERMIS PL
(PERMISPL)],Tableau1[],Tableau1[Validité2],0))</f>
        <v/>
      </c>
      <c r="BS12" s="14"/>
      <c r="BT12" s="14"/>
      <c r="BU12" s="14" t="str">
        <f>IF(ISERROR(+DATE(YEAR(Tableau2[Dernier Recyclage PERMIS PL])+Tableau2[Validité
PERMIS PL],MONTH(Tableau2[Dernier Recyclage PERMIS PL]),DAY(Tableau2[Dernier Recyclage PERMIS PL]))),"",(+DATE(YEAR(Tableau2[Dernier Recyclage PERMIS PL])+Tableau2[Validité
PERMIS PL],MONTH(Tableau2[Dernier Recyclage PERMIS PL]),DAY(Tableau2[Dernier Recyclage PERMIS PL]))))</f>
        <v/>
      </c>
      <c r="BV12" s="108"/>
      <c r="BW12" s="58"/>
      <c r="BX12" s="14" t="str">
        <f>IF(ISERROR(VLOOKUP(Tableau2[Habilitation Opérateur Chantier Amiante
(RISAMRECOC)]
                                                                                                                                                                                                                                                                (PERMISPL),Tableau1[],Tableau1[Validité2],0)),"",VLOOKUP(Tableau2[Habilitation Opérateur Chantier Amiante
(RISAMRECOC)],Tableau1[],Tableau1[Validité2],0))</f>
        <v/>
      </c>
      <c r="BY12" s="14"/>
      <c r="BZ12" s="14"/>
      <c r="CA12" s="14" t="str">
        <f>IF(ISERROR(+DATE(YEAR(Tableau2[Dernier Recyclage Opérateur Chantier Amiante])+Tableau2[Validité
Opérateur Chantier Amiante],MONTH(Tableau2[Dernier Recyclage Opérateur Chantier Amiante]),DAY(Tableau2[Dernier Recyclage Opérateur Chantier Amiante]))),"",(+DATE(YEAR(Tableau2[Dernier Recyclage Opérateur Chantier Amiante])+Tableau2[Validité
Opérateur Chantier Amiante],MONTH(Tableau2[Dernier Recyclage Opérateur Chantier Amiante]),DAY(Tableau2[Dernier Recyclage Opérateur Chantier Amiante]))))</f>
        <v/>
      </c>
      <c r="CB12" s="108"/>
      <c r="CC12" s="58"/>
      <c r="CD12" s="14" t="str">
        <f>IF(ISERROR(VLOOKUP(Tableau2[Habilitation Echafaudage Monteur - Superviseur
(ECHAUFAU2)]
                                                                                                                                                                                                                                                                (PERMISPL),Tableau1[],Tableau1[Validité2],0)),"",VLOOKUP(Tableau2[Habilitation Echafaudage Monteur - Superviseur
(ECHAUFAU2)],Tableau1[],Tableau1[Validité2],0))</f>
        <v/>
      </c>
      <c r="CE12" s="14"/>
      <c r="CF12" s="14"/>
      <c r="CG12" s="14" t="str">
        <f>IF(ISERROR(+DATE(YEAR(Tableau2[Dernier Recyclage Echafaudage Monteur - Superviseur])+Tableau2[Validité
Echafaudage Monteur - Superviseur],MONTH(Tableau2[Dernier Recyclage Echafaudage Monteur - Superviseur]),DAY(Tableau2[Dernier Recyclage Echafaudage Monteur - Superviseur]))),"",(+DATE(YEAR(Tableau2[Dernier Recyclage Echafaudage Monteur - Superviseur])+Tableau2[Validité
Echafaudage Monteur - Superviseur],MONTH(Tableau2[Dernier Recyclage Echafaudage Monteur - Superviseur]),DAY(Tableau2[Dernier Recyclage Echafaudage Monteur - Superviseur]))))</f>
        <v/>
      </c>
      <c r="CH12" s="108"/>
      <c r="CI12" s="58"/>
      <c r="CJ12" s="14" t="str">
        <f>IF(ISERROR(VLOOKUP(Tableau2[Habilitation Echafaudage Mobile
(ECHAFAU1)]
                                                                                                                                                                                                                                                                (PERMISPL),Tableau1[],Tableau1[Validité2],0)),"",VLOOKUP(Tableau2[Habilitation Echafaudage Mobile
(ECHAFAU1)],Tableau1[],Tableau1[Validité2],0))</f>
        <v/>
      </c>
      <c r="CK12" s="14"/>
      <c r="CL12" s="14"/>
      <c r="CM12" s="14" t="str">
        <f>IF(ISERROR(+DATE(YEAR(Tableau2[Dernier Recyclage Echafaudage Mobile])+Tableau2[Validité
Echafaudage Mobile],MONTH(Tableau2[Dernier Recyclage Echafaudage Mobile]),DAY(Tableau2[Dernier Recyclage Echafaudage Mobile]))),"",(+DATE(YEAR(Tableau2[Dernier Recyclage Echafaudage Mobile])+Tableau2[Validité
Echafaudage Mobile],MONTH(Tableau2[Dernier Recyclage Echafaudage Mobile]),DAY(Tableau2[Dernier Recyclage Echafaudage Mobile]))))</f>
        <v/>
      </c>
      <c r="CN12" s="108"/>
      <c r="CO12" s="58"/>
      <c r="CP12" s="14" t="str">
        <f>IF(ISERROR(VLOOKUP(Tableau2[Habilitation Permis EB
(PERMISEB)]
                                                                                                                                                                                                                                                                (PERMISPL),Tableau1[],Tableau1[Validité2],0)),"",VLOOKUP(Tableau2[Habilitation Permis EB
(PERMISEB)],Tableau1[],Tableau1[Validité2],0))</f>
        <v/>
      </c>
      <c r="CQ12" s="14"/>
      <c r="CR12" s="14"/>
      <c r="CS12" s="14" t="str">
        <f>IF(ISERROR(+DATE(YEAR(Tableau2[Dernier Recyclage Permis EB])+Tableau2[Validité
Permis EB],MONTH(Tableau2[Dernier Recyclage Permis EB]),DAY(Tableau2[Dernier Recyclage Permis EB]))),"",(+DATE(YEAR(Tableau2[Dernier Recyclage Permis EB])+Tableau2[Validité
Permis EB],MONTH(Tableau2[Dernier Recyclage Permis EB]),DAY(Tableau2[Dernier Recyclage Permis EB]))))</f>
        <v/>
      </c>
    </row>
    <row r="13" spans="1:97" x14ac:dyDescent="0.3">
      <c r="A13" s="17" t="s">
        <v>268</v>
      </c>
      <c r="B13" s="12" t="s">
        <v>269</v>
      </c>
      <c r="C13" s="46" t="s">
        <v>7</v>
      </c>
      <c r="D13" s="36">
        <f>+IF(ISERROR(VLOOKUP(Tableau2[[#This Row],[Habilitation électrique
(HAB0, HAB1 …)]],Tableau1[],Tableau1[Validité2],0)),"",VLOOKUP(Tableau2[[#This Row],[Habilitation électrique
(HAB0, HAB1 …)]],Tableau1[],Tableau1[Validité2],0))</f>
        <v>3</v>
      </c>
      <c r="E13" s="44">
        <v>39961</v>
      </c>
      <c r="F13" s="44">
        <v>41219</v>
      </c>
      <c r="G13" s="38">
        <f>IF(ISERROR(+DATE(YEAR(Tableau2[Dernier Recyclage
"électrique"])+Tableau2[[#This Row],[Validité
"électrique"]],MONTH(Tableau2[Dernier Recyclage
"électrique"]),DAY(Tableau2[Dernier Recyclage
"électrique"]))),"",(+DATE(YEAR(Tableau2[Dernier Recyclage
"électrique"])+Tableau2[[#This Row],[Validité
"électrique"]],MONTH(Tableau2[Dernier Recyclage
"électrique"]),DAY(Tableau2[Dernier Recyclage
"électrique"]))))</f>
        <v>42314</v>
      </c>
      <c r="H13" s="5"/>
      <c r="I13" s="50" t="s">
        <v>70</v>
      </c>
      <c r="J13" s="7">
        <f>IF(ISERROR(VLOOKUP(Tableau2[Habilitation
Pont-Roulant
(PONTIER)],Tableau1[],Tableau1[Validité2],0)),"",VLOOKUP(Tableau2[Habilitation
Pont-Roulant
(PONTIER)],Tableau1[],Tableau1[Validité2],0))</f>
        <v>5</v>
      </c>
      <c r="K13" s="48">
        <v>40346</v>
      </c>
      <c r="L13" s="48">
        <v>40346</v>
      </c>
      <c r="M13" s="38">
        <f>IF(ISERROR(+DATE(YEAR(Tableau2[Dernier Recyclage Pont-Roulant
]
)+Tableau2[Validité
Pont-Roulant],MONTH(Tableau2[Dernier Recyclage Pont-Roulant
]),DAY(Tableau2[Dernier Recyclage Pont-Roulant
]))),"",(+DATE(YEAR(Tableau2[Dernier Recyclage Pont-Roulant
])+Tableau2[Validité
Pont-Roulant],MONTH(Tableau2[Dernier Recyclage Pont-Roulant
]),DAY(Tableau2[Dernier Recyclage Pont-Roulant
]))))</f>
        <v>42172</v>
      </c>
      <c r="N13" s="41"/>
      <c r="O13" s="56" t="s">
        <v>24</v>
      </c>
      <c r="P13" s="7">
        <f>IF(ISERROR(VLOOKUP(Tableau2[Habilitation
Entretien Batterie
(BATENTRE)],Tableau1[],Tableau1[Validité2],0)),"",VLOOKUP(Tableau2[Habilitation
Entretien Batterie
(BATENTRE)],Tableau1[],Tableau1[Validité2],0))</f>
        <v>3</v>
      </c>
      <c r="Q13" s="48">
        <v>41774</v>
      </c>
      <c r="R13" s="48">
        <v>41774</v>
      </c>
      <c r="S13" s="14">
        <f>IF(ISERROR(+DATE(YEAR(Tableau2[Dernier Recyclage Entretien Batterie])+Tableau2[Validité Entretien Batterie],MONTH(Tableau2[Dernier Recyclage Entretien Batterie]),DAY(Tableau2[Dernier Recyclage Entretien Batterie]))),"",(+DATE(YEAR(Tableau2[Dernier Recyclage Entretien Batterie])+Tableau2[Validité Entretien Batterie],MONTH(Tableau2[Dernier Recyclage Entretien Batterie]),DAY(Tableau2[Dernier Recyclage Entretien Batterie]))))</f>
        <v>42870</v>
      </c>
      <c r="T13" s="41"/>
      <c r="U13" s="56" t="s">
        <v>97</v>
      </c>
      <c r="V13" s="7">
        <f>IF(ISERROR(VLOOKUP(Tableau2[Habilitation
Tronçonnage
(TRONCONNE)],Tableau1[],Tableau1[Validité2],0)),"",VLOOKUP(Tableau2[Habilitation
Tronçonnage
(TRONCONNE)],Tableau1[],Tableau1[Validité2],0))</f>
        <v>5</v>
      </c>
      <c r="W13" s="48">
        <v>41697</v>
      </c>
      <c r="X13" s="48">
        <v>41697</v>
      </c>
      <c r="Y13" s="14">
        <f>IF(ISERROR(+DATE(YEAR(Tableau2[Dernier Recyclage Tronçonnage])+Tableau2[Validité Tronçonnage],MONTH(Tableau2[Dernier Recyclage Tronçonnage]),DAY(Tableau2[Dernier Recyclage Tronçonnage]))),"",(+DATE(YEAR(Tableau2[Dernier Recyclage Tronçonnage])+Tableau2[Validité Tronçonnage],MONTH(Tableau2[Dernier Recyclage Tronçonnage]),DAY(Tableau2[Dernier Recyclage Tronçonnage]))))</f>
        <v>43523</v>
      </c>
      <c r="Z13" s="41"/>
      <c r="AA13" s="56"/>
      <c r="AB13" s="7" t="str">
        <f>IF(ISERROR(VLOOKUP(Tableau2[Habilitation
Prlvmt Huile
(HUILE)],Tableau1[],Tableau1[Validité2],0)),"",VLOOKUP(Tableau2[Habilitation
Prlvmt Huile
(HUILE)],Tableau1[],Tableau1[Validité2],0))</f>
        <v/>
      </c>
      <c r="AC13" s="53"/>
      <c r="AD13" s="48"/>
      <c r="AE13" s="14" t="str">
        <f>IF(ISERROR(+DATE(YEAR(Tableau2[Dernier Recyclage Prlvmt Huile])+Tableau2[Validité
Prlvmt Huile],MONTH(Tableau2[Dernier Recyclage Prlvmt Huile]),DAY(Tableau2[Dernier Recyclage Prlvmt Huile]))),"",(+DATE(YEAR(Tableau2[Dernier Recyclage Prlvmt Huile])+Tableau2[Validité
Prlvmt Huile],MONTH(Tableau2[Dernier Recyclage Prlvmt Huile]),DAY(Tableau2[Dernier Recyclage Prlvmt Huile]))))</f>
        <v/>
      </c>
      <c r="AF13" s="40"/>
      <c r="AG13" s="56"/>
      <c r="AH13" s="98" t="str">
        <f>IF(ISERROR(VLOOKUP(Tableau2[Habilitation Contrôle / Montage Meules sur Tourets
(MEULES)],Tableau1[],Tableau1[Validité2],0)),"",VLOOKUP(Tableau2[Habilitation Contrôle / Montage Meules sur Tourets
(MEULES)],Tableau1[],Tableau1[Validité2],0))</f>
        <v/>
      </c>
      <c r="AI13" s="53"/>
      <c r="AJ13" s="48"/>
      <c r="AK13" s="93" t="str">
        <f>IF(ISERROR(+DATE(YEAR(Tableau2[Dernier Recyclage Contrôle / Montage Meules sur Tourets])+Tableau2[Validité Contrôle / Montage Meules sur Tourets],MONTH(Tableau2[Dernier Recyclage Contrôle / Montage Meules sur Tourets]),DAY(Tableau2[Dernier Recyclage Contrôle / Montage Meules sur Tourets]))),"",(+DATE(YEAR(Tableau2[Dernier Recyclage Contrôle / Montage Meules sur Tourets])+Tableau2[Validité Contrôle / Montage Meules sur Tourets],MONTH(Tableau2[Dernier Recyclage Contrôle / Montage Meules sur Tourets]),DAY(Tableau2[Dernier Recyclage Contrôle / Montage Meules sur Tourets]))))</f>
        <v/>
      </c>
      <c r="AL13" s="108"/>
      <c r="AM13" s="56"/>
      <c r="AN13" s="7" t="str">
        <f>IF(ISERROR(VLOOKUP(Tableau2[Habilitation
CACES Camion GRUE
(CAMIGRUINI)],Tableau1[],Tableau1[Validité2],0)),"",VLOOKUP(Tableau2[Habilitation
CACES Camion GRUE
(CAMIGRUINI)],Tableau1[],Tableau1[Validité2],0))</f>
        <v/>
      </c>
      <c r="AO13" s="48"/>
      <c r="AP13" s="48"/>
      <c r="AQ13" s="14" t="str">
        <f>IF(ISERROR(+DATE(YEAR(Tableau2[Dernier Recyclage CACES Camion GRUE])+Tableau2[Validité
CACES Camion GRUE],MONTH(Tableau2[Dernier Recyclage CACES Camion GRUE]),DAY(Tableau2[Dernier Recyclage CACES Camion GRUE]))),"",(+DATE(YEAR(Tableau2[Dernier Recyclage CACES Camion GRUE])+Tableau2[Validité
CACES Camion GRUE],MONTH(Tableau2[Dernier Recyclage CACES Camion GRUE]),DAY(Tableau2[Dernier Recyclage CACES Camion GRUE]))))</f>
        <v/>
      </c>
      <c r="AR13" s="108"/>
      <c r="AS13" s="58"/>
      <c r="AT13" s="7" t="str">
        <f>IF(ISERROR(VLOOKUP(Tableau2[Habilitation
SICOBA],Tableau1[],Tableau1[Validité2],0)),"",VLOOKUP(Tableau2[Habilitation
SICOBA],Tableau1[],Tableau1[Validité2],0))</f>
        <v/>
      </c>
      <c r="AU13" s="93"/>
      <c r="AV13" s="93"/>
      <c r="AW13" s="14" t="str">
        <f>IF(ISERROR(+DATE(YEAR(Tableau2[Dernier Recyclage SICOBA])+Tableau2[Validité
SICOBA],MONTH(Tableau2[Dernier Recyclage SICOBA]),DAY(Tableau2[Dernier Recyclage SICOBA]))),"",(+DATE(YEAR(Tableau2[Dernier Recyclage SICOBA])+Tableau2[Validité
SICOBA],MONTH(Tableau2[Dernier Recyclage SICOBA]),DAY(Tableau2[Dernier Recyclage SICOBA]))))</f>
        <v/>
      </c>
      <c r="AX13" s="108"/>
      <c r="AY13" s="58"/>
      <c r="AZ13" s="7" t="str">
        <f>IF(ISERROR(VLOOKUP(Tableau2[Habilitation
SST],Tableau1[],Tableau1[Validité2],0)),"",VLOOKUP(Tableau2[Habilitation
SST],Tableau1[],Tableau1[Validité2],0))</f>
        <v/>
      </c>
      <c r="BA13" s="93"/>
      <c r="BB13" s="93"/>
      <c r="BC13" s="14" t="str">
        <f>IF(ISERROR(+DATE(YEAR(Tableau2[Dernier Recyclage SST])+Tableau2[Validité
SST],MONTH(Tableau2[Dernier Recyclage SST]),DAY(Tableau2[Dernier Recyclage SST]))),"",(+DATE(YEAR(Tableau2[Dernier Recyclage SST])+Tableau2[Validité
SST],MONTH(Tableau2[Dernier Recyclage SST]),DAY(Tableau2[Dernier Recyclage SST]))))</f>
        <v/>
      </c>
      <c r="BD13" s="108"/>
      <c r="BE13" s="58"/>
      <c r="BF13" s="14" t="str">
        <f>IF(ISERROR(VLOOKUP(Tableau2[Habilitation Encadrement Amiante
(RISQAMIATC)],Tableau1[],Tableau1[Validité2],0)),"",VLOOKUP(Tableau2[Habilitation Encadrement Amiante
(RISQAMIATC)],Tableau1[],Tableau1[Validité2],0))</f>
        <v/>
      </c>
      <c r="BG13" s="14"/>
      <c r="BH13" s="14"/>
      <c r="BI13" s="14" t="str">
        <f>IF(ISERROR(+DATE(YEAR(Tableau2[Dernier Recyclage Encadrement Amiante])+Tableau2[Validité Encadrement Amiante],MONTH(Tableau2[Dernier Recyclage Encadrement Amiante]),DAY(Tableau2[Dernier Recyclage Encadrement Amiante]))),"",(+DATE(YEAR(Tableau2[Dernier Recyclage Encadrement Amiante])+Tableau2[Validité Encadrement Amiante],MONTH(Tableau2[Dernier Recyclage Encadrement Amiante]),DAY(Tableau2[Dernier Recyclage Encadrement Amiante]))))</f>
        <v/>
      </c>
      <c r="BJ13" s="108"/>
      <c r="BK13" s="58"/>
      <c r="BL13" s="14" t="str">
        <f>IF(ISERROR(VLOOKUP(Tableau2[Habilitation Connexion / Déconnexion Batterie
(BATCONDEC)],Tableau1[],Tableau1[Validité2],0)),"",VLOOKUP(Tableau2[Habilitation Connexion / Déconnexion Batterie
(BATCONDEC)],Tableau1[],Tableau1[Validité2],0))</f>
        <v/>
      </c>
      <c r="BM13" s="14"/>
      <c r="BN13" s="14"/>
      <c r="BO13" s="14" t="str">
        <f>IF(ISERROR(+DATE(YEAR(Tableau2[Dernier Recyclage Connexion / Déconnexion Batterie])+Tableau2[Validité Connexion / Déconnexion Batterie],MONTH(Tableau2[Dernier Recyclage Connexion / Déconnexion Batterie]),DAY(Tableau2[Dernier Recyclage Connexion / Déconnexion Batterie]))),"",(+DATE(YEAR(Tableau2[Dernier Recyclage Connexion / Déconnexion Batterie])+Tableau2[Validité Connexion / Déconnexion Batterie],MONTH(Tableau2[Dernier Recyclage Connexion / Déconnexion Batterie]),DAY(Tableau2[Dernier Recyclage Connexion / Déconnexion Batterie]))))</f>
        <v/>
      </c>
      <c r="BP13" s="108"/>
      <c r="BQ13" s="58"/>
      <c r="BR13" s="14" t="str">
        <f>IF(ISERROR(VLOOKUP(Tableau2[Habilitation
PERMIS PL
(PERMISPL)],Tableau1[],Tableau1[Validité2],0)),"",VLOOKUP(Tableau2[Habilitation
PERMIS PL
(PERMISPL)],Tableau1[],Tableau1[Validité2],0))</f>
        <v/>
      </c>
      <c r="BS13" s="14"/>
      <c r="BT13" s="14"/>
      <c r="BU13" s="14" t="str">
        <f>IF(ISERROR(+DATE(YEAR(Tableau2[Dernier Recyclage PERMIS PL])+Tableau2[Validité
PERMIS PL],MONTH(Tableau2[Dernier Recyclage PERMIS PL]),DAY(Tableau2[Dernier Recyclage PERMIS PL]))),"",(+DATE(YEAR(Tableau2[Dernier Recyclage PERMIS PL])+Tableau2[Validité
PERMIS PL],MONTH(Tableau2[Dernier Recyclage PERMIS PL]),DAY(Tableau2[Dernier Recyclage PERMIS PL]))))</f>
        <v/>
      </c>
      <c r="BV13" s="108"/>
      <c r="BW13" s="58"/>
      <c r="BX13" s="14" t="str">
        <f>IF(ISERROR(VLOOKUP(Tableau2[Habilitation Opérateur Chantier Amiante
(RISAMRECOC)]
                                                                                                                                                                                                                                                                (PERMISPL),Tableau1[],Tableau1[Validité2],0)),"",VLOOKUP(Tableau2[Habilitation Opérateur Chantier Amiante
(RISAMRECOC)],Tableau1[],Tableau1[Validité2],0))</f>
        <v/>
      </c>
      <c r="BY13" s="14"/>
      <c r="BZ13" s="14"/>
      <c r="CA13" s="14" t="str">
        <f>IF(ISERROR(+DATE(YEAR(Tableau2[Dernier Recyclage Opérateur Chantier Amiante])+Tableau2[Validité
Opérateur Chantier Amiante],MONTH(Tableau2[Dernier Recyclage Opérateur Chantier Amiante]),DAY(Tableau2[Dernier Recyclage Opérateur Chantier Amiante]))),"",(+DATE(YEAR(Tableau2[Dernier Recyclage Opérateur Chantier Amiante])+Tableau2[Validité
Opérateur Chantier Amiante],MONTH(Tableau2[Dernier Recyclage Opérateur Chantier Amiante]),DAY(Tableau2[Dernier Recyclage Opérateur Chantier Amiante]))))</f>
        <v/>
      </c>
      <c r="CB13" s="108"/>
      <c r="CC13" s="58"/>
      <c r="CD13" s="14" t="str">
        <f>IF(ISERROR(VLOOKUP(Tableau2[Habilitation Echafaudage Monteur - Superviseur
(ECHAUFAU2)]
                                                                                                                                                                                                                                                                (PERMISPL),Tableau1[],Tableau1[Validité2],0)),"",VLOOKUP(Tableau2[Habilitation Echafaudage Monteur - Superviseur
(ECHAUFAU2)],Tableau1[],Tableau1[Validité2],0))</f>
        <v/>
      </c>
      <c r="CE13" s="14"/>
      <c r="CF13" s="14"/>
      <c r="CG13" s="14" t="str">
        <f>IF(ISERROR(+DATE(YEAR(Tableau2[Dernier Recyclage Echafaudage Monteur - Superviseur])+Tableau2[Validité
Echafaudage Monteur - Superviseur],MONTH(Tableau2[Dernier Recyclage Echafaudage Monteur - Superviseur]),DAY(Tableau2[Dernier Recyclage Echafaudage Monteur - Superviseur]))),"",(+DATE(YEAR(Tableau2[Dernier Recyclage Echafaudage Monteur - Superviseur])+Tableau2[Validité
Echafaudage Monteur - Superviseur],MONTH(Tableau2[Dernier Recyclage Echafaudage Monteur - Superviseur]),DAY(Tableau2[Dernier Recyclage Echafaudage Monteur - Superviseur]))))</f>
        <v/>
      </c>
      <c r="CH13" s="108"/>
      <c r="CI13" s="58"/>
      <c r="CJ13" s="14" t="str">
        <f>IF(ISERROR(VLOOKUP(Tableau2[Habilitation Echafaudage Mobile
(ECHAFAU1)]
                                                                                                                                                                                                                                                                (PERMISPL),Tableau1[],Tableau1[Validité2],0)),"",VLOOKUP(Tableau2[Habilitation Echafaudage Mobile
(ECHAFAU1)],Tableau1[],Tableau1[Validité2],0))</f>
        <v/>
      </c>
      <c r="CK13" s="14"/>
      <c r="CL13" s="14"/>
      <c r="CM13" s="14" t="str">
        <f>IF(ISERROR(+DATE(YEAR(Tableau2[Dernier Recyclage Echafaudage Mobile])+Tableau2[Validité
Echafaudage Mobile],MONTH(Tableau2[Dernier Recyclage Echafaudage Mobile]),DAY(Tableau2[Dernier Recyclage Echafaudage Mobile]))),"",(+DATE(YEAR(Tableau2[Dernier Recyclage Echafaudage Mobile])+Tableau2[Validité
Echafaudage Mobile],MONTH(Tableau2[Dernier Recyclage Echafaudage Mobile]),DAY(Tableau2[Dernier Recyclage Echafaudage Mobile]))))</f>
        <v/>
      </c>
      <c r="CN13" s="108"/>
      <c r="CO13" s="58"/>
      <c r="CP13" s="14" t="str">
        <f>IF(ISERROR(VLOOKUP(Tableau2[Habilitation Permis EB
(PERMISEB)]
                                                                                                                                                                                                                                                                (PERMISPL),Tableau1[],Tableau1[Validité2],0)),"",VLOOKUP(Tableau2[Habilitation Permis EB
(PERMISEB)],Tableau1[],Tableau1[Validité2],0))</f>
        <v/>
      </c>
      <c r="CQ13" s="14"/>
      <c r="CR13" s="14"/>
      <c r="CS13" s="14" t="str">
        <f>IF(ISERROR(+DATE(YEAR(Tableau2[Dernier Recyclage Permis EB])+Tableau2[Validité
Permis EB],MONTH(Tableau2[Dernier Recyclage Permis EB]),DAY(Tableau2[Dernier Recyclage Permis EB]))),"",(+DATE(YEAR(Tableau2[Dernier Recyclage Permis EB])+Tableau2[Validité
Permis EB],MONTH(Tableau2[Dernier Recyclage Permis EB]),DAY(Tableau2[Dernier Recyclage Permis EB]))))</f>
        <v/>
      </c>
    </row>
    <row r="14" spans="1:97" x14ac:dyDescent="0.3">
      <c r="A14" s="17" t="s">
        <v>270</v>
      </c>
      <c r="B14" s="12" t="s">
        <v>271</v>
      </c>
      <c r="C14" s="46" t="s">
        <v>7</v>
      </c>
      <c r="D14" s="37">
        <f>+IF(ISERROR(VLOOKUP(Tableau2[[#This Row],[Habilitation électrique
(HAB0, HAB1 …)]],Tableau1[],Tableau1[Validité2],0)),"",VLOOKUP(Tableau2[[#This Row],[Habilitation électrique
(HAB0, HAB1 …)]],Tableau1[],Tableau1[Validité2],0))</f>
        <v>3</v>
      </c>
      <c r="E14" s="44">
        <v>40144</v>
      </c>
      <c r="F14" s="44">
        <v>41219</v>
      </c>
      <c r="G14" s="99">
        <f>IF(ISERROR(+DATE(YEAR(Tableau2[Dernier Recyclage
"électrique"])+Tableau2[[#This Row],[Validité
"électrique"]],MONTH(Tableau2[Dernier Recyclage
"électrique"]),DAY(Tableau2[Dernier Recyclage
"électrique"]))),"",(+DATE(YEAR(Tableau2[Dernier Recyclage
"électrique"])+Tableau2[[#This Row],[Validité
"électrique"]],MONTH(Tableau2[Dernier Recyclage
"électrique"]),DAY(Tableau2[Dernier Recyclage
"électrique"]))))</f>
        <v>42314</v>
      </c>
      <c r="H14" s="5"/>
      <c r="I14" s="50" t="s">
        <v>70</v>
      </c>
      <c r="J14" s="7">
        <f>IF(ISERROR(VLOOKUP(Tableau2[Habilitation
Pont-Roulant
(PONTIER)],Tableau1[],Tableau1[Validité2],0)),"",VLOOKUP(Tableau2[Habilitation
Pont-Roulant
(PONTIER)],Tableau1[],Tableau1[Validité2],0))</f>
        <v>5</v>
      </c>
      <c r="K14" s="48">
        <v>40529</v>
      </c>
      <c r="L14" s="48">
        <v>40529</v>
      </c>
      <c r="M14" s="99">
        <f>IF(ISERROR(+DATE(YEAR(Tableau2[Dernier Recyclage Pont-Roulant
]
)+Tableau2[Validité
Pont-Roulant],MONTH(Tableau2[Dernier Recyclage Pont-Roulant
]),DAY(Tableau2[Dernier Recyclage Pont-Roulant
]))),"",(+DATE(YEAR(Tableau2[Dernier Recyclage Pont-Roulant
])+Tableau2[Validité
Pont-Roulant],MONTH(Tableau2[Dernier Recyclage Pont-Roulant
]),DAY(Tableau2[Dernier Recyclage Pont-Roulant
]))))</f>
        <v>42355</v>
      </c>
      <c r="N14" s="41"/>
      <c r="O14" s="56" t="s">
        <v>24</v>
      </c>
      <c r="P14" s="7">
        <f>IF(ISERROR(VLOOKUP(Tableau2[Habilitation
Entretien Batterie
(BATENTRE)],Tableau1[],Tableau1[Validité2],0)),"",VLOOKUP(Tableau2[Habilitation
Entretien Batterie
(BATENTRE)],Tableau1[],Tableau1[Validité2],0))</f>
        <v>3</v>
      </c>
      <c r="Q14" s="48">
        <v>41774</v>
      </c>
      <c r="R14" s="48">
        <v>41774</v>
      </c>
      <c r="S14" s="14">
        <f>IF(ISERROR(+DATE(YEAR(Tableau2[Dernier Recyclage Entretien Batterie])+Tableau2[Validité Entretien Batterie],MONTH(Tableau2[Dernier Recyclage Entretien Batterie]),DAY(Tableau2[Dernier Recyclage Entretien Batterie]))),"",(+DATE(YEAR(Tableau2[Dernier Recyclage Entretien Batterie])+Tableau2[Validité Entretien Batterie],MONTH(Tableau2[Dernier Recyclage Entretien Batterie]),DAY(Tableau2[Dernier Recyclage Entretien Batterie]))))</f>
        <v>42870</v>
      </c>
      <c r="T14" s="41"/>
      <c r="U14" s="56" t="s">
        <v>97</v>
      </c>
      <c r="V14" s="7">
        <f>IF(ISERROR(VLOOKUP(Tableau2[Habilitation
Tronçonnage
(TRONCONNE)],Tableau1[],Tableau1[Validité2],0)),"",VLOOKUP(Tableau2[Habilitation
Tronçonnage
(TRONCONNE)],Tableau1[],Tableau1[Validité2],0))</f>
        <v>5</v>
      </c>
      <c r="W14" s="48">
        <v>40703</v>
      </c>
      <c r="X14" s="48">
        <v>40703</v>
      </c>
      <c r="Y14" s="14">
        <f>IF(ISERROR(+DATE(YEAR(Tableau2[Dernier Recyclage Tronçonnage])+Tableau2[Validité Tronçonnage],MONTH(Tableau2[Dernier Recyclage Tronçonnage]),DAY(Tableau2[Dernier Recyclage Tronçonnage]))),"",(+DATE(YEAR(Tableau2[Dernier Recyclage Tronçonnage])+Tableau2[Validité Tronçonnage],MONTH(Tableau2[Dernier Recyclage Tronçonnage]),DAY(Tableau2[Dernier Recyclage Tronçonnage]))))</f>
        <v>42530</v>
      </c>
      <c r="Z14" s="41"/>
      <c r="AA14" s="56"/>
      <c r="AB14" s="7" t="str">
        <f>IF(ISERROR(VLOOKUP(Tableau2[Habilitation
Prlvmt Huile
(HUILE)],Tableau1[],Tableau1[Validité2],0)),"",VLOOKUP(Tableau2[Habilitation
Prlvmt Huile
(HUILE)],Tableau1[],Tableau1[Validité2],0))</f>
        <v/>
      </c>
      <c r="AC14" s="53" t="s">
        <v>120</v>
      </c>
      <c r="AD14" s="48"/>
      <c r="AE14" s="14" t="str">
        <f>IF(ISERROR(+DATE(YEAR(Tableau2[Dernier Recyclage Prlvmt Huile])+Tableau2[Validité
Prlvmt Huile],MONTH(Tableau2[Dernier Recyclage Prlvmt Huile]),DAY(Tableau2[Dernier Recyclage Prlvmt Huile]))),"",(+DATE(YEAR(Tableau2[Dernier Recyclage Prlvmt Huile])+Tableau2[Validité
Prlvmt Huile],MONTH(Tableau2[Dernier Recyclage Prlvmt Huile]),DAY(Tableau2[Dernier Recyclage Prlvmt Huile]))))</f>
        <v/>
      </c>
      <c r="AF14" s="40"/>
      <c r="AG14" s="56" t="s">
        <v>120</v>
      </c>
      <c r="AH14" s="98" t="str">
        <f>IF(ISERROR(VLOOKUP(Tableau2[Habilitation Contrôle / Montage Meules sur Tourets
(MEULES)],Tableau1[],Tableau1[Validité2],0)),"",VLOOKUP(Tableau2[Habilitation Contrôle / Montage Meules sur Tourets
(MEULES)],Tableau1[],Tableau1[Validité2],0))</f>
        <v/>
      </c>
      <c r="AI14" s="53" t="s">
        <v>120</v>
      </c>
      <c r="AJ14" s="48" t="s">
        <v>120</v>
      </c>
      <c r="AK14" s="93" t="str">
        <f>IF(ISERROR(+DATE(YEAR(Tableau2[Dernier Recyclage Contrôle / Montage Meules sur Tourets])+Tableau2[Validité Contrôle / Montage Meules sur Tourets],MONTH(Tableau2[Dernier Recyclage Contrôle / Montage Meules sur Tourets]),DAY(Tableau2[Dernier Recyclage Contrôle / Montage Meules sur Tourets]))),"",(+DATE(YEAR(Tableau2[Dernier Recyclage Contrôle / Montage Meules sur Tourets])+Tableau2[Validité Contrôle / Montage Meules sur Tourets],MONTH(Tableau2[Dernier Recyclage Contrôle / Montage Meules sur Tourets]),DAY(Tableau2[Dernier Recyclage Contrôle / Montage Meules sur Tourets]))))</f>
        <v/>
      </c>
      <c r="AL14" s="108"/>
      <c r="AM14" s="56" t="s">
        <v>120</v>
      </c>
      <c r="AN14" s="7" t="str">
        <f>IF(ISERROR(VLOOKUP(Tableau2[Habilitation
CACES Camion GRUE
(CAMIGRUINI)],Tableau1[],Tableau1[Validité2],0)),"",VLOOKUP(Tableau2[Habilitation
CACES Camion GRUE
(CAMIGRUINI)],Tableau1[],Tableau1[Validité2],0))</f>
        <v/>
      </c>
      <c r="AO14" s="48" t="s">
        <v>120</v>
      </c>
      <c r="AP14" s="48" t="s">
        <v>120</v>
      </c>
      <c r="AQ14" s="14" t="str">
        <f>IF(ISERROR(+DATE(YEAR(Tableau2[Dernier Recyclage CACES Camion GRUE])+Tableau2[Validité
CACES Camion GRUE],MONTH(Tableau2[Dernier Recyclage CACES Camion GRUE]),DAY(Tableau2[Dernier Recyclage CACES Camion GRUE]))),"",(+DATE(YEAR(Tableau2[Dernier Recyclage CACES Camion GRUE])+Tableau2[Validité
CACES Camion GRUE],MONTH(Tableau2[Dernier Recyclage CACES Camion GRUE]),DAY(Tableau2[Dernier Recyclage CACES Camion GRUE]))))</f>
        <v/>
      </c>
      <c r="AR14" s="108"/>
      <c r="AS14" s="58"/>
      <c r="AT14" s="7" t="str">
        <f>IF(ISERROR(VLOOKUP(Tableau2[Habilitation
SICOBA],Tableau1[],Tableau1[Validité2],0)),"",VLOOKUP(Tableau2[Habilitation
SICOBA],Tableau1[],Tableau1[Validité2],0))</f>
        <v/>
      </c>
      <c r="AU14" s="93"/>
      <c r="AV14" s="93"/>
      <c r="AW14" s="14" t="str">
        <f>IF(ISERROR(+DATE(YEAR(Tableau2[Dernier Recyclage SICOBA])+Tableau2[Validité
SICOBA],MONTH(Tableau2[Dernier Recyclage SICOBA]),DAY(Tableau2[Dernier Recyclage SICOBA]))),"",(+DATE(YEAR(Tableau2[Dernier Recyclage SICOBA])+Tableau2[Validité
SICOBA],MONTH(Tableau2[Dernier Recyclage SICOBA]),DAY(Tableau2[Dernier Recyclage SICOBA]))))</f>
        <v/>
      </c>
      <c r="AX14" s="108"/>
      <c r="AY14" s="58"/>
      <c r="AZ14" s="7" t="str">
        <f>IF(ISERROR(VLOOKUP(Tableau2[Habilitation
SST],Tableau1[],Tableau1[Validité2],0)),"",VLOOKUP(Tableau2[Habilitation
SST],Tableau1[],Tableau1[Validité2],0))</f>
        <v/>
      </c>
      <c r="BA14" s="93"/>
      <c r="BB14" s="93"/>
      <c r="BC14" s="14" t="str">
        <f>IF(ISERROR(+DATE(YEAR(Tableau2[Dernier Recyclage SST])+Tableau2[Validité
SST],MONTH(Tableau2[Dernier Recyclage SST]),DAY(Tableau2[Dernier Recyclage SST]))),"",(+DATE(YEAR(Tableau2[Dernier Recyclage SST])+Tableau2[Validité
SST],MONTH(Tableau2[Dernier Recyclage SST]),DAY(Tableau2[Dernier Recyclage SST]))))</f>
        <v/>
      </c>
      <c r="BD14" s="108"/>
      <c r="BE14" s="58"/>
      <c r="BF14" s="14" t="str">
        <f>IF(ISERROR(VLOOKUP(Tableau2[Habilitation Encadrement Amiante
(RISQAMIATC)],Tableau1[],Tableau1[Validité2],0)),"",VLOOKUP(Tableau2[Habilitation Encadrement Amiante
(RISQAMIATC)],Tableau1[],Tableau1[Validité2],0))</f>
        <v/>
      </c>
      <c r="BG14" s="14"/>
      <c r="BH14" s="14"/>
      <c r="BI14" s="14" t="str">
        <f>IF(ISERROR(+DATE(YEAR(Tableau2[Dernier Recyclage Encadrement Amiante])+Tableau2[Validité Encadrement Amiante],MONTH(Tableau2[Dernier Recyclage Encadrement Amiante]),DAY(Tableau2[Dernier Recyclage Encadrement Amiante]))),"",(+DATE(YEAR(Tableau2[Dernier Recyclage Encadrement Amiante])+Tableau2[Validité Encadrement Amiante],MONTH(Tableau2[Dernier Recyclage Encadrement Amiante]),DAY(Tableau2[Dernier Recyclage Encadrement Amiante]))))</f>
        <v/>
      </c>
      <c r="BJ14" s="108"/>
      <c r="BK14" s="58"/>
      <c r="BL14" s="14" t="str">
        <f>IF(ISERROR(VLOOKUP(Tableau2[Habilitation Connexion / Déconnexion Batterie
(BATCONDEC)],Tableau1[],Tableau1[Validité2],0)),"",VLOOKUP(Tableau2[Habilitation Connexion / Déconnexion Batterie
(BATCONDEC)],Tableau1[],Tableau1[Validité2],0))</f>
        <v/>
      </c>
      <c r="BM14" s="14"/>
      <c r="BN14" s="14"/>
      <c r="BO14" s="14" t="str">
        <f>IF(ISERROR(+DATE(YEAR(Tableau2[Dernier Recyclage Connexion / Déconnexion Batterie])+Tableau2[Validité Connexion / Déconnexion Batterie],MONTH(Tableau2[Dernier Recyclage Connexion / Déconnexion Batterie]),DAY(Tableau2[Dernier Recyclage Connexion / Déconnexion Batterie]))),"",(+DATE(YEAR(Tableau2[Dernier Recyclage Connexion / Déconnexion Batterie])+Tableau2[Validité Connexion / Déconnexion Batterie],MONTH(Tableau2[Dernier Recyclage Connexion / Déconnexion Batterie]),DAY(Tableau2[Dernier Recyclage Connexion / Déconnexion Batterie]))))</f>
        <v/>
      </c>
      <c r="BP14" s="108"/>
      <c r="BQ14" s="58"/>
      <c r="BR14" s="14" t="str">
        <f>IF(ISERROR(VLOOKUP(Tableau2[Habilitation
PERMIS PL
(PERMISPL)],Tableau1[],Tableau1[Validité2],0)),"",VLOOKUP(Tableau2[Habilitation
PERMIS PL
(PERMISPL)],Tableau1[],Tableau1[Validité2],0))</f>
        <v/>
      </c>
      <c r="BS14" s="14"/>
      <c r="BT14" s="14"/>
      <c r="BU14" s="14" t="str">
        <f>IF(ISERROR(+DATE(YEAR(Tableau2[Dernier Recyclage PERMIS PL])+Tableau2[Validité
PERMIS PL],MONTH(Tableau2[Dernier Recyclage PERMIS PL]),DAY(Tableau2[Dernier Recyclage PERMIS PL]))),"",(+DATE(YEAR(Tableau2[Dernier Recyclage PERMIS PL])+Tableau2[Validité
PERMIS PL],MONTH(Tableau2[Dernier Recyclage PERMIS PL]),DAY(Tableau2[Dernier Recyclage PERMIS PL]))))</f>
        <v/>
      </c>
      <c r="BV14" s="108"/>
      <c r="BW14" s="58"/>
      <c r="BX14" s="14" t="str">
        <f>IF(ISERROR(VLOOKUP(Tableau2[Habilitation Opérateur Chantier Amiante
(RISAMRECOC)]
                                                                                                                                                                                                                                                                (PERMISPL),Tableau1[],Tableau1[Validité2],0)),"",VLOOKUP(Tableau2[Habilitation Opérateur Chantier Amiante
(RISAMRECOC)],Tableau1[],Tableau1[Validité2],0))</f>
        <v/>
      </c>
      <c r="BY14" s="14"/>
      <c r="BZ14" s="14"/>
      <c r="CA14" s="14" t="str">
        <f>IF(ISERROR(+DATE(YEAR(Tableau2[Dernier Recyclage Opérateur Chantier Amiante])+Tableau2[Validité
Opérateur Chantier Amiante],MONTH(Tableau2[Dernier Recyclage Opérateur Chantier Amiante]),DAY(Tableau2[Dernier Recyclage Opérateur Chantier Amiante]))),"",(+DATE(YEAR(Tableau2[Dernier Recyclage Opérateur Chantier Amiante])+Tableau2[Validité
Opérateur Chantier Amiante],MONTH(Tableau2[Dernier Recyclage Opérateur Chantier Amiante]),DAY(Tableau2[Dernier Recyclage Opérateur Chantier Amiante]))))</f>
        <v/>
      </c>
      <c r="CB14" s="108"/>
      <c r="CC14" s="58"/>
      <c r="CD14" s="14" t="str">
        <f>IF(ISERROR(VLOOKUP(Tableau2[Habilitation Echafaudage Monteur - Superviseur
(ECHAUFAU2)]
                                                                                                                                                                                                                                                                (PERMISPL),Tableau1[],Tableau1[Validité2],0)),"",VLOOKUP(Tableau2[Habilitation Echafaudage Monteur - Superviseur
(ECHAUFAU2)],Tableau1[],Tableau1[Validité2],0))</f>
        <v/>
      </c>
      <c r="CE14" s="14"/>
      <c r="CF14" s="14"/>
      <c r="CG14" s="14" t="str">
        <f>IF(ISERROR(+DATE(YEAR(Tableau2[Dernier Recyclage Echafaudage Monteur - Superviseur])+Tableau2[Validité
Echafaudage Monteur - Superviseur],MONTH(Tableau2[Dernier Recyclage Echafaudage Monteur - Superviseur]),DAY(Tableau2[Dernier Recyclage Echafaudage Monteur - Superviseur]))),"",(+DATE(YEAR(Tableau2[Dernier Recyclage Echafaudage Monteur - Superviseur])+Tableau2[Validité
Echafaudage Monteur - Superviseur],MONTH(Tableau2[Dernier Recyclage Echafaudage Monteur - Superviseur]),DAY(Tableau2[Dernier Recyclage Echafaudage Monteur - Superviseur]))))</f>
        <v/>
      </c>
      <c r="CH14" s="108"/>
      <c r="CI14" s="58"/>
      <c r="CJ14" s="14" t="str">
        <f>IF(ISERROR(VLOOKUP(Tableau2[Habilitation Echafaudage Mobile
(ECHAFAU1)]
                                                                                                                                                                                                                                                                (PERMISPL),Tableau1[],Tableau1[Validité2],0)),"",VLOOKUP(Tableau2[Habilitation Echafaudage Mobile
(ECHAFAU1)],Tableau1[],Tableau1[Validité2],0))</f>
        <v/>
      </c>
      <c r="CK14" s="14"/>
      <c r="CL14" s="14"/>
      <c r="CM14" s="14" t="str">
        <f>IF(ISERROR(+DATE(YEAR(Tableau2[Dernier Recyclage Echafaudage Mobile])+Tableau2[Validité
Echafaudage Mobile],MONTH(Tableau2[Dernier Recyclage Echafaudage Mobile]),DAY(Tableau2[Dernier Recyclage Echafaudage Mobile]))),"",(+DATE(YEAR(Tableau2[Dernier Recyclage Echafaudage Mobile])+Tableau2[Validité
Echafaudage Mobile],MONTH(Tableau2[Dernier Recyclage Echafaudage Mobile]),DAY(Tableau2[Dernier Recyclage Echafaudage Mobile]))))</f>
        <v/>
      </c>
      <c r="CN14" s="108"/>
      <c r="CO14" s="58"/>
      <c r="CP14" s="14" t="str">
        <f>IF(ISERROR(VLOOKUP(Tableau2[Habilitation Permis EB
(PERMISEB)]
                                                                                                                                                                                                                                                                (PERMISPL),Tableau1[],Tableau1[Validité2],0)),"",VLOOKUP(Tableau2[Habilitation Permis EB
(PERMISEB)],Tableau1[],Tableau1[Validité2],0))</f>
        <v/>
      </c>
      <c r="CQ14" s="14"/>
      <c r="CR14" s="14"/>
      <c r="CS14" s="14" t="str">
        <f>IF(ISERROR(+DATE(YEAR(Tableau2[Dernier Recyclage Permis EB])+Tableau2[Validité
Permis EB],MONTH(Tableau2[Dernier Recyclage Permis EB]),DAY(Tableau2[Dernier Recyclage Permis EB]))),"",(+DATE(YEAR(Tableau2[Dernier Recyclage Permis EB])+Tableau2[Validité
Permis EB],MONTH(Tableau2[Dernier Recyclage Permis EB]),DAY(Tableau2[Dernier Recyclage Permis EB]))))</f>
        <v/>
      </c>
    </row>
    <row r="15" spans="1:97" x14ac:dyDescent="0.3">
      <c r="A15" s="17" t="s">
        <v>272</v>
      </c>
      <c r="B15" s="12" t="s">
        <v>273</v>
      </c>
      <c r="C15" s="46" t="s">
        <v>7</v>
      </c>
      <c r="D15" s="36">
        <f>+IF(ISERROR(VLOOKUP(Tableau2[[#This Row],[Habilitation électrique
(HAB0, HAB1 …)]],Tableau1[],Tableau1[Validité2],0)),"",VLOOKUP(Tableau2[[#This Row],[Habilitation électrique
(HAB0, HAB1 …)]],Tableau1[],Tableau1[Validité2],0))</f>
        <v>3</v>
      </c>
      <c r="E15" s="44">
        <v>40136</v>
      </c>
      <c r="F15" s="44">
        <v>41004</v>
      </c>
      <c r="G15" s="38">
        <f>IF(ISERROR(+DATE(YEAR(Tableau2[Dernier Recyclage
"électrique"])+Tableau2[[#This Row],[Validité
"électrique"]],MONTH(Tableau2[Dernier Recyclage
"électrique"]),DAY(Tableau2[Dernier Recyclage
"électrique"]))),"",(+DATE(YEAR(Tableau2[Dernier Recyclage
"électrique"])+Tableau2[[#This Row],[Validité
"électrique"]],MONTH(Tableau2[Dernier Recyclage
"électrique"]),DAY(Tableau2[Dernier Recyclage
"électrique"]))))</f>
        <v>42099</v>
      </c>
      <c r="H15" s="5"/>
      <c r="I15" s="50" t="s">
        <v>70</v>
      </c>
      <c r="J15" s="7">
        <f>IF(ISERROR(VLOOKUP(Tableau2[Habilitation
Pont-Roulant
(PONTIER)],Tableau1[],Tableau1[Validité2],0)),"",VLOOKUP(Tableau2[Habilitation
Pont-Roulant
(PONTIER)],Tableau1[],Tableau1[Validité2],0))</f>
        <v>5</v>
      </c>
      <c r="K15" s="48">
        <v>40498</v>
      </c>
      <c r="L15" s="48">
        <v>40498</v>
      </c>
      <c r="M15" s="38">
        <f>IF(ISERROR(+DATE(YEAR(Tableau2[Dernier Recyclage Pont-Roulant
]
)+Tableau2[Validité
Pont-Roulant],MONTH(Tableau2[Dernier Recyclage Pont-Roulant
]),DAY(Tableau2[Dernier Recyclage Pont-Roulant
]))),"",(+DATE(YEAR(Tableau2[Dernier Recyclage Pont-Roulant
])+Tableau2[Validité
Pont-Roulant],MONTH(Tableau2[Dernier Recyclage Pont-Roulant
]),DAY(Tableau2[Dernier Recyclage Pont-Roulant
]))))</f>
        <v>42324</v>
      </c>
      <c r="N15" s="41"/>
      <c r="O15" s="56" t="s">
        <v>24</v>
      </c>
      <c r="P15" s="7">
        <f>IF(ISERROR(VLOOKUP(Tableau2[Habilitation
Entretien Batterie
(BATENTRE)],Tableau1[],Tableau1[Validité2],0)),"",VLOOKUP(Tableau2[Habilitation
Entretien Batterie
(BATENTRE)],Tableau1[],Tableau1[Validité2],0))</f>
        <v>3</v>
      </c>
      <c r="Q15" s="48">
        <v>41774</v>
      </c>
      <c r="R15" s="48">
        <v>41774</v>
      </c>
      <c r="S15" s="14">
        <f>IF(ISERROR(+DATE(YEAR(Tableau2[Dernier Recyclage Entretien Batterie])+Tableau2[Validité Entretien Batterie],MONTH(Tableau2[Dernier Recyclage Entretien Batterie]),DAY(Tableau2[Dernier Recyclage Entretien Batterie]))),"",(+DATE(YEAR(Tableau2[Dernier Recyclage Entretien Batterie])+Tableau2[Validité Entretien Batterie],MONTH(Tableau2[Dernier Recyclage Entretien Batterie]),DAY(Tableau2[Dernier Recyclage Entretien Batterie]))))</f>
        <v>42870</v>
      </c>
      <c r="T15" s="41"/>
      <c r="U15" s="56" t="s">
        <v>97</v>
      </c>
      <c r="V15" s="7">
        <f>IF(ISERROR(VLOOKUP(Tableau2[Habilitation
Tronçonnage
(TRONCONNE)],Tableau1[],Tableau1[Validité2],0)),"",VLOOKUP(Tableau2[Habilitation
Tronçonnage
(TRONCONNE)],Tableau1[],Tableau1[Validité2],0))</f>
        <v>5</v>
      </c>
      <c r="W15" s="48">
        <v>41373</v>
      </c>
      <c r="X15" s="48">
        <v>41373</v>
      </c>
      <c r="Y15" s="14">
        <f>IF(ISERROR(+DATE(YEAR(Tableau2[Dernier Recyclage Tronçonnage])+Tableau2[Validité Tronçonnage],MONTH(Tableau2[Dernier Recyclage Tronçonnage]),DAY(Tableau2[Dernier Recyclage Tronçonnage]))),"",(+DATE(YEAR(Tableau2[Dernier Recyclage Tronçonnage])+Tableau2[Validité Tronçonnage],MONTH(Tableau2[Dernier Recyclage Tronçonnage]),DAY(Tableau2[Dernier Recyclage Tronçonnage]))))</f>
        <v>43199</v>
      </c>
      <c r="Z15" s="41"/>
      <c r="AA15" s="56" t="s">
        <v>120</v>
      </c>
      <c r="AB15" s="7" t="str">
        <f>IF(ISERROR(VLOOKUP(Tableau2[Habilitation
Prlvmt Huile
(HUILE)],Tableau1[],Tableau1[Validité2],0)),"",VLOOKUP(Tableau2[Habilitation
Prlvmt Huile
(HUILE)],Tableau1[],Tableau1[Validité2],0))</f>
        <v/>
      </c>
      <c r="AC15" s="53"/>
      <c r="AD15" s="48" t="s">
        <v>120</v>
      </c>
      <c r="AE15" s="14" t="str">
        <f>IF(ISERROR(+DATE(YEAR(Tableau2[Dernier Recyclage Prlvmt Huile])+Tableau2[Validité
Prlvmt Huile],MONTH(Tableau2[Dernier Recyclage Prlvmt Huile]),DAY(Tableau2[Dernier Recyclage Prlvmt Huile]))),"",(+DATE(YEAR(Tableau2[Dernier Recyclage Prlvmt Huile])+Tableau2[Validité
Prlvmt Huile],MONTH(Tableau2[Dernier Recyclage Prlvmt Huile]),DAY(Tableau2[Dernier Recyclage Prlvmt Huile]))))</f>
        <v/>
      </c>
      <c r="AF15" s="40"/>
      <c r="AG15" s="56"/>
      <c r="AH15" s="98"/>
      <c r="AI15" s="53"/>
      <c r="AJ15" s="48" t="s">
        <v>120</v>
      </c>
      <c r="AK15" s="93" t="str">
        <f>IF(ISERROR(+DATE(YEAR(Tableau2[Dernier Recyclage Contrôle / Montage Meules sur Tourets])+Tableau2[Validité Contrôle / Montage Meules sur Tourets],MONTH(Tableau2[Dernier Recyclage Contrôle / Montage Meules sur Tourets]),DAY(Tableau2[Dernier Recyclage Contrôle / Montage Meules sur Tourets]))),"",(+DATE(YEAR(Tableau2[Dernier Recyclage Contrôle / Montage Meules sur Tourets])+Tableau2[Validité Contrôle / Montage Meules sur Tourets],MONTH(Tableau2[Dernier Recyclage Contrôle / Montage Meules sur Tourets]),DAY(Tableau2[Dernier Recyclage Contrôle / Montage Meules sur Tourets]))))</f>
        <v/>
      </c>
      <c r="AL15" s="108"/>
      <c r="AM15" s="56"/>
      <c r="AN15" s="7" t="str">
        <f>IF(ISERROR(VLOOKUP(Tableau2[Habilitation
CACES Camion GRUE
(CAMIGRUINI)],Tableau1[],Tableau1[Validité2],0)),"",VLOOKUP(Tableau2[Habilitation
CACES Camion GRUE
(CAMIGRUINI)],Tableau1[],Tableau1[Validité2],0))</f>
        <v/>
      </c>
      <c r="AO15" s="48"/>
      <c r="AP15" s="48" t="s">
        <v>120</v>
      </c>
      <c r="AQ15" s="14" t="str">
        <f>IF(ISERROR(+DATE(YEAR(Tableau2[Dernier Recyclage CACES Camion GRUE])+Tableau2[Validité
CACES Camion GRUE],MONTH(Tableau2[Dernier Recyclage CACES Camion GRUE]),DAY(Tableau2[Dernier Recyclage CACES Camion GRUE]))),"",(+DATE(YEAR(Tableau2[Dernier Recyclage CACES Camion GRUE])+Tableau2[Validité
CACES Camion GRUE],MONTH(Tableau2[Dernier Recyclage CACES Camion GRUE]),DAY(Tableau2[Dernier Recyclage CACES Camion GRUE]))))</f>
        <v/>
      </c>
      <c r="AR15" s="108"/>
      <c r="AS15" s="58" t="s">
        <v>120</v>
      </c>
      <c r="AT15" s="7" t="str">
        <f>IF(ISERROR(VLOOKUP(Tableau2[Habilitation
SICOBA],Tableau1[],Tableau1[Validité2],0)),"",VLOOKUP(Tableau2[Habilitation
SICOBA],Tableau1[],Tableau1[Validité2],0))</f>
        <v/>
      </c>
      <c r="AU15" s="93"/>
      <c r="AV15" s="93" t="s">
        <v>120</v>
      </c>
      <c r="AW15" s="14" t="str">
        <f>IF(ISERROR(+DATE(YEAR(Tableau2[Dernier Recyclage SICOBA])+Tableau2[Validité
SICOBA],MONTH(Tableau2[Dernier Recyclage SICOBA]),DAY(Tableau2[Dernier Recyclage SICOBA]))),"",(+DATE(YEAR(Tableau2[Dernier Recyclage SICOBA])+Tableau2[Validité
SICOBA],MONTH(Tableau2[Dernier Recyclage SICOBA]),DAY(Tableau2[Dernier Recyclage SICOBA]))))</f>
        <v/>
      </c>
      <c r="AX15" s="108"/>
      <c r="AY15" s="58" t="s">
        <v>120</v>
      </c>
      <c r="AZ15" s="7" t="str">
        <f>IF(ISERROR(VLOOKUP(Tableau2[Habilitation
SST],Tableau1[],Tableau1[Validité2],0)),"",VLOOKUP(Tableau2[Habilitation
SST],Tableau1[],Tableau1[Validité2],0))</f>
        <v/>
      </c>
      <c r="BA15" s="93"/>
      <c r="BB15" s="93" t="s">
        <v>120</v>
      </c>
      <c r="BC15" s="14" t="str">
        <f>IF(ISERROR(+DATE(YEAR(Tableau2[Dernier Recyclage SST])+Tableau2[Validité
SST],MONTH(Tableau2[Dernier Recyclage SST]),DAY(Tableau2[Dernier Recyclage SST]))),"",(+DATE(YEAR(Tableau2[Dernier Recyclage SST])+Tableau2[Validité
SST],MONTH(Tableau2[Dernier Recyclage SST]),DAY(Tableau2[Dernier Recyclage SST]))))</f>
        <v/>
      </c>
      <c r="BD15" s="108"/>
      <c r="BE15" s="58" t="s">
        <v>120</v>
      </c>
      <c r="BF15" s="14" t="str">
        <f>IF(ISERROR(VLOOKUP(Tableau2[Habilitation Encadrement Amiante
(RISQAMIATC)],Tableau1[],Tableau1[Validité2],0)),"",VLOOKUP(Tableau2[Habilitation Encadrement Amiante
(RISQAMIATC)],Tableau1[],Tableau1[Validité2],0))</f>
        <v/>
      </c>
      <c r="BG15" s="14"/>
      <c r="BH15" s="14" t="s">
        <v>120</v>
      </c>
      <c r="BI15" s="14" t="str">
        <f>IF(ISERROR(+DATE(YEAR(Tableau2[Dernier Recyclage Encadrement Amiante])+Tableau2[Validité Encadrement Amiante],MONTH(Tableau2[Dernier Recyclage Encadrement Amiante]),DAY(Tableau2[Dernier Recyclage Encadrement Amiante]))),"",(+DATE(YEAR(Tableau2[Dernier Recyclage Encadrement Amiante])+Tableau2[Validité Encadrement Amiante],MONTH(Tableau2[Dernier Recyclage Encadrement Amiante]),DAY(Tableau2[Dernier Recyclage Encadrement Amiante]))))</f>
        <v/>
      </c>
      <c r="BJ15" s="108"/>
      <c r="BK15" s="58" t="s">
        <v>120</v>
      </c>
      <c r="BL15" s="14" t="str">
        <f>IF(ISERROR(VLOOKUP(Tableau2[Habilitation Connexion / Déconnexion Batterie
(BATCONDEC)],Tableau1[],Tableau1[Validité2],0)),"",VLOOKUP(Tableau2[Habilitation Connexion / Déconnexion Batterie
(BATCONDEC)],Tableau1[],Tableau1[Validité2],0))</f>
        <v/>
      </c>
      <c r="BM15" s="14"/>
      <c r="BN15" s="14"/>
      <c r="BO15" s="14" t="str">
        <f>IF(ISERROR(+DATE(YEAR(Tableau2[Dernier Recyclage Connexion / Déconnexion Batterie])+Tableau2[Validité Connexion / Déconnexion Batterie],MONTH(Tableau2[Dernier Recyclage Connexion / Déconnexion Batterie]),DAY(Tableau2[Dernier Recyclage Connexion / Déconnexion Batterie]))),"",(+DATE(YEAR(Tableau2[Dernier Recyclage Connexion / Déconnexion Batterie])+Tableau2[Validité Connexion / Déconnexion Batterie],MONTH(Tableau2[Dernier Recyclage Connexion / Déconnexion Batterie]),DAY(Tableau2[Dernier Recyclage Connexion / Déconnexion Batterie]))))</f>
        <v/>
      </c>
      <c r="BP15" s="108"/>
      <c r="BQ15" s="58" t="s">
        <v>120</v>
      </c>
      <c r="BR15" s="14" t="str">
        <f>IF(ISERROR(VLOOKUP(Tableau2[Habilitation
PERMIS PL
(PERMISPL)],Tableau1[],Tableau1[Validité2],0)),"",VLOOKUP(Tableau2[Habilitation
PERMIS PL
(PERMISPL)],Tableau1[],Tableau1[Validité2],0))</f>
        <v/>
      </c>
      <c r="BS15" s="14"/>
      <c r="BT15" s="14"/>
      <c r="BU15" s="14" t="str">
        <f>IF(ISERROR(+DATE(YEAR(Tableau2[Dernier Recyclage PERMIS PL])+Tableau2[Validité
PERMIS PL],MONTH(Tableau2[Dernier Recyclage PERMIS PL]),DAY(Tableau2[Dernier Recyclage PERMIS PL]))),"",(+DATE(YEAR(Tableau2[Dernier Recyclage PERMIS PL])+Tableau2[Validité
PERMIS PL],MONTH(Tableau2[Dernier Recyclage PERMIS PL]),DAY(Tableau2[Dernier Recyclage PERMIS PL]))))</f>
        <v/>
      </c>
      <c r="BV15" s="108"/>
      <c r="BW15" s="58" t="s">
        <v>120</v>
      </c>
      <c r="BX15" s="14" t="str">
        <f>IF(ISERROR(VLOOKUP(Tableau2[Habilitation Opérateur Chantier Amiante
(RISAMRECOC)]
                                                                                                                                                                                                                                                                (PERMISPL),Tableau1[],Tableau1[Validité2],0)),"",VLOOKUP(Tableau2[Habilitation Opérateur Chantier Amiante
(RISAMRECOC)],Tableau1[],Tableau1[Validité2],0))</f>
        <v/>
      </c>
      <c r="BY15" s="14"/>
      <c r="BZ15" s="14"/>
      <c r="CA15" s="14" t="str">
        <f>IF(ISERROR(+DATE(YEAR(Tableau2[Dernier Recyclage Opérateur Chantier Amiante])+Tableau2[Validité
Opérateur Chantier Amiante],MONTH(Tableau2[Dernier Recyclage Opérateur Chantier Amiante]),DAY(Tableau2[Dernier Recyclage Opérateur Chantier Amiante]))),"",(+DATE(YEAR(Tableau2[Dernier Recyclage Opérateur Chantier Amiante])+Tableau2[Validité
Opérateur Chantier Amiante],MONTH(Tableau2[Dernier Recyclage Opérateur Chantier Amiante]),DAY(Tableau2[Dernier Recyclage Opérateur Chantier Amiante]))))</f>
        <v/>
      </c>
      <c r="CB15" s="108"/>
      <c r="CC15" s="58"/>
      <c r="CD15" s="14" t="str">
        <f>IF(ISERROR(VLOOKUP(Tableau2[Habilitation Echafaudage Monteur - Superviseur
(ECHAUFAU2)]
                                                                                                                                                                                                                                                                (PERMISPL),Tableau1[],Tableau1[Validité2],0)),"",VLOOKUP(Tableau2[Habilitation Echafaudage Monteur - Superviseur
(ECHAUFAU2)],Tableau1[],Tableau1[Validité2],0))</f>
        <v/>
      </c>
      <c r="CE15" s="14"/>
      <c r="CF15" s="14"/>
      <c r="CG15" s="14" t="str">
        <f>IF(ISERROR(+DATE(YEAR(Tableau2[Dernier Recyclage Echafaudage Monteur - Superviseur])+Tableau2[Validité
Echafaudage Monteur - Superviseur],MONTH(Tableau2[Dernier Recyclage Echafaudage Monteur - Superviseur]),DAY(Tableau2[Dernier Recyclage Echafaudage Monteur - Superviseur]))),"",(+DATE(YEAR(Tableau2[Dernier Recyclage Echafaudage Monteur - Superviseur])+Tableau2[Validité
Echafaudage Monteur - Superviseur],MONTH(Tableau2[Dernier Recyclage Echafaudage Monteur - Superviseur]),DAY(Tableau2[Dernier Recyclage Echafaudage Monteur - Superviseur]))))</f>
        <v/>
      </c>
      <c r="CH15" s="108"/>
      <c r="CI15" s="58" t="s">
        <v>120</v>
      </c>
      <c r="CJ15" s="14" t="str">
        <f>IF(ISERROR(VLOOKUP(Tableau2[Habilitation Echafaudage Mobile
(ECHAFAU1)]
                                                                                                                                                                                                                                                                (PERMISPL),Tableau1[],Tableau1[Validité2],0)),"",VLOOKUP(Tableau2[Habilitation Echafaudage Mobile
(ECHAFAU1)],Tableau1[],Tableau1[Validité2],0))</f>
        <v/>
      </c>
      <c r="CK15" s="14"/>
      <c r="CL15" s="14"/>
      <c r="CM15" s="14" t="str">
        <f>IF(ISERROR(+DATE(YEAR(Tableau2[Dernier Recyclage Echafaudage Mobile])+Tableau2[Validité
Echafaudage Mobile],MONTH(Tableau2[Dernier Recyclage Echafaudage Mobile]),DAY(Tableau2[Dernier Recyclage Echafaudage Mobile]))),"",(+DATE(YEAR(Tableau2[Dernier Recyclage Echafaudage Mobile])+Tableau2[Validité
Echafaudage Mobile],MONTH(Tableau2[Dernier Recyclage Echafaudage Mobile]),DAY(Tableau2[Dernier Recyclage Echafaudage Mobile]))))</f>
        <v/>
      </c>
      <c r="CN15" s="108"/>
      <c r="CO15" s="58" t="s">
        <v>120</v>
      </c>
      <c r="CP15" s="14" t="str">
        <f>IF(ISERROR(VLOOKUP(Tableau2[Habilitation Permis EB
(PERMISEB)]
                                                                                                                                                                                                                                                                (PERMISPL),Tableau1[],Tableau1[Validité2],0)),"",VLOOKUP(Tableau2[Habilitation Permis EB
(PERMISEB)],Tableau1[],Tableau1[Validité2],0))</f>
        <v/>
      </c>
      <c r="CQ15" s="14"/>
      <c r="CR15" s="14"/>
      <c r="CS15" s="14" t="str">
        <f>IF(ISERROR(+DATE(YEAR(Tableau2[Dernier Recyclage Permis EB])+Tableau2[Validité
Permis EB],MONTH(Tableau2[Dernier Recyclage Permis EB]),DAY(Tableau2[Dernier Recyclage Permis EB]))),"",(+DATE(YEAR(Tableau2[Dernier Recyclage Permis EB])+Tableau2[Validité
Permis EB],MONTH(Tableau2[Dernier Recyclage Permis EB]),DAY(Tableau2[Dernier Recyclage Permis EB]))))</f>
        <v/>
      </c>
    </row>
    <row r="16" spans="1:97" x14ac:dyDescent="0.3">
      <c r="A16" s="17" t="s">
        <v>274</v>
      </c>
      <c r="B16" s="12" t="s">
        <v>275</v>
      </c>
      <c r="C16" s="46" t="s">
        <v>7</v>
      </c>
      <c r="D16" s="36">
        <f>+IF(ISERROR(VLOOKUP(Tableau2[[#This Row],[Habilitation électrique
(HAB0, HAB1 …)]],Tableau1[],Tableau1[Validité2],0)),"",VLOOKUP(Tableau2[[#This Row],[Habilitation électrique
(HAB0, HAB1 …)]],Tableau1[],Tableau1[Validité2],0))</f>
        <v>3</v>
      </c>
      <c r="E16" s="44">
        <v>39045</v>
      </c>
      <c r="F16" s="44">
        <v>41521</v>
      </c>
      <c r="G16" s="38">
        <f>IF(ISERROR(+DATE(YEAR(Tableau2[Dernier Recyclage
"électrique"])+Tableau2[[#This Row],[Validité
"électrique"]],MONTH(Tableau2[Dernier Recyclage
"électrique"]),DAY(Tableau2[Dernier Recyclage
"électrique"]))),"",(+DATE(YEAR(Tableau2[Dernier Recyclage
"électrique"])+Tableau2[[#This Row],[Validité
"électrique"]],MONTH(Tableau2[Dernier Recyclage
"électrique"]),DAY(Tableau2[Dernier Recyclage
"électrique"]))))</f>
        <v>42617</v>
      </c>
      <c r="H16" s="5"/>
      <c r="I16" s="50" t="s">
        <v>70</v>
      </c>
      <c r="J16" s="7">
        <f>IF(ISERROR(VLOOKUP(Tableau2[Habilitation
Pont-Roulant
(PONTIER)],Tableau1[],Tableau1[Validité2],0)),"",VLOOKUP(Tableau2[Habilitation
Pont-Roulant
(PONTIER)],Tableau1[],Tableau1[Validité2],0))</f>
        <v>5</v>
      </c>
      <c r="K16" s="48"/>
      <c r="L16" s="48" t="s">
        <v>121</v>
      </c>
      <c r="M16" s="38" t="str">
        <f>IF(ISERROR(+DATE(YEAR(Tableau2[Dernier Recyclage Pont-Roulant
]
)+Tableau2[Validité
Pont-Roulant],MONTH(Tableau2[Dernier Recyclage Pont-Roulant
]),DAY(Tableau2[Dernier Recyclage Pont-Roulant
]))),"",(+DATE(YEAR(Tableau2[Dernier Recyclage Pont-Roulant
])+Tableau2[Validité
Pont-Roulant],MONTH(Tableau2[Dernier Recyclage Pont-Roulant
]),DAY(Tableau2[Dernier Recyclage Pont-Roulant
]))))</f>
        <v/>
      </c>
      <c r="N16" s="41"/>
      <c r="O16" s="56" t="s">
        <v>24</v>
      </c>
      <c r="P16" s="7">
        <f>IF(ISERROR(VLOOKUP(Tableau2[Habilitation
Entretien Batterie
(BATENTRE)],Tableau1[],Tableau1[Validité2],0)),"",VLOOKUP(Tableau2[Habilitation
Entretien Batterie
(BATENTRE)],Tableau1[],Tableau1[Validité2],0))</f>
        <v>3</v>
      </c>
      <c r="Q16" s="48">
        <v>41781</v>
      </c>
      <c r="R16" s="48">
        <v>41781</v>
      </c>
      <c r="S16" s="14">
        <f>IF(ISERROR(+DATE(YEAR(Tableau2[Dernier Recyclage Entretien Batterie])+Tableau2[Validité Entretien Batterie],MONTH(Tableau2[Dernier Recyclage Entretien Batterie]),DAY(Tableau2[Dernier Recyclage Entretien Batterie]))),"",(+DATE(YEAR(Tableau2[Dernier Recyclage Entretien Batterie])+Tableau2[Validité Entretien Batterie],MONTH(Tableau2[Dernier Recyclage Entretien Batterie]),DAY(Tableau2[Dernier Recyclage Entretien Batterie]))))</f>
        <v>42877</v>
      </c>
      <c r="T16" s="41"/>
      <c r="U16" s="56" t="s">
        <v>97</v>
      </c>
      <c r="V16" s="7">
        <f>IF(ISERROR(VLOOKUP(Tableau2[Habilitation
Tronçonnage
(TRONCONNE)],Tableau1[],Tableau1[Validité2],0)),"",VLOOKUP(Tableau2[Habilitation
Tronçonnage
(TRONCONNE)],Tableau1[],Tableau1[Validité2],0))</f>
        <v>5</v>
      </c>
      <c r="W16" s="48">
        <v>41297</v>
      </c>
      <c r="X16" s="48">
        <v>41297</v>
      </c>
      <c r="Y16" s="14">
        <f>IF(ISERROR(+DATE(YEAR(Tableau2[Dernier Recyclage Tronçonnage])+Tableau2[Validité Tronçonnage],MONTH(Tableau2[Dernier Recyclage Tronçonnage]),DAY(Tableau2[Dernier Recyclage Tronçonnage]))),"",(+DATE(YEAR(Tableau2[Dernier Recyclage Tronçonnage])+Tableau2[Validité Tronçonnage],MONTH(Tableau2[Dernier Recyclage Tronçonnage]),DAY(Tableau2[Dernier Recyclage Tronçonnage]))))</f>
        <v>43123</v>
      </c>
      <c r="Z16" s="41"/>
      <c r="AA16" s="56" t="s">
        <v>122</v>
      </c>
      <c r="AB16" s="7">
        <f>IF(ISERROR(VLOOKUP(Tableau2[Habilitation
Prlvmt Huile
(HUILE)],Tableau1[],Tableau1[Validité2],0)),"",VLOOKUP(Tableau2[Habilitation
Prlvmt Huile
(HUILE)],Tableau1[],Tableau1[Validité2],0))</f>
        <v>5</v>
      </c>
      <c r="AC16" s="53"/>
      <c r="AD16" s="48">
        <v>41459</v>
      </c>
      <c r="AE16" s="14">
        <f>IF(ISERROR(+DATE(YEAR(Tableau2[Dernier Recyclage Prlvmt Huile])+Tableau2[Validité
Prlvmt Huile],MONTH(Tableau2[Dernier Recyclage Prlvmt Huile]),DAY(Tableau2[Dernier Recyclage Prlvmt Huile]))),"",(+DATE(YEAR(Tableau2[Dernier Recyclage Prlvmt Huile])+Tableau2[Validité
Prlvmt Huile],MONTH(Tableau2[Dernier Recyclage Prlvmt Huile]),DAY(Tableau2[Dernier Recyclage Prlvmt Huile]))))</f>
        <v>43285</v>
      </c>
      <c r="AF16" s="40"/>
      <c r="AG16" s="56"/>
      <c r="AH16" s="98" t="str">
        <f>IF(ISERROR(VLOOKUP(Tableau2[Habilitation Contrôle / Montage Meules sur Tourets
(MEULES)],Tableau1[],Tableau1[Validité2],0)),"",VLOOKUP(Tableau2[Habilitation Contrôle / Montage Meules sur Tourets
(MEULES)],Tableau1[],Tableau1[Validité2],0))</f>
        <v/>
      </c>
      <c r="AI16" s="53"/>
      <c r="AJ16" s="48"/>
      <c r="AK16" s="93" t="str">
        <f>IF(ISERROR(+DATE(YEAR(Tableau2[Dernier Recyclage Contrôle / Montage Meules sur Tourets])+Tableau2[Validité Contrôle / Montage Meules sur Tourets],MONTH(Tableau2[Dernier Recyclage Contrôle / Montage Meules sur Tourets]),DAY(Tableau2[Dernier Recyclage Contrôle / Montage Meules sur Tourets]))),"",(+DATE(YEAR(Tableau2[Dernier Recyclage Contrôle / Montage Meules sur Tourets])+Tableau2[Validité Contrôle / Montage Meules sur Tourets],MONTH(Tableau2[Dernier Recyclage Contrôle / Montage Meules sur Tourets]),DAY(Tableau2[Dernier Recyclage Contrôle / Montage Meules sur Tourets]))))</f>
        <v/>
      </c>
      <c r="AL16" s="108"/>
      <c r="AM16" s="56"/>
      <c r="AN16" s="7" t="str">
        <f>IF(ISERROR(VLOOKUP(Tableau2[Habilitation
CACES Camion GRUE
(CAMIGRUINI)],Tableau1[],Tableau1[Validité2],0)),"",VLOOKUP(Tableau2[Habilitation
CACES Camion GRUE
(CAMIGRUINI)],Tableau1[],Tableau1[Validité2],0))</f>
        <v/>
      </c>
      <c r="AO16" s="48"/>
      <c r="AP16" s="48"/>
      <c r="AQ16" s="14" t="str">
        <f>IF(ISERROR(+DATE(YEAR(Tableau2[Dernier Recyclage CACES Camion GRUE])+Tableau2[Validité
CACES Camion GRUE],MONTH(Tableau2[Dernier Recyclage CACES Camion GRUE]),DAY(Tableau2[Dernier Recyclage CACES Camion GRUE]))),"",(+DATE(YEAR(Tableau2[Dernier Recyclage CACES Camion GRUE])+Tableau2[Validité
CACES Camion GRUE],MONTH(Tableau2[Dernier Recyclage CACES Camion GRUE]),DAY(Tableau2[Dernier Recyclage CACES Camion GRUE]))))</f>
        <v/>
      </c>
      <c r="AR16" s="108"/>
      <c r="AS16" s="58"/>
      <c r="AT16" s="7" t="str">
        <f>IF(ISERROR(VLOOKUP(Tableau2[Habilitation
SICOBA],Tableau1[],Tableau1[Validité2],0)),"",VLOOKUP(Tableau2[Habilitation
SICOBA],Tableau1[],Tableau1[Validité2],0))</f>
        <v/>
      </c>
      <c r="AU16" s="93"/>
      <c r="AV16" s="93"/>
      <c r="AW16" s="14" t="str">
        <f>IF(ISERROR(+DATE(YEAR(Tableau2[Dernier Recyclage SICOBA])+Tableau2[Validité
SICOBA],MONTH(Tableau2[Dernier Recyclage SICOBA]),DAY(Tableau2[Dernier Recyclage SICOBA]))),"",(+DATE(YEAR(Tableau2[Dernier Recyclage SICOBA])+Tableau2[Validité
SICOBA],MONTH(Tableau2[Dernier Recyclage SICOBA]),DAY(Tableau2[Dernier Recyclage SICOBA]))))</f>
        <v/>
      </c>
      <c r="AX16" s="108"/>
      <c r="AY16" s="58"/>
      <c r="AZ16" s="7" t="str">
        <f>IF(ISERROR(VLOOKUP(Tableau2[Habilitation
SST],Tableau1[],Tableau1[Validité2],0)),"",VLOOKUP(Tableau2[Habilitation
SST],Tableau1[],Tableau1[Validité2],0))</f>
        <v/>
      </c>
      <c r="BA16" s="93"/>
      <c r="BB16" s="93"/>
      <c r="BC16" s="14" t="str">
        <f>IF(ISERROR(+DATE(YEAR(Tableau2[Dernier Recyclage SST])+Tableau2[Validité
SST],MONTH(Tableau2[Dernier Recyclage SST]),DAY(Tableau2[Dernier Recyclage SST]))),"",(+DATE(YEAR(Tableau2[Dernier Recyclage SST])+Tableau2[Validité
SST],MONTH(Tableau2[Dernier Recyclage SST]),DAY(Tableau2[Dernier Recyclage SST]))))</f>
        <v/>
      </c>
      <c r="BD16" s="108"/>
      <c r="BE16" s="58"/>
      <c r="BF16" s="14" t="str">
        <f>IF(ISERROR(VLOOKUP(Tableau2[Habilitation Encadrement Amiante
(RISQAMIATC)],Tableau1[],Tableau1[Validité2],0)),"",VLOOKUP(Tableau2[Habilitation Encadrement Amiante
(RISQAMIATC)],Tableau1[],Tableau1[Validité2],0))</f>
        <v/>
      </c>
      <c r="BG16" s="14"/>
      <c r="BH16" s="14"/>
      <c r="BI16" s="14" t="str">
        <f>IF(ISERROR(+DATE(YEAR(Tableau2[Dernier Recyclage Encadrement Amiante])+Tableau2[Validité Encadrement Amiante],MONTH(Tableau2[Dernier Recyclage Encadrement Amiante]),DAY(Tableau2[Dernier Recyclage Encadrement Amiante]))),"",(+DATE(YEAR(Tableau2[Dernier Recyclage Encadrement Amiante])+Tableau2[Validité Encadrement Amiante],MONTH(Tableau2[Dernier Recyclage Encadrement Amiante]),DAY(Tableau2[Dernier Recyclage Encadrement Amiante]))))</f>
        <v/>
      </c>
      <c r="BJ16" s="108"/>
      <c r="BK16" s="58"/>
      <c r="BL16" s="14" t="str">
        <f>IF(ISERROR(VLOOKUP(Tableau2[Habilitation Connexion / Déconnexion Batterie
(BATCONDEC)],Tableau1[],Tableau1[Validité2],0)),"",VLOOKUP(Tableau2[Habilitation Connexion / Déconnexion Batterie
(BATCONDEC)],Tableau1[],Tableau1[Validité2],0))</f>
        <v/>
      </c>
      <c r="BM16" s="14"/>
      <c r="BN16" s="14"/>
      <c r="BO16" s="14" t="str">
        <f>IF(ISERROR(+DATE(YEAR(Tableau2[Dernier Recyclage Connexion / Déconnexion Batterie])+Tableau2[Validité Connexion / Déconnexion Batterie],MONTH(Tableau2[Dernier Recyclage Connexion / Déconnexion Batterie]),DAY(Tableau2[Dernier Recyclage Connexion / Déconnexion Batterie]))),"",(+DATE(YEAR(Tableau2[Dernier Recyclage Connexion / Déconnexion Batterie])+Tableau2[Validité Connexion / Déconnexion Batterie],MONTH(Tableau2[Dernier Recyclage Connexion / Déconnexion Batterie]),DAY(Tableau2[Dernier Recyclage Connexion / Déconnexion Batterie]))))</f>
        <v/>
      </c>
      <c r="BP16" s="108"/>
      <c r="BQ16" s="58"/>
      <c r="BR16" s="14" t="str">
        <f>IF(ISERROR(VLOOKUP(Tableau2[Habilitation
PERMIS PL
(PERMISPL)],Tableau1[],Tableau1[Validité2],0)),"",VLOOKUP(Tableau2[Habilitation
PERMIS PL
(PERMISPL)],Tableau1[],Tableau1[Validité2],0))</f>
        <v/>
      </c>
      <c r="BS16" s="14"/>
      <c r="BT16" s="14"/>
      <c r="BU16" s="14" t="str">
        <f>IF(ISERROR(+DATE(YEAR(Tableau2[Dernier Recyclage PERMIS PL])+Tableau2[Validité
PERMIS PL],MONTH(Tableau2[Dernier Recyclage PERMIS PL]),DAY(Tableau2[Dernier Recyclage PERMIS PL]))),"",(+DATE(YEAR(Tableau2[Dernier Recyclage PERMIS PL])+Tableau2[Validité
PERMIS PL],MONTH(Tableau2[Dernier Recyclage PERMIS PL]),DAY(Tableau2[Dernier Recyclage PERMIS PL]))))</f>
        <v/>
      </c>
      <c r="BV16" s="108"/>
      <c r="BW16" s="58"/>
      <c r="BX16" s="14" t="str">
        <f>IF(ISERROR(VLOOKUP(Tableau2[Habilitation Opérateur Chantier Amiante
(RISAMRECOC)]
                                                                                                                                                                                                                                                                (PERMISPL),Tableau1[],Tableau1[Validité2],0)),"",VLOOKUP(Tableau2[Habilitation Opérateur Chantier Amiante
(RISAMRECOC)],Tableau1[],Tableau1[Validité2],0))</f>
        <v/>
      </c>
      <c r="BY16" s="14"/>
      <c r="BZ16" s="14"/>
      <c r="CA16" s="14" t="str">
        <f>IF(ISERROR(+DATE(YEAR(Tableau2[Dernier Recyclage Opérateur Chantier Amiante])+Tableau2[Validité
Opérateur Chantier Amiante],MONTH(Tableau2[Dernier Recyclage Opérateur Chantier Amiante]),DAY(Tableau2[Dernier Recyclage Opérateur Chantier Amiante]))),"",(+DATE(YEAR(Tableau2[Dernier Recyclage Opérateur Chantier Amiante])+Tableau2[Validité
Opérateur Chantier Amiante],MONTH(Tableau2[Dernier Recyclage Opérateur Chantier Amiante]),DAY(Tableau2[Dernier Recyclage Opérateur Chantier Amiante]))))</f>
        <v/>
      </c>
      <c r="CB16" s="108"/>
      <c r="CC16" s="58"/>
      <c r="CD16" s="14" t="str">
        <f>IF(ISERROR(VLOOKUP(Tableau2[Habilitation Echafaudage Monteur - Superviseur
(ECHAUFAU2)]
                                                                                                                                                                                                                                                                (PERMISPL),Tableau1[],Tableau1[Validité2],0)),"",VLOOKUP(Tableau2[Habilitation Echafaudage Monteur - Superviseur
(ECHAUFAU2)],Tableau1[],Tableau1[Validité2],0))</f>
        <v/>
      </c>
      <c r="CE16" s="14"/>
      <c r="CF16" s="14"/>
      <c r="CG16" s="14" t="str">
        <f>IF(ISERROR(+DATE(YEAR(Tableau2[Dernier Recyclage Echafaudage Monteur - Superviseur])+Tableau2[Validité
Echafaudage Monteur - Superviseur],MONTH(Tableau2[Dernier Recyclage Echafaudage Monteur - Superviseur]),DAY(Tableau2[Dernier Recyclage Echafaudage Monteur - Superviseur]))),"",(+DATE(YEAR(Tableau2[Dernier Recyclage Echafaudage Monteur - Superviseur])+Tableau2[Validité
Echafaudage Monteur - Superviseur],MONTH(Tableau2[Dernier Recyclage Echafaudage Monteur - Superviseur]),DAY(Tableau2[Dernier Recyclage Echafaudage Monteur - Superviseur]))))</f>
        <v/>
      </c>
      <c r="CH16" s="108"/>
      <c r="CI16" s="58"/>
      <c r="CJ16" s="14" t="str">
        <f>IF(ISERROR(VLOOKUP(Tableau2[Habilitation Echafaudage Mobile
(ECHAFAU1)]
                                                                                                                                                                                                                                                                (PERMISPL),Tableau1[],Tableau1[Validité2],0)),"",VLOOKUP(Tableau2[Habilitation Echafaudage Mobile
(ECHAFAU1)],Tableau1[],Tableau1[Validité2],0))</f>
        <v/>
      </c>
      <c r="CK16" s="14"/>
      <c r="CL16" s="14"/>
      <c r="CM16" s="14" t="str">
        <f>IF(ISERROR(+DATE(YEAR(Tableau2[Dernier Recyclage Echafaudage Mobile])+Tableau2[Validité
Echafaudage Mobile],MONTH(Tableau2[Dernier Recyclage Echafaudage Mobile]),DAY(Tableau2[Dernier Recyclage Echafaudage Mobile]))),"",(+DATE(YEAR(Tableau2[Dernier Recyclage Echafaudage Mobile])+Tableau2[Validité
Echafaudage Mobile],MONTH(Tableau2[Dernier Recyclage Echafaudage Mobile]),DAY(Tableau2[Dernier Recyclage Echafaudage Mobile]))))</f>
        <v/>
      </c>
      <c r="CN16" s="108"/>
      <c r="CO16" s="58"/>
      <c r="CP16" s="14" t="str">
        <f>IF(ISERROR(VLOOKUP(Tableau2[Habilitation Permis EB
(PERMISEB)]
                                                                                                                                                                                                                                                                (PERMISPL),Tableau1[],Tableau1[Validité2],0)),"",VLOOKUP(Tableau2[Habilitation Permis EB
(PERMISEB)],Tableau1[],Tableau1[Validité2],0))</f>
        <v/>
      </c>
      <c r="CQ16" s="14"/>
      <c r="CR16" s="14"/>
      <c r="CS16" s="14" t="str">
        <f>IF(ISERROR(+DATE(YEAR(Tableau2[Dernier Recyclage Permis EB])+Tableau2[Validité
Permis EB],MONTH(Tableau2[Dernier Recyclage Permis EB]),DAY(Tableau2[Dernier Recyclage Permis EB]))),"",(+DATE(YEAR(Tableau2[Dernier Recyclage Permis EB])+Tableau2[Validité
Permis EB],MONTH(Tableau2[Dernier Recyclage Permis EB]),DAY(Tableau2[Dernier Recyclage Permis EB]))))</f>
        <v/>
      </c>
    </row>
    <row r="17" spans="1:97" x14ac:dyDescent="0.3">
      <c r="A17" s="17" t="s">
        <v>276</v>
      </c>
      <c r="B17" s="12" t="s">
        <v>277</v>
      </c>
      <c r="C17" s="46" t="s">
        <v>7</v>
      </c>
      <c r="D17" s="36">
        <f>+IF(ISERROR(VLOOKUP(Tableau2[[#This Row],[Habilitation électrique
(HAB0, HAB1 …)]],Tableau1[],Tableau1[Validité2],0)),"",VLOOKUP(Tableau2[[#This Row],[Habilitation électrique
(HAB0, HAB1 …)]],Tableau1[],Tableau1[Validité2],0))</f>
        <v>3</v>
      </c>
      <c r="E17" s="44">
        <v>39045</v>
      </c>
      <c r="F17" s="44">
        <v>41521</v>
      </c>
      <c r="G17" s="38">
        <f>IF(ISERROR(+DATE(YEAR(Tableau2[Dernier Recyclage
"électrique"])+Tableau2[[#This Row],[Validité
"électrique"]],MONTH(Tableau2[Dernier Recyclage
"électrique"]),DAY(Tableau2[Dernier Recyclage
"électrique"]))),"",(+DATE(YEAR(Tableau2[Dernier Recyclage
"électrique"])+Tableau2[[#This Row],[Validité
"électrique"]],MONTH(Tableau2[Dernier Recyclage
"électrique"]),DAY(Tableau2[Dernier Recyclage
"électrique"]))))</f>
        <v>42617</v>
      </c>
      <c r="H17" s="5"/>
      <c r="I17" s="50" t="s">
        <v>70</v>
      </c>
      <c r="J17" s="7">
        <f>IF(ISERROR(VLOOKUP(Tableau2[Habilitation
Pont-Roulant
(PONTIER)],Tableau1[],Tableau1[Validité2],0)),"",VLOOKUP(Tableau2[Habilitation
Pont-Roulant
(PONTIER)],Tableau1[],Tableau1[Validité2],0))</f>
        <v>5</v>
      </c>
      <c r="K17" s="48">
        <v>39141</v>
      </c>
      <c r="L17" s="48">
        <v>39141</v>
      </c>
      <c r="M17" s="38">
        <f>IF(ISERROR(+DATE(YEAR(Tableau2[Dernier Recyclage Pont-Roulant
]
)+Tableau2[Validité
Pont-Roulant],MONTH(Tableau2[Dernier Recyclage Pont-Roulant
]),DAY(Tableau2[Dernier Recyclage Pont-Roulant
]))),"",(+DATE(YEAR(Tableau2[Dernier Recyclage Pont-Roulant
])+Tableau2[Validité
Pont-Roulant],MONTH(Tableau2[Dernier Recyclage Pont-Roulant
]),DAY(Tableau2[Dernier Recyclage Pont-Roulant
]))))</f>
        <v>40967</v>
      </c>
      <c r="N17" s="41"/>
      <c r="O17" s="56"/>
      <c r="P17" s="7"/>
      <c r="Q17" s="48"/>
      <c r="R17" s="48"/>
      <c r="S17" s="14"/>
      <c r="T17" s="41"/>
      <c r="U17" s="56" t="s">
        <v>97</v>
      </c>
      <c r="V17" s="7">
        <f>IF(ISERROR(VLOOKUP(Tableau2[Habilitation
Tronçonnage
(TRONCONNE)],Tableau1[],Tableau1[Validité2],0)),"",VLOOKUP(Tableau2[Habilitation
Tronçonnage
(TRONCONNE)],Tableau1[],Tableau1[Validité2],0))</f>
        <v>5</v>
      </c>
      <c r="W17" s="48">
        <v>39421</v>
      </c>
      <c r="X17" s="48">
        <v>41296</v>
      </c>
      <c r="Y17" s="14">
        <f>IF(ISERROR(+DATE(YEAR(Tableau2[Dernier Recyclage Tronçonnage])+Tableau2[Validité Tronçonnage],MONTH(Tableau2[Dernier Recyclage Tronçonnage]),DAY(Tableau2[Dernier Recyclage Tronçonnage]))),"",(+DATE(YEAR(Tableau2[Dernier Recyclage Tronçonnage])+Tableau2[Validité Tronçonnage],MONTH(Tableau2[Dernier Recyclage Tronçonnage]),DAY(Tableau2[Dernier Recyclage Tronçonnage]))))</f>
        <v>43122</v>
      </c>
      <c r="Z17" s="41"/>
      <c r="AA17" s="56" t="s">
        <v>122</v>
      </c>
      <c r="AB17" s="7">
        <f>IF(ISERROR(VLOOKUP(Tableau2[Habilitation
Prlvmt Huile
(HUILE)],Tableau1[],Tableau1[Validité2],0)),"",VLOOKUP(Tableau2[Habilitation
Prlvmt Huile
(HUILE)],Tableau1[],Tableau1[Validité2],0))</f>
        <v>5</v>
      </c>
      <c r="AC17" s="53"/>
      <c r="AD17" s="48">
        <v>41571</v>
      </c>
      <c r="AE17" s="14">
        <f>IF(ISERROR(+DATE(YEAR(Tableau2[Dernier Recyclage Prlvmt Huile])+Tableau2[Validité
Prlvmt Huile],MONTH(Tableau2[Dernier Recyclage Prlvmt Huile]),DAY(Tableau2[Dernier Recyclage Prlvmt Huile]))),"",(+DATE(YEAR(Tableau2[Dernier Recyclage Prlvmt Huile])+Tableau2[Validité
Prlvmt Huile],MONTH(Tableau2[Dernier Recyclage Prlvmt Huile]),DAY(Tableau2[Dernier Recyclage Prlvmt Huile]))))</f>
        <v>43397</v>
      </c>
      <c r="AF17" s="40"/>
      <c r="AG17" s="85"/>
      <c r="AH17" s="95" t="str">
        <f>IF(ISERROR(VLOOKUP(Tableau2[Habilitation Contrôle / Montage Meules sur Tourets
(MEULES)],Tableau1[],Tableau1[Validité2],0)),"",VLOOKUP(Tableau2[Habilitation Contrôle / Montage Meules sur Tourets
(MEULES)],Tableau1[],Tableau1[Validité2],0))</f>
        <v/>
      </c>
      <c r="AI17" s="87"/>
      <c r="AJ17" s="80"/>
      <c r="AK17" s="90" t="str">
        <f>IF(ISERROR(+DATE(YEAR(Tableau2[Dernier Recyclage Contrôle / Montage Meules sur Tourets])+Tableau2[Validité Contrôle / Montage Meules sur Tourets],MONTH(Tableau2[Dernier Recyclage Contrôle / Montage Meules sur Tourets]),DAY(Tableau2[Dernier Recyclage Contrôle / Montage Meules sur Tourets]))),"",(+DATE(YEAR(Tableau2[Dernier Recyclage Contrôle / Montage Meules sur Tourets])+Tableau2[Validité Contrôle / Montage Meules sur Tourets],MONTH(Tableau2[Dernier Recyclage Contrôle / Montage Meules sur Tourets]),DAY(Tableau2[Dernier Recyclage Contrôle / Montage Meules sur Tourets]))))</f>
        <v/>
      </c>
      <c r="AL17" s="108"/>
      <c r="AM17" s="56"/>
      <c r="AN17" s="7" t="str">
        <f>IF(ISERROR(VLOOKUP(Tableau2[Habilitation
CACES Camion GRUE
(CAMIGRUINI)],Tableau1[],Tableau1[Validité2],0)),"",VLOOKUP(Tableau2[Habilitation
CACES Camion GRUE
(CAMIGRUINI)],Tableau1[],Tableau1[Validité2],0))</f>
        <v/>
      </c>
      <c r="AO17" s="48"/>
      <c r="AP17" s="48"/>
      <c r="AQ17" s="14" t="str">
        <f>IF(ISERROR(+DATE(YEAR(Tableau2[Dernier Recyclage CACES Camion GRUE])+Tableau2[Validité
CACES Camion GRUE],MONTH(Tableau2[Dernier Recyclage CACES Camion GRUE]),DAY(Tableau2[Dernier Recyclage CACES Camion GRUE]))),"",(+DATE(YEAR(Tableau2[Dernier Recyclage CACES Camion GRUE])+Tableau2[Validité
CACES Camion GRUE],MONTH(Tableau2[Dernier Recyclage CACES Camion GRUE]),DAY(Tableau2[Dernier Recyclage CACES Camion GRUE]))))</f>
        <v/>
      </c>
      <c r="AR17" s="108"/>
      <c r="AS17" s="58" t="s">
        <v>109</v>
      </c>
      <c r="AT17" s="7">
        <f>IF(ISERROR(VLOOKUP(Tableau2[Habilitation
SICOBA],Tableau1[],Tableau1[Validité2],0)),"",VLOOKUP(Tableau2[Habilitation
SICOBA],Tableau1[],Tableau1[Validité2],0))</f>
        <v>2</v>
      </c>
      <c r="AU17" s="93">
        <v>39479</v>
      </c>
      <c r="AV17" s="93">
        <v>41732</v>
      </c>
      <c r="AW17" s="14">
        <f>IF(ISERROR(+DATE(YEAR(Tableau2[Dernier Recyclage SICOBA])+Tableau2[Validité
SICOBA],MONTH(Tableau2[Dernier Recyclage SICOBA]),DAY(Tableau2[Dernier Recyclage SICOBA]))),"",(+DATE(YEAR(Tableau2[Dernier Recyclage SICOBA])+Tableau2[Validité
SICOBA],MONTH(Tableau2[Dernier Recyclage SICOBA]),DAY(Tableau2[Dernier Recyclage SICOBA]))))</f>
        <v>42463</v>
      </c>
      <c r="AX17" s="108"/>
      <c r="AY17" s="58" t="s">
        <v>100</v>
      </c>
      <c r="AZ17" s="7">
        <f>IF(ISERROR(VLOOKUP(Tableau2[Habilitation
SST],Tableau1[],Tableau1[Validité2],0)),"",VLOOKUP(Tableau2[Habilitation
SST],Tableau1[],Tableau1[Validité2],0))</f>
        <v>1.8</v>
      </c>
      <c r="BA17" s="93">
        <v>39240</v>
      </c>
      <c r="BB17" s="93">
        <v>41424</v>
      </c>
      <c r="BC17" s="14">
        <f>IF(ISERROR(+DATE(YEAR(Tableau2[Dernier Recyclage SST])+Tableau2[Validité
SST],MONTH(Tableau2[Dernier Recyclage SST]),DAY(Tableau2[Dernier Recyclage SST]))),"",(+DATE(YEAR(Tableau2[Dernier Recyclage SST])+Tableau2[Validité
SST],MONTH(Tableau2[Dernier Recyclage SST]),DAY(Tableau2[Dernier Recyclage SST]))))</f>
        <v>41789</v>
      </c>
      <c r="BD17" s="108"/>
      <c r="BE17" s="58"/>
      <c r="BF17" s="14" t="str">
        <f>IF(ISERROR(VLOOKUP(Tableau2[Habilitation Encadrement Amiante
(RISQAMIATC)],Tableau1[],Tableau1[Validité2],0)),"",VLOOKUP(Tableau2[Habilitation Encadrement Amiante
(RISQAMIATC)],Tableau1[],Tableau1[Validité2],0))</f>
        <v/>
      </c>
      <c r="BG17" s="14"/>
      <c r="BH17" s="14"/>
      <c r="BI17" s="14" t="str">
        <f>IF(ISERROR(+DATE(YEAR(Tableau2[Dernier Recyclage Encadrement Amiante])+Tableau2[Validité Encadrement Amiante],MONTH(Tableau2[Dernier Recyclage Encadrement Amiante]),DAY(Tableau2[Dernier Recyclage Encadrement Amiante]))),"",(+DATE(YEAR(Tableau2[Dernier Recyclage Encadrement Amiante])+Tableau2[Validité Encadrement Amiante],MONTH(Tableau2[Dernier Recyclage Encadrement Amiante]),DAY(Tableau2[Dernier Recyclage Encadrement Amiante]))))</f>
        <v/>
      </c>
      <c r="BJ17" s="108"/>
      <c r="BK17" s="58"/>
      <c r="BL17" s="14" t="str">
        <f>IF(ISERROR(VLOOKUP(Tableau2[Habilitation Connexion / Déconnexion Batterie
(BATCONDEC)],Tableau1[],Tableau1[Validité2],0)),"",VLOOKUP(Tableau2[Habilitation Connexion / Déconnexion Batterie
(BATCONDEC)],Tableau1[],Tableau1[Validité2],0))</f>
        <v/>
      </c>
      <c r="BM17" s="14"/>
      <c r="BN17" s="14"/>
      <c r="BO17" s="14" t="str">
        <f>IF(ISERROR(+DATE(YEAR(Tableau2[Dernier Recyclage Connexion / Déconnexion Batterie])+Tableau2[Validité Connexion / Déconnexion Batterie],MONTH(Tableau2[Dernier Recyclage Connexion / Déconnexion Batterie]),DAY(Tableau2[Dernier Recyclage Connexion / Déconnexion Batterie]))),"",(+DATE(YEAR(Tableau2[Dernier Recyclage Connexion / Déconnexion Batterie])+Tableau2[Validité Connexion / Déconnexion Batterie],MONTH(Tableau2[Dernier Recyclage Connexion / Déconnexion Batterie]),DAY(Tableau2[Dernier Recyclage Connexion / Déconnexion Batterie]))))</f>
        <v/>
      </c>
      <c r="BP17" s="108"/>
      <c r="BQ17" s="58"/>
      <c r="BR17" s="14" t="str">
        <f>IF(ISERROR(VLOOKUP(Tableau2[Habilitation
PERMIS PL
(PERMISPL)],Tableau1[],Tableau1[Validité2],0)),"",VLOOKUP(Tableau2[Habilitation
PERMIS PL
(PERMISPL)],Tableau1[],Tableau1[Validité2],0))</f>
        <v/>
      </c>
      <c r="BS17" s="14"/>
      <c r="BT17" s="14"/>
      <c r="BU17" s="14" t="str">
        <f>IF(ISERROR(+DATE(YEAR(Tableau2[Dernier Recyclage PERMIS PL])+Tableau2[Validité
PERMIS PL],MONTH(Tableau2[Dernier Recyclage PERMIS PL]),DAY(Tableau2[Dernier Recyclage PERMIS PL]))),"",(+DATE(YEAR(Tableau2[Dernier Recyclage PERMIS PL])+Tableau2[Validité
PERMIS PL],MONTH(Tableau2[Dernier Recyclage PERMIS PL]),DAY(Tableau2[Dernier Recyclage PERMIS PL]))))</f>
        <v/>
      </c>
      <c r="BV17" s="108"/>
      <c r="BW17" s="58"/>
      <c r="BX17" s="14" t="str">
        <f>IF(ISERROR(VLOOKUP(Tableau2[Habilitation Opérateur Chantier Amiante
(RISAMRECOC)]
                                                                                                                                                                                                                                                                (PERMISPL),Tableau1[],Tableau1[Validité2],0)),"",VLOOKUP(Tableau2[Habilitation Opérateur Chantier Amiante
(RISAMRECOC)],Tableau1[],Tableau1[Validité2],0))</f>
        <v/>
      </c>
      <c r="BY17" s="14"/>
      <c r="BZ17" s="14"/>
      <c r="CA17" s="14" t="str">
        <f>IF(ISERROR(+DATE(YEAR(Tableau2[Dernier Recyclage Opérateur Chantier Amiante])+Tableau2[Validité
Opérateur Chantier Amiante],MONTH(Tableau2[Dernier Recyclage Opérateur Chantier Amiante]),DAY(Tableau2[Dernier Recyclage Opérateur Chantier Amiante]))),"",(+DATE(YEAR(Tableau2[Dernier Recyclage Opérateur Chantier Amiante])+Tableau2[Validité
Opérateur Chantier Amiante],MONTH(Tableau2[Dernier Recyclage Opérateur Chantier Amiante]),DAY(Tableau2[Dernier Recyclage Opérateur Chantier Amiante]))))</f>
        <v/>
      </c>
      <c r="CB17" s="108"/>
      <c r="CC17" s="58"/>
      <c r="CD17" s="14" t="str">
        <f>IF(ISERROR(VLOOKUP(Tableau2[Habilitation Echafaudage Monteur - Superviseur
(ECHAUFAU2)]
                                                                                                                                                                                                                                                                (PERMISPL),Tableau1[],Tableau1[Validité2],0)),"",VLOOKUP(Tableau2[Habilitation Echafaudage Monteur - Superviseur
(ECHAUFAU2)],Tableau1[],Tableau1[Validité2],0))</f>
        <v/>
      </c>
      <c r="CE17" s="14"/>
      <c r="CF17" s="14"/>
      <c r="CG17" s="14" t="str">
        <f>IF(ISERROR(+DATE(YEAR(Tableau2[Dernier Recyclage Echafaudage Monteur - Superviseur])+Tableau2[Validité
Echafaudage Monteur - Superviseur],MONTH(Tableau2[Dernier Recyclage Echafaudage Monteur - Superviseur]),DAY(Tableau2[Dernier Recyclage Echafaudage Monteur - Superviseur]))),"",(+DATE(YEAR(Tableau2[Dernier Recyclage Echafaudage Monteur - Superviseur])+Tableau2[Validité
Echafaudage Monteur - Superviseur],MONTH(Tableau2[Dernier Recyclage Echafaudage Monteur - Superviseur]),DAY(Tableau2[Dernier Recyclage Echafaudage Monteur - Superviseur]))))</f>
        <v/>
      </c>
      <c r="CH17" s="108"/>
      <c r="CI17" s="58"/>
      <c r="CJ17" s="14" t="str">
        <f>IF(ISERROR(VLOOKUP(Tableau2[Habilitation Echafaudage Mobile
(ECHAFAU1)]
                                                                                                                                                                                                                                                                (PERMISPL),Tableau1[],Tableau1[Validité2],0)),"",VLOOKUP(Tableau2[Habilitation Echafaudage Mobile
(ECHAFAU1)],Tableau1[],Tableau1[Validité2],0))</f>
        <v/>
      </c>
      <c r="CK17" s="14"/>
      <c r="CL17" s="14"/>
      <c r="CM17" s="14" t="str">
        <f>IF(ISERROR(+DATE(YEAR(Tableau2[Dernier Recyclage Echafaudage Mobile])+Tableau2[Validité
Echafaudage Mobile],MONTH(Tableau2[Dernier Recyclage Echafaudage Mobile]),DAY(Tableau2[Dernier Recyclage Echafaudage Mobile]))),"",(+DATE(YEAR(Tableau2[Dernier Recyclage Echafaudage Mobile])+Tableau2[Validité
Echafaudage Mobile],MONTH(Tableau2[Dernier Recyclage Echafaudage Mobile]),DAY(Tableau2[Dernier Recyclage Echafaudage Mobile]))))</f>
        <v/>
      </c>
      <c r="CN17" s="108"/>
      <c r="CO17" s="58"/>
      <c r="CP17" s="14" t="str">
        <f>IF(ISERROR(VLOOKUP(Tableau2[Habilitation Permis EB
(PERMISEB)]
                                                                                                                                                                                                                                                                (PERMISPL),Tableau1[],Tableau1[Validité2],0)),"",VLOOKUP(Tableau2[Habilitation Permis EB
(PERMISEB)],Tableau1[],Tableau1[Validité2],0))</f>
        <v/>
      </c>
      <c r="CQ17" s="14"/>
      <c r="CR17" s="14"/>
      <c r="CS17" s="14" t="str">
        <f>IF(ISERROR(+DATE(YEAR(Tableau2[Dernier Recyclage Permis EB])+Tableau2[Validité
Permis EB],MONTH(Tableau2[Dernier Recyclage Permis EB]),DAY(Tableau2[Dernier Recyclage Permis EB]))),"",(+DATE(YEAR(Tableau2[Dernier Recyclage Permis EB])+Tableau2[Validité
Permis EB],MONTH(Tableau2[Dernier Recyclage Permis EB]),DAY(Tableau2[Dernier Recyclage Permis EB]))))</f>
        <v/>
      </c>
    </row>
    <row r="18" spans="1:97" x14ac:dyDescent="0.3">
      <c r="A18" s="17" t="s">
        <v>278</v>
      </c>
      <c r="B18" s="12" t="s">
        <v>279</v>
      </c>
      <c r="C18" s="103" t="s">
        <v>120</v>
      </c>
      <c r="D18" s="104" t="str">
        <f>+IF(ISERROR(VLOOKUP(Tableau2[[#This Row],[Habilitation électrique
(HAB0, HAB1 …)]],Tableau1[],Tableau1[Validité2],0)),"",VLOOKUP(Tableau2[[#This Row],[Habilitation électrique
(HAB0, HAB1 …)]],Tableau1[],Tableau1[Validité2],0))</f>
        <v/>
      </c>
      <c r="E18" s="105" t="s">
        <v>120</v>
      </c>
      <c r="F18" s="105" t="s">
        <v>120</v>
      </c>
      <c r="G18" s="106" t="str">
        <f>IF(ISERROR(+DATE(YEAR(Tableau2[Dernier Recyclage
"électrique"])+Tableau2[[#This Row],[Validité
"électrique"]],MONTH(Tableau2[Dernier Recyclage
"électrique"]),DAY(Tableau2[Dernier Recyclage
"électrique"]))),"",(+DATE(YEAR(Tableau2[Dernier Recyclage
"électrique"])+Tableau2[[#This Row],[Validité
"électrique"]],MONTH(Tableau2[Dernier Recyclage
"électrique"]),DAY(Tableau2[Dernier Recyclage
"électrique"]))))</f>
        <v/>
      </c>
      <c r="H18" s="5"/>
      <c r="I18" s="49" t="s">
        <v>120</v>
      </c>
      <c r="J18" s="9" t="str">
        <f>IF(ISERROR(VLOOKUP(Tableau2[Habilitation
Pont-Roulant
(PONTIER)],Tableau1[],Tableau1[Validité2],0)),"",VLOOKUP(Tableau2[Habilitation
Pont-Roulant
(PONTIER)],Tableau1[],Tableau1[Validité2],0))</f>
        <v/>
      </c>
      <c r="K18" s="47" t="s">
        <v>120</v>
      </c>
      <c r="L18" s="47" t="s">
        <v>120</v>
      </c>
      <c r="M18" s="106" t="str">
        <f>IF(ISERROR(+DATE(YEAR(Tableau2[Dernier Recyclage Pont-Roulant
]
)+Tableau2[Validité
Pont-Roulant],MONTH(Tableau2[Dernier Recyclage Pont-Roulant
]),DAY(Tableau2[Dernier Recyclage Pont-Roulant
]))),"",(+DATE(YEAR(Tableau2[Dernier Recyclage Pont-Roulant
])+Tableau2[Validité
Pont-Roulant],MONTH(Tableau2[Dernier Recyclage Pont-Roulant
]),DAY(Tableau2[Dernier Recyclage Pont-Roulant
]))))</f>
        <v/>
      </c>
      <c r="N18" s="108"/>
      <c r="O18" s="55" t="s">
        <v>120</v>
      </c>
      <c r="P18" s="9" t="str">
        <f>IF(ISERROR(VLOOKUP(Tableau2[Habilitation
Entretien Batterie
(BATENTRE)],Tableau1[],Tableau1[Validité2],0)),"",VLOOKUP(Tableau2[Habilitation
Entretien Batterie
(BATENTRE)],Tableau1[],Tableau1[Validité2],0))</f>
        <v/>
      </c>
      <c r="Q18" s="47" t="s">
        <v>120</v>
      </c>
      <c r="R18" s="47" t="s">
        <v>120</v>
      </c>
      <c r="S18" s="39" t="str">
        <f>IF(ISERROR(+DATE(YEAR(Tableau2[Dernier Recyclage Entretien Batterie])+Tableau2[Validité Entretien Batterie],MONTH(Tableau2[Dernier Recyclage Entretien Batterie]),DAY(Tableau2[Dernier Recyclage Entretien Batterie]))),"",(+DATE(YEAR(Tableau2[Dernier Recyclage Entretien Batterie])+Tableau2[Validité Entretien Batterie],MONTH(Tableau2[Dernier Recyclage Entretien Batterie]),DAY(Tableau2[Dernier Recyclage Entretien Batterie]))))</f>
        <v/>
      </c>
      <c r="T18" s="108"/>
      <c r="U18" s="52" t="s">
        <v>120</v>
      </c>
      <c r="V18" s="9" t="str">
        <f>IF(ISERROR(VLOOKUP(Tableau2[Habilitation
Tronçonnage
(TRONCONNE)],Tableau1[],Tableau1[Validité2],0)),"",VLOOKUP(Tableau2[Habilitation
Tronçonnage
(TRONCONNE)],Tableau1[],Tableau1[Validité2],0))</f>
        <v/>
      </c>
      <c r="W18" s="47" t="s">
        <v>120</v>
      </c>
      <c r="X18" s="47" t="s">
        <v>120</v>
      </c>
      <c r="Y18" s="39" t="str">
        <f>IF(ISERROR(+DATE(YEAR(Tableau2[Dernier Recyclage Tronçonnage])+Tableau2[Validité Tronçonnage],MONTH(Tableau2[Dernier Recyclage Tronçonnage]),DAY(Tableau2[Dernier Recyclage Tronçonnage]))),"",(+DATE(YEAR(Tableau2[Dernier Recyclage Tronçonnage])+Tableau2[Validité Tronçonnage],MONTH(Tableau2[Dernier Recyclage Tronçonnage]),DAY(Tableau2[Dernier Recyclage Tronçonnage]))))</f>
        <v/>
      </c>
      <c r="Z18" s="108"/>
      <c r="AA18" s="55" t="s">
        <v>120</v>
      </c>
      <c r="AB18" s="9" t="str">
        <f>IF(ISERROR(VLOOKUP(Tableau2[Habilitation
Prlvmt Huile
(HUILE)],Tableau1[],Tableau1[Validité2],0)),"",VLOOKUP(Tableau2[Habilitation
Prlvmt Huile
(HUILE)],Tableau1[],Tableau1[Validité2],0))</f>
        <v/>
      </c>
      <c r="AC18" s="52" t="s">
        <v>120</v>
      </c>
      <c r="AD18" s="47" t="s">
        <v>120</v>
      </c>
      <c r="AE18" s="39" t="str">
        <f>IF(ISERROR(+DATE(YEAR(Tableau2[Dernier Recyclage Prlvmt Huile])+Tableau2[Validité
Prlvmt Huile],MONTH(Tableau2[Dernier Recyclage Prlvmt Huile]),DAY(Tableau2[Dernier Recyclage Prlvmt Huile]))),"",(+DATE(YEAR(Tableau2[Dernier Recyclage Prlvmt Huile])+Tableau2[Validité
Prlvmt Huile],MONTH(Tableau2[Dernier Recyclage Prlvmt Huile]),DAY(Tableau2[Dernier Recyclage Prlvmt Huile]))))</f>
        <v/>
      </c>
      <c r="AF18" s="40"/>
      <c r="AG18" s="55" t="s">
        <v>120</v>
      </c>
      <c r="AH18" s="107" t="str">
        <f>IF(ISERROR(VLOOKUP(Tableau2[Habilitation Contrôle / Montage Meules sur Tourets
(MEULES)],Tableau1[],Tableau1[Validité2],0)),"",VLOOKUP(Tableau2[Habilitation Contrôle / Montage Meules sur Tourets
(MEULES)],Tableau1[],Tableau1[Validité2],0))</f>
        <v/>
      </c>
      <c r="AI18" s="52" t="s">
        <v>120</v>
      </c>
      <c r="AJ18" s="47" t="s">
        <v>120</v>
      </c>
      <c r="AK18" s="92" t="str">
        <f>IF(ISERROR(+DATE(YEAR(Tableau2[Dernier Recyclage Contrôle / Montage Meules sur Tourets])+Tableau2[Validité Contrôle / Montage Meules sur Tourets],MONTH(Tableau2[Dernier Recyclage Contrôle / Montage Meules sur Tourets]),DAY(Tableau2[Dernier Recyclage Contrôle / Montage Meules sur Tourets]))),"",(+DATE(YEAR(Tableau2[Dernier Recyclage Contrôle / Montage Meules sur Tourets])+Tableau2[Validité Contrôle / Montage Meules sur Tourets],MONTH(Tableau2[Dernier Recyclage Contrôle / Montage Meules sur Tourets]),DAY(Tableau2[Dernier Recyclage Contrôle / Montage Meules sur Tourets]))))</f>
        <v/>
      </c>
      <c r="AL18" s="108"/>
      <c r="AM18" s="55" t="s">
        <v>120</v>
      </c>
      <c r="AN18" s="9" t="str">
        <f>IF(ISERROR(VLOOKUP(Tableau2[Habilitation
CACES Camion GRUE
(CAMIGRUINI)],Tableau1[],Tableau1[Validité2],0)),"",VLOOKUP(Tableau2[Habilitation
CACES Camion GRUE
(CAMIGRUINI)],Tableau1[],Tableau1[Validité2],0))</f>
        <v/>
      </c>
      <c r="AO18" s="47" t="s">
        <v>120</v>
      </c>
      <c r="AP18" s="47" t="s">
        <v>120</v>
      </c>
      <c r="AQ18" s="39" t="str">
        <f>IF(ISERROR(+DATE(YEAR(Tableau2[Dernier Recyclage CACES Camion GRUE])+Tableau2[Validité
CACES Camion GRUE],MONTH(Tableau2[Dernier Recyclage CACES Camion GRUE]),DAY(Tableau2[Dernier Recyclage CACES Camion GRUE]))),"",(+DATE(YEAR(Tableau2[Dernier Recyclage CACES Camion GRUE])+Tableau2[Validité
CACES Camion GRUE],MONTH(Tableau2[Dernier Recyclage CACES Camion GRUE]),DAY(Tableau2[Dernier Recyclage CACES Camion GRUE]))))</f>
        <v/>
      </c>
      <c r="AR18" s="108"/>
      <c r="AS18" s="39" t="s">
        <v>120</v>
      </c>
      <c r="AT18" s="9" t="str">
        <f>IF(ISERROR(VLOOKUP(Tableau2[Habilitation
SICOBA],Tableau1[],Tableau1[Validité2],0)),"",VLOOKUP(Tableau2[Habilitation
SICOBA],Tableau1[],Tableau1[Validité2],0))</f>
        <v/>
      </c>
      <c r="AU18" s="92" t="s">
        <v>120</v>
      </c>
      <c r="AV18" s="92" t="s">
        <v>120</v>
      </c>
      <c r="AW18" s="39" t="str">
        <f>IF(ISERROR(+DATE(YEAR(Tableau2[Dernier Recyclage SICOBA])+Tableau2[Validité
SICOBA],MONTH(Tableau2[Dernier Recyclage SICOBA]),DAY(Tableau2[Dernier Recyclage SICOBA]))),"",(+DATE(YEAR(Tableau2[Dernier Recyclage SICOBA])+Tableau2[Validité
SICOBA],MONTH(Tableau2[Dernier Recyclage SICOBA]),DAY(Tableau2[Dernier Recyclage SICOBA]))))</f>
        <v/>
      </c>
      <c r="AX18" s="108"/>
      <c r="AY18" s="59" t="s">
        <v>120</v>
      </c>
      <c r="AZ18" s="9" t="str">
        <f>IF(ISERROR(VLOOKUP(Tableau2[Habilitation
SST],Tableau1[],Tableau1[Validité2],0)),"",VLOOKUP(Tableau2[Habilitation
SST],Tableau1[],Tableau1[Validité2],0))</f>
        <v/>
      </c>
      <c r="BA18" s="92" t="s">
        <v>120</v>
      </c>
      <c r="BB18" s="92" t="s">
        <v>120</v>
      </c>
      <c r="BC18" s="39" t="str">
        <f>IF(ISERROR(+DATE(YEAR(Tableau2[Dernier Recyclage SST])+Tableau2[Validité
SST],MONTH(Tableau2[Dernier Recyclage SST]),DAY(Tableau2[Dernier Recyclage SST]))),"",(+DATE(YEAR(Tableau2[Dernier Recyclage SST])+Tableau2[Validité
SST],MONTH(Tableau2[Dernier Recyclage SST]),DAY(Tableau2[Dernier Recyclage SST]))))</f>
        <v/>
      </c>
      <c r="BD18" s="108"/>
      <c r="BE18" s="59" t="s">
        <v>120</v>
      </c>
      <c r="BF18" s="39" t="str">
        <f>IF(ISERROR(VLOOKUP(Tableau2[Habilitation Encadrement Amiante
(RISQAMIATC)],Tableau1[],Tableau1[Validité2],0)),"",VLOOKUP(Tableau2[Habilitation Encadrement Amiante
(RISQAMIATC)],Tableau1[],Tableau1[Validité2],0))</f>
        <v/>
      </c>
      <c r="BG18" s="39" t="s">
        <v>120</v>
      </c>
      <c r="BH18" s="39" t="s">
        <v>120</v>
      </c>
      <c r="BI18" s="39" t="str">
        <f>IF(ISERROR(+DATE(YEAR(Tableau2[Dernier Recyclage Encadrement Amiante])+Tableau2[Validité Encadrement Amiante],MONTH(Tableau2[Dernier Recyclage Encadrement Amiante]),DAY(Tableau2[Dernier Recyclage Encadrement Amiante]))),"",(+DATE(YEAR(Tableau2[Dernier Recyclage Encadrement Amiante])+Tableau2[Validité Encadrement Amiante],MONTH(Tableau2[Dernier Recyclage Encadrement Amiante]),DAY(Tableau2[Dernier Recyclage Encadrement Amiante]))))</f>
        <v/>
      </c>
      <c r="BJ18" s="108"/>
      <c r="BK18" s="39" t="s">
        <v>120</v>
      </c>
      <c r="BL18" s="39" t="str">
        <f>IF(ISERROR(VLOOKUP(Tableau2[Habilitation Connexion / Déconnexion Batterie
(BATCONDEC)],Tableau1[],Tableau1[Validité2],0)),"",VLOOKUP(Tableau2[Habilitation Connexion / Déconnexion Batterie
(BATCONDEC)],Tableau1[],Tableau1[Validité2],0))</f>
        <v/>
      </c>
      <c r="BM18" s="39" t="s">
        <v>120</v>
      </c>
      <c r="BN18" s="39" t="s">
        <v>120</v>
      </c>
      <c r="BO18" s="39" t="str">
        <f>IF(ISERROR(+DATE(YEAR(Tableau2[Dernier Recyclage Connexion / Déconnexion Batterie])+Tableau2[Validité Connexion / Déconnexion Batterie],MONTH(Tableau2[Dernier Recyclage Connexion / Déconnexion Batterie]),DAY(Tableau2[Dernier Recyclage Connexion / Déconnexion Batterie]))),"",(+DATE(YEAR(Tableau2[Dernier Recyclage Connexion / Déconnexion Batterie])+Tableau2[Validité Connexion / Déconnexion Batterie],MONTH(Tableau2[Dernier Recyclage Connexion / Déconnexion Batterie]),DAY(Tableau2[Dernier Recyclage Connexion / Déconnexion Batterie]))))</f>
        <v/>
      </c>
      <c r="BP18" s="108"/>
      <c r="BQ18" s="39" t="s">
        <v>120</v>
      </c>
      <c r="BR18" s="39" t="str">
        <f>IF(ISERROR(VLOOKUP(Tableau2[Habilitation
PERMIS PL
(PERMISPL)],Tableau1[],Tableau1[Validité2],0)),"",VLOOKUP(Tableau2[Habilitation
PERMIS PL
(PERMISPL)],Tableau1[],Tableau1[Validité2],0))</f>
        <v/>
      </c>
      <c r="BS18" s="39" t="s">
        <v>120</v>
      </c>
      <c r="BT18" s="39" t="s">
        <v>120</v>
      </c>
      <c r="BU18" s="39" t="str">
        <f>IF(ISERROR(+DATE(YEAR(Tableau2[Dernier Recyclage PERMIS PL])+Tableau2[Validité
PERMIS PL],MONTH(Tableau2[Dernier Recyclage PERMIS PL]),DAY(Tableau2[Dernier Recyclage PERMIS PL]))),"",(+DATE(YEAR(Tableau2[Dernier Recyclage PERMIS PL])+Tableau2[Validité
PERMIS PL],MONTH(Tableau2[Dernier Recyclage PERMIS PL]),DAY(Tableau2[Dernier Recyclage PERMIS PL]))))</f>
        <v/>
      </c>
      <c r="BV18" s="108"/>
      <c r="BW18" s="39" t="s">
        <v>120</v>
      </c>
      <c r="BX18" s="39" t="str">
        <f>IF(ISERROR(VLOOKUP(Tableau2[Habilitation Opérateur Chantier Amiante
(RISAMRECOC)]
                                                                                                                                                                                                                                                                (PERMISPL),Tableau1[],Tableau1[Validité2],0)),"",VLOOKUP(Tableau2[Habilitation Opérateur Chantier Amiante
(RISAMRECOC)],Tableau1[],Tableau1[Validité2],0))</f>
        <v/>
      </c>
      <c r="BY18" s="39" t="s">
        <v>120</v>
      </c>
      <c r="BZ18" s="39" t="s">
        <v>120</v>
      </c>
      <c r="CA18" s="39" t="str">
        <f>IF(ISERROR(+DATE(YEAR(Tableau2[Dernier Recyclage Opérateur Chantier Amiante])+Tableau2[Validité
Opérateur Chantier Amiante],MONTH(Tableau2[Dernier Recyclage Opérateur Chantier Amiante]),DAY(Tableau2[Dernier Recyclage Opérateur Chantier Amiante]))),"",(+DATE(YEAR(Tableau2[Dernier Recyclage Opérateur Chantier Amiante])+Tableau2[Validité
Opérateur Chantier Amiante],MONTH(Tableau2[Dernier Recyclage Opérateur Chantier Amiante]),DAY(Tableau2[Dernier Recyclage Opérateur Chantier Amiante]))))</f>
        <v/>
      </c>
      <c r="CB18" s="108"/>
      <c r="CC18" s="59"/>
      <c r="CD18" s="39" t="str">
        <f>IF(ISERROR(VLOOKUP(Tableau2[Habilitation Echafaudage Monteur - Superviseur
(ECHAUFAU2)]
                                                                                                                                                                                                                                                                (PERMISPL),Tableau1[],Tableau1[Validité2],0)),"",VLOOKUP(Tableau2[Habilitation Echafaudage Monteur - Superviseur
(ECHAUFAU2)],Tableau1[],Tableau1[Validité2],0))</f>
        <v/>
      </c>
      <c r="CE18" s="39"/>
      <c r="CF18" s="39"/>
      <c r="CG18" s="39" t="str">
        <f>IF(ISERROR(+DATE(YEAR(Tableau2[Dernier Recyclage Echafaudage Monteur - Superviseur])+Tableau2[Validité
Echafaudage Monteur - Superviseur],MONTH(Tableau2[Dernier Recyclage Echafaudage Monteur - Superviseur]),DAY(Tableau2[Dernier Recyclage Echafaudage Monteur - Superviseur]))),"",(+DATE(YEAR(Tableau2[Dernier Recyclage Echafaudage Monteur - Superviseur])+Tableau2[Validité
Echafaudage Monteur - Superviseur],MONTH(Tableau2[Dernier Recyclage Echafaudage Monteur - Superviseur]),DAY(Tableau2[Dernier Recyclage Echafaudage Monteur - Superviseur]))))</f>
        <v/>
      </c>
      <c r="CH18" s="108"/>
      <c r="CI18" s="39" t="s">
        <v>120</v>
      </c>
      <c r="CJ18" s="39" t="str">
        <f>IF(ISERROR(VLOOKUP(Tableau2[Habilitation Echafaudage Mobile
(ECHAFAU1)]
                                                                                                                                                                                                                                                                (PERMISPL),Tableau1[],Tableau1[Validité2],0)),"",VLOOKUP(Tableau2[Habilitation Echafaudage Mobile
(ECHAFAU1)],Tableau1[],Tableau1[Validité2],0))</f>
        <v/>
      </c>
      <c r="CK18" s="39" t="s">
        <v>120</v>
      </c>
      <c r="CL18" s="39" t="s">
        <v>120</v>
      </c>
      <c r="CM18" s="39" t="str">
        <f>IF(ISERROR(+DATE(YEAR(Tableau2[Dernier Recyclage Echafaudage Mobile])+Tableau2[Validité
Echafaudage Mobile],MONTH(Tableau2[Dernier Recyclage Echafaudage Mobile]),DAY(Tableau2[Dernier Recyclage Echafaudage Mobile]))),"",(+DATE(YEAR(Tableau2[Dernier Recyclage Echafaudage Mobile])+Tableau2[Validité
Echafaudage Mobile],MONTH(Tableau2[Dernier Recyclage Echafaudage Mobile]),DAY(Tableau2[Dernier Recyclage Echafaudage Mobile]))))</f>
        <v/>
      </c>
      <c r="CN18" s="108"/>
      <c r="CO18" s="39" t="s">
        <v>120</v>
      </c>
      <c r="CP18" s="39" t="str">
        <f>IF(ISERROR(VLOOKUP(Tableau2[Habilitation Permis EB
(PERMISEB)]
                                                                                                                                                                                                                                                                (PERMISPL),Tableau1[],Tableau1[Validité2],0)),"",VLOOKUP(Tableau2[Habilitation Permis EB
(PERMISEB)],Tableau1[],Tableau1[Validité2],0))</f>
        <v/>
      </c>
      <c r="CQ18" s="39" t="s">
        <v>120</v>
      </c>
      <c r="CR18" s="39" t="s">
        <v>120</v>
      </c>
      <c r="CS18" s="39" t="str">
        <f>IF(ISERROR(+DATE(YEAR(Tableau2[Dernier Recyclage Permis EB])+Tableau2[Validité
Permis EB],MONTH(Tableau2[Dernier Recyclage Permis EB]),DAY(Tableau2[Dernier Recyclage Permis EB]))),"",(+DATE(YEAR(Tableau2[Dernier Recyclage Permis EB])+Tableau2[Validité
Permis EB],MONTH(Tableau2[Dernier Recyclage Permis EB]),DAY(Tableau2[Dernier Recyclage Permis EB]))))</f>
        <v/>
      </c>
    </row>
    <row r="19" spans="1:97" x14ac:dyDescent="0.3">
      <c r="A19" s="17" t="s">
        <v>280</v>
      </c>
      <c r="B19" s="12" t="s">
        <v>281</v>
      </c>
      <c r="C19" s="46" t="s">
        <v>7</v>
      </c>
      <c r="D19" s="36">
        <f>+IF(ISERROR(VLOOKUP(Tableau2[[#This Row],[Habilitation électrique
(HAB0, HAB1 …)]],Tableau1[],Tableau1[Validité2],0)),"",VLOOKUP(Tableau2[[#This Row],[Habilitation électrique
(HAB0, HAB1 …)]],Tableau1[],Tableau1[Validité2],0))</f>
        <v>3</v>
      </c>
      <c r="E19" s="44">
        <v>39045</v>
      </c>
      <c r="F19" s="44">
        <v>41592</v>
      </c>
      <c r="G19" s="38">
        <f>IF(ISERROR(+DATE(YEAR(Tableau2[Dernier Recyclage
"électrique"])+Tableau2[[#This Row],[Validité
"électrique"]],MONTH(Tableau2[Dernier Recyclage
"électrique"]),DAY(Tableau2[Dernier Recyclage
"électrique"]))),"",(+DATE(YEAR(Tableau2[Dernier Recyclage
"électrique"])+Tableau2[[#This Row],[Validité
"électrique"]],MONTH(Tableau2[Dernier Recyclage
"électrique"]),DAY(Tableau2[Dernier Recyclage
"électrique"]))))</f>
        <v>42688</v>
      </c>
      <c r="H19" s="5"/>
      <c r="I19" s="50" t="s">
        <v>70</v>
      </c>
      <c r="J19" s="7">
        <f>IF(ISERROR(VLOOKUP(Tableau2[Habilitation
Pont-Roulant
(PONTIER)],Tableau1[],Tableau1[Validité2],0)),"",VLOOKUP(Tableau2[Habilitation
Pont-Roulant
(PONTIER)],Tableau1[],Tableau1[Validité2],0))</f>
        <v>5</v>
      </c>
      <c r="K19" s="48"/>
      <c r="L19" s="48" t="s">
        <v>121</v>
      </c>
      <c r="M19" s="38" t="str">
        <f>IF(ISERROR(+DATE(YEAR(Tableau2[Dernier Recyclage Pont-Roulant
]
)+Tableau2[Validité
Pont-Roulant],MONTH(Tableau2[Dernier Recyclage Pont-Roulant
]),DAY(Tableau2[Dernier Recyclage Pont-Roulant
]))),"",(+DATE(YEAR(Tableau2[Dernier Recyclage Pont-Roulant
])+Tableau2[Validité
Pont-Roulant],MONTH(Tableau2[Dernier Recyclage Pont-Roulant
]),DAY(Tableau2[Dernier Recyclage Pont-Roulant
]))))</f>
        <v/>
      </c>
      <c r="N19" s="41"/>
      <c r="O19" s="56" t="s">
        <v>24</v>
      </c>
      <c r="P19" s="7">
        <f>IF(ISERROR(VLOOKUP(Tableau2[Habilitation
Entretien Batterie
(BATENTRE)],Tableau1[],Tableau1[Validité2],0)),"",VLOOKUP(Tableau2[Habilitation
Entretien Batterie
(BATENTRE)],Tableau1[],Tableau1[Validité2],0))</f>
        <v>3</v>
      </c>
      <c r="Q19" s="48"/>
      <c r="R19" s="48" t="s">
        <v>121</v>
      </c>
      <c r="S19" s="14" t="str">
        <f>IF(ISERROR(+DATE(YEAR(Tableau2[Dernier Recyclage Entretien Batterie])+Tableau2[Validité Entretien Batterie],MONTH(Tableau2[Dernier Recyclage Entretien Batterie]),DAY(Tableau2[Dernier Recyclage Entretien Batterie]))),"",(+DATE(YEAR(Tableau2[Dernier Recyclage Entretien Batterie])+Tableau2[Validité Entretien Batterie],MONTH(Tableau2[Dernier Recyclage Entretien Batterie]),DAY(Tableau2[Dernier Recyclage Entretien Batterie]))))</f>
        <v/>
      </c>
      <c r="T19" s="41"/>
      <c r="U19" s="56" t="s">
        <v>97</v>
      </c>
      <c r="V19" s="7">
        <f>IF(ISERROR(VLOOKUP(Tableau2[Habilitation
Tronçonnage
(TRONCONNE)],Tableau1[],Tableau1[Validité2],0)),"",VLOOKUP(Tableau2[Habilitation
Tronçonnage
(TRONCONNE)],Tableau1[],Tableau1[Validité2],0))</f>
        <v>5</v>
      </c>
      <c r="W19" s="48">
        <v>41297</v>
      </c>
      <c r="X19" s="48">
        <v>41297</v>
      </c>
      <c r="Y19" s="14">
        <f>IF(ISERROR(+DATE(YEAR(Tableau2[Dernier Recyclage Tronçonnage])+Tableau2[Validité Tronçonnage],MONTH(Tableau2[Dernier Recyclage Tronçonnage]),DAY(Tableau2[Dernier Recyclage Tronçonnage]))),"",(+DATE(YEAR(Tableau2[Dernier Recyclage Tronçonnage])+Tableau2[Validité Tronçonnage],MONTH(Tableau2[Dernier Recyclage Tronçonnage]),DAY(Tableau2[Dernier Recyclage Tronçonnage]))))</f>
        <v>43123</v>
      </c>
      <c r="Z19" s="41"/>
      <c r="AA19" s="56"/>
      <c r="AB19" s="7" t="str">
        <f>IF(ISERROR(VLOOKUP(Tableau2[Habilitation
Prlvmt Huile
(HUILE)],Tableau1[],Tableau1[Validité2],0)),"",VLOOKUP(Tableau2[Habilitation
Prlvmt Huile
(HUILE)],Tableau1[],Tableau1[Validité2],0))</f>
        <v/>
      </c>
      <c r="AC19" s="53"/>
      <c r="AD19" s="48"/>
      <c r="AE19" s="14" t="str">
        <f>IF(ISERROR(+DATE(YEAR(Tableau2[Dernier Recyclage Prlvmt Huile])+Tableau2[Validité
Prlvmt Huile],MONTH(Tableau2[Dernier Recyclage Prlvmt Huile]),DAY(Tableau2[Dernier Recyclage Prlvmt Huile]))),"",(+DATE(YEAR(Tableau2[Dernier Recyclage Prlvmt Huile])+Tableau2[Validité
Prlvmt Huile],MONTH(Tableau2[Dernier Recyclage Prlvmt Huile]),DAY(Tableau2[Dernier Recyclage Prlvmt Huile]))))</f>
        <v/>
      </c>
      <c r="AF19" s="40"/>
      <c r="AG19" s="85"/>
      <c r="AH19" s="95" t="str">
        <f>IF(ISERROR(VLOOKUP(Tableau2[Habilitation Contrôle / Montage Meules sur Tourets
(MEULES)],Tableau1[],Tableau1[Validité2],0)),"",VLOOKUP(Tableau2[Habilitation Contrôle / Montage Meules sur Tourets
(MEULES)],Tableau1[],Tableau1[Validité2],0))</f>
        <v/>
      </c>
      <c r="AI19" s="87"/>
      <c r="AJ19" s="80"/>
      <c r="AK19" s="90" t="str">
        <f>IF(ISERROR(+DATE(YEAR(Tableau2[Dernier Recyclage Contrôle / Montage Meules sur Tourets])+Tableau2[Validité Contrôle / Montage Meules sur Tourets],MONTH(Tableau2[Dernier Recyclage Contrôle / Montage Meules sur Tourets]),DAY(Tableau2[Dernier Recyclage Contrôle / Montage Meules sur Tourets]))),"",(+DATE(YEAR(Tableau2[Dernier Recyclage Contrôle / Montage Meules sur Tourets])+Tableau2[Validité Contrôle / Montage Meules sur Tourets],MONTH(Tableau2[Dernier Recyclage Contrôle / Montage Meules sur Tourets]),DAY(Tableau2[Dernier Recyclage Contrôle / Montage Meules sur Tourets]))))</f>
        <v/>
      </c>
      <c r="AL19" s="108"/>
      <c r="AM19" s="56"/>
      <c r="AN19" s="7" t="str">
        <f>IF(ISERROR(VLOOKUP(Tableau2[Habilitation
CACES Camion GRUE
(CAMIGRUINI)],Tableau1[],Tableau1[Validité2],0)),"",VLOOKUP(Tableau2[Habilitation
CACES Camion GRUE
(CAMIGRUINI)],Tableau1[],Tableau1[Validité2],0))</f>
        <v/>
      </c>
      <c r="AO19" s="48"/>
      <c r="AP19" s="48"/>
      <c r="AQ19" s="14" t="str">
        <f>IF(ISERROR(+DATE(YEAR(Tableau2[Dernier Recyclage CACES Camion GRUE])+Tableau2[Validité
CACES Camion GRUE],MONTH(Tableau2[Dernier Recyclage CACES Camion GRUE]),DAY(Tableau2[Dernier Recyclage CACES Camion GRUE]))),"",(+DATE(YEAR(Tableau2[Dernier Recyclage CACES Camion GRUE])+Tableau2[Validité
CACES Camion GRUE],MONTH(Tableau2[Dernier Recyclage CACES Camion GRUE]),DAY(Tableau2[Dernier Recyclage CACES Camion GRUE]))))</f>
        <v/>
      </c>
      <c r="AR19" s="108"/>
      <c r="AS19" s="58"/>
      <c r="AT19" s="7" t="str">
        <f>IF(ISERROR(VLOOKUP(Tableau2[Habilitation
SICOBA],Tableau1[],Tableau1[Validité2],0)),"",VLOOKUP(Tableau2[Habilitation
SICOBA],Tableau1[],Tableau1[Validité2],0))</f>
        <v/>
      </c>
      <c r="AU19" s="93"/>
      <c r="AV19" s="93"/>
      <c r="AW19" s="14" t="str">
        <f>IF(ISERROR(+DATE(YEAR(Tableau2[Dernier Recyclage SICOBA])+Tableau2[Validité
SICOBA],MONTH(Tableau2[Dernier Recyclage SICOBA]),DAY(Tableau2[Dernier Recyclage SICOBA]))),"",(+DATE(YEAR(Tableau2[Dernier Recyclage SICOBA])+Tableau2[Validité
SICOBA],MONTH(Tableau2[Dernier Recyclage SICOBA]),DAY(Tableau2[Dernier Recyclage SICOBA]))))</f>
        <v/>
      </c>
      <c r="AX19" s="108"/>
      <c r="AY19" s="58"/>
      <c r="AZ19" s="7" t="str">
        <f>IF(ISERROR(VLOOKUP(Tableau2[Habilitation
SST],Tableau1[],Tableau1[Validité2],0)),"",VLOOKUP(Tableau2[Habilitation
SST],Tableau1[],Tableau1[Validité2],0))</f>
        <v/>
      </c>
      <c r="BA19" s="93"/>
      <c r="BB19" s="93"/>
      <c r="BC19" s="14" t="str">
        <f>IF(ISERROR(+DATE(YEAR(Tableau2[Dernier Recyclage SST])+Tableau2[Validité
SST],MONTH(Tableau2[Dernier Recyclage SST]),DAY(Tableau2[Dernier Recyclage SST]))),"",(+DATE(YEAR(Tableau2[Dernier Recyclage SST])+Tableau2[Validité
SST],MONTH(Tableau2[Dernier Recyclage SST]),DAY(Tableau2[Dernier Recyclage SST]))))</f>
        <v/>
      </c>
      <c r="BD19" s="108"/>
      <c r="BE19" s="58"/>
      <c r="BF19" s="14" t="str">
        <f>IF(ISERROR(VLOOKUP(Tableau2[Habilitation Encadrement Amiante
(RISQAMIATC)],Tableau1[],Tableau1[Validité2],0)),"",VLOOKUP(Tableau2[Habilitation Encadrement Amiante
(RISQAMIATC)],Tableau1[],Tableau1[Validité2],0))</f>
        <v/>
      </c>
      <c r="BG19" s="14"/>
      <c r="BH19" s="14"/>
      <c r="BI19" s="14" t="str">
        <f>IF(ISERROR(+DATE(YEAR(Tableau2[Dernier Recyclage Encadrement Amiante])+Tableau2[Validité Encadrement Amiante],MONTH(Tableau2[Dernier Recyclage Encadrement Amiante]),DAY(Tableau2[Dernier Recyclage Encadrement Amiante]))),"",(+DATE(YEAR(Tableau2[Dernier Recyclage Encadrement Amiante])+Tableau2[Validité Encadrement Amiante],MONTH(Tableau2[Dernier Recyclage Encadrement Amiante]),DAY(Tableau2[Dernier Recyclage Encadrement Amiante]))))</f>
        <v/>
      </c>
      <c r="BJ19" s="108"/>
      <c r="BK19" s="58"/>
      <c r="BL19" s="14" t="str">
        <f>IF(ISERROR(VLOOKUP(Tableau2[Habilitation Connexion / Déconnexion Batterie
(BATCONDEC)],Tableau1[],Tableau1[Validité2],0)),"",VLOOKUP(Tableau2[Habilitation Connexion / Déconnexion Batterie
(BATCONDEC)],Tableau1[],Tableau1[Validité2],0))</f>
        <v/>
      </c>
      <c r="BM19" s="14"/>
      <c r="BN19" s="14"/>
      <c r="BO19" s="14" t="str">
        <f>IF(ISERROR(+DATE(YEAR(Tableau2[Dernier Recyclage Connexion / Déconnexion Batterie])+Tableau2[Validité Connexion / Déconnexion Batterie],MONTH(Tableau2[Dernier Recyclage Connexion / Déconnexion Batterie]),DAY(Tableau2[Dernier Recyclage Connexion / Déconnexion Batterie]))),"",(+DATE(YEAR(Tableau2[Dernier Recyclage Connexion / Déconnexion Batterie])+Tableau2[Validité Connexion / Déconnexion Batterie],MONTH(Tableau2[Dernier Recyclage Connexion / Déconnexion Batterie]),DAY(Tableau2[Dernier Recyclage Connexion / Déconnexion Batterie]))))</f>
        <v/>
      </c>
      <c r="BP19" s="108"/>
      <c r="BQ19" s="58"/>
      <c r="BR19" s="14" t="str">
        <f>IF(ISERROR(VLOOKUP(Tableau2[Habilitation
PERMIS PL
(PERMISPL)],Tableau1[],Tableau1[Validité2],0)),"",VLOOKUP(Tableau2[Habilitation
PERMIS PL
(PERMISPL)],Tableau1[],Tableau1[Validité2],0))</f>
        <v/>
      </c>
      <c r="BS19" s="14"/>
      <c r="BT19" s="14"/>
      <c r="BU19" s="14" t="str">
        <f>IF(ISERROR(+DATE(YEAR(Tableau2[Dernier Recyclage PERMIS PL])+Tableau2[Validité
PERMIS PL],MONTH(Tableau2[Dernier Recyclage PERMIS PL]),DAY(Tableau2[Dernier Recyclage PERMIS PL]))),"",(+DATE(YEAR(Tableau2[Dernier Recyclage PERMIS PL])+Tableau2[Validité
PERMIS PL],MONTH(Tableau2[Dernier Recyclage PERMIS PL]),DAY(Tableau2[Dernier Recyclage PERMIS PL]))))</f>
        <v/>
      </c>
      <c r="BV19" s="108"/>
      <c r="BW19" s="58"/>
      <c r="BX19" s="14" t="str">
        <f>IF(ISERROR(VLOOKUP(Tableau2[Habilitation Opérateur Chantier Amiante
(RISAMRECOC)]
                                                                                                                                                                                                                                                                (PERMISPL),Tableau1[],Tableau1[Validité2],0)),"",VLOOKUP(Tableau2[Habilitation Opérateur Chantier Amiante
(RISAMRECOC)],Tableau1[],Tableau1[Validité2],0))</f>
        <v/>
      </c>
      <c r="BY19" s="14"/>
      <c r="BZ19" s="14"/>
      <c r="CA19" s="14" t="str">
        <f>IF(ISERROR(+DATE(YEAR(Tableau2[Dernier Recyclage Opérateur Chantier Amiante])+Tableau2[Validité
Opérateur Chantier Amiante],MONTH(Tableau2[Dernier Recyclage Opérateur Chantier Amiante]),DAY(Tableau2[Dernier Recyclage Opérateur Chantier Amiante]))),"",(+DATE(YEAR(Tableau2[Dernier Recyclage Opérateur Chantier Amiante])+Tableau2[Validité
Opérateur Chantier Amiante],MONTH(Tableau2[Dernier Recyclage Opérateur Chantier Amiante]),DAY(Tableau2[Dernier Recyclage Opérateur Chantier Amiante]))))</f>
        <v/>
      </c>
      <c r="CB19" s="108"/>
      <c r="CC19" s="58"/>
      <c r="CD19" s="14" t="str">
        <f>IF(ISERROR(VLOOKUP(Tableau2[Habilitation Echafaudage Monteur - Superviseur
(ECHAUFAU2)]
                                                                                                                                                                                                                                                                (PERMISPL),Tableau1[],Tableau1[Validité2],0)),"",VLOOKUP(Tableau2[Habilitation Echafaudage Monteur - Superviseur
(ECHAUFAU2)],Tableau1[],Tableau1[Validité2],0))</f>
        <v/>
      </c>
      <c r="CE19" s="14"/>
      <c r="CF19" s="14"/>
      <c r="CG19" s="14" t="str">
        <f>IF(ISERROR(+DATE(YEAR(Tableau2[Dernier Recyclage Echafaudage Monteur - Superviseur])+Tableau2[Validité
Echafaudage Monteur - Superviseur],MONTH(Tableau2[Dernier Recyclage Echafaudage Monteur - Superviseur]),DAY(Tableau2[Dernier Recyclage Echafaudage Monteur - Superviseur]))),"",(+DATE(YEAR(Tableau2[Dernier Recyclage Echafaudage Monteur - Superviseur])+Tableau2[Validité
Echafaudage Monteur - Superviseur],MONTH(Tableau2[Dernier Recyclage Echafaudage Monteur - Superviseur]),DAY(Tableau2[Dernier Recyclage Echafaudage Monteur - Superviseur]))))</f>
        <v/>
      </c>
      <c r="CH19" s="108"/>
      <c r="CI19" s="58"/>
      <c r="CJ19" s="14" t="str">
        <f>IF(ISERROR(VLOOKUP(Tableau2[Habilitation Echafaudage Mobile
(ECHAFAU1)]
                                                                                                                                                                                                                                                                (PERMISPL),Tableau1[],Tableau1[Validité2],0)),"",VLOOKUP(Tableau2[Habilitation Echafaudage Mobile
(ECHAFAU1)],Tableau1[],Tableau1[Validité2],0))</f>
        <v/>
      </c>
      <c r="CK19" s="14"/>
      <c r="CL19" s="14"/>
      <c r="CM19" s="14" t="str">
        <f>IF(ISERROR(+DATE(YEAR(Tableau2[Dernier Recyclage Echafaudage Mobile])+Tableau2[Validité
Echafaudage Mobile],MONTH(Tableau2[Dernier Recyclage Echafaudage Mobile]),DAY(Tableau2[Dernier Recyclage Echafaudage Mobile]))),"",(+DATE(YEAR(Tableau2[Dernier Recyclage Echafaudage Mobile])+Tableau2[Validité
Echafaudage Mobile],MONTH(Tableau2[Dernier Recyclage Echafaudage Mobile]),DAY(Tableau2[Dernier Recyclage Echafaudage Mobile]))))</f>
        <v/>
      </c>
      <c r="CN19" s="108"/>
      <c r="CO19" s="58"/>
      <c r="CP19" s="14" t="str">
        <f>IF(ISERROR(VLOOKUP(Tableau2[Habilitation Permis EB
(PERMISEB)]
                                                                                                                                                                                                                                                                (PERMISPL),Tableau1[],Tableau1[Validité2],0)),"",VLOOKUP(Tableau2[Habilitation Permis EB
(PERMISEB)],Tableau1[],Tableau1[Validité2],0))</f>
        <v/>
      </c>
      <c r="CQ19" s="14"/>
      <c r="CR19" s="14"/>
      <c r="CS19" s="14" t="str">
        <f>IF(ISERROR(+DATE(YEAR(Tableau2[Dernier Recyclage Permis EB])+Tableau2[Validité
Permis EB],MONTH(Tableau2[Dernier Recyclage Permis EB]),DAY(Tableau2[Dernier Recyclage Permis EB]))),"",(+DATE(YEAR(Tableau2[Dernier Recyclage Permis EB])+Tableau2[Validité
Permis EB],MONTH(Tableau2[Dernier Recyclage Permis EB]),DAY(Tableau2[Dernier Recyclage Permis EB]))))</f>
        <v/>
      </c>
    </row>
    <row r="20" spans="1:97" x14ac:dyDescent="0.3">
      <c r="A20" s="17" t="s">
        <v>282</v>
      </c>
      <c r="B20" s="12" t="s">
        <v>283</v>
      </c>
      <c r="C20" s="46" t="s">
        <v>4</v>
      </c>
      <c r="D20" s="36">
        <f>+IF(ISERROR(VLOOKUP(Tableau2[[#This Row],[Habilitation électrique
(HAB0, HAB1 …)]],Tableau1[],Tableau1[Validité2],0)),"",VLOOKUP(Tableau2[[#This Row],[Habilitation électrique
(HAB0, HAB1 …)]],Tableau1[],Tableau1[Validité2],0))</f>
        <v>3</v>
      </c>
      <c r="E20" s="43">
        <v>40140</v>
      </c>
      <c r="F20" s="43">
        <v>41032</v>
      </c>
      <c r="G20" s="13">
        <f>IF(ISERROR(+DATE(YEAR(Tableau2[Dernier Recyclage
"électrique"])+Tableau2[[#This Row],[Validité
"électrique"]],MONTH(Tableau2[Dernier Recyclage
"électrique"]),DAY(Tableau2[Dernier Recyclage
"électrique"]))),"",(+DATE(YEAR(Tableau2[Dernier Recyclage
"électrique"])+Tableau2[[#This Row],[Validité
"électrique"]],MONTH(Tableau2[Dernier Recyclage
"électrique"]),DAY(Tableau2[Dernier Recyclage
"électrique"]))))</f>
        <v>42127</v>
      </c>
      <c r="H20" s="6" t="s">
        <v>120</v>
      </c>
      <c r="I20" s="49" t="s">
        <v>70</v>
      </c>
      <c r="J20" s="9">
        <f>IF(ISERROR(VLOOKUP(Tableau2[Habilitation
Pont-Roulant
(PONTIER)],Tableau1[],Tableau1[Validité2],0)),"",VLOOKUP(Tableau2[Habilitation
Pont-Roulant
(PONTIER)],Tableau1[],Tableau1[Validité2],0))</f>
        <v>5</v>
      </c>
      <c r="K20" s="47"/>
      <c r="L20" s="47" t="s">
        <v>121</v>
      </c>
      <c r="M20" s="13" t="str">
        <f>IF(ISERROR(+DATE(YEAR(Tableau2[Dernier Recyclage Pont-Roulant
]
)+Tableau2[Validité
Pont-Roulant],MONTH(Tableau2[Dernier Recyclage Pont-Roulant
]),DAY(Tableau2[Dernier Recyclage Pont-Roulant
]))),"",(+DATE(YEAR(Tableau2[Dernier Recyclage Pont-Roulant
])+Tableau2[Validité
Pont-Roulant],MONTH(Tableau2[Dernier Recyclage Pont-Roulant
]),DAY(Tableau2[Dernier Recyclage Pont-Roulant
]))))</f>
        <v/>
      </c>
      <c r="N20" s="15" t="s">
        <v>120</v>
      </c>
      <c r="O20" s="54" t="s">
        <v>120</v>
      </c>
      <c r="P20" s="8" t="str">
        <f>IF(ISERROR(VLOOKUP(Tableau2[Habilitation
Entretien Batterie
(BATENTRE)],Tableau1[],Tableau1[Validité2],0)),"",VLOOKUP(Tableau2[Habilitation
Entretien Batterie
(BATENTRE)],Tableau1[],Tableau1[Validité2],0))</f>
        <v/>
      </c>
      <c r="Q20" s="43" t="s">
        <v>120</v>
      </c>
      <c r="R20" s="43" t="s">
        <v>120</v>
      </c>
      <c r="S20" s="13" t="str">
        <f>IF(ISERROR(+DATE(YEAR(Tableau2[Dernier Recyclage Entretien Batterie])+Tableau2[Validité Entretien Batterie],MONTH(Tableau2[Dernier Recyclage Entretien Batterie]),DAY(Tableau2[Dernier Recyclage Entretien Batterie]))),"",(+DATE(YEAR(Tableau2[Dernier Recyclage Entretien Batterie])+Tableau2[Validité Entretien Batterie],MONTH(Tableau2[Dernier Recyclage Entretien Batterie]),DAY(Tableau2[Dernier Recyclage Entretien Batterie]))))</f>
        <v/>
      </c>
      <c r="T20" s="15"/>
      <c r="U20" s="54"/>
      <c r="V20" s="8" t="str">
        <f>IF(ISERROR(VLOOKUP(Tableau2[Habilitation
Tronçonnage
(TRONCONNE)],Tableau1[],Tableau1[Validité2],0)),"",VLOOKUP(Tableau2[Habilitation
Tronçonnage
(TRONCONNE)],Tableau1[],Tableau1[Validité2],0))</f>
        <v/>
      </c>
      <c r="W20" s="43"/>
      <c r="X20" s="43"/>
      <c r="Y20" s="13" t="str">
        <f>IF(ISERROR(+DATE(YEAR(Tableau2[Dernier Recyclage Tronçonnage])+Tableau2[Validité Tronçonnage],MONTH(Tableau2[Dernier Recyclage Tronçonnage]),DAY(Tableau2[Dernier Recyclage Tronçonnage]))),"",(+DATE(YEAR(Tableau2[Dernier Recyclage Tronçonnage])+Tableau2[Validité Tronçonnage],MONTH(Tableau2[Dernier Recyclage Tronçonnage]),DAY(Tableau2[Dernier Recyclage Tronçonnage]))))</f>
        <v/>
      </c>
      <c r="Z20" s="15"/>
      <c r="AA20" s="54"/>
      <c r="AB20" s="8" t="str">
        <f>IF(ISERROR(VLOOKUP(Tableau2[Habilitation
Prlvmt Huile
(HUILE)],Tableau1[],Tableau1[Validité2],0)),"",VLOOKUP(Tableau2[Habilitation
Prlvmt Huile
(HUILE)],Tableau1[],Tableau1[Validité2],0))</f>
        <v/>
      </c>
      <c r="AC20" s="51"/>
      <c r="AD20" s="43"/>
      <c r="AE20" s="13" t="str">
        <f>IF(ISERROR(+DATE(YEAR(Tableau2[Dernier Recyclage Prlvmt Huile])+Tableau2[Validité
Prlvmt Huile],MONTH(Tableau2[Dernier Recyclage Prlvmt Huile]),DAY(Tableau2[Dernier Recyclage Prlvmt Huile]))),"",(+DATE(YEAR(Tableau2[Dernier Recyclage Prlvmt Huile])+Tableau2[Validité
Prlvmt Huile],MONTH(Tableau2[Dernier Recyclage Prlvmt Huile]),DAY(Tableau2[Dernier Recyclage Prlvmt Huile]))))</f>
        <v/>
      </c>
      <c r="AF20" s="57"/>
      <c r="AG20" s="54"/>
      <c r="AH20" s="96" t="str">
        <f>IF(ISERROR(VLOOKUP(Tableau2[Habilitation Contrôle / Montage Meules sur Tourets
(MEULES)],Tableau1[],Tableau1[Validité2],0)),"",VLOOKUP(Tableau2[Habilitation Contrôle / Montage Meules sur Tourets
(MEULES)],Tableau1[],Tableau1[Validité2],0))</f>
        <v/>
      </c>
      <c r="AI20" s="51"/>
      <c r="AJ20" s="43"/>
      <c r="AK20" s="91" t="str">
        <f>IF(ISERROR(+DATE(YEAR(Tableau2[Dernier Recyclage Contrôle / Montage Meules sur Tourets])+Tableau2[Validité Contrôle / Montage Meules sur Tourets],MONTH(Tableau2[Dernier Recyclage Contrôle / Montage Meules sur Tourets]),DAY(Tableau2[Dernier Recyclage Contrôle / Montage Meules sur Tourets]))),"",(+DATE(YEAR(Tableau2[Dernier Recyclage Contrôle / Montage Meules sur Tourets])+Tableau2[Validité Contrôle / Montage Meules sur Tourets],MONTH(Tableau2[Dernier Recyclage Contrôle / Montage Meules sur Tourets]),DAY(Tableau2[Dernier Recyclage Contrôle / Montage Meules sur Tourets]))))</f>
        <v/>
      </c>
      <c r="AL20" s="57"/>
      <c r="AM20" s="54"/>
      <c r="AN20" s="8" t="str">
        <f>IF(ISERROR(VLOOKUP(Tableau2[Habilitation
CACES Camion GRUE
(CAMIGRUINI)],Tableau1[],Tableau1[Validité2],0)),"",VLOOKUP(Tableau2[Habilitation
CACES Camion GRUE
(CAMIGRUINI)],Tableau1[],Tableau1[Validité2],0))</f>
        <v/>
      </c>
      <c r="AO20" s="43"/>
      <c r="AP20" s="43"/>
      <c r="AQ20" s="13" t="str">
        <f>IF(ISERROR(+DATE(YEAR(Tableau2[Dernier Recyclage CACES Camion GRUE])+Tableau2[Validité
CACES Camion GRUE],MONTH(Tableau2[Dernier Recyclage CACES Camion GRUE]),DAY(Tableau2[Dernier Recyclage CACES Camion GRUE]))),"",(+DATE(YEAR(Tableau2[Dernier Recyclage CACES Camion GRUE])+Tableau2[Validité
CACES Camion GRUE],MONTH(Tableau2[Dernier Recyclage CACES Camion GRUE]),DAY(Tableau2[Dernier Recyclage CACES Camion GRUE]))))</f>
        <v/>
      </c>
      <c r="AR20" s="108"/>
      <c r="AS20" s="58"/>
      <c r="AT20" s="7" t="str">
        <f>IF(ISERROR(VLOOKUP(Tableau2[Habilitation
SICOBA],Tableau1[],Tableau1[Validité2],0)),"",VLOOKUP(Tableau2[Habilitation
SICOBA],Tableau1[],Tableau1[Validité2],0))</f>
        <v/>
      </c>
      <c r="AU20" s="93"/>
      <c r="AV20" s="93"/>
      <c r="AW20" s="14" t="str">
        <f>IF(ISERROR(+DATE(YEAR(Tableau2[Dernier Recyclage SICOBA])+Tableau2[Validité
SICOBA],MONTH(Tableau2[Dernier Recyclage SICOBA]),DAY(Tableau2[Dernier Recyclage SICOBA]))),"",(+DATE(YEAR(Tableau2[Dernier Recyclage SICOBA])+Tableau2[Validité
SICOBA],MONTH(Tableau2[Dernier Recyclage SICOBA]),DAY(Tableau2[Dernier Recyclage SICOBA]))))</f>
        <v/>
      </c>
      <c r="AX20" s="108"/>
      <c r="AY20" s="58"/>
      <c r="AZ20" s="7" t="str">
        <f>IF(ISERROR(VLOOKUP(Tableau2[Habilitation
SST],Tableau1[],Tableau1[Validité2],0)),"",VLOOKUP(Tableau2[Habilitation
SST],Tableau1[],Tableau1[Validité2],0))</f>
        <v/>
      </c>
      <c r="BA20" s="93"/>
      <c r="BB20" s="93"/>
      <c r="BC20" s="14" t="str">
        <f>IF(ISERROR(+DATE(YEAR(Tableau2[Dernier Recyclage SST])+Tableau2[Validité
SST],MONTH(Tableau2[Dernier Recyclage SST]),DAY(Tableau2[Dernier Recyclage SST]))),"",(+DATE(YEAR(Tableau2[Dernier Recyclage SST])+Tableau2[Validité
SST],MONTH(Tableau2[Dernier Recyclage SST]),DAY(Tableau2[Dernier Recyclage SST]))))</f>
        <v/>
      </c>
      <c r="BD20" s="108"/>
      <c r="BE20" s="58"/>
      <c r="BF20" s="14" t="str">
        <f>IF(ISERROR(VLOOKUP(Tableau2[Habilitation Encadrement Amiante
(RISQAMIATC)],Tableau1[],Tableau1[Validité2],0)),"",VLOOKUP(Tableau2[Habilitation Encadrement Amiante
(RISQAMIATC)],Tableau1[],Tableau1[Validité2],0))</f>
        <v/>
      </c>
      <c r="BG20" s="14"/>
      <c r="BH20" s="14"/>
      <c r="BI20" s="14" t="str">
        <f>IF(ISERROR(+DATE(YEAR(Tableau2[Dernier Recyclage Encadrement Amiante])+Tableau2[Validité Encadrement Amiante],MONTH(Tableau2[Dernier Recyclage Encadrement Amiante]),DAY(Tableau2[Dernier Recyclage Encadrement Amiante]))),"",(+DATE(YEAR(Tableau2[Dernier Recyclage Encadrement Amiante])+Tableau2[Validité Encadrement Amiante],MONTH(Tableau2[Dernier Recyclage Encadrement Amiante]),DAY(Tableau2[Dernier Recyclage Encadrement Amiante]))))</f>
        <v/>
      </c>
      <c r="BJ20" s="108"/>
      <c r="BK20" s="58"/>
      <c r="BL20" s="14" t="str">
        <f>IF(ISERROR(VLOOKUP(Tableau2[Habilitation Connexion / Déconnexion Batterie
(BATCONDEC)],Tableau1[],Tableau1[Validité2],0)),"",VLOOKUP(Tableau2[Habilitation Connexion / Déconnexion Batterie
(BATCONDEC)],Tableau1[],Tableau1[Validité2],0))</f>
        <v/>
      </c>
      <c r="BM20" s="14"/>
      <c r="BN20" s="14"/>
      <c r="BO20" s="14" t="str">
        <f>IF(ISERROR(+DATE(YEAR(Tableau2[Dernier Recyclage Connexion / Déconnexion Batterie])+Tableau2[Validité Connexion / Déconnexion Batterie],MONTH(Tableau2[Dernier Recyclage Connexion / Déconnexion Batterie]),DAY(Tableau2[Dernier Recyclage Connexion / Déconnexion Batterie]))),"",(+DATE(YEAR(Tableau2[Dernier Recyclage Connexion / Déconnexion Batterie])+Tableau2[Validité Connexion / Déconnexion Batterie],MONTH(Tableau2[Dernier Recyclage Connexion / Déconnexion Batterie]),DAY(Tableau2[Dernier Recyclage Connexion / Déconnexion Batterie]))))</f>
        <v/>
      </c>
      <c r="BP20" s="108"/>
      <c r="BQ20" s="58"/>
      <c r="BR20" s="14" t="str">
        <f>IF(ISERROR(VLOOKUP(Tableau2[Habilitation
PERMIS PL
(PERMISPL)],Tableau1[],Tableau1[Validité2],0)),"",VLOOKUP(Tableau2[Habilitation
PERMIS PL
(PERMISPL)],Tableau1[],Tableau1[Validité2],0))</f>
        <v/>
      </c>
      <c r="BS20" s="14"/>
      <c r="BT20" s="14"/>
      <c r="BU20" s="14" t="str">
        <f>IF(ISERROR(+DATE(YEAR(Tableau2[Dernier Recyclage PERMIS PL])+Tableau2[Validité
PERMIS PL],MONTH(Tableau2[Dernier Recyclage PERMIS PL]),DAY(Tableau2[Dernier Recyclage PERMIS PL]))),"",(+DATE(YEAR(Tableau2[Dernier Recyclage PERMIS PL])+Tableau2[Validité
PERMIS PL],MONTH(Tableau2[Dernier Recyclage PERMIS PL]),DAY(Tableau2[Dernier Recyclage PERMIS PL]))))</f>
        <v/>
      </c>
      <c r="BV20" s="108"/>
      <c r="BW20" s="58"/>
      <c r="BX20" s="14" t="str">
        <f>IF(ISERROR(VLOOKUP(Tableau2[Habilitation Opérateur Chantier Amiante
(RISAMRECOC)]
                                                                                                                                                                                                                                                                (PERMISPL),Tableau1[],Tableau1[Validité2],0)),"",VLOOKUP(Tableau2[Habilitation Opérateur Chantier Amiante
(RISAMRECOC)],Tableau1[],Tableau1[Validité2],0))</f>
        <v/>
      </c>
      <c r="BY20" s="14"/>
      <c r="BZ20" s="14"/>
      <c r="CA20" s="14" t="str">
        <f>IF(ISERROR(+DATE(YEAR(Tableau2[Dernier Recyclage Opérateur Chantier Amiante])+Tableau2[Validité
Opérateur Chantier Amiante],MONTH(Tableau2[Dernier Recyclage Opérateur Chantier Amiante]),DAY(Tableau2[Dernier Recyclage Opérateur Chantier Amiante]))),"",(+DATE(YEAR(Tableau2[Dernier Recyclage Opérateur Chantier Amiante])+Tableau2[Validité
Opérateur Chantier Amiante],MONTH(Tableau2[Dernier Recyclage Opérateur Chantier Amiante]),DAY(Tableau2[Dernier Recyclage Opérateur Chantier Amiante]))))</f>
        <v/>
      </c>
      <c r="CB20" s="108"/>
      <c r="CC20" s="58"/>
      <c r="CD20" s="14" t="str">
        <f>IF(ISERROR(VLOOKUP(Tableau2[Habilitation Echafaudage Monteur - Superviseur
(ECHAUFAU2)]
                                                                                                                                                                                                                                                                (PERMISPL),Tableau1[],Tableau1[Validité2],0)),"",VLOOKUP(Tableau2[Habilitation Echafaudage Monteur - Superviseur
(ECHAUFAU2)],Tableau1[],Tableau1[Validité2],0))</f>
        <v/>
      </c>
      <c r="CE20" s="14"/>
      <c r="CF20" s="14"/>
      <c r="CG20" s="14" t="str">
        <f>IF(ISERROR(+DATE(YEAR(Tableau2[Dernier Recyclage Echafaudage Monteur - Superviseur])+Tableau2[Validité
Echafaudage Monteur - Superviseur],MONTH(Tableau2[Dernier Recyclage Echafaudage Monteur - Superviseur]),DAY(Tableau2[Dernier Recyclage Echafaudage Monteur - Superviseur]))),"",(+DATE(YEAR(Tableau2[Dernier Recyclage Echafaudage Monteur - Superviseur])+Tableau2[Validité
Echafaudage Monteur - Superviseur],MONTH(Tableau2[Dernier Recyclage Echafaudage Monteur - Superviseur]),DAY(Tableau2[Dernier Recyclage Echafaudage Monteur - Superviseur]))))</f>
        <v/>
      </c>
      <c r="CH20" s="108"/>
      <c r="CI20" s="58"/>
      <c r="CJ20" s="14" t="str">
        <f>IF(ISERROR(VLOOKUP(Tableau2[Habilitation Echafaudage Mobile
(ECHAFAU1)]
                                                                                                                                                                                                                                                                (PERMISPL),Tableau1[],Tableau1[Validité2],0)),"",VLOOKUP(Tableau2[Habilitation Echafaudage Mobile
(ECHAFAU1)],Tableau1[],Tableau1[Validité2],0))</f>
        <v/>
      </c>
      <c r="CK20" s="14"/>
      <c r="CL20" s="14"/>
      <c r="CM20" s="14" t="str">
        <f>IF(ISERROR(+DATE(YEAR(Tableau2[Dernier Recyclage Echafaudage Mobile])+Tableau2[Validité
Echafaudage Mobile],MONTH(Tableau2[Dernier Recyclage Echafaudage Mobile]),DAY(Tableau2[Dernier Recyclage Echafaudage Mobile]))),"",(+DATE(YEAR(Tableau2[Dernier Recyclage Echafaudage Mobile])+Tableau2[Validité
Echafaudage Mobile],MONTH(Tableau2[Dernier Recyclage Echafaudage Mobile]),DAY(Tableau2[Dernier Recyclage Echafaudage Mobile]))))</f>
        <v/>
      </c>
      <c r="CN20" s="108"/>
      <c r="CO20" s="58"/>
      <c r="CP20" s="14" t="str">
        <f>IF(ISERROR(VLOOKUP(Tableau2[Habilitation Permis EB
(PERMISEB)]
                                                                                                                                                                                                                                                                (PERMISPL),Tableau1[],Tableau1[Validité2],0)),"",VLOOKUP(Tableau2[Habilitation Permis EB
(PERMISEB)],Tableau1[],Tableau1[Validité2],0))</f>
        <v/>
      </c>
      <c r="CQ20" s="14"/>
      <c r="CR20" s="14"/>
      <c r="CS20" s="14" t="str">
        <f>IF(ISERROR(+DATE(YEAR(Tableau2[Dernier Recyclage Permis EB])+Tableau2[Validité
Permis EB],MONTH(Tableau2[Dernier Recyclage Permis EB]),DAY(Tableau2[Dernier Recyclage Permis EB]))),"",(+DATE(YEAR(Tableau2[Dernier Recyclage Permis EB])+Tableau2[Validité
Permis EB],MONTH(Tableau2[Dernier Recyclage Permis EB]),DAY(Tableau2[Dernier Recyclage Permis EB]))))</f>
        <v/>
      </c>
    </row>
    <row r="21" spans="1:97" x14ac:dyDescent="0.3">
      <c r="D21"/>
    </row>
    <row r="22" spans="1:97" x14ac:dyDescent="0.3">
      <c r="D22"/>
    </row>
    <row r="23" spans="1:97" x14ac:dyDescent="0.3">
      <c r="D23"/>
    </row>
    <row r="24" spans="1:97" x14ac:dyDescent="0.3">
      <c r="D24"/>
    </row>
    <row r="25" spans="1:97" x14ac:dyDescent="0.3">
      <c r="D25"/>
    </row>
  </sheetData>
  <pageMargins left="0.7" right="0.7" top="0.75" bottom="0.75" header="0.3" footer="0.3"/>
  <pageSetup paperSize="9" orientation="portrait" verticalDpi="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5"/>
  </sheetPr>
  <dimension ref="A1:F70"/>
  <sheetViews>
    <sheetView workbookViewId="0">
      <pane ySplit="1" topLeftCell="A2" activePane="bottomLeft" state="frozen"/>
      <selection pane="bottomLeft" activeCell="B50" sqref="B50"/>
    </sheetView>
  </sheetViews>
  <sheetFormatPr baseColWidth="10" defaultRowHeight="16.5" x14ac:dyDescent="0.3"/>
  <cols>
    <col min="1" max="1" width="15.5" style="21" customWidth="1"/>
    <col min="2" max="2" width="72.375" style="22" customWidth="1"/>
    <col min="3" max="3" width="8.5" style="31" bestFit="1" customWidth="1"/>
    <col min="4" max="4" width="9.375" style="31" hidden="1" customWidth="1"/>
    <col min="5" max="5" width="9.375" style="35" hidden="1" customWidth="1"/>
    <col min="6" max="6" width="23.25" style="20" bestFit="1" customWidth="1"/>
    <col min="7" max="16384" width="11" style="20"/>
  </cols>
  <sheetData>
    <row r="1" spans="1:6" s="18" customFormat="1" ht="36" x14ac:dyDescent="0.3">
      <c r="A1" s="18" t="s">
        <v>80</v>
      </c>
      <c r="B1" s="18" t="s">
        <v>78</v>
      </c>
      <c r="C1" s="27" t="s">
        <v>94</v>
      </c>
      <c r="D1" s="28" t="s">
        <v>79</v>
      </c>
      <c r="E1" s="28" t="s">
        <v>113</v>
      </c>
      <c r="F1" s="32" t="s">
        <v>2</v>
      </c>
    </row>
    <row r="2" spans="1:6" x14ac:dyDescent="0.3">
      <c r="A2" s="19" t="s">
        <v>1</v>
      </c>
      <c r="B2" s="1" t="s">
        <v>10</v>
      </c>
      <c r="C2" s="29">
        <v>3</v>
      </c>
      <c r="D2" s="29">
        <f>Tableau1[[#This Row],[Validité
(Année)]]</f>
        <v>3</v>
      </c>
      <c r="E2" s="29">
        <f>Tableau1[Validité2]</f>
        <v>3</v>
      </c>
      <c r="F2" s="33" t="s">
        <v>3</v>
      </c>
    </row>
    <row r="3" spans="1:6" ht="33" x14ac:dyDescent="0.3">
      <c r="A3" s="19" t="s">
        <v>4</v>
      </c>
      <c r="B3" s="1" t="s">
        <v>5</v>
      </c>
      <c r="C3" s="29">
        <v>3</v>
      </c>
      <c r="D3" s="29">
        <f>Tableau1[[#This Row],[Validité
(Année)]]</f>
        <v>3</v>
      </c>
      <c r="E3" s="29">
        <f>Tableau1[Validité2]</f>
        <v>3</v>
      </c>
      <c r="F3" s="33" t="s">
        <v>6</v>
      </c>
    </row>
    <row r="4" spans="1:6" ht="33" x14ac:dyDescent="0.3">
      <c r="A4" s="19" t="s">
        <v>7</v>
      </c>
      <c r="B4" s="1" t="s">
        <v>8</v>
      </c>
      <c r="C4" s="29">
        <v>3</v>
      </c>
      <c r="D4" s="29">
        <f>Tableau1[[#This Row],[Validité
(Année)]]</f>
        <v>3</v>
      </c>
      <c r="E4" s="29">
        <f>Tableau1[Validité2]</f>
        <v>3</v>
      </c>
      <c r="F4" s="33" t="s">
        <v>9</v>
      </c>
    </row>
    <row r="5" spans="1:6" ht="33" x14ac:dyDescent="0.3">
      <c r="A5" s="19" t="s">
        <v>3</v>
      </c>
      <c r="B5" s="1" t="s">
        <v>11</v>
      </c>
      <c r="C5" s="29">
        <v>3</v>
      </c>
      <c r="D5" s="29">
        <f>Tableau1[[#This Row],[Validité
(Année)]]</f>
        <v>3</v>
      </c>
      <c r="E5" s="29">
        <f>Tableau1[Validité2]</f>
        <v>3</v>
      </c>
      <c r="F5" s="33" t="s">
        <v>12</v>
      </c>
    </row>
    <row r="6" spans="1:6" x14ac:dyDescent="0.3">
      <c r="A6" s="19" t="s">
        <v>6</v>
      </c>
      <c r="B6" s="1" t="s">
        <v>13</v>
      </c>
      <c r="C6" s="29">
        <v>3</v>
      </c>
      <c r="D6" s="29">
        <f>Tableau1[[#This Row],[Validité
(Année)]]</f>
        <v>3</v>
      </c>
      <c r="E6" s="29">
        <f>Tableau1[Validité2]</f>
        <v>3</v>
      </c>
      <c r="F6" s="33" t="s">
        <v>12</v>
      </c>
    </row>
    <row r="7" spans="1:6" ht="33" x14ac:dyDescent="0.3">
      <c r="A7" s="19" t="s">
        <v>9</v>
      </c>
      <c r="B7" s="1" t="s">
        <v>14</v>
      </c>
      <c r="C7" s="29">
        <v>3</v>
      </c>
      <c r="D7" s="29">
        <f>Tableau1[[#This Row],[Validité
(Année)]]</f>
        <v>3</v>
      </c>
      <c r="E7" s="29">
        <f>Tableau1[Validité2]</f>
        <v>3</v>
      </c>
      <c r="F7" s="33" t="s">
        <v>12</v>
      </c>
    </row>
    <row r="8" spans="1:6" x14ac:dyDescent="0.3">
      <c r="A8" s="19" t="s">
        <v>15</v>
      </c>
      <c r="B8" s="1" t="s">
        <v>16</v>
      </c>
      <c r="C8" s="29">
        <v>3</v>
      </c>
      <c r="D8" s="29">
        <f>Tableau1[[#This Row],[Validité
(Année)]]</f>
        <v>3</v>
      </c>
      <c r="E8" s="29">
        <f>Tableau1[Validité2]</f>
        <v>3</v>
      </c>
      <c r="F8" s="33" t="s">
        <v>12</v>
      </c>
    </row>
    <row r="9" spans="1:6" x14ac:dyDescent="0.3">
      <c r="A9" s="19" t="s">
        <v>17</v>
      </c>
      <c r="B9" s="1" t="s">
        <v>21</v>
      </c>
      <c r="C9" s="29">
        <v>3</v>
      </c>
      <c r="D9" s="29">
        <f>Tableau1[[#This Row],[Validité
(Année)]]</f>
        <v>3</v>
      </c>
      <c r="E9" s="29">
        <f>Tableau1[Validité2]</f>
        <v>3</v>
      </c>
      <c r="F9" s="33" t="s">
        <v>18</v>
      </c>
    </row>
    <row r="10" spans="1:6" x14ac:dyDescent="0.3">
      <c r="A10" s="19" t="s">
        <v>18</v>
      </c>
      <c r="B10" s="1" t="s">
        <v>19</v>
      </c>
      <c r="C10" s="29">
        <v>3</v>
      </c>
      <c r="D10" s="29">
        <f>Tableau1[[#This Row],[Validité
(Année)]]</f>
        <v>3</v>
      </c>
      <c r="E10" s="29">
        <f>Tableau1[Validité2]</f>
        <v>3</v>
      </c>
      <c r="F10" s="33" t="s">
        <v>12</v>
      </c>
    </row>
    <row r="11" spans="1:6" ht="16.5" customHeight="1" x14ac:dyDescent="0.3">
      <c r="A11" s="19" t="s">
        <v>20</v>
      </c>
      <c r="B11" s="1" t="s">
        <v>114</v>
      </c>
      <c r="C11" s="29">
        <v>3</v>
      </c>
      <c r="D11" s="29">
        <f>Tableau1[[#This Row],[Validité
(Année)]]</f>
        <v>3</v>
      </c>
      <c r="E11" s="29">
        <f>Tableau1[Validité2]</f>
        <v>3</v>
      </c>
      <c r="F11" s="33" t="s">
        <v>22</v>
      </c>
    </row>
    <row r="12" spans="1:6" ht="16.5" customHeight="1" x14ac:dyDescent="0.3">
      <c r="A12" s="19" t="s">
        <v>22</v>
      </c>
      <c r="B12" s="1" t="s">
        <v>23</v>
      </c>
      <c r="C12" s="29">
        <v>3</v>
      </c>
      <c r="D12" s="29">
        <f>Tableau1[[#This Row],[Validité
(Année)]]</f>
        <v>3</v>
      </c>
      <c r="E12" s="29">
        <f>Tableau1[Validité2]</f>
        <v>3</v>
      </c>
      <c r="F12" s="33" t="s">
        <v>12</v>
      </c>
    </row>
    <row r="13" spans="1:6" x14ac:dyDescent="0.3">
      <c r="A13" s="19" t="s">
        <v>24</v>
      </c>
      <c r="B13" s="1" t="s">
        <v>25</v>
      </c>
      <c r="C13" s="29">
        <v>3</v>
      </c>
      <c r="D13" s="29">
        <f>Tableau1[[#This Row],[Validité
(Année)]]</f>
        <v>3</v>
      </c>
      <c r="E13" s="29">
        <f>Tableau1[Validité2]</f>
        <v>3</v>
      </c>
      <c r="F13" s="33" t="s">
        <v>12</v>
      </c>
    </row>
    <row r="14" spans="1:6" x14ac:dyDescent="0.3">
      <c r="A14" s="19" t="s">
        <v>26</v>
      </c>
      <c r="B14" s="1" t="s">
        <v>27</v>
      </c>
      <c r="C14" s="29">
        <v>5</v>
      </c>
      <c r="D14" s="29">
        <f>Tableau1[[#This Row],[Validité
(Année)]]</f>
        <v>5</v>
      </c>
      <c r="E14" s="29">
        <f>Tableau1[Validité2]</f>
        <v>5</v>
      </c>
      <c r="F14" s="33" t="s">
        <v>28</v>
      </c>
    </row>
    <row r="15" spans="1:6" x14ac:dyDescent="0.3">
      <c r="A15" s="19" t="s">
        <v>29</v>
      </c>
      <c r="B15" s="1" t="s">
        <v>30</v>
      </c>
      <c r="C15" s="29">
        <v>5</v>
      </c>
      <c r="D15" s="29">
        <f>Tableau1[[#This Row],[Validité
(Année)]]</f>
        <v>5</v>
      </c>
      <c r="E15" s="29">
        <f>Tableau1[Validité2]</f>
        <v>5</v>
      </c>
      <c r="F15" s="33" t="s">
        <v>31</v>
      </c>
    </row>
    <row r="16" spans="1:6" x14ac:dyDescent="0.3">
      <c r="A16" s="19" t="s">
        <v>32</v>
      </c>
      <c r="B16" s="1" t="s">
        <v>33</v>
      </c>
      <c r="C16" s="29">
        <v>5</v>
      </c>
      <c r="D16" s="29">
        <f>Tableau1[[#This Row],[Validité
(Année)]]</f>
        <v>5</v>
      </c>
      <c r="E16" s="29">
        <f>Tableau1[Validité2]</f>
        <v>5</v>
      </c>
      <c r="F16" s="33" t="s">
        <v>34</v>
      </c>
    </row>
    <row r="17" spans="1:6" x14ac:dyDescent="0.3">
      <c r="A17" s="19" t="s">
        <v>28</v>
      </c>
      <c r="B17" s="1" t="s">
        <v>35</v>
      </c>
      <c r="C17" s="29">
        <v>5</v>
      </c>
      <c r="D17" s="29">
        <f>Tableau1[[#This Row],[Validité
(Année)]]</f>
        <v>5</v>
      </c>
      <c r="E17" s="29">
        <f>Tableau1[Validité2]</f>
        <v>5</v>
      </c>
      <c r="F17" s="33" t="s">
        <v>12</v>
      </c>
    </row>
    <row r="18" spans="1:6" x14ac:dyDescent="0.3">
      <c r="A18" s="19" t="s">
        <v>31</v>
      </c>
      <c r="B18" s="1" t="s">
        <v>36</v>
      </c>
      <c r="C18" s="29">
        <v>5</v>
      </c>
      <c r="D18" s="29">
        <f>Tableau1[[#This Row],[Validité
(Année)]]</f>
        <v>5</v>
      </c>
      <c r="E18" s="29">
        <f>Tableau1[Validité2]</f>
        <v>5</v>
      </c>
      <c r="F18" s="33" t="s">
        <v>12</v>
      </c>
    </row>
    <row r="19" spans="1:6" x14ac:dyDescent="0.3">
      <c r="A19" s="19" t="s">
        <v>34</v>
      </c>
      <c r="B19" s="1" t="s">
        <v>37</v>
      </c>
      <c r="C19" s="29">
        <v>5</v>
      </c>
      <c r="D19" s="29">
        <f>Tableau1[[#This Row],[Validité
(Année)]]</f>
        <v>5</v>
      </c>
      <c r="E19" s="29">
        <f>Tableau1[Validité2]</f>
        <v>5</v>
      </c>
      <c r="F19" s="33" t="s">
        <v>12</v>
      </c>
    </row>
    <row r="20" spans="1:6" x14ac:dyDescent="0.3">
      <c r="A20" s="19" t="s">
        <v>38</v>
      </c>
      <c r="B20" s="1" t="s">
        <v>39</v>
      </c>
      <c r="C20" s="29">
        <v>5</v>
      </c>
      <c r="D20" s="29">
        <f>Tableau1[[#This Row],[Validité
(Année)]]</f>
        <v>5</v>
      </c>
      <c r="E20" s="29">
        <f>Tableau1[Validité2]</f>
        <v>5</v>
      </c>
      <c r="F20" s="33" t="s">
        <v>40</v>
      </c>
    </row>
    <row r="21" spans="1:6" x14ac:dyDescent="0.3">
      <c r="A21" s="19" t="s">
        <v>40</v>
      </c>
      <c r="B21" s="1" t="s">
        <v>41</v>
      </c>
      <c r="C21" s="29">
        <v>5</v>
      </c>
      <c r="D21" s="29">
        <f>Tableau1[[#This Row],[Validité
(Année)]]</f>
        <v>5</v>
      </c>
      <c r="E21" s="29">
        <f>Tableau1[Validité2]</f>
        <v>5</v>
      </c>
      <c r="F21" s="33" t="s">
        <v>12</v>
      </c>
    </row>
    <row r="22" spans="1:6" x14ac:dyDescent="0.3">
      <c r="A22" s="19" t="s">
        <v>42</v>
      </c>
      <c r="B22" s="1" t="s">
        <v>45</v>
      </c>
      <c r="C22" s="29">
        <v>5</v>
      </c>
      <c r="D22" s="29">
        <f>Tableau1[[#This Row],[Validité
(Année)]]</f>
        <v>5</v>
      </c>
      <c r="E22" s="29">
        <f>Tableau1[Validité2]</f>
        <v>5</v>
      </c>
      <c r="F22" s="33" t="s">
        <v>43</v>
      </c>
    </row>
    <row r="23" spans="1:6" x14ac:dyDescent="0.3">
      <c r="A23" s="19" t="s">
        <v>44</v>
      </c>
      <c r="B23" s="1" t="s">
        <v>46</v>
      </c>
      <c r="C23" s="29">
        <v>5</v>
      </c>
      <c r="D23" s="29">
        <f>Tableau1[[#This Row],[Validité
(Année)]]</f>
        <v>5</v>
      </c>
      <c r="E23" s="29">
        <f>Tableau1[Validité2]</f>
        <v>5</v>
      </c>
      <c r="F23" s="33" t="s">
        <v>47</v>
      </c>
    </row>
    <row r="24" spans="1:6" x14ac:dyDescent="0.3">
      <c r="A24" s="19" t="s">
        <v>49</v>
      </c>
      <c r="B24" s="1" t="s">
        <v>48</v>
      </c>
      <c r="C24" s="29">
        <v>5</v>
      </c>
      <c r="D24" s="29">
        <f>Tableau1[[#This Row],[Validité
(Année)]]</f>
        <v>5</v>
      </c>
      <c r="E24" s="29">
        <f>Tableau1[Validité2]</f>
        <v>5</v>
      </c>
      <c r="F24" s="33" t="s">
        <v>50</v>
      </c>
    </row>
    <row r="25" spans="1:6" x14ac:dyDescent="0.3">
      <c r="A25" s="19" t="s">
        <v>51</v>
      </c>
      <c r="B25" s="1" t="s">
        <v>52</v>
      </c>
      <c r="C25" s="29">
        <v>5</v>
      </c>
      <c r="D25" s="29">
        <f>Tableau1[[#This Row],[Validité
(Année)]]</f>
        <v>5</v>
      </c>
      <c r="E25" s="29">
        <f>Tableau1[Validité2]</f>
        <v>5</v>
      </c>
      <c r="F25" s="33" t="s">
        <v>53</v>
      </c>
    </row>
    <row r="26" spans="1:6" x14ac:dyDescent="0.3">
      <c r="A26" s="19" t="s">
        <v>54</v>
      </c>
      <c r="B26" s="1" t="s">
        <v>55</v>
      </c>
      <c r="C26" s="29">
        <v>5</v>
      </c>
      <c r="D26" s="29">
        <f>Tableau1[[#This Row],[Validité
(Année)]]</f>
        <v>5</v>
      </c>
      <c r="E26" s="29">
        <f>Tableau1[Validité2]</f>
        <v>5</v>
      </c>
      <c r="F26" s="33" t="s">
        <v>56</v>
      </c>
    </row>
    <row r="27" spans="1:6" x14ac:dyDescent="0.3">
      <c r="A27" s="19" t="s">
        <v>57</v>
      </c>
      <c r="B27" s="1" t="s">
        <v>58</v>
      </c>
      <c r="C27" s="29">
        <v>5</v>
      </c>
      <c r="D27" s="29">
        <f>Tableau1[[#This Row],[Validité
(Année)]]</f>
        <v>5</v>
      </c>
      <c r="E27" s="29">
        <f>Tableau1[Validité2]</f>
        <v>5</v>
      </c>
      <c r="F27" s="33" t="s">
        <v>59</v>
      </c>
    </row>
    <row r="28" spans="1:6" x14ac:dyDescent="0.3">
      <c r="A28" s="19" t="s">
        <v>60</v>
      </c>
      <c r="B28" s="1" t="s">
        <v>61</v>
      </c>
      <c r="C28" s="29">
        <v>5</v>
      </c>
      <c r="D28" s="29">
        <f>Tableau1[[#This Row],[Validité
(Année)]]</f>
        <v>5</v>
      </c>
      <c r="E28" s="29">
        <f>Tableau1[Validité2]</f>
        <v>5</v>
      </c>
      <c r="F28" s="33" t="s">
        <v>62</v>
      </c>
    </row>
    <row r="29" spans="1:6" x14ac:dyDescent="0.3">
      <c r="A29" s="19" t="s">
        <v>43</v>
      </c>
      <c r="B29" s="1" t="s">
        <v>63</v>
      </c>
      <c r="C29" s="29">
        <v>5</v>
      </c>
      <c r="D29" s="29">
        <f>Tableau1[[#This Row],[Validité
(Année)]]</f>
        <v>5</v>
      </c>
      <c r="E29" s="29">
        <f>Tableau1[Validité2]</f>
        <v>5</v>
      </c>
      <c r="F29" s="33" t="s">
        <v>12</v>
      </c>
    </row>
    <row r="30" spans="1:6" x14ac:dyDescent="0.3">
      <c r="A30" s="19" t="s">
        <v>47</v>
      </c>
      <c r="B30" s="1" t="s">
        <v>64</v>
      </c>
      <c r="C30" s="29">
        <v>5</v>
      </c>
      <c r="D30" s="29">
        <f>Tableau1[[#This Row],[Validité
(Année)]]</f>
        <v>5</v>
      </c>
      <c r="E30" s="29">
        <f>Tableau1[Validité2]</f>
        <v>5</v>
      </c>
      <c r="F30" s="33" t="s">
        <v>12</v>
      </c>
    </row>
    <row r="31" spans="1:6" x14ac:dyDescent="0.3">
      <c r="A31" s="19" t="s">
        <v>50</v>
      </c>
      <c r="B31" s="1" t="s">
        <v>65</v>
      </c>
      <c r="C31" s="29">
        <v>5</v>
      </c>
      <c r="D31" s="29">
        <f>Tableau1[[#This Row],[Validité
(Année)]]</f>
        <v>5</v>
      </c>
      <c r="E31" s="29">
        <f>Tableau1[Validité2]</f>
        <v>5</v>
      </c>
      <c r="F31" s="33" t="s">
        <v>12</v>
      </c>
    </row>
    <row r="32" spans="1:6" x14ac:dyDescent="0.3">
      <c r="A32" s="19" t="s">
        <v>53</v>
      </c>
      <c r="B32" s="1" t="s">
        <v>66</v>
      </c>
      <c r="C32" s="29">
        <v>5</v>
      </c>
      <c r="D32" s="29">
        <f>Tableau1[[#This Row],[Validité
(Année)]]</f>
        <v>5</v>
      </c>
      <c r="E32" s="29">
        <f>Tableau1[Validité2]</f>
        <v>5</v>
      </c>
      <c r="F32" s="33" t="s">
        <v>12</v>
      </c>
    </row>
    <row r="33" spans="1:6" x14ac:dyDescent="0.3">
      <c r="A33" s="19" t="s">
        <v>56</v>
      </c>
      <c r="B33" s="1" t="s">
        <v>67</v>
      </c>
      <c r="C33" s="29">
        <v>5</v>
      </c>
      <c r="D33" s="29">
        <f>Tableau1[[#This Row],[Validité
(Année)]]</f>
        <v>5</v>
      </c>
      <c r="E33" s="29">
        <f>Tableau1[Validité2]</f>
        <v>5</v>
      </c>
      <c r="F33" s="33" t="s">
        <v>12</v>
      </c>
    </row>
    <row r="34" spans="1:6" x14ac:dyDescent="0.3">
      <c r="A34" s="19" t="s">
        <v>59</v>
      </c>
      <c r="B34" s="1" t="s">
        <v>68</v>
      </c>
      <c r="C34" s="29">
        <v>5</v>
      </c>
      <c r="D34" s="29">
        <f>Tableau1[[#This Row],[Validité
(Année)]]</f>
        <v>5</v>
      </c>
      <c r="E34" s="29">
        <f>Tableau1[Validité2]</f>
        <v>5</v>
      </c>
      <c r="F34" s="33" t="s">
        <v>12</v>
      </c>
    </row>
    <row r="35" spans="1:6" x14ac:dyDescent="0.3">
      <c r="A35" s="19" t="s">
        <v>62</v>
      </c>
      <c r="B35" s="1" t="s">
        <v>69</v>
      </c>
      <c r="C35" s="29">
        <v>5</v>
      </c>
      <c r="D35" s="29">
        <f>Tableau1[[#This Row],[Validité
(Année)]]</f>
        <v>5</v>
      </c>
      <c r="E35" s="29">
        <f>Tableau1[Validité2]</f>
        <v>5</v>
      </c>
      <c r="F35" s="33" t="s">
        <v>12</v>
      </c>
    </row>
    <row r="36" spans="1:6" x14ac:dyDescent="0.3">
      <c r="A36" s="19" t="s">
        <v>70</v>
      </c>
      <c r="B36" s="1" t="s">
        <v>71</v>
      </c>
      <c r="C36" s="29">
        <v>5</v>
      </c>
      <c r="D36" s="29">
        <f>Tableau1[[#This Row],[Validité
(Année)]]</f>
        <v>5</v>
      </c>
      <c r="E36" s="29">
        <f>Tableau1[Validité2]</f>
        <v>5</v>
      </c>
      <c r="F36" s="33" t="s">
        <v>72</v>
      </c>
    </row>
    <row r="37" spans="1:6" x14ac:dyDescent="0.3">
      <c r="A37" s="19" t="s">
        <v>72</v>
      </c>
      <c r="B37" s="1" t="s">
        <v>73</v>
      </c>
      <c r="C37" s="29">
        <v>5</v>
      </c>
      <c r="D37" s="29">
        <f>Tableau1[[#This Row],[Validité
(Année)]]</f>
        <v>5</v>
      </c>
      <c r="E37" s="29">
        <f>Tableau1[Validité2]</f>
        <v>5</v>
      </c>
      <c r="F37" s="33" t="s">
        <v>12</v>
      </c>
    </row>
    <row r="38" spans="1:6" x14ac:dyDescent="0.3">
      <c r="A38" s="19" t="s">
        <v>74</v>
      </c>
      <c r="B38" s="1" t="s">
        <v>75</v>
      </c>
      <c r="C38" s="29">
        <v>5</v>
      </c>
      <c r="D38" s="29">
        <f>Tableau1[[#This Row],[Validité
(Année)]]</f>
        <v>5</v>
      </c>
      <c r="E38" s="29">
        <f>Tableau1[Validité2]</f>
        <v>5</v>
      </c>
      <c r="F38" s="33" t="s">
        <v>76</v>
      </c>
    </row>
    <row r="39" spans="1:6" x14ac:dyDescent="0.3">
      <c r="A39" s="19" t="s">
        <v>76</v>
      </c>
      <c r="B39" s="1" t="s">
        <v>77</v>
      </c>
      <c r="C39" s="29">
        <v>5</v>
      </c>
      <c r="D39" s="29">
        <f>Tableau1[[#This Row],[Validité
(Année)]]</f>
        <v>5</v>
      </c>
      <c r="E39" s="29">
        <f>Tableau1[Validité2]</f>
        <v>5</v>
      </c>
      <c r="F39" s="33" t="s">
        <v>12</v>
      </c>
    </row>
    <row r="40" spans="1:6" x14ac:dyDescent="0.3">
      <c r="A40" s="19" t="s">
        <v>179</v>
      </c>
      <c r="B40" s="1" t="s">
        <v>180</v>
      </c>
      <c r="C40" s="29">
        <v>5</v>
      </c>
      <c r="D40" s="29">
        <v>5</v>
      </c>
      <c r="E40" s="29">
        <f t="shared" ref="E40:E49" si="0">D40:D106</f>
        <v>5</v>
      </c>
      <c r="F40" s="33" t="s">
        <v>181</v>
      </c>
    </row>
    <row r="41" spans="1:6" x14ac:dyDescent="0.3">
      <c r="A41" s="19" t="s">
        <v>182</v>
      </c>
      <c r="B41" s="1" t="s">
        <v>183</v>
      </c>
      <c r="C41" s="29">
        <v>5</v>
      </c>
      <c r="D41" s="29">
        <v>5</v>
      </c>
      <c r="E41" s="29">
        <f t="shared" si="0"/>
        <v>5</v>
      </c>
      <c r="F41" s="33" t="s">
        <v>184</v>
      </c>
    </row>
    <row r="42" spans="1:6" x14ac:dyDescent="0.3">
      <c r="A42" s="19" t="s">
        <v>185</v>
      </c>
      <c r="B42" s="1" t="s">
        <v>186</v>
      </c>
      <c r="C42" s="29">
        <v>5</v>
      </c>
      <c r="D42" s="29">
        <v>5</v>
      </c>
      <c r="E42" s="29">
        <f t="shared" si="0"/>
        <v>5</v>
      </c>
      <c r="F42" s="33" t="s">
        <v>187</v>
      </c>
    </row>
    <row r="43" spans="1:6" x14ac:dyDescent="0.3">
      <c r="A43" s="19" t="s">
        <v>188</v>
      </c>
      <c r="B43" s="1" t="s">
        <v>189</v>
      </c>
      <c r="C43" s="29">
        <v>5</v>
      </c>
      <c r="D43" s="29">
        <v>5</v>
      </c>
      <c r="E43" s="29">
        <f t="shared" si="0"/>
        <v>5</v>
      </c>
      <c r="F43" s="33" t="s">
        <v>190</v>
      </c>
    </row>
    <row r="44" spans="1:6" x14ac:dyDescent="0.3">
      <c r="A44" s="19" t="s">
        <v>191</v>
      </c>
      <c r="B44" s="1" t="s">
        <v>192</v>
      </c>
      <c r="C44" s="29">
        <v>5</v>
      </c>
      <c r="D44" s="29">
        <v>5</v>
      </c>
      <c r="E44" s="29">
        <f t="shared" si="0"/>
        <v>5</v>
      </c>
      <c r="F44" s="33" t="s">
        <v>193</v>
      </c>
    </row>
    <row r="45" spans="1:6" x14ac:dyDescent="0.3">
      <c r="A45" s="19" t="s">
        <v>181</v>
      </c>
      <c r="B45" s="1" t="s">
        <v>194</v>
      </c>
      <c r="C45" s="29">
        <v>5</v>
      </c>
      <c r="D45" s="29">
        <v>5</v>
      </c>
      <c r="E45" s="29">
        <f t="shared" si="0"/>
        <v>5</v>
      </c>
      <c r="F45" s="33" t="s">
        <v>12</v>
      </c>
    </row>
    <row r="46" spans="1:6" x14ac:dyDescent="0.3">
      <c r="A46" s="19" t="s">
        <v>195</v>
      </c>
      <c r="B46" s="1" t="s">
        <v>196</v>
      </c>
      <c r="C46" s="29">
        <v>5</v>
      </c>
      <c r="D46" s="29">
        <v>5</v>
      </c>
      <c r="E46" s="29">
        <f t="shared" si="0"/>
        <v>5</v>
      </c>
      <c r="F46" s="33" t="s">
        <v>12</v>
      </c>
    </row>
    <row r="47" spans="1:6" x14ac:dyDescent="0.3">
      <c r="A47" s="19" t="s">
        <v>187</v>
      </c>
      <c r="B47" s="1" t="s">
        <v>197</v>
      </c>
      <c r="C47" s="29">
        <v>5</v>
      </c>
      <c r="D47" s="29">
        <v>5</v>
      </c>
      <c r="E47" s="29">
        <f t="shared" si="0"/>
        <v>5</v>
      </c>
      <c r="F47" s="33" t="s">
        <v>12</v>
      </c>
    </row>
    <row r="48" spans="1:6" x14ac:dyDescent="0.3">
      <c r="A48" s="19" t="s">
        <v>190</v>
      </c>
      <c r="B48" s="1" t="s">
        <v>189</v>
      </c>
      <c r="C48" s="29">
        <v>5</v>
      </c>
      <c r="D48" s="29">
        <v>5</v>
      </c>
      <c r="E48" s="29">
        <f t="shared" si="0"/>
        <v>5</v>
      </c>
      <c r="F48" s="33" t="s">
        <v>12</v>
      </c>
    </row>
    <row r="49" spans="1:6" x14ac:dyDescent="0.3">
      <c r="A49" s="19" t="s">
        <v>198</v>
      </c>
      <c r="B49" s="1" t="s">
        <v>192</v>
      </c>
      <c r="C49" s="29">
        <v>5</v>
      </c>
      <c r="D49" s="29">
        <v>5</v>
      </c>
      <c r="E49" s="29">
        <f t="shared" si="0"/>
        <v>5</v>
      </c>
      <c r="F49" s="33" t="s">
        <v>12</v>
      </c>
    </row>
    <row r="50" spans="1:6" x14ac:dyDescent="0.3">
      <c r="A50" s="19" t="s">
        <v>81</v>
      </c>
      <c r="B50" s="1" t="s">
        <v>82</v>
      </c>
      <c r="C50" s="29">
        <v>5</v>
      </c>
      <c r="D50" s="29">
        <f>Tableau1[[#This Row],[Validité
(Année)]]</f>
        <v>5</v>
      </c>
      <c r="E50" s="29">
        <f>Tableau1[Validité2]</f>
        <v>5</v>
      </c>
      <c r="F50" s="33" t="s">
        <v>83</v>
      </c>
    </row>
    <row r="51" spans="1:6" x14ac:dyDescent="0.3">
      <c r="A51" s="19" t="s">
        <v>84</v>
      </c>
      <c r="B51" s="1" t="s">
        <v>85</v>
      </c>
      <c r="C51" s="29">
        <v>5</v>
      </c>
      <c r="D51" s="29">
        <f>Tableau1[[#This Row],[Validité
(Année)]]</f>
        <v>5</v>
      </c>
      <c r="E51" s="29">
        <f>Tableau1[Validité2]</f>
        <v>5</v>
      </c>
      <c r="F51" s="33" t="s">
        <v>83</v>
      </c>
    </row>
    <row r="52" spans="1:6" x14ac:dyDescent="0.3">
      <c r="A52" s="19" t="s">
        <v>86</v>
      </c>
      <c r="B52" s="1" t="s">
        <v>90</v>
      </c>
      <c r="C52" s="29">
        <v>3</v>
      </c>
      <c r="D52" s="29">
        <f>Tableau1[[#This Row],[Validité
(Année)]]</f>
        <v>3</v>
      </c>
      <c r="E52" s="29">
        <f>Tableau1[Validité2]</f>
        <v>3</v>
      </c>
      <c r="F52" s="33" t="s">
        <v>87</v>
      </c>
    </row>
    <row r="53" spans="1:6" x14ac:dyDescent="0.3">
      <c r="A53" s="19" t="s">
        <v>87</v>
      </c>
      <c r="B53" s="1" t="s">
        <v>88</v>
      </c>
      <c r="C53" s="29">
        <v>3</v>
      </c>
      <c r="D53" s="29">
        <f>Tableau1[[#This Row],[Validité
(Année)]]</f>
        <v>3</v>
      </c>
      <c r="E53" s="29">
        <f>Tableau1[Validité2]</f>
        <v>3</v>
      </c>
      <c r="F53" s="33" t="s">
        <v>12</v>
      </c>
    </row>
    <row r="54" spans="1:6" x14ac:dyDescent="0.3">
      <c r="A54" s="19" t="s">
        <v>89</v>
      </c>
      <c r="B54" s="1" t="s">
        <v>91</v>
      </c>
      <c r="C54" s="29">
        <v>3</v>
      </c>
      <c r="D54" s="29">
        <f>Tableau1[[#This Row],[Validité
(Année)]]</f>
        <v>3</v>
      </c>
      <c r="E54" s="29">
        <f>Tableau1[Validité2]</f>
        <v>3</v>
      </c>
      <c r="F54" s="33" t="s">
        <v>93</v>
      </c>
    </row>
    <row r="55" spans="1:6" x14ac:dyDescent="0.3">
      <c r="A55" s="19" t="s">
        <v>93</v>
      </c>
      <c r="B55" s="1" t="s">
        <v>92</v>
      </c>
      <c r="C55" s="29">
        <v>3</v>
      </c>
      <c r="D55" s="29">
        <f>Tableau1[[#This Row],[Validité
(Année)]]</f>
        <v>3</v>
      </c>
      <c r="E55" s="29">
        <f>Tableau1[Validité2]</f>
        <v>3</v>
      </c>
      <c r="F55" s="33" t="s">
        <v>12</v>
      </c>
    </row>
    <row r="56" spans="1:6" x14ac:dyDescent="0.3">
      <c r="A56" s="19" t="s">
        <v>95</v>
      </c>
      <c r="B56" s="1" t="s">
        <v>102</v>
      </c>
      <c r="C56" s="29">
        <v>3</v>
      </c>
      <c r="D56" s="29">
        <f>Tableau1[[#This Row],[Validité
(Année)]]</f>
        <v>3</v>
      </c>
      <c r="E56" s="29">
        <f>Tableau1[Validité2]</f>
        <v>3</v>
      </c>
      <c r="F56" s="33" t="s">
        <v>96</v>
      </c>
    </row>
    <row r="57" spans="1:6" x14ac:dyDescent="0.3">
      <c r="A57" s="19" t="s">
        <v>96</v>
      </c>
      <c r="B57" s="1" t="s">
        <v>103</v>
      </c>
      <c r="C57" s="29">
        <v>3</v>
      </c>
      <c r="D57" s="29">
        <f>Tableau1[[#This Row],[Validité
(Année)]]</f>
        <v>3</v>
      </c>
      <c r="E57" s="29">
        <f>Tableau1[Validité2]</f>
        <v>3</v>
      </c>
      <c r="F57" s="33" t="s">
        <v>12</v>
      </c>
    </row>
    <row r="58" spans="1:6" x14ac:dyDescent="0.3">
      <c r="A58" s="19" t="s">
        <v>97</v>
      </c>
      <c r="B58" s="1" t="s">
        <v>104</v>
      </c>
      <c r="C58" s="29">
        <v>5</v>
      </c>
      <c r="D58" s="29">
        <f>Tableau1[[#This Row],[Validité
(Année)]]</f>
        <v>5</v>
      </c>
      <c r="E58" s="29">
        <f>Tableau1[Validité2]</f>
        <v>5</v>
      </c>
      <c r="F58" s="33" t="s">
        <v>12</v>
      </c>
    </row>
    <row r="59" spans="1:6" x14ac:dyDescent="0.3">
      <c r="A59" s="19" t="s">
        <v>98</v>
      </c>
      <c r="B59" s="1" t="s">
        <v>105</v>
      </c>
      <c r="C59" s="29">
        <v>3</v>
      </c>
      <c r="D59" s="29">
        <f>Tableau1[[#This Row],[Validité
(Année)]]</f>
        <v>3</v>
      </c>
      <c r="E59" s="29">
        <f>Tableau1[Validité2]</f>
        <v>3</v>
      </c>
      <c r="F59" s="33" t="s">
        <v>99</v>
      </c>
    </row>
    <row r="60" spans="1:6" x14ac:dyDescent="0.3">
      <c r="A60" s="19" t="s">
        <v>99</v>
      </c>
      <c r="B60" s="1" t="s">
        <v>106</v>
      </c>
      <c r="C60" s="29">
        <v>3</v>
      </c>
      <c r="D60" s="29">
        <f>Tableau1[[#This Row],[Validité
(Année)]]</f>
        <v>3</v>
      </c>
      <c r="E60" s="29">
        <f>Tableau1[Validité2]</f>
        <v>3</v>
      </c>
      <c r="F60" s="33" t="s">
        <v>12</v>
      </c>
    </row>
    <row r="61" spans="1:6" x14ac:dyDescent="0.3">
      <c r="A61" s="19" t="s">
        <v>100</v>
      </c>
      <c r="B61" s="1" t="s">
        <v>107</v>
      </c>
      <c r="C61" s="26">
        <v>1.8</v>
      </c>
      <c r="D61" s="26">
        <f>Tableau1[[#This Row],[Validité
(Année)]]</f>
        <v>1.8</v>
      </c>
      <c r="E61" s="26">
        <f>Tableau1[Validité2]</f>
        <v>1.8</v>
      </c>
      <c r="F61" s="33" t="s">
        <v>101</v>
      </c>
    </row>
    <row r="62" spans="1:6" x14ac:dyDescent="0.3">
      <c r="A62" s="19" t="s">
        <v>101</v>
      </c>
      <c r="B62" s="1" t="s">
        <v>108</v>
      </c>
      <c r="C62" s="26">
        <v>1.8</v>
      </c>
      <c r="D62" s="26">
        <f>Tableau1[[#This Row],[Validité
(Année)]]</f>
        <v>1.8</v>
      </c>
      <c r="E62" s="26">
        <f>Tableau1[Validité2]</f>
        <v>1.8</v>
      </c>
      <c r="F62" s="33" t="s">
        <v>12</v>
      </c>
    </row>
    <row r="63" spans="1:6" x14ac:dyDescent="0.3">
      <c r="A63" s="19" t="s">
        <v>109</v>
      </c>
      <c r="B63" s="1" t="s">
        <v>109</v>
      </c>
      <c r="C63" s="29">
        <v>2</v>
      </c>
      <c r="D63" s="29">
        <f>Tableau1[[#This Row],[Validité
(Année)]]</f>
        <v>2</v>
      </c>
      <c r="E63" s="29">
        <f>Tableau1[Validité2]</f>
        <v>2</v>
      </c>
      <c r="F63" s="33" t="s">
        <v>110</v>
      </c>
    </row>
    <row r="64" spans="1:6" x14ac:dyDescent="0.3">
      <c r="A64" s="19" t="s">
        <v>110</v>
      </c>
      <c r="B64" s="1" t="s">
        <v>111</v>
      </c>
      <c r="C64" s="29">
        <v>2</v>
      </c>
      <c r="D64" s="29">
        <f>Tableau1[[#This Row],[Validité
(Année)]]</f>
        <v>2</v>
      </c>
      <c r="E64" s="29">
        <f>Tableau1[Validité2]</f>
        <v>2</v>
      </c>
      <c r="F64" s="33" t="s">
        <v>12</v>
      </c>
    </row>
    <row r="65" spans="1:6" x14ac:dyDescent="0.3">
      <c r="A65" s="19" t="s">
        <v>122</v>
      </c>
      <c r="B65" s="1" t="s">
        <v>126</v>
      </c>
      <c r="C65" s="94">
        <v>5</v>
      </c>
      <c r="D65" s="29">
        <f>Tableau1[[#This Row],[Validité
(Année)]]</f>
        <v>5</v>
      </c>
      <c r="E65" s="29">
        <f>Tableau1[Validité2]</f>
        <v>5</v>
      </c>
      <c r="F65" s="33"/>
    </row>
    <row r="66" spans="1:6" x14ac:dyDescent="0.3">
      <c r="A66" s="19" t="s">
        <v>127</v>
      </c>
      <c r="B66" s="1" t="s">
        <v>128</v>
      </c>
      <c r="C66" s="94">
        <v>5</v>
      </c>
      <c r="D66" s="29">
        <f>Tableau1[[#This Row],[Validité
(Année)]]</f>
        <v>5</v>
      </c>
      <c r="E66" s="29">
        <f>Tableau1[Validité2]</f>
        <v>5</v>
      </c>
      <c r="F66" s="33"/>
    </row>
    <row r="67" spans="1:6" x14ac:dyDescent="0.3">
      <c r="A67" s="20"/>
      <c r="B67" s="20"/>
      <c r="C67" s="30"/>
      <c r="D67" s="30"/>
      <c r="E67" s="34"/>
    </row>
    <row r="68" spans="1:6" x14ac:dyDescent="0.3">
      <c r="A68" s="20"/>
      <c r="B68" s="20"/>
      <c r="C68" s="30"/>
      <c r="D68" s="30"/>
      <c r="E68" s="34"/>
    </row>
    <row r="69" spans="1:6" x14ac:dyDescent="0.3">
      <c r="A69" s="20"/>
      <c r="B69" s="20"/>
      <c r="C69" s="30"/>
      <c r="D69" s="30"/>
      <c r="E69" s="34"/>
    </row>
    <row r="70" spans="1:6" x14ac:dyDescent="0.3">
      <c r="A70" s="20"/>
      <c r="B70" s="20"/>
      <c r="C70" s="30"/>
      <c r="D70" s="30"/>
      <c r="E70" s="34"/>
    </row>
  </sheetData>
  <pageMargins left="0.23622047244094491" right="0.23622047244094491" top="0.74803149606299213" bottom="0.74803149606299213" header="0.31496062992125984" footer="0.31496062992125984"/>
  <pageSetup paperSize="9" scale="80" orientation="portrait" verticalDpi="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I1:I67"/>
  <sheetViews>
    <sheetView workbookViewId="0">
      <selection activeCell="D9" sqref="D9"/>
    </sheetView>
  </sheetViews>
  <sheetFormatPr baseColWidth="10" defaultRowHeight="16.5" x14ac:dyDescent="0.3"/>
  <sheetData>
    <row r="1" spans="9:9" x14ac:dyDescent="0.3">
      <c r="I1" s="23">
        <v>1</v>
      </c>
    </row>
    <row r="2" spans="9:9" x14ac:dyDescent="0.3">
      <c r="I2" s="24">
        <v>3</v>
      </c>
    </row>
    <row r="3" spans="9:9" x14ac:dyDescent="0.3">
      <c r="I3" s="23">
        <v>4</v>
      </c>
    </row>
    <row r="4" spans="9:9" x14ac:dyDescent="0.3">
      <c r="I4" s="24">
        <v>1</v>
      </c>
    </row>
    <row r="5" spans="9:9" x14ac:dyDescent="0.3">
      <c r="I5" s="23">
        <v>2</v>
      </c>
    </row>
    <row r="6" spans="9:9" x14ac:dyDescent="0.3">
      <c r="I6" s="24">
        <v>2.5</v>
      </c>
    </row>
    <row r="7" spans="9:9" x14ac:dyDescent="0.3">
      <c r="I7" s="23">
        <v>0.5</v>
      </c>
    </row>
    <row r="8" spans="9:9" x14ac:dyDescent="0.3">
      <c r="I8" s="24">
        <v>3</v>
      </c>
    </row>
    <row r="9" spans="9:9" x14ac:dyDescent="0.3">
      <c r="I9" s="23">
        <v>2</v>
      </c>
    </row>
    <row r="10" spans="9:9" x14ac:dyDescent="0.3">
      <c r="I10" s="24">
        <v>3</v>
      </c>
    </row>
    <row r="11" spans="9:9" x14ac:dyDescent="0.3">
      <c r="I11" s="23">
        <v>2</v>
      </c>
    </row>
    <row r="12" spans="9:9" x14ac:dyDescent="0.3">
      <c r="I12" s="24">
        <v>1</v>
      </c>
    </row>
    <row r="13" spans="9:9" x14ac:dyDescent="0.3">
      <c r="I13" s="23">
        <v>3</v>
      </c>
    </row>
    <row r="14" spans="9:9" x14ac:dyDescent="0.3">
      <c r="I14" s="24">
        <v>3</v>
      </c>
    </row>
    <row r="15" spans="9:9" x14ac:dyDescent="0.3">
      <c r="I15" s="23">
        <v>4</v>
      </c>
    </row>
    <row r="16" spans="9:9" x14ac:dyDescent="0.3">
      <c r="I16" s="24">
        <v>2</v>
      </c>
    </row>
    <row r="17" spans="9:9" x14ac:dyDescent="0.3">
      <c r="I17" s="23">
        <v>2</v>
      </c>
    </row>
    <row r="18" spans="9:9" x14ac:dyDescent="0.3">
      <c r="I18" s="24">
        <v>3</v>
      </c>
    </row>
    <row r="19" spans="9:9" x14ac:dyDescent="0.3">
      <c r="I19" s="23">
        <v>3</v>
      </c>
    </row>
    <row r="20" spans="9:9" x14ac:dyDescent="0.3">
      <c r="I20" s="24">
        <v>2</v>
      </c>
    </row>
    <row r="21" spans="9:9" x14ac:dyDescent="0.3">
      <c r="I21" s="23">
        <v>3</v>
      </c>
    </row>
    <row r="22" spans="9:9" x14ac:dyDescent="0.3">
      <c r="I22" s="24">
        <v>3</v>
      </c>
    </row>
    <row r="23" spans="9:9" x14ac:dyDescent="0.3">
      <c r="I23" s="23">
        <v>4</v>
      </c>
    </row>
    <row r="24" spans="9:9" x14ac:dyDescent="0.3">
      <c r="I24" s="24">
        <v>3</v>
      </c>
    </row>
    <row r="25" spans="9:9" x14ac:dyDescent="0.3">
      <c r="I25" s="23">
        <v>3</v>
      </c>
    </row>
    <row r="26" spans="9:9" x14ac:dyDescent="0.3">
      <c r="I26" s="24">
        <v>4</v>
      </c>
    </row>
    <row r="27" spans="9:9" x14ac:dyDescent="0.3">
      <c r="I27" s="23">
        <v>4</v>
      </c>
    </row>
    <row r="28" spans="9:9" x14ac:dyDescent="0.3">
      <c r="I28" s="24">
        <v>2</v>
      </c>
    </row>
    <row r="29" spans="9:9" x14ac:dyDescent="0.3">
      <c r="I29" s="23">
        <v>2</v>
      </c>
    </row>
    <row r="30" spans="9:9" x14ac:dyDescent="0.3">
      <c r="I30" s="24">
        <v>3</v>
      </c>
    </row>
    <row r="31" spans="9:9" x14ac:dyDescent="0.3">
      <c r="I31" s="23">
        <v>2</v>
      </c>
    </row>
    <row r="32" spans="9:9" x14ac:dyDescent="0.3">
      <c r="I32" s="24">
        <v>2</v>
      </c>
    </row>
    <row r="33" spans="9:9" x14ac:dyDescent="0.3">
      <c r="I33" s="23">
        <v>3</v>
      </c>
    </row>
    <row r="34" spans="9:9" x14ac:dyDescent="0.3">
      <c r="I34" s="24">
        <v>3</v>
      </c>
    </row>
    <row r="35" spans="9:9" x14ac:dyDescent="0.3">
      <c r="I35" s="23">
        <v>2</v>
      </c>
    </row>
    <row r="36" spans="9:9" x14ac:dyDescent="0.3">
      <c r="I36" s="24">
        <v>1</v>
      </c>
    </row>
    <row r="37" spans="9:9" x14ac:dyDescent="0.3">
      <c r="I37" s="23">
        <v>1</v>
      </c>
    </row>
    <row r="38" spans="9:9" x14ac:dyDescent="0.3">
      <c r="I38" s="24">
        <v>1</v>
      </c>
    </row>
    <row r="39" spans="9:9" x14ac:dyDescent="0.3">
      <c r="I39" s="23">
        <v>1</v>
      </c>
    </row>
    <row r="40" spans="9:9" x14ac:dyDescent="0.3">
      <c r="I40" s="24">
        <v>2</v>
      </c>
    </row>
    <row r="41" spans="9:9" x14ac:dyDescent="0.3">
      <c r="I41" s="23">
        <v>2</v>
      </c>
    </row>
    <row r="42" spans="9:9" x14ac:dyDescent="0.3">
      <c r="I42" s="24">
        <v>1</v>
      </c>
    </row>
    <row r="43" spans="9:9" x14ac:dyDescent="0.3">
      <c r="I43" s="23">
        <v>3</v>
      </c>
    </row>
    <row r="44" spans="9:9" x14ac:dyDescent="0.3">
      <c r="I44" s="24">
        <v>1</v>
      </c>
    </row>
    <row r="45" spans="9:9" x14ac:dyDescent="0.3">
      <c r="I45" s="23">
        <v>2</v>
      </c>
    </row>
    <row r="46" spans="9:9" x14ac:dyDescent="0.3">
      <c r="I46" s="24">
        <v>1</v>
      </c>
    </row>
    <row r="47" spans="9:9" x14ac:dyDescent="0.3">
      <c r="I47" s="23">
        <v>1</v>
      </c>
    </row>
    <row r="48" spans="9:9" x14ac:dyDescent="0.3">
      <c r="I48" s="24">
        <v>2</v>
      </c>
    </row>
    <row r="49" spans="9:9" x14ac:dyDescent="0.3">
      <c r="I49" s="23">
        <v>3</v>
      </c>
    </row>
    <row r="50" spans="9:9" x14ac:dyDescent="0.3">
      <c r="I50" s="24"/>
    </row>
    <row r="51" spans="9:9" x14ac:dyDescent="0.3">
      <c r="I51" s="23">
        <v>2</v>
      </c>
    </row>
    <row r="52" spans="9:9" x14ac:dyDescent="0.3">
      <c r="I52" s="24">
        <v>1</v>
      </c>
    </row>
    <row r="53" spans="9:9" x14ac:dyDescent="0.3">
      <c r="I53" s="23">
        <v>5</v>
      </c>
    </row>
    <row r="54" spans="9:9" x14ac:dyDescent="0.3">
      <c r="I54" s="24">
        <v>1</v>
      </c>
    </row>
    <row r="55" spans="9:9" x14ac:dyDescent="0.3">
      <c r="I55" s="23">
        <v>0.5</v>
      </c>
    </row>
    <row r="56" spans="9:9" x14ac:dyDescent="0.3">
      <c r="I56" s="24">
        <v>0.5</v>
      </c>
    </row>
    <row r="57" spans="9:9" x14ac:dyDescent="0.3">
      <c r="I57" s="23">
        <v>1</v>
      </c>
    </row>
    <row r="58" spans="9:9" x14ac:dyDescent="0.3">
      <c r="I58" s="24">
        <v>3</v>
      </c>
    </row>
    <row r="59" spans="9:9" x14ac:dyDescent="0.3">
      <c r="I59" s="23">
        <v>1.5</v>
      </c>
    </row>
    <row r="60" spans="9:9" x14ac:dyDescent="0.3">
      <c r="I60" s="24">
        <v>3</v>
      </c>
    </row>
    <row r="61" spans="9:9" x14ac:dyDescent="0.3">
      <c r="I61" s="23">
        <v>1</v>
      </c>
    </row>
    <row r="62" spans="9:9" x14ac:dyDescent="0.3">
      <c r="I62" s="24">
        <v>10</v>
      </c>
    </row>
    <row r="63" spans="9:9" x14ac:dyDescent="0.3">
      <c r="I63" s="23">
        <v>3</v>
      </c>
    </row>
    <row r="64" spans="9:9" x14ac:dyDescent="0.3">
      <c r="I64" s="24">
        <v>3</v>
      </c>
    </row>
    <row r="65" spans="9:9" x14ac:dyDescent="0.3">
      <c r="I65" s="23">
        <v>1</v>
      </c>
    </row>
    <row r="66" spans="9:9" x14ac:dyDescent="0.3">
      <c r="I66" s="24">
        <v>4.5</v>
      </c>
    </row>
    <row r="67" spans="9:9" x14ac:dyDescent="0.3">
      <c r="I67" s="25">
        <v>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8"/>
  </sheetPr>
  <dimension ref="A1:D306"/>
  <sheetViews>
    <sheetView workbookViewId="0">
      <selection activeCell="D26" sqref="D26"/>
    </sheetView>
  </sheetViews>
  <sheetFormatPr baseColWidth="10" defaultRowHeight="16.5" x14ac:dyDescent="0.3"/>
  <cols>
    <col min="1" max="1" width="10.5" style="65" bestFit="1" customWidth="1"/>
    <col min="2" max="2" width="9.5" style="20" bestFit="1" customWidth="1"/>
    <col min="3" max="3" width="12.375" style="70" customWidth="1"/>
    <col min="4" max="4" width="18.625" style="68" customWidth="1"/>
    <col min="5" max="16384" width="11" style="20"/>
  </cols>
  <sheetData>
    <row r="1" spans="1:4" x14ac:dyDescent="0.3">
      <c r="A1" s="65" t="s">
        <v>125</v>
      </c>
      <c r="B1" s="20" t="s">
        <v>0</v>
      </c>
      <c r="C1" s="70" t="s">
        <v>78</v>
      </c>
      <c r="D1" s="68" t="s">
        <v>124</v>
      </c>
    </row>
    <row r="2" spans="1:4" x14ac:dyDescent="0.3">
      <c r="A2" s="69" t="str">
        <f>'Habilitation Agent'!A19</f>
        <v>DURAND17</v>
      </c>
      <c r="B2" s="34" t="str">
        <f>'Habilitation Agent'!B19</f>
        <v>Charles17</v>
      </c>
      <c r="C2" s="111" t="str">
        <f>'Habilitation Agent'!C19</f>
        <v>HAB2</v>
      </c>
      <c r="D2" s="68">
        <f>'Habilitation Agent'!G19</f>
        <v>42688</v>
      </c>
    </row>
    <row r="3" spans="1:4" x14ac:dyDescent="0.3">
      <c r="A3" s="69" t="str">
        <f>'Habilitation Agent'!A19</f>
        <v>DURAND17</v>
      </c>
      <c r="B3" s="34" t="str">
        <f>'Habilitation Agent'!B19</f>
        <v>Charles17</v>
      </c>
      <c r="C3" s="111" t="str">
        <f>'Habilitation Agent'!I19</f>
        <v>PONTIER</v>
      </c>
      <c r="D3" s="68" t="str">
        <f>'Habilitation Agent'!M19</f>
        <v/>
      </c>
    </row>
    <row r="4" spans="1:4" x14ac:dyDescent="0.3">
      <c r="A4" s="69" t="str">
        <f>'Habilitation Agent'!A19</f>
        <v>DURAND17</v>
      </c>
      <c r="B4" s="34" t="str">
        <f>'Habilitation Agent'!B19</f>
        <v>Charles17</v>
      </c>
      <c r="C4" s="111" t="str">
        <f>'Habilitation Agent'!O19</f>
        <v>BATENTRE</v>
      </c>
      <c r="D4" s="68" t="str">
        <f>'Habilitation Agent'!S19</f>
        <v/>
      </c>
    </row>
    <row r="5" spans="1:4" x14ac:dyDescent="0.3">
      <c r="A5" s="69" t="str">
        <f>'Habilitation Agent'!A19</f>
        <v>DURAND17</v>
      </c>
      <c r="B5" s="34" t="str">
        <f>'Habilitation Agent'!B19</f>
        <v>Charles17</v>
      </c>
      <c r="C5" s="111" t="str">
        <f>'Habilitation Agent'!O19</f>
        <v>BATENTRE</v>
      </c>
      <c r="D5" s="68" t="str">
        <f>'Habilitation Agent'!S19</f>
        <v/>
      </c>
    </row>
    <row r="6" spans="1:4" x14ac:dyDescent="0.3">
      <c r="A6" s="69" t="str">
        <f>'Habilitation Agent'!A19</f>
        <v>DURAND17</v>
      </c>
      <c r="B6" s="34" t="str">
        <f>'Habilitation Agent'!B19</f>
        <v>Charles17</v>
      </c>
      <c r="C6" s="111" t="str">
        <f>'Habilitation Agent'!U19</f>
        <v>TRONCONNE</v>
      </c>
      <c r="D6" s="68">
        <f>'Habilitation Agent'!Y19</f>
        <v>43123</v>
      </c>
    </row>
    <row r="7" spans="1:4" x14ac:dyDescent="0.3">
      <c r="A7" s="69" t="str">
        <f>'Habilitation Agent'!A19</f>
        <v>DURAND17</v>
      </c>
      <c r="B7" s="34" t="str">
        <f>'Habilitation Agent'!B19</f>
        <v>Charles17</v>
      </c>
      <c r="C7" s="112">
        <f>'Habilitation Agent'!AA19</f>
        <v>0</v>
      </c>
      <c r="D7" s="68" t="str">
        <f>'Habilitation Agent'!AE19</f>
        <v/>
      </c>
    </row>
    <row r="8" spans="1:4" x14ac:dyDescent="0.3">
      <c r="A8" s="69" t="str">
        <f>'Habilitation Agent'!A19</f>
        <v>DURAND17</v>
      </c>
      <c r="B8" s="34" t="str">
        <f>'Habilitation Agent'!B19</f>
        <v>Charles17</v>
      </c>
      <c r="C8" s="112">
        <f>'Habilitation Agent'!AG19</f>
        <v>0</v>
      </c>
      <c r="D8" s="68" t="str">
        <f>'Habilitation Agent'!AK19</f>
        <v/>
      </c>
    </row>
    <row r="9" spans="1:4" x14ac:dyDescent="0.3">
      <c r="A9" s="69" t="str">
        <f>'Habilitation Agent'!A19</f>
        <v>DURAND17</v>
      </c>
      <c r="B9" s="34" t="str">
        <f>'Habilitation Agent'!B19</f>
        <v>Charles17</v>
      </c>
      <c r="C9" s="112">
        <f>'Habilitation Agent'!AM19</f>
        <v>0</v>
      </c>
      <c r="D9" s="68" t="str">
        <f>'Habilitation Agent'!AQ19</f>
        <v/>
      </c>
    </row>
    <row r="10" spans="1:4" x14ac:dyDescent="0.3">
      <c r="A10" s="69" t="str">
        <f>'Habilitation Agent'!A19</f>
        <v>DURAND17</v>
      </c>
      <c r="B10" s="34" t="str">
        <f>'Habilitation Agent'!B19</f>
        <v>Charles17</v>
      </c>
      <c r="C10" s="112">
        <f>'Habilitation Agent'!AS19</f>
        <v>0</v>
      </c>
      <c r="D10" s="68" t="str">
        <f>'Habilitation Agent'!AW19</f>
        <v/>
      </c>
    </row>
    <row r="11" spans="1:4" x14ac:dyDescent="0.3">
      <c r="A11" s="69" t="str">
        <f>'Habilitation Agent'!A19</f>
        <v>DURAND17</v>
      </c>
      <c r="B11" s="34" t="str">
        <f>'Habilitation Agent'!B19</f>
        <v>Charles17</v>
      </c>
      <c r="C11" s="112">
        <f>'Habilitation Agent'!AY19</f>
        <v>0</v>
      </c>
      <c r="D11" s="68" t="str">
        <f>'Habilitation Agent'!BC19</f>
        <v/>
      </c>
    </row>
    <row r="12" spans="1:4" x14ac:dyDescent="0.3">
      <c r="A12" s="69" t="str">
        <f>'Habilitation Agent'!A19</f>
        <v>DURAND17</v>
      </c>
      <c r="B12" s="34" t="str">
        <f>'Habilitation Agent'!B19</f>
        <v>Charles17</v>
      </c>
      <c r="C12" s="112">
        <f>'Habilitation Agent'!BE19</f>
        <v>0</v>
      </c>
      <c r="D12" s="68" t="str">
        <f>'Habilitation Agent'!BI19</f>
        <v/>
      </c>
    </row>
    <row r="13" spans="1:4" x14ac:dyDescent="0.3">
      <c r="A13" s="69" t="str">
        <f>'Habilitation Agent'!A19</f>
        <v>DURAND17</v>
      </c>
      <c r="B13" s="34" t="str">
        <f>'Habilitation Agent'!B19</f>
        <v>Charles17</v>
      </c>
      <c r="C13" s="112">
        <f>'Habilitation Agent'!BK19</f>
        <v>0</v>
      </c>
      <c r="D13" s="68" t="str">
        <f>'Habilitation Agent'!BO19</f>
        <v/>
      </c>
    </row>
    <row r="14" spans="1:4" x14ac:dyDescent="0.3">
      <c r="A14" s="69" t="str">
        <f>'Habilitation Agent'!A19</f>
        <v>DURAND17</v>
      </c>
      <c r="B14" s="34" t="str">
        <f>'Habilitation Agent'!B19</f>
        <v>Charles17</v>
      </c>
      <c r="C14" s="112">
        <f>'Habilitation Agent'!BQ19</f>
        <v>0</v>
      </c>
      <c r="D14" s="68" t="str">
        <f>'Habilitation Agent'!BU19</f>
        <v/>
      </c>
    </row>
    <row r="15" spans="1:4" x14ac:dyDescent="0.3">
      <c r="A15" s="69" t="str">
        <f>'Habilitation Agent'!A19</f>
        <v>DURAND17</v>
      </c>
      <c r="B15" s="34" t="str">
        <f>'Habilitation Agent'!B19</f>
        <v>Charles17</v>
      </c>
      <c r="C15" s="112">
        <f>'Habilitation Agent'!BW19</f>
        <v>0</v>
      </c>
      <c r="D15" s="68" t="str">
        <f>'Habilitation Agent'!CA19</f>
        <v/>
      </c>
    </row>
    <row r="16" spans="1:4" x14ac:dyDescent="0.3">
      <c r="A16" s="69" t="str">
        <f>'Habilitation Agent'!A19</f>
        <v>DURAND17</v>
      </c>
      <c r="B16" s="34" t="str">
        <f>'Habilitation Agent'!B19</f>
        <v>Charles17</v>
      </c>
      <c r="C16" s="112">
        <f>'Habilitation Agent'!CC19</f>
        <v>0</v>
      </c>
      <c r="D16" s="68" t="str">
        <f>'Habilitation Agent'!CG19</f>
        <v/>
      </c>
    </row>
    <row r="17" spans="1:4" x14ac:dyDescent="0.3">
      <c r="A17" s="69" t="str">
        <f>'Habilitation Agent'!A19</f>
        <v>DURAND17</v>
      </c>
      <c r="B17" s="34" t="str">
        <f>'Habilitation Agent'!B19</f>
        <v>Charles17</v>
      </c>
      <c r="C17" s="112">
        <f>'Habilitation Agent'!CI19</f>
        <v>0</v>
      </c>
      <c r="D17" s="68" t="str">
        <f>'Habilitation Agent'!CM19</f>
        <v/>
      </c>
    </row>
    <row r="18" spans="1:4" x14ac:dyDescent="0.3">
      <c r="A18" s="69" t="str">
        <f>'Habilitation Agent'!A19</f>
        <v>DURAND17</v>
      </c>
      <c r="B18" s="34" t="str">
        <f>'Habilitation Agent'!B19</f>
        <v>Charles17</v>
      </c>
      <c r="C18" s="112">
        <f>'Habilitation Agent'!CO19</f>
        <v>0</v>
      </c>
      <c r="D18" s="68" t="str">
        <f>'Habilitation Agent'!CS19</f>
        <v/>
      </c>
    </row>
    <row r="19" spans="1:4" x14ac:dyDescent="0.3">
      <c r="A19" s="69" t="str">
        <f>'Habilitation Agent'!A16</f>
        <v>DURAND14</v>
      </c>
      <c r="B19" s="34" t="str">
        <f>'Habilitation Agent'!B16</f>
        <v>Charles14</v>
      </c>
      <c r="C19" s="111" t="str">
        <f>'Habilitation Agent'!C16</f>
        <v>HAB2</v>
      </c>
      <c r="D19" s="68">
        <f>'Habilitation Agent'!G16</f>
        <v>42617</v>
      </c>
    </row>
    <row r="20" spans="1:4" x14ac:dyDescent="0.3">
      <c r="A20" s="69" t="str">
        <f>'Habilitation Agent'!A16</f>
        <v>DURAND14</v>
      </c>
      <c r="B20" s="34" t="str">
        <f>'Habilitation Agent'!B16</f>
        <v>Charles14</v>
      </c>
      <c r="C20" s="111" t="str">
        <f>'Habilitation Agent'!I16</f>
        <v>PONTIER</v>
      </c>
      <c r="D20" s="68" t="str">
        <f>'Habilitation Agent'!M16</f>
        <v/>
      </c>
    </row>
    <row r="21" spans="1:4" x14ac:dyDescent="0.3">
      <c r="A21" s="69" t="str">
        <f>'Habilitation Agent'!A16</f>
        <v>DURAND14</v>
      </c>
      <c r="B21" s="34" t="str">
        <f>'Habilitation Agent'!B16</f>
        <v>Charles14</v>
      </c>
      <c r="C21" s="111" t="str">
        <f>'Habilitation Agent'!O16</f>
        <v>BATENTRE</v>
      </c>
      <c r="D21" s="68">
        <f>'Habilitation Agent'!S16</f>
        <v>42877</v>
      </c>
    </row>
    <row r="22" spans="1:4" x14ac:dyDescent="0.3">
      <c r="A22" s="69" t="str">
        <f>'Habilitation Agent'!A16</f>
        <v>DURAND14</v>
      </c>
      <c r="B22" s="34" t="str">
        <f>'Habilitation Agent'!B16</f>
        <v>Charles14</v>
      </c>
      <c r="C22" s="111" t="str">
        <f>'Habilitation Agent'!O16</f>
        <v>BATENTRE</v>
      </c>
      <c r="D22" s="68">
        <f>'Habilitation Agent'!S16</f>
        <v>42877</v>
      </c>
    </row>
    <row r="23" spans="1:4" x14ac:dyDescent="0.3">
      <c r="A23" s="69" t="str">
        <f>'Habilitation Agent'!A16</f>
        <v>DURAND14</v>
      </c>
      <c r="B23" s="34" t="str">
        <f>'Habilitation Agent'!B16</f>
        <v>Charles14</v>
      </c>
      <c r="C23" s="111" t="str">
        <f>'Habilitation Agent'!U16</f>
        <v>TRONCONNE</v>
      </c>
      <c r="D23" s="68">
        <f>'Habilitation Agent'!Y16</f>
        <v>43123</v>
      </c>
    </row>
    <row r="24" spans="1:4" x14ac:dyDescent="0.3">
      <c r="A24" s="69" t="str">
        <f>'Habilitation Agent'!A16</f>
        <v>DURAND14</v>
      </c>
      <c r="B24" s="34" t="str">
        <f>'Habilitation Agent'!B16</f>
        <v>Charles14</v>
      </c>
      <c r="C24" s="111" t="str">
        <f>'Habilitation Agent'!AA16</f>
        <v>HUILE</v>
      </c>
      <c r="D24" s="68">
        <f>'Habilitation Agent'!AE16</f>
        <v>43285</v>
      </c>
    </row>
    <row r="25" spans="1:4" x14ac:dyDescent="0.3">
      <c r="A25" s="69" t="str">
        <f>'Habilitation Agent'!A16</f>
        <v>DURAND14</v>
      </c>
      <c r="B25" s="34" t="str">
        <f>'Habilitation Agent'!B16</f>
        <v>Charles14</v>
      </c>
      <c r="C25" s="111">
        <f>'Habilitation Agent'!AG16</f>
        <v>0</v>
      </c>
      <c r="D25" s="68" t="str">
        <f>'Habilitation Agent'!AK16</f>
        <v/>
      </c>
    </row>
    <row r="26" spans="1:4" x14ac:dyDescent="0.3">
      <c r="A26" s="69" t="str">
        <f>'Habilitation Agent'!A16</f>
        <v>DURAND14</v>
      </c>
      <c r="B26" s="34" t="str">
        <f>'Habilitation Agent'!B16</f>
        <v>Charles14</v>
      </c>
      <c r="C26" s="111">
        <f>'Habilitation Agent'!AM16</f>
        <v>0</v>
      </c>
      <c r="D26" s="68" t="str">
        <f>'Habilitation Agent'!AQ16</f>
        <v/>
      </c>
    </row>
    <row r="27" spans="1:4" x14ac:dyDescent="0.3">
      <c r="A27" s="69" t="str">
        <f>'Habilitation Agent'!A16</f>
        <v>DURAND14</v>
      </c>
      <c r="B27" s="34" t="str">
        <f>'Habilitation Agent'!B16</f>
        <v>Charles14</v>
      </c>
      <c r="C27" s="111">
        <f>'Habilitation Agent'!AS16</f>
        <v>0</v>
      </c>
      <c r="D27" s="68" t="str">
        <f>'Habilitation Agent'!AW16</f>
        <v/>
      </c>
    </row>
    <row r="28" spans="1:4" x14ac:dyDescent="0.3">
      <c r="A28" s="69" t="str">
        <f>'Habilitation Agent'!A16</f>
        <v>DURAND14</v>
      </c>
      <c r="B28" s="34" t="str">
        <f>'Habilitation Agent'!B16</f>
        <v>Charles14</v>
      </c>
      <c r="C28" s="111">
        <f>'Habilitation Agent'!AY16</f>
        <v>0</v>
      </c>
      <c r="D28" s="68" t="str">
        <f>'Habilitation Agent'!BC16</f>
        <v/>
      </c>
    </row>
    <row r="29" spans="1:4" x14ac:dyDescent="0.3">
      <c r="A29" s="69" t="str">
        <f>'Habilitation Agent'!A16</f>
        <v>DURAND14</v>
      </c>
      <c r="B29" s="34" t="str">
        <f>'Habilitation Agent'!B16</f>
        <v>Charles14</v>
      </c>
      <c r="C29" s="111">
        <f>'Habilitation Agent'!BE16</f>
        <v>0</v>
      </c>
      <c r="D29" s="68" t="str">
        <f>'Habilitation Agent'!BI16</f>
        <v/>
      </c>
    </row>
    <row r="30" spans="1:4" x14ac:dyDescent="0.3">
      <c r="A30" s="69" t="str">
        <f>'Habilitation Agent'!A16</f>
        <v>DURAND14</v>
      </c>
      <c r="B30" s="34" t="str">
        <f>'Habilitation Agent'!B16</f>
        <v>Charles14</v>
      </c>
      <c r="C30" s="111">
        <f>'Habilitation Agent'!BK16</f>
        <v>0</v>
      </c>
      <c r="D30" s="68" t="str">
        <f>'Habilitation Agent'!BO16</f>
        <v/>
      </c>
    </row>
    <row r="31" spans="1:4" x14ac:dyDescent="0.3">
      <c r="A31" s="69" t="str">
        <f>'Habilitation Agent'!A16</f>
        <v>DURAND14</v>
      </c>
      <c r="B31" s="34" t="str">
        <f>'Habilitation Agent'!B16</f>
        <v>Charles14</v>
      </c>
      <c r="C31" s="111">
        <f>'Habilitation Agent'!BQ16</f>
        <v>0</v>
      </c>
      <c r="D31" s="68" t="str">
        <f>'Habilitation Agent'!BU16</f>
        <v/>
      </c>
    </row>
    <row r="32" spans="1:4" x14ac:dyDescent="0.3">
      <c r="A32" s="69" t="str">
        <f>'Habilitation Agent'!A16</f>
        <v>DURAND14</v>
      </c>
      <c r="B32" s="34" t="str">
        <f>'Habilitation Agent'!B16</f>
        <v>Charles14</v>
      </c>
      <c r="C32" s="111">
        <f>'Habilitation Agent'!BW16</f>
        <v>0</v>
      </c>
      <c r="D32" s="68" t="str">
        <f>'Habilitation Agent'!CA16</f>
        <v/>
      </c>
    </row>
    <row r="33" spans="1:4" x14ac:dyDescent="0.3">
      <c r="A33" s="69" t="str">
        <f>'Habilitation Agent'!A16</f>
        <v>DURAND14</v>
      </c>
      <c r="B33" s="34" t="str">
        <f>'Habilitation Agent'!B16</f>
        <v>Charles14</v>
      </c>
      <c r="C33" s="111">
        <f>'Habilitation Agent'!CC16</f>
        <v>0</v>
      </c>
      <c r="D33" s="68" t="str">
        <f>'Habilitation Agent'!CG16</f>
        <v/>
      </c>
    </row>
    <row r="34" spans="1:4" x14ac:dyDescent="0.3">
      <c r="A34" s="69" t="str">
        <f>'Habilitation Agent'!A16</f>
        <v>DURAND14</v>
      </c>
      <c r="B34" s="34" t="str">
        <f>'Habilitation Agent'!B16</f>
        <v>Charles14</v>
      </c>
      <c r="C34" s="111">
        <f>'Habilitation Agent'!CI16</f>
        <v>0</v>
      </c>
      <c r="D34" s="68" t="str">
        <f>'Habilitation Agent'!CM16</f>
        <v/>
      </c>
    </row>
    <row r="35" spans="1:4" x14ac:dyDescent="0.3">
      <c r="A35" s="69" t="str">
        <f>'Habilitation Agent'!A16</f>
        <v>DURAND14</v>
      </c>
      <c r="B35" s="34" t="str">
        <f>'Habilitation Agent'!B16</f>
        <v>Charles14</v>
      </c>
      <c r="C35" s="111">
        <f>'Habilitation Agent'!CO16</f>
        <v>0</v>
      </c>
      <c r="D35" s="68" t="str">
        <f>'Habilitation Agent'!CS16</f>
        <v/>
      </c>
    </row>
    <row r="36" spans="1:4" x14ac:dyDescent="0.3">
      <c r="A36" s="69" t="str">
        <f>'Habilitation Agent'!A13</f>
        <v>DURAND11</v>
      </c>
      <c r="B36" s="34" t="str">
        <f>'Habilitation Agent'!B13</f>
        <v>Charles11</v>
      </c>
      <c r="C36" s="111" t="str">
        <f>'Habilitation Agent'!C13</f>
        <v>HAB2</v>
      </c>
      <c r="D36" s="68">
        <f>'Habilitation Agent'!G13</f>
        <v>42314</v>
      </c>
    </row>
    <row r="37" spans="1:4" x14ac:dyDescent="0.3">
      <c r="A37" s="69" t="str">
        <f>'Habilitation Agent'!A13</f>
        <v>DURAND11</v>
      </c>
      <c r="B37" s="34" t="str">
        <f>'Habilitation Agent'!B13</f>
        <v>Charles11</v>
      </c>
      <c r="C37" s="111" t="str">
        <f>'Habilitation Agent'!I13</f>
        <v>PONTIER</v>
      </c>
      <c r="D37" s="68">
        <f>'Habilitation Agent'!M13</f>
        <v>42172</v>
      </c>
    </row>
    <row r="38" spans="1:4" x14ac:dyDescent="0.3">
      <c r="A38" s="69" t="str">
        <f>'Habilitation Agent'!A13</f>
        <v>DURAND11</v>
      </c>
      <c r="B38" s="34" t="str">
        <f>'Habilitation Agent'!B13</f>
        <v>Charles11</v>
      </c>
      <c r="C38" s="111" t="str">
        <f>'Habilitation Agent'!O13</f>
        <v>BATENTRE</v>
      </c>
      <c r="D38" s="68">
        <f>'Habilitation Agent'!S13</f>
        <v>42870</v>
      </c>
    </row>
    <row r="39" spans="1:4" x14ac:dyDescent="0.3">
      <c r="A39" s="69" t="str">
        <f>'Habilitation Agent'!A13</f>
        <v>DURAND11</v>
      </c>
      <c r="B39" s="34" t="str">
        <f>'Habilitation Agent'!B13</f>
        <v>Charles11</v>
      </c>
      <c r="C39" s="111" t="str">
        <f>'Habilitation Agent'!O13</f>
        <v>BATENTRE</v>
      </c>
      <c r="D39" s="68">
        <f>'Habilitation Agent'!S13</f>
        <v>42870</v>
      </c>
    </row>
    <row r="40" spans="1:4" x14ac:dyDescent="0.3">
      <c r="A40" s="69" t="str">
        <f>'Habilitation Agent'!A13</f>
        <v>DURAND11</v>
      </c>
      <c r="B40" s="34" t="str">
        <f>'Habilitation Agent'!B13</f>
        <v>Charles11</v>
      </c>
      <c r="C40" s="111" t="str">
        <f>'Habilitation Agent'!U13</f>
        <v>TRONCONNE</v>
      </c>
      <c r="D40" s="68">
        <f>'Habilitation Agent'!Y13</f>
        <v>43523</v>
      </c>
    </row>
    <row r="41" spans="1:4" x14ac:dyDescent="0.3">
      <c r="A41" s="69" t="str">
        <f>'Habilitation Agent'!A13</f>
        <v>DURAND11</v>
      </c>
      <c r="B41" s="34" t="str">
        <f>'Habilitation Agent'!B13</f>
        <v>Charles11</v>
      </c>
      <c r="C41" s="111">
        <f>'Habilitation Agent'!AA13</f>
        <v>0</v>
      </c>
      <c r="D41" s="68" t="str">
        <f>'Habilitation Agent'!AE13</f>
        <v/>
      </c>
    </row>
    <row r="42" spans="1:4" x14ac:dyDescent="0.3">
      <c r="A42" s="69" t="str">
        <f>'Habilitation Agent'!A13</f>
        <v>DURAND11</v>
      </c>
      <c r="B42" s="34" t="str">
        <f>'Habilitation Agent'!B13</f>
        <v>Charles11</v>
      </c>
      <c r="C42" s="111">
        <f>'Habilitation Agent'!AG13</f>
        <v>0</v>
      </c>
      <c r="D42" s="68" t="str">
        <f>'Habilitation Agent'!AK13</f>
        <v/>
      </c>
    </row>
    <row r="43" spans="1:4" x14ac:dyDescent="0.3">
      <c r="A43" s="69" t="str">
        <f>'Habilitation Agent'!A13</f>
        <v>DURAND11</v>
      </c>
      <c r="B43" s="34" t="str">
        <f>'Habilitation Agent'!B13</f>
        <v>Charles11</v>
      </c>
      <c r="C43" s="111">
        <f>'Habilitation Agent'!AM13</f>
        <v>0</v>
      </c>
      <c r="D43" s="68" t="str">
        <f>'Habilitation Agent'!AQ13</f>
        <v/>
      </c>
    </row>
    <row r="44" spans="1:4" x14ac:dyDescent="0.3">
      <c r="A44" s="69" t="str">
        <f>'Habilitation Agent'!A13</f>
        <v>DURAND11</v>
      </c>
      <c r="B44" s="34" t="str">
        <f>'Habilitation Agent'!B13</f>
        <v>Charles11</v>
      </c>
      <c r="C44" s="111">
        <f>'Habilitation Agent'!AS13</f>
        <v>0</v>
      </c>
      <c r="D44" s="68" t="str">
        <f>'Habilitation Agent'!AW13</f>
        <v/>
      </c>
    </row>
    <row r="45" spans="1:4" x14ac:dyDescent="0.3">
      <c r="A45" s="69" t="str">
        <f>'Habilitation Agent'!A13</f>
        <v>DURAND11</v>
      </c>
      <c r="B45" s="34" t="str">
        <f>'Habilitation Agent'!B13</f>
        <v>Charles11</v>
      </c>
      <c r="C45" s="111">
        <f>'Habilitation Agent'!AY13</f>
        <v>0</v>
      </c>
      <c r="D45" s="68" t="str">
        <f>'Habilitation Agent'!BC13</f>
        <v/>
      </c>
    </row>
    <row r="46" spans="1:4" x14ac:dyDescent="0.3">
      <c r="A46" s="69" t="str">
        <f>'Habilitation Agent'!A13</f>
        <v>DURAND11</v>
      </c>
      <c r="B46" s="34" t="str">
        <f>'Habilitation Agent'!B13</f>
        <v>Charles11</v>
      </c>
      <c r="C46" s="111">
        <f>'Habilitation Agent'!BE13</f>
        <v>0</v>
      </c>
      <c r="D46" s="68" t="str">
        <f>'Habilitation Agent'!BI13</f>
        <v/>
      </c>
    </row>
    <row r="47" spans="1:4" x14ac:dyDescent="0.3">
      <c r="A47" s="69" t="str">
        <f>'Habilitation Agent'!A13</f>
        <v>DURAND11</v>
      </c>
      <c r="B47" s="34" t="str">
        <f>'Habilitation Agent'!B13</f>
        <v>Charles11</v>
      </c>
      <c r="C47" s="111">
        <f>'Habilitation Agent'!BK13</f>
        <v>0</v>
      </c>
      <c r="D47" s="68" t="str">
        <f>'Habilitation Agent'!BO13</f>
        <v/>
      </c>
    </row>
    <row r="48" spans="1:4" x14ac:dyDescent="0.3">
      <c r="A48" s="69" t="str">
        <f>'Habilitation Agent'!A13</f>
        <v>DURAND11</v>
      </c>
      <c r="B48" s="34" t="str">
        <f>'Habilitation Agent'!B13</f>
        <v>Charles11</v>
      </c>
      <c r="C48" s="111">
        <f>'Habilitation Agent'!BQ13</f>
        <v>0</v>
      </c>
      <c r="D48" s="68" t="str">
        <f>'Habilitation Agent'!BU13</f>
        <v/>
      </c>
    </row>
    <row r="49" spans="1:4" x14ac:dyDescent="0.3">
      <c r="A49" s="69" t="str">
        <f>'Habilitation Agent'!A13</f>
        <v>DURAND11</v>
      </c>
      <c r="B49" s="34" t="str">
        <f>'Habilitation Agent'!B13</f>
        <v>Charles11</v>
      </c>
      <c r="C49" s="111">
        <f>'Habilitation Agent'!BW13</f>
        <v>0</v>
      </c>
      <c r="D49" s="68" t="str">
        <f>'Habilitation Agent'!CA13</f>
        <v/>
      </c>
    </row>
    <row r="50" spans="1:4" x14ac:dyDescent="0.3">
      <c r="A50" s="69" t="str">
        <f>'Habilitation Agent'!A13</f>
        <v>DURAND11</v>
      </c>
      <c r="B50" s="34" t="str">
        <f>'Habilitation Agent'!B13</f>
        <v>Charles11</v>
      </c>
      <c r="C50" s="111">
        <f>'Habilitation Agent'!CC13</f>
        <v>0</v>
      </c>
      <c r="D50" s="68" t="str">
        <f>'Habilitation Agent'!CG13</f>
        <v/>
      </c>
    </row>
    <row r="51" spans="1:4" x14ac:dyDescent="0.3">
      <c r="A51" s="69" t="str">
        <f>'Habilitation Agent'!A13</f>
        <v>DURAND11</v>
      </c>
      <c r="B51" s="34" t="str">
        <f>'Habilitation Agent'!B13</f>
        <v>Charles11</v>
      </c>
      <c r="C51" s="111">
        <f>'Habilitation Agent'!CI13</f>
        <v>0</v>
      </c>
      <c r="D51" s="68" t="str">
        <f>'Habilitation Agent'!CM13</f>
        <v/>
      </c>
    </row>
    <row r="52" spans="1:4" x14ac:dyDescent="0.3">
      <c r="A52" s="69" t="str">
        <f>'Habilitation Agent'!A13</f>
        <v>DURAND11</v>
      </c>
      <c r="B52" s="34" t="str">
        <f>'Habilitation Agent'!B13</f>
        <v>Charles11</v>
      </c>
      <c r="C52" s="111">
        <f>'Habilitation Agent'!CO13</f>
        <v>0</v>
      </c>
      <c r="D52" s="68" t="str">
        <f>'Habilitation Agent'!CS13</f>
        <v/>
      </c>
    </row>
    <row r="53" spans="1:4" x14ac:dyDescent="0.3">
      <c r="A53" s="69" t="str">
        <f>'Habilitation Agent'!A8</f>
        <v>DURAND6</v>
      </c>
      <c r="B53" s="34" t="str">
        <f>'Habilitation Agent'!B8</f>
        <v>Charles6</v>
      </c>
      <c r="C53" s="111" t="str">
        <f>'Habilitation Agent'!C8</f>
        <v>HAB2</v>
      </c>
      <c r="D53" s="68">
        <f>'Habilitation Agent'!G8</f>
        <v>42535</v>
      </c>
    </row>
    <row r="54" spans="1:4" x14ac:dyDescent="0.3">
      <c r="A54" s="69" t="str">
        <f>'Habilitation Agent'!A8</f>
        <v>DURAND6</v>
      </c>
      <c r="B54" s="34" t="str">
        <f>'Habilitation Agent'!B8</f>
        <v>Charles6</v>
      </c>
      <c r="C54" s="111" t="str">
        <f>'Habilitation Agent'!I8</f>
        <v>PONTIER</v>
      </c>
      <c r="D54" s="68" t="str">
        <f>'Habilitation Agent'!M8</f>
        <v/>
      </c>
    </row>
    <row r="55" spans="1:4" x14ac:dyDescent="0.3">
      <c r="A55" s="69" t="str">
        <f>'Habilitation Agent'!A8</f>
        <v>DURAND6</v>
      </c>
      <c r="B55" s="34" t="str">
        <f>'Habilitation Agent'!B8</f>
        <v>Charles6</v>
      </c>
      <c r="C55" s="111" t="str">
        <f>'Habilitation Agent'!O8</f>
        <v>BATENTRE</v>
      </c>
      <c r="D55" s="68" t="str">
        <f>'Habilitation Agent'!S8</f>
        <v/>
      </c>
    </row>
    <row r="56" spans="1:4" x14ac:dyDescent="0.3">
      <c r="A56" s="69" t="str">
        <f>'Habilitation Agent'!A8</f>
        <v>DURAND6</v>
      </c>
      <c r="B56" s="34" t="str">
        <f>'Habilitation Agent'!B8</f>
        <v>Charles6</v>
      </c>
      <c r="C56" s="111" t="str">
        <f>'Habilitation Agent'!O8</f>
        <v>BATENTRE</v>
      </c>
      <c r="D56" s="68" t="str">
        <f>'Habilitation Agent'!S8</f>
        <v/>
      </c>
    </row>
    <row r="57" spans="1:4" x14ac:dyDescent="0.3">
      <c r="A57" s="69" t="str">
        <f>'Habilitation Agent'!A8</f>
        <v>DURAND6</v>
      </c>
      <c r="B57" s="34" t="str">
        <f>'Habilitation Agent'!B8</f>
        <v>Charles6</v>
      </c>
      <c r="C57" s="111" t="str">
        <f>'Habilitation Agent'!U8</f>
        <v>TRONCONNE</v>
      </c>
      <c r="D57" s="68">
        <f>'Habilitation Agent'!Y8</f>
        <v>43523</v>
      </c>
    </row>
    <row r="58" spans="1:4" x14ac:dyDescent="0.3">
      <c r="A58" s="69" t="str">
        <f>'Habilitation Agent'!A8</f>
        <v>DURAND6</v>
      </c>
      <c r="B58" s="34" t="str">
        <f>'Habilitation Agent'!B8</f>
        <v>Charles6</v>
      </c>
      <c r="C58" s="111" t="str">
        <f>'Habilitation Agent'!AA8</f>
        <v>HUILE</v>
      </c>
      <c r="D58" s="68">
        <f>'Habilitation Agent'!AE8</f>
        <v>43285</v>
      </c>
    </row>
    <row r="59" spans="1:4" x14ac:dyDescent="0.3">
      <c r="A59" s="69" t="str">
        <f>'Habilitation Agent'!A8</f>
        <v>DURAND6</v>
      </c>
      <c r="B59" s="34" t="str">
        <f>'Habilitation Agent'!B8</f>
        <v>Charles6</v>
      </c>
      <c r="C59" s="111">
        <f>'Habilitation Agent'!AG8</f>
        <v>0</v>
      </c>
      <c r="D59" s="68" t="str">
        <f>'Habilitation Agent'!AK8</f>
        <v/>
      </c>
    </row>
    <row r="60" spans="1:4" x14ac:dyDescent="0.3">
      <c r="A60" s="69" t="str">
        <f>'Habilitation Agent'!A8</f>
        <v>DURAND6</v>
      </c>
      <c r="B60" s="34" t="str">
        <f>'Habilitation Agent'!B8</f>
        <v>Charles6</v>
      </c>
      <c r="C60" s="111" t="str">
        <f>'Habilitation Agent'!AM8</f>
        <v>CAMIGRUINI</v>
      </c>
      <c r="D60" s="68">
        <f>'Habilitation Agent'!AQ8</f>
        <v>43048</v>
      </c>
    </row>
    <row r="61" spans="1:4" x14ac:dyDescent="0.3">
      <c r="A61" s="69" t="str">
        <f>'Habilitation Agent'!A8</f>
        <v>DURAND6</v>
      </c>
      <c r="B61" s="34" t="str">
        <f>'Habilitation Agent'!B8</f>
        <v>Charles6</v>
      </c>
      <c r="C61" s="111" t="str">
        <f>'Habilitation Agent'!AS8</f>
        <v>SICOBA</v>
      </c>
      <c r="D61" s="68" t="str">
        <f>'Habilitation Agent'!AW8</f>
        <v/>
      </c>
    </row>
    <row r="62" spans="1:4" x14ac:dyDescent="0.3">
      <c r="A62" s="69" t="str">
        <f>'Habilitation Agent'!A8</f>
        <v>DURAND6</v>
      </c>
      <c r="B62" s="34" t="str">
        <f>'Habilitation Agent'!B8</f>
        <v>Charles6</v>
      </c>
      <c r="C62" s="111">
        <f>'Habilitation Agent'!AY8</f>
        <v>0</v>
      </c>
      <c r="D62" s="68" t="str">
        <f>'Habilitation Agent'!BC8</f>
        <v/>
      </c>
    </row>
    <row r="63" spans="1:4" x14ac:dyDescent="0.3">
      <c r="A63" s="69" t="str">
        <f>'Habilitation Agent'!A8</f>
        <v>DURAND6</v>
      </c>
      <c r="B63" s="34" t="str">
        <f>'Habilitation Agent'!B8</f>
        <v>Charles6</v>
      </c>
      <c r="C63" s="111">
        <f>'Habilitation Agent'!BE8</f>
        <v>0</v>
      </c>
      <c r="D63" s="68" t="str">
        <f>'Habilitation Agent'!BI8</f>
        <v/>
      </c>
    </row>
    <row r="64" spans="1:4" x14ac:dyDescent="0.3">
      <c r="A64" s="69" t="str">
        <f>'Habilitation Agent'!A8</f>
        <v>DURAND6</v>
      </c>
      <c r="B64" s="34" t="str">
        <f>'Habilitation Agent'!B8</f>
        <v>Charles6</v>
      </c>
      <c r="C64" s="111">
        <f>'Habilitation Agent'!BK8</f>
        <v>0</v>
      </c>
      <c r="D64" s="68" t="str">
        <f>'Habilitation Agent'!BO8</f>
        <v/>
      </c>
    </row>
    <row r="65" spans="1:4" x14ac:dyDescent="0.3">
      <c r="A65" s="69" t="str">
        <f>'Habilitation Agent'!A8</f>
        <v>DURAND6</v>
      </c>
      <c r="B65" s="34" t="str">
        <f>'Habilitation Agent'!B8</f>
        <v>Charles6</v>
      </c>
      <c r="C65" s="111">
        <f>'Habilitation Agent'!BQ8</f>
        <v>0</v>
      </c>
      <c r="D65" s="68" t="str">
        <f>'Habilitation Agent'!BU8</f>
        <v/>
      </c>
    </row>
    <row r="66" spans="1:4" x14ac:dyDescent="0.3">
      <c r="A66" s="69" t="str">
        <f>'Habilitation Agent'!A8</f>
        <v>DURAND6</v>
      </c>
      <c r="B66" s="34" t="str">
        <f>'Habilitation Agent'!B8</f>
        <v>Charles6</v>
      </c>
      <c r="C66" s="111">
        <f>'Habilitation Agent'!BW8</f>
        <v>0</v>
      </c>
      <c r="D66" s="68" t="str">
        <f>'Habilitation Agent'!CA8</f>
        <v/>
      </c>
    </row>
    <row r="67" spans="1:4" x14ac:dyDescent="0.3">
      <c r="A67" s="69" t="str">
        <f>'Habilitation Agent'!A8</f>
        <v>DURAND6</v>
      </c>
      <c r="B67" s="34" t="str">
        <f>'Habilitation Agent'!B8</f>
        <v>Charles6</v>
      </c>
      <c r="C67" s="111">
        <f>'Habilitation Agent'!CC8</f>
        <v>0</v>
      </c>
      <c r="D67" s="68" t="str">
        <f>'Habilitation Agent'!CG8</f>
        <v/>
      </c>
    </row>
    <row r="68" spans="1:4" x14ac:dyDescent="0.3">
      <c r="A68" s="69" t="str">
        <f>'Habilitation Agent'!A8</f>
        <v>DURAND6</v>
      </c>
      <c r="B68" s="34" t="str">
        <f>'Habilitation Agent'!B8</f>
        <v>Charles6</v>
      </c>
      <c r="C68" s="111">
        <f>'Habilitation Agent'!CI8</f>
        <v>0</v>
      </c>
      <c r="D68" s="68" t="str">
        <f>'Habilitation Agent'!CM8</f>
        <v/>
      </c>
    </row>
    <row r="69" spans="1:4" x14ac:dyDescent="0.3">
      <c r="A69" s="69" t="str">
        <f>'Habilitation Agent'!A8</f>
        <v>DURAND6</v>
      </c>
      <c r="B69" s="34" t="str">
        <f>'Habilitation Agent'!B8</f>
        <v>Charles6</v>
      </c>
      <c r="C69" s="111">
        <f>'Habilitation Agent'!CO8</f>
        <v>0</v>
      </c>
      <c r="D69" s="68" t="str">
        <f>'Habilitation Agent'!CS8</f>
        <v/>
      </c>
    </row>
    <row r="70" spans="1:4" x14ac:dyDescent="0.3">
      <c r="A70" s="69" t="str">
        <f>'Habilitation Agent'!A4</f>
        <v>DURAND2</v>
      </c>
      <c r="B70" s="34" t="str">
        <f>'Habilitation Agent'!B4</f>
        <v>Charles2</v>
      </c>
      <c r="C70" s="111" t="str">
        <f>'Habilitation Agent'!C4</f>
        <v>HAB2</v>
      </c>
      <c r="D70" s="68">
        <f>'Habilitation Agent'!G4</f>
        <v>42507</v>
      </c>
    </row>
    <row r="71" spans="1:4" x14ac:dyDescent="0.3">
      <c r="A71" s="69" t="str">
        <f>'Habilitation Agent'!A4</f>
        <v>DURAND2</v>
      </c>
      <c r="B71" s="34" t="str">
        <f>'Habilitation Agent'!B4</f>
        <v>Charles2</v>
      </c>
      <c r="C71" s="111" t="str">
        <f>'Habilitation Agent'!I4</f>
        <v>PONTIER</v>
      </c>
      <c r="D71" s="68">
        <f>'Habilitation Agent'!M4</f>
        <v>43591</v>
      </c>
    </row>
    <row r="72" spans="1:4" x14ac:dyDescent="0.3">
      <c r="A72" s="69" t="str">
        <f>'Habilitation Agent'!A4</f>
        <v>DURAND2</v>
      </c>
      <c r="B72" s="34" t="str">
        <f>'Habilitation Agent'!B4</f>
        <v>Charles2</v>
      </c>
      <c r="C72" s="111">
        <f>'Habilitation Agent'!O4</f>
        <v>0</v>
      </c>
      <c r="D72" s="68" t="str">
        <f>'Habilitation Agent'!S4</f>
        <v/>
      </c>
    </row>
    <row r="73" spans="1:4" x14ac:dyDescent="0.3">
      <c r="A73" s="69" t="str">
        <f>'Habilitation Agent'!A4</f>
        <v>DURAND2</v>
      </c>
      <c r="B73" s="34" t="str">
        <f>'Habilitation Agent'!B4</f>
        <v>Charles2</v>
      </c>
      <c r="C73" s="111">
        <f>'Habilitation Agent'!O4</f>
        <v>0</v>
      </c>
      <c r="D73" s="68" t="str">
        <f>'Habilitation Agent'!S4</f>
        <v/>
      </c>
    </row>
    <row r="74" spans="1:4" x14ac:dyDescent="0.3">
      <c r="A74" s="69" t="str">
        <f>'Habilitation Agent'!A4</f>
        <v>DURAND2</v>
      </c>
      <c r="B74" s="34" t="str">
        <f>'Habilitation Agent'!B4</f>
        <v>Charles2</v>
      </c>
      <c r="C74" s="111" t="str">
        <f>'Habilitation Agent'!U4</f>
        <v>TRONCONNE</v>
      </c>
      <c r="D74" s="68">
        <f>'Habilitation Agent'!Y4</f>
        <v>43523</v>
      </c>
    </row>
    <row r="75" spans="1:4" x14ac:dyDescent="0.3">
      <c r="A75" s="69" t="str">
        <f>'Habilitation Agent'!A4</f>
        <v>DURAND2</v>
      </c>
      <c r="B75" s="34" t="str">
        <f>'Habilitation Agent'!B4</f>
        <v>Charles2</v>
      </c>
      <c r="C75" s="111">
        <f>'Habilitation Agent'!AA4</f>
        <v>0</v>
      </c>
      <c r="D75" s="68" t="str">
        <f>'Habilitation Agent'!AE4</f>
        <v/>
      </c>
    </row>
    <row r="76" spans="1:4" x14ac:dyDescent="0.3">
      <c r="A76" s="69" t="str">
        <f>'Habilitation Agent'!A4</f>
        <v>DURAND2</v>
      </c>
      <c r="B76" s="34" t="str">
        <f>'Habilitation Agent'!B4</f>
        <v>Charles2</v>
      </c>
      <c r="C76" s="111">
        <f>'Habilitation Agent'!AG4</f>
        <v>0</v>
      </c>
      <c r="D76" s="68" t="str">
        <f>'Habilitation Agent'!AK4</f>
        <v/>
      </c>
    </row>
    <row r="77" spans="1:4" x14ac:dyDescent="0.3">
      <c r="A77" s="69" t="str">
        <f>'Habilitation Agent'!A4</f>
        <v>DURAND2</v>
      </c>
      <c r="B77" s="34" t="str">
        <f>'Habilitation Agent'!B4</f>
        <v>Charles2</v>
      </c>
      <c r="C77" s="111">
        <f>'Habilitation Agent'!AM4</f>
        <v>0</v>
      </c>
      <c r="D77" s="68" t="str">
        <f>'Habilitation Agent'!AQ4</f>
        <v/>
      </c>
    </row>
    <row r="78" spans="1:4" x14ac:dyDescent="0.3">
      <c r="A78" s="69" t="str">
        <f>'Habilitation Agent'!A4</f>
        <v>DURAND2</v>
      </c>
      <c r="B78" s="34" t="str">
        <f>'Habilitation Agent'!B4</f>
        <v>Charles2</v>
      </c>
      <c r="C78" s="111">
        <f>'Habilitation Agent'!AS4</f>
        <v>0</v>
      </c>
      <c r="D78" s="68" t="str">
        <f>'Habilitation Agent'!AW4</f>
        <v/>
      </c>
    </row>
    <row r="79" spans="1:4" x14ac:dyDescent="0.3">
      <c r="A79" s="69" t="str">
        <f>'Habilitation Agent'!A4</f>
        <v>DURAND2</v>
      </c>
      <c r="B79" s="34" t="str">
        <f>'Habilitation Agent'!B4</f>
        <v>Charles2</v>
      </c>
      <c r="C79" s="111">
        <f>'Habilitation Agent'!AY4</f>
        <v>0</v>
      </c>
      <c r="D79" s="68" t="str">
        <f>'Habilitation Agent'!BC4</f>
        <v/>
      </c>
    </row>
    <row r="80" spans="1:4" x14ac:dyDescent="0.3">
      <c r="A80" s="69" t="str">
        <f>'Habilitation Agent'!A4</f>
        <v>DURAND2</v>
      </c>
      <c r="B80" s="34" t="str">
        <f>'Habilitation Agent'!B4</f>
        <v>Charles2</v>
      </c>
      <c r="C80" s="111">
        <f>'Habilitation Agent'!BE4</f>
        <v>0</v>
      </c>
      <c r="D80" s="68" t="str">
        <f>'Habilitation Agent'!BI4</f>
        <v/>
      </c>
    </row>
    <row r="81" spans="1:4" x14ac:dyDescent="0.3">
      <c r="A81" s="69" t="str">
        <f>'Habilitation Agent'!A4</f>
        <v>DURAND2</v>
      </c>
      <c r="B81" s="34" t="str">
        <f>'Habilitation Agent'!B4</f>
        <v>Charles2</v>
      </c>
      <c r="C81" s="111">
        <f>'Habilitation Agent'!BK4</f>
        <v>0</v>
      </c>
      <c r="D81" s="68" t="str">
        <f>'Habilitation Agent'!BO4</f>
        <v/>
      </c>
    </row>
    <row r="82" spans="1:4" x14ac:dyDescent="0.3">
      <c r="A82" s="69" t="str">
        <f>'Habilitation Agent'!A4</f>
        <v>DURAND2</v>
      </c>
      <c r="B82" s="34" t="str">
        <f>'Habilitation Agent'!B4</f>
        <v>Charles2</v>
      </c>
      <c r="C82" s="111">
        <f>'Habilitation Agent'!BQ4</f>
        <v>0</v>
      </c>
      <c r="D82" s="68" t="str">
        <f>'Habilitation Agent'!BU4</f>
        <v/>
      </c>
    </row>
    <row r="83" spans="1:4" x14ac:dyDescent="0.3">
      <c r="A83" s="69" t="str">
        <f>'Habilitation Agent'!A4</f>
        <v>DURAND2</v>
      </c>
      <c r="B83" s="34" t="str">
        <f>'Habilitation Agent'!B4</f>
        <v>Charles2</v>
      </c>
      <c r="C83" s="111">
        <f>'Habilitation Agent'!BW4</f>
        <v>0</v>
      </c>
      <c r="D83" s="68" t="str">
        <f>'Habilitation Agent'!CA4</f>
        <v/>
      </c>
    </row>
    <row r="84" spans="1:4" x14ac:dyDescent="0.3">
      <c r="A84" s="69" t="str">
        <f>'Habilitation Agent'!A4</f>
        <v>DURAND2</v>
      </c>
      <c r="B84" s="34" t="str">
        <f>'Habilitation Agent'!B4</f>
        <v>Charles2</v>
      </c>
      <c r="C84" s="111">
        <f>'Habilitation Agent'!CC4</f>
        <v>0</v>
      </c>
      <c r="D84" s="68" t="str">
        <f>'Habilitation Agent'!CG4</f>
        <v/>
      </c>
    </row>
    <row r="85" spans="1:4" x14ac:dyDescent="0.3">
      <c r="A85" s="69" t="str">
        <f>'Habilitation Agent'!A4</f>
        <v>DURAND2</v>
      </c>
      <c r="B85" s="34" t="str">
        <f>'Habilitation Agent'!B4</f>
        <v>Charles2</v>
      </c>
      <c r="C85" s="111">
        <f>'Habilitation Agent'!CI4</f>
        <v>0</v>
      </c>
      <c r="D85" s="68" t="str">
        <f>'Habilitation Agent'!CM4</f>
        <v/>
      </c>
    </row>
    <row r="86" spans="1:4" x14ac:dyDescent="0.3">
      <c r="A86" s="69" t="str">
        <f>'Habilitation Agent'!A4</f>
        <v>DURAND2</v>
      </c>
      <c r="B86" s="34" t="str">
        <f>'Habilitation Agent'!B4</f>
        <v>Charles2</v>
      </c>
      <c r="C86" s="111">
        <f>'Habilitation Agent'!CO4</f>
        <v>0</v>
      </c>
      <c r="D86" s="68" t="str">
        <f>'Habilitation Agent'!CS4</f>
        <v/>
      </c>
    </row>
    <row r="87" spans="1:4" x14ac:dyDescent="0.3">
      <c r="A87" s="69" t="str">
        <f>'Habilitation Agent'!A12</f>
        <v>DURAND10</v>
      </c>
      <c r="B87" s="34" t="str">
        <f>'Habilitation Agent'!B12</f>
        <v>Charles10</v>
      </c>
      <c r="C87" s="111" t="str">
        <f>'Habilitation Agent'!C12</f>
        <v>HAB1</v>
      </c>
      <c r="D87" s="68">
        <f>'Habilitation Agent'!G12</f>
        <v>42834</v>
      </c>
    </row>
    <row r="88" spans="1:4" x14ac:dyDescent="0.3">
      <c r="A88" s="69" t="str">
        <f>'Habilitation Agent'!A12</f>
        <v>DURAND10</v>
      </c>
      <c r="B88" s="34" t="str">
        <f>'Habilitation Agent'!B12</f>
        <v>Charles10</v>
      </c>
      <c r="C88" s="111">
        <f>'Habilitation Agent'!I12</f>
        <v>0</v>
      </c>
      <c r="D88" s="68" t="str">
        <f>'Habilitation Agent'!M12</f>
        <v/>
      </c>
    </row>
    <row r="89" spans="1:4" x14ac:dyDescent="0.3">
      <c r="A89" s="69" t="str">
        <f>'Habilitation Agent'!A12</f>
        <v>DURAND10</v>
      </c>
      <c r="B89" s="34" t="str">
        <f>'Habilitation Agent'!B12</f>
        <v>Charles10</v>
      </c>
      <c r="C89" s="111">
        <f>'Habilitation Agent'!O12</f>
        <v>0</v>
      </c>
      <c r="D89" s="68" t="str">
        <f>'Habilitation Agent'!S12</f>
        <v/>
      </c>
    </row>
    <row r="90" spans="1:4" x14ac:dyDescent="0.3">
      <c r="A90" s="69" t="str">
        <f>'Habilitation Agent'!A12</f>
        <v>DURAND10</v>
      </c>
      <c r="B90" s="34" t="str">
        <f>'Habilitation Agent'!B12</f>
        <v>Charles10</v>
      </c>
      <c r="C90" s="111">
        <f>'Habilitation Agent'!O12</f>
        <v>0</v>
      </c>
      <c r="D90" s="68" t="str">
        <f>'Habilitation Agent'!S12</f>
        <v/>
      </c>
    </row>
    <row r="91" spans="1:4" x14ac:dyDescent="0.3">
      <c r="A91" s="69" t="str">
        <f>'Habilitation Agent'!A12</f>
        <v>DURAND10</v>
      </c>
      <c r="B91" s="34" t="str">
        <f>'Habilitation Agent'!B12</f>
        <v>Charles10</v>
      </c>
      <c r="C91" s="111">
        <f>'Habilitation Agent'!U12</f>
        <v>0</v>
      </c>
      <c r="D91" s="68" t="str">
        <f>'Habilitation Agent'!Y12</f>
        <v/>
      </c>
    </row>
    <row r="92" spans="1:4" x14ac:dyDescent="0.3">
      <c r="A92" s="69" t="str">
        <f>'Habilitation Agent'!A12</f>
        <v>DURAND10</v>
      </c>
      <c r="B92" s="34" t="str">
        <f>'Habilitation Agent'!B12</f>
        <v>Charles10</v>
      </c>
      <c r="C92" s="111">
        <f>'Habilitation Agent'!AA12</f>
        <v>0</v>
      </c>
      <c r="D92" s="68" t="str">
        <f>'Habilitation Agent'!AE12</f>
        <v/>
      </c>
    </row>
    <row r="93" spans="1:4" x14ac:dyDescent="0.3">
      <c r="A93" s="69" t="str">
        <f>'Habilitation Agent'!A12</f>
        <v>DURAND10</v>
      </c>
      <c r="B93" s="34" t="str">
        <f>'Habilitation Agent'!B12</f>
        <v>Charles10</v>
      </c>
      <c r="C93" s="111">
        <f>'Habilitation Agent'!AG12</f>
        <v>0</v>
      </c>
      <c r="D93" s="68" t="str">
        <f>'Habilitation Agent'!AK12</f>
        <v/>
      </c>
    </row>
    <row r="94" spans="1:4" x14ac:dyDescent="0.3">
      <c r="A94" s="69" t="str">
        <f>'Habilitation Agent'!A12</f>
        <v>DURAND10</v>
      </c>
      <c r="B94" s="34" t="str">
        <f>'Habilitation Agent'!B12</f>
        <v>Charles10</v>
      </c>
      <c r="C94" s="111">
        <f>'Habilitation Agent'!AM12</f>
        <v>0</v>
      </c>
      <c r="D94" s="68" t="str">
        <f>'Habilitation Agent'!AQ12</f>
        <v/>
      </c>
    </row>
    <row r="95" spans="1:4" x14ac:dyDescent="0.3">
      <c r="A95" s="69" t="str">
        <f>'Habilitation Agent'!A12</f>
        <v>DURAND10</v>
      </c>
      <c r="B95" s="34" t="str">
        <f>'Habilitation Agent'!B12</f>
        <v>Charles10</v>
      </c>
      <c r="C95" s="111">
        <f>'Habilitation Agent'!AS12</f>
        <v>0</v>
      </c>
      <c r="D95" s="68" t="str">
        <f>'Habilitation Agent'!AW12</f>
        <v/>
      </c>
    </row>
    <row r="96" spans="1:4" x14ac:dyDescent="0.3">
      <c r="A96" s="69" t="str">
        <f>'Habilitation Agent'!A12</f>
        <v>DURAND10</v>
      </c>
      <c r="B96" s="34" t="str">
        <f>'Habilitation Agent'!B12</f>
        <v>Charles10</v>
      </c>
      <c r="C96" s="111">
        <f>'Habilitation Agent'!AY12</f>
        <v>0</v>
      </c>
      <c r="D96" s="68" t="str">
        <f>'Habilitation Agent'!BC12</f>
        <v/>
      </c>
    </row>
    <row r="97" spans="1:4" x14ac:dyDescent="0.3">
      <c r="A97" s="69" t="str">
        <f>'Habilitation Agent'!A12</f>
        <v>DURAND10</v>
      </c>
      <c r="B97" s="34" t="str">
        <f>'Habilitation Agent'!B12</f>
        <v>Charles10</v>
      </c>
      <c r="C97" s="111">
        <f>'Habilitation Agent'!BE12</f>
        <v>0</v>
      </c>
      <c r="D97" s="68" t="str">
        <f>'Habilitation Agent'!BI12</f>
        <v/>
      </c>
    </row>
    <row r="98" spans="1:4" x14ac:dyDescent="0.3">
      <c r="A98" s="69" t="str">
        <f>'Habilitation Agent'!A12</f>
        <v>DURAND10</v>
      </c>
      <c r="B98" s="34" t="str">
        <f>'Habilitation Agent'!B12</f>
        <v>Charles10</v>
      </c>
      <c r="C98" s="111">
        <f>'Habilitation Agent'!BK12</f>
        <v>0</v>
      </c>
      <c r="D98" s="68" t="str">
        <f>'Habilitation Agent'!BO12</f>
        <v/>
      </c>
    </row>
    <row r="99" spans="1:4" x14ac:dyDescent="0.3">
      <c r="A99" s="69" t="str">
        <f>'Habilitation Agent'!A12</f>
        <v>DURAND10</v>
      </c>
      <c r="B99" s="34" t="str">
        <f>'Habilitation Agent'!B12</f>
        <v>Charles10</v>
      </c>
      <c r="C99" s="111">
        <f>'Habilitation Agent'!BQ12</f>
        <v>0</v>
      </c>
      <c r="D99" s="68" t="str">
        <f>'Habilitation Agent'!BU12</f>
        <v/>
      </c>
    </row>
    <row r="100" spans="1:4" x14ac:dyDescent="0.3">
      <c r="A100" s="69" t="str">
        <f>'Habilitation Agent'!A12</f>
        <v>DURAND10</v>
      </c>
      <c r="B100" s="34" t="str">
        <f>'Habilitation Agent'!B12</f>
        <v>Charles10</v>
      </c>
      <c r="C100" s="111">
        <f>'Habilitation Agent'!BW12</f>
        <v>0</v>
      </c>
      <c r="D100" s="68" t="str">
        <f>'Habilitation Agent'!CA12</f>
        <v/>
      </c>
    </row>
    <row r="101" spans="1:4" x14ac:dyDescent="0.3">
      <c r="A101" s="69" t="str">
        <f>'Habilitation Agent'!A12</f>
        <v>DURAND10</v>
      </c>
      <c r="B101" s="34" t="str">
        <f>'Habilitation Agent'!B12</f>
        <v>Charles10</v>
      </c>
      <c r="C101" s="111">
        <f>'Habilitation Agent'!CC12</f>
        <v>0</v>
      </c>
      <c r="D101" s="68" t="str">
        <f>'Habilitation Agent'!CG12</f>
        <v/>
      </c>
    </row>
    <row r="102" spans="1:4" x14ac:dyDescent="0.3">
      <c r="A102" s="69" t="str">
        <f>'Habilitation Agent'!A12</f>
        <v>DURAND10</v>
      </c>
      <c r="B102" s="34" t="str">
        <f>'Habilitation Agent'!B12</f>
        <v>Charles10</v>
      </c>
      <c r="C102" s="111">
        <f>'Habilitation Agent'!CI12</f>
        <v>0</v>
      </c>
      <c r="D102" s="68" t="str">
        <f>'Habilitation Agent'!CM12</f>
        <v/>
      </c>
    </row>
    <row r="103" spans="1:4" x14ac:dyDescent="0.3">
      <c r="A103" s="69" t="str">
        <f>'Habilitation Agent'!A12</f>
        <v>DURAND10</v>
      </c>
      <c r="B103" s="34" t="str">
        <f>'Habilitation Agent'!B12</f>
        <v>Charles10</v>
      </c>
      <c r="C103" s="111">
        <f>'Habilitation Agent'!CO12</f>
        <v>0</v>
      </c>
      <c r="D103" s="68" t="str">
        <f>'Habilitation Agent'!CS12</f>
        <v/>
      </c>
    </row>
    <row r="104" spans="1:4" x14ac:dyDescent="0.3">
      <c r="A104" s="69" t="str">
        <f>'Habilitation Agent'!A15</f>
        <v>DURAND13</v>
      </c>
      <c r="B104" s="34" t="str">
        <f>'Habilitation Agent'!B15</f>
        <v>Charles13</v>
      </c>
      <c r="C104" s="111" t="str">
        <f>'Habilitation Agent'!C15</f>
        <v>HAB2</v>
      </c>
      <c r="D104" s="68">
        <f>'Habilitation Agent'!G15</f>
        <v>42099</v>
      </c>
    </row>
    <row r="105" spans="1:4" x14ac:dyDescent="0.3">
      <c r="A105" s="69" t="str">
        <f>'Habilitation Agent'!A15</f>
        <v>DURAND13</v>
      </c>
      <c r="B105" s="34" t="str">
        <f>'Habilitation Agent'!B15</f>
        <v>Charles13</v>
      </c>
      <c r="C105" s="111" t="str">
        <f>'Habilitation Agent'!I15</f>
        <v>PONTIER</v>
      </c>
      <c r="D105" s="68">
        <f>'Habilitation Agent'!M15</f>
        <v>42324</v>
      </c>
    </row>
    <row r="106" spans="1:4" x14ac:dyDescent="0.3">
      <c r="A106" s="69" t="str">
        <f>'Habilitation Agent'!A15</f>
        <v>DURAND13</v>
      </c>
      <c r="B106" s="34" t="str">
        <f>'Habilitation Agent'!B15</f>
        <v>Charles13</v>
      </c>
      <c r="C106" s="111" t="str">
        <f>'Habilitation Agent'!O15</f>
        <v>BATENTRE</v>
      </c>
      <c r="D106" s="68">
        <f>'Habilitation Agent'!S15</f>
        <v>42870</v>
      </c>
    </row>
    <row r="107" spans="1:4" x14ac:dyDescent="0.3">
      <c r="A107" s="69" t="str">
        <f>'Habilitation Agent'!A15</f>
        <v>DURAND13</v>
      </c>
      <c r="B107" s="34" t="str">
        <f>'Habilitation Agent'!B15</f>
        <v>Charles13</v>
      </c>
      <c r="C107" s="111" t="str">
        <f>'Habilitation Agent'!O15</f>
        <v>BATENTRE</v>
      </c>
      <c r="D107" s="68">
        <f>'Habilitation Agent'!S15</f>
        <v>42870</v>
      </c>
    </row>
    <row r="108" spans="1:4" x14ac:dyDescent="0.3">
      <c r="A108" s="69" t="str">
        <f>'Habilitation Agent'!A15</f>
        <v>DURAND13</v>
      </c>
      <c r="B108" s="34" t="str">
        <f>'Habilitation Agent'!B15</f>
        <v>Charles13</v>
      </c>
      <c r="C108" s="111" t="str">
        <f>'Habilitation Agent'!U15</f>
        <v>TRONCONNE</v>
      </c>
      <c r="D108" s="68">
        <f>'Habilitation Agent'!Y15</f>
        <v>43199</v>
      </c>
    </row>
    <row r="109" spans="1:4" x14ac:dyDescent="0.3">
      <c r="A109" s="69" t="str">
        <f>'Habilitation Agent'!A15</f>
        <v>DURAND13</v>
      </c>
      <c r="B109" s="34" t="str">
        <f>'Habilitation Agent'!B15</f>
        <v>Charles13</v>
      </c>
      <c r="C109" s="111" t="str">
        <f>'Habilitation Agent'!AA15</f>
        <v/>
      </c>
      <c r="D109" s="68" t="str">
        <f>'Habilitation Agent'!AE15</f>
        <v/>
      </c>
    </row>
    <row r="110" spans="1:4" x14ac:dyDescent="0.3">
      <c r="A110" s="69" t="str">
        <f>'Habilitation Agent'!A15</f>
        <v>DURAND13</v>
      </c>
      <c r="B110" s="34" t="str">
        <f>'Habilitation Agent'!B15</f>
        <v>Charles13</v>
      </c>
      <c r="C110" s="111">
        <f>'Habilitation Agent'!AG15</f>
        <v>0</v>
      </c>
      <c r="D110" s="68" t="str">
        <f>'Habilitation Agent'!AK15</f>
        <v/>
      </c>
    </row>
    <row r="111" spans="1:4" x14ac:dyDescent="0.3">
      <c r="A111" s="69" t="str">
        <f>'Habilitation Agent'!A15</f>
        <v>DURAND13</v>
      </c>
      <c r="B111" s="34" t="str">
        <f>'Habilitation Agent'!B15</f>
        <v>Charles13</v>
      </c>
      <c r="C111" s="111">
        <f>'Habilitation Agent'!AM15</f>
        <v>0</v>
      </c>
      <c r="D111" s="68" t="str">
        <f>'Habilitation Agent'!AQ15</f>
        <v/>
      </c>
    </row>
    <row r="112" spans="1:4" x14ac:dyDescent="0.3">
      <c r="A112" s="69" t="str">
        <f>'Habilitation Agent'!A15</f>
        <v>DURAND13</v>
      </c>
      <c r="B112" s="34" t="str">
        <f>'Habilitation Agent'!B15</f>
        <v>Charles13</v>
      </c>
      <c r="C112" s="111" t="str">
        <f>'Habilitation Agent'!AS15</f>
        <v/>
      </c>
      <c r="D112" s="68" t="str">
        <f>'Habilitation Agent'!AW15</f>
        <v/>
      </c>
    </row>
    <row r="113" spans="1:4" x14ac:dyDescent="0.3">
      <c r="A113" s="69" t="str">
        <f>'Habilitation Agent'!A15</f>
        <v>DURAND13</v>
      </c>
      <c r="B113" s="34" t="str">
        <f>'Habilitation Agent'!B15</f>
        <v>Charles13</v>
      </c>
      <c r="C113" s="111" t="str">
        <f>'Habilitation Agent'!AY15</f>
        <v/>
      </c>
      <c r="D113" s="68" t="str">
        <f>'Habilitation Agent'!BC15</f>
        <v/>
      </c>
    </row>
    <row r="114" spans="1:4" x14ac:dyDescent="0.3">
      <c r="A114" s="69" t="str">
        <f>'Habilitation Agent'!A15</f>
        <v>DURAND13</v>
      </c>
      <c r="B114" s="34" t="str">
        <f>'Habilitation Agent'!B15</f>
        <v>Charles13</v>
      </c>
      <c r="C114" s="111" t="str">
        <f>'Habilitation Agent'!BE15</f>
        <v/>
      </c>
      <c r="D114" s="68" t="str">
        <f>'Habilitation Agent'!BI15</f>
        <v/>
      </c>
    </row>
    <row r="115" spans="1:4" x14ac:dyDescent="0.3">
      <c r="A115" s="69" t="str">
        <f>'Habilitation Agent'!A15</f>
        <v>DURAND13</v>
      </c>
      <c r="B115" s="34" t="str">
        <f>'Habilitation Agent'!B15</f>
        <v>Charles13</v>
      </c>
      <c r="C115" s="111" t="str">
        <f>'Habilitation Agent'!BK15</f>
        <v/>
      </c>
      <c r="D115" s="68" t="str">
        <f>'Habilitation Agent'!BO15</f>
        <v/>
      </c>
    </row>
    <row r="116" spans="1:4" x14ac:dyDescent="0.3">
      <c r="A116" s="69" t="str">
        <f>'Habilitation Agent'!A15</f>
        <v>DURAND13</v>
      </c>
      <c r="B116" s="34" t="str">
        <f>'Habilitation Agent'!B15</f>
        <v>Charles13</v>
      </c>
      <c r="C116" s="111" t="str">
        <f>'Habilitation Agent'!BQ15</f>
        <v/>
      </c>
      <c r="D116" s="68" t="str">
        <f>'Habilitation Agent'!BU15</f>
        <v/>
      </c>
    </row>
    <row r="117" spans="1:4" x14ac:dyDescent="0.3">
      <c r="A117" s="69" t="str">
        <f>'Habilitation Agent'!A15</f>
        <v>DURAND13</v>
      </c>
      <c r="B117" s="34" t="str">
        <f>'Habilitation Agent'!B15</f>
        <v>Charles13</v>
      </c>
      <c r="C117" s="111" t="str">
        <f>'Habilitation Agent'!BW15</f>
        <v/>
      </c>
      <c r="D117" s="68" t="str">
        <f>'Habilitation Agent'!CA15</f>
        <v/>
      </c>
    </row>
    <row r="118" spans="1:4" x14ac:dyDescent="0.3">
      <c r="A118" s="69" t="str">
        <f>'Habilitation Agent'!A15</f>
        <v>DURAND13</v>
      </c>
      <c r="B118" s="34" t="str">
        <f>'Habilitation Agent'!B15</f>
        <v>Charles13</v>
      </c>
      <c r="C118" s="111">
        <f>'Habilitation Agent'!CC15</f>
        <v>0</v>
      </c>
      <c r="D118" s="68" t="str">
        <f>'Habilitation Agent'!CG15</f>
        <v/>
      </c>
    </row>
    <row r="119" spans="1:4" x14ac:dyDescent="0.3">
      <c r="A119" s="69" t="str">
        <f>'Habilitation Agent'!A15</f>
        <v>DURAND13</v>
      </c>
      <c r="B119" s="34" t="str">
        <f>'Habilitation Agent'!B15</f>
        <v>Charles13</v>
      </c>
      <c r="C119" s="111" t="str">
        <f>'Habilitation Agent'!CI15</f>
        <v/>
      </c>
      <c r="D119" s="68" t="str">
        <f>'Habilitation Agent'!CM15</f>
        <v/>
      </c>
    </row>
    <row r="120" spans="1:4" x14ac:dyDescent="0.3">
      <c r="A120" s="69" t="str">
        <f>'Habilitation Agent'!A15</f>
        <v>DURAND13</v>
      </c>
      <c r="B120" s="34" t="str">
        <f>'Habilitation Agent'!B15</f>
        <v>Charles13</v>
      </c>
      <c r="C120" s="111" t="str">
        <f>'Habilitation Agent'!CO15</f>
        <v/>
      </c>
      <c r="D120" s="68" t="str">
        <f>'Habilitation Agent'!CS15</f>
        <v/>
      </c>
    </row>
    <row r="121" spans="1:4" x14ac:dyDescent="0.3">
      <c r="A121" s="69" t="str">
        <f>'Habilitation Agent'!A17</f>
        <v>DURAND15</v>
      </c>
      <c r="B121" s="34" t="str">
        <f>'Habilitation Agent'!B17</f>
        <v>Charles15</v>
      </c>
      <c r="C121" s="111" t="str">
        <f>'Habilitation Agent'!C17</f>
        <v>HAB2</v>
      </c>
      <c r="D121" s="68">
        <f>'Habilitation Agent'!G17</f>
        <v>42617</v>
      </c>
    </row>
    <row r="122" spans="1:4" x14ac:dyDescent="0.3">
      <c r="A122" s="69" t="str">
        <f>'Habilitation Agent'!A17</f>
        <v>DURAND15</v>
      </c>
      <c r="B122" s="34" t="str">
        <f>'Habilitation Agent'!B17</f>
        <v>Charles15</v>
      </c>
      <c r="C122" s="111" t="str">
        <f>'Habilitation Agent'!I17</f>
        <v>PONTIER</v>
      </c>
      <c r="D122" s="68">
        <f>'Habilitation Agent'!M17</f>
        <v>40967</v>
      </c>
    </row>
    <row r="123" spans="1:4" x14ac:dyDescent="0.3">
      <c r="A123" s="69" t="str">
        <f>'Habilitation Agent'!A17</f>
        <v>DURAND15</v>
      </c>
      <c r="B123" s="34" t="str">
        <f>'Habilitation Agent'!B17</f>
        <v>Charles15</v>
      </c>
      <c r="C123" s="111">
        <f>'Habilitation Agent'!O17</f>
        <v>0</v>
      </c>
      <c r="D123" s="68">
        <f>'Habilitation Agent'!S17</f>
        <v>0</v>
      </c>
    </row>
    <row r="124" spans="1:4" x14ac:dyDescent="0.3">
      <c r="A124" s="69" t="str">
        <f>'Habilitation Agent'!A17</f>
        <v>DURAND15</v>
      </c>
      <c r="B124" s="34" t="str">
        <f>'Habilitation Agent'!B17</f>
        <v>Charles15</v>
      </c>
      <c r="C124" s="111">
        <f>'Habilitation Agent'!O17</f>
        <v>0</v>
      </c>
      <c r="D124" s="68">
        <f>'Habilitation Agent'!S17</f>
        <v>0</v>
      </c>
    </row>
    <row r="125" spans="1:4" x14ac:dyDescent="0.3">
      <c r="A125" s="69" t="str">
        <f>'Habilitation Agent'!A17</f>
        <v>DURAND15</v>
      </c>
      <c r="B125" s="34" t="str">
        <f>'Habilitation Agent'!B17</f>
        <v>Charles15</v>
      </c>
      <c r="C125" s="111" t="str">
        <f>'Habilitation Agent'!U17</f>
        <v>TRONCONNE</v>
      </c>
      <c r="D125" s="68">
        <f>'Habilitation Agent'!Y17</f>
        <v>43122</v>
      </c>
    </row>
    <row r="126" spans="1:4" x14ac:dyDescent="0.3">
      <c r="A126" s="69" t="str">
        <f>'Habilitation Agent'!A17</f>
        <v>DURAND15</v>
      </c>
      <c r="B126" s="34" t="str">
        <f>'Habilitation Agent'!B17</f>
        <v>Charles15</v>
      </c>
      <c r="C126" s="111" t="str">
        <f>'Habilitation Agent'!AA17</f>
        <v>HUILE</v>
      </c>
      <c r="D126" s="68">
        <f>'Habilitation Agent'!AE17</f>
        <v>43397</v>
      </c>
    </row>
    <row r="127" spans="1:4" x14ac:dyDescent="0.3">
      <c r="A127" s="69" t="str">
        <f>'Habilitation Agent'!A17</f>
        <v>DURAND15</v>
      </c>
      <c r="B127" s="34" t="str">
        <f>'Habilitation Agent'!B17</f>
        <v>Charles15</v>
      </c>
      <c r="C127" s="111">
        <f>'Habilitation Agent'!AG17</f>
        <v>0</v>
      </c>
      <c r="D127" s="68" t="str">
        <f>'Habilitation Agent'!AK17</f>
        <v/>
      </c>
    </row>
    <row r="128" spans="1:4" x14ac:dyDescent="0.3">
      <c r="A128" s="69" t="str">
        <f>'Habilitation Agent'!A17</f>
        <v>DURAND15</v>
      </c>
      <c r="B128" s="34" t="str">
        <f>'Habilitation Agent'!B17</f>
        <v>Charles15</v>
      </c>
      <c r="C128" s="111">
        <f>'Habilitation Agent'!AM17</f>
        <v>0</v>
      </c>
      <c r="D128" s="68" t="str">
        <f>'Habilitation Agent'!AQ17</f>
        <v/>
      </c>
    </row>
    <row r="129" spans="1:4" x14ac:dyDescent="0.3">
      <c r="A129" s="69" t="str">
        <f>'Habilitation Agent'!A17</f>
        <v>DURAND15</v>
      </c>
      <c r="B129" s="34" t="str">
        <f>'Habilitation Agent'!B17</f>
        <v>Charles15</v>
      </c>
      <c r="C129" s="111" t="str">
        <f>'Habilitation Agent'!AS17</f>
        <v>SICOBA</v>
      </c>
      <c r="D129" s="68">
        <f>'Habilitation Agent'!AW17</f>
        <v>42463</v>
      </c>
    </row>
    <row r="130" spans="1:4" x14ac:dyDescent="0.3">
      <c r="A130" s="69" t="str">
        <f>'Habilitation Agent'!A17</f>
        <v>DURAND15</v>
      </c>
      <c r="B130" s="34" t="str">
        <f>'Habilitation Agent'!B17</f>
        <v>Charles15</v>
      </c>
      <c r="C130" s="111" t="str">
        <f>'Habilitation Agent'!AY17</f>
        <v>SECOUINIT</v>
      </c>
      <c r="D130" s="68">
        <f>'Habilitation Agent'!BC17</f>
        <v>41789</v>
      </c>
    </row>
    <row r="131" spans="1:4" x14ac:dyDescent="0.3">
      <c r="A131" s="69" t="str">
        <f>'Habilitation Agent'!A17</f>
        <v>DURAND15</v>
      </c>
      <c r="B131" s="34" t="str">
        <f>'Habilitation Agent'!B17</f>
        <v>Charles15</v>
      </c>
      <c r="C131" s="111">
        <f>'Habilitation Agent'!BE17</f>
        <v>0</v>
      </c>
      <c r="D131" s="68" t="str">
        <f>'Habilitation Agent'!BI17</f>
        <v/>
      </c>
    </row>
    <row r="132" spans="1:4" x14ac:dyDescent="0.3">
      <c r="A132" s="69" t="str">
        <f>'Habilitation Agent'!A17</f>
        <v>DURAND15</v>
      </c>
      <c r="B132" s="34" t="str">
        <f>'Habilitation Agent'!B17</f>
        <v>Charles15</v>
      </c>
      <c r="C132" s="111">
        <f>'Habilitation Agent'!BK17</f>
        <v>0</v>
      </c>
      <c r="D132" s="68" t="str">
        <f>'Habilitation Agent'!BO17</f>
        <v/>
      </c>
    </row>
    <row r="133" spans="1:4" x14ac:dyDescent="0.3">
      <c r="A133" s="69" t="str">
        <f>'Habilitation Agent'!A17</f>
        <v>DURAND15</v>
      </c>
      <c r="B133" s="34" t="str">
        <f>'Habilitation Agent'!B17</f>
        <v>Charles15</v>
      </c>
      <c r="C133" s="111">
        <f>'Habilitation Agent'!BQ17</f>
        <v>0</v>
      </c>
      <c r="D133" s="68" t="str">
        <f>'Habilitation Agent'!BU17</f>
        <v/>
      </c>
    </row>
    <row r="134" spans="1:4" x14ac:dyDescent="0.3">
      <c r="A134" s="69" t="str">
        <f>'Habilitation Agent'!A17</f>
        <v>DURAND15</v>
      </c>
      <c r="B134" s="34" t="str">
        <f>'Habilitation Agent'!B17</f>
        <v>Charles15</v>
      </c>
      <c r="C134" s="111">
        <f>'Habilitation Agent'!BW17</f>
        <v>0</v>
      </c>
      <c r="D134" s="68" t="str">
        <f>'Habilitation Agent'!CA17</f>
        <v/>
      </c>
    </row>
    <row r="135" spans="1:4" x14ac:dyDescent="0.3">
      <c r="A135" s="69" t="str">
        <f>'Habilitation Agent'!A17</f>
        <v>DURAND15</v>
      </c>
      <c r="B135" s="34" t="str">
        <f>'Habilitation Agent'!B17</f>
        <v>Charles15</v>
      </c>
      <c r="C135" s="111">
        <f>'Habilitation Agent'!CC17</f>
        <v>0</v>
      </c>
      <c r="D135" s="68" t="str">
        <f>'Habilitation Agent'!CG17</f>
        <v/>
      </c>
    </row>
    <row r="136" spans="1:4" x14ac:dyDescent="0.3">
      <c r="A136" s="69" t="str">
        <f>'Habilitation Agent'!A17</f>
        <v>DURAND15</v>
      </c>
      <c r="B136" s="34" t="str">
        <f>'Habilitation Agent'!B17</f>
        <v>Charles15</v>
      </c>
      <c r="C136" s="111">
        <f>'Habilitation Agent'!CI17</f>
        <v>0</v>
      </c>
      <c r="D136" s="68" t="str">
        <f>'Habilitation Agent'!CM17</f>
        <v/>
      </c>
    </row>
    <row r="137" spans="1:4" x14ac:dyDescent="0.3">
      <c r="A137" s="69" t="str">
        <f>'Habilitation Agent'!A17</f>
        <v>DURAND15</v>
      </c>
      <c r="B137" s="34" t="str">
        <f>'Habilitation Agent'!B17</f>
        <v>Charles15</v>
      </c>
      <c r="C137" s="111">
        <f>'Habilitation Agent'!CO17</f>
        <v>0</v>
      </c>
      <c r="D137" s="68" t="str">
        <f>'Habilitation Agent'!CS17</f>
        <v/>
      </c>
    </row>
    <row r="138" spans="1:4" x14ac:dyDescent="0.3">
      <c r="A138" s="69" t="str">
        <f>'Habilitation Agent'!A7</f>
        <v>DURAND5</v>
      </c>
      <c r="B138" s="34" t="str">
        <f>'Habilitation Agent'!B7</f>
        <v>Charles5</v>
      </c>
      <c r="C138" s="111" t="str">
        <f>'Habilitation Agent'!C7</f>
        <v>HAB2R</v>
      </c>
      <c r="D138" s="68">
        <f>'Habilitation Agent'!G7</f>
        <v>43020</v>
      </c>
    </row>
    <row r="139" spans="1:4" x14ac:dyDescent="0.3">
      <c r="A139" s="69" t="str">
        <f>'Habilitation Agent'!A7</f>
        <v>DURAND5</v>
      </c>
      <c r="B139" s="34" t="str">
        <f>'Habilitation Agent'!B7</f>
        <v>Charles5</v>
      </c>
      <c r="C139" s="111" t="str">
        <f>'Habilitation Agent'!I7</f>
        <v>PONTIER</v>
      </c>
      <c r="D139" s="68" t="str">
        <f>'Habilitation Agent'!M7</f>
        <v/>
      </c>
    </row>
    <row r="140" spans="1:4" x14ac:dyDescent="0.3">
      <c r="A140" s="69" t="str">
        <f>'Habilitation Agent'!A7</f>
        <v>DURAND5</v>
      </c>
      <c r="B140" s="34" t="str">
        <f>'Habilitation Agent'!B7</f>
        <v>Charles5</v>
      </c>
      <c r="C140" s="111" t="str">
        <f>'Habilitation Agent'!O7</f>
        <v>BATENTRE</v>
      </c>
      <c r="D140" s="68" t="str">
        <f>'Habilitation Agent'!S7</f>
        <v/>
      </c>
    </row>
    <row r="141" spans="1:4" x14ac:dyDescent="0.3">
      <c r="A141" s="69" t="str">
        <f>'Habilitation Agent'!A7</f>
        <v>DURAND5</v>
      </c>
      <c r="B141" s="34" t="str">
        <f>'Habilitation Agent'!B7</f>
        <v>Charles5</v>
      </c>
      <c r="C141" s="111" t="str">
        <f>'Habilitation Agent'!O7</f>
        <v>BATENTRE</v>
      </c>
      <c r="D141" s="68" t="str">
        <f>'Habilitation Agent'!S7</f>
        <v/>
      </c>
    </row>
    <row r="142" spans="1:4" x14ac:dyDescent="0.3">
      <c r="A142" s="69" t="str">
        <f>'Habilitation Agent'!A7</f>
        <v>DURAND5</v>
      </c>
      <c r="B142" s="34" t="str">
        <f>'Habilitation Agent'!B7</f>
        <v>Charles5</v>
      </c>
      <c r="C142" s="111" t="str">
        <f>'Habilitation Agent'!U7</f>
        <v/>
      </c>
      <c r="D142" s="68" t="str">
        <f>'Habilitation Agent'!Y7</f>
        <v/>
      </c>
    </row>
    <row r="143" spans="1:4" x14ac:dyDescent="0.3">
      <c r="A143" s="69" t="str">
        <f>'Habilitation Agent'!A7</f>
        <v>DURAND5</v>
      </c>
      <c r="B143" s="34" t="str">
        <f>'Habilitation Agent'!B7</f>
        <v>Charles5</v>
      </c>
      <c r="C143" s="111" t="str">
        <f>'Habilitation Agent'!AA7</f>
        <v>HUILE</v>
      </c>
      <c r="D143" s="68" t="str">
        <f>'Habilitation Agent'!AE7</f>
        <v/>
      </c>
    </row>
    <row r="144" spans="1:4" x14ac:dyDescent="0.3">
      <c r="A144" s="69" t="str">
        <f>'Habilitation Agent'!A7</f>
        <v>DURAND5</v>
      </c>
      <c r="B144" s="34" t="str">
        <f>'Habilitation Agent'!B7</f>
        <v>Charles5</v>
      </c>
      <c r="C144" s="111" t="str">
        <f>'Habilitation Agent'!AG7</f>
        <v/>
      </c>
      <c r="D144" s="68" t="str">
        <f>'Habilitation Agent'!AK7</f>
        <v/>
      </c>
    </row>
    <row r="145" spans="1:4" x14ac:dyDescent="0.3">
      <c r="A145" s="69" t="str">
        <f>'Habilitation Agent'!A7</f>
        <v>DURAND5</v>
      </c>
      <c r="B145" s="34" t="str">
        <f>'Habilitation Agent'!B7</f>
        <v>Charles5</v>
      </c>
      <c r="C145" s="111" t="str">
        <f>'Habilitation Agent'!AM7</f>
        <v/>
      </c>
      <c r="D145" s="68" t="str">
        <f>'Habilitation Agent'!AQ7</f>
        <v/>
      </c>
    </row>
    <row r="146" spans="1:4" x14ac:dyDescent="0.3">
      <c r="A146" s="69" t="str">
        <f>'Habilitation Agent'!A7</f>
        <v>DURAND5</v>
      </c>
      <c r="B146" s="34" t="str">
        <f>'Habilitation Agent'!B7</f>
        <v>Charles5</v>
      </c>
      <c r="C146" s="111" t="str">
        <f>'Habilitation Agent'!AS7</f>
        <v>SICOBA</v>
      </c>
      <c r="D146" s="68" t="str">
        <f>'Habilitation Agent'!AW7</f>
        <v/>
      </c>
    </row>
    <row r="147" spans="1:4" x14ac:dyDescent="0.3">
      <c r="A147" s="69" t="str">
        <f>'Habilitation Agent'!A7</f>
        <v>DURAND5</v>
      </c>
      <c r="B147" s="34" t="str">
        <f>'Habilitation Agent'!B7</f>
        <v>Charles5</v>
      </c>
      <c r="C147" s="111" t="str">
        <f>'Habilitation Agent'!AY7</f>
        <v/>
      </c>
      <c r="D147" s="68" t="str">
        <f>'Habilitation Agent'!BC7</f>
        <v/>
      </c>
    </row>
    <row r="148" spans="1:4" x14ac:dyDescent="0.3">
      <c r="A148" s="69" t="str">
        <f>'Habilitation Agent'!A7</f>
        <v>DURAND5</v>
      </c>
      <c r="B148" s="34" t="str">
        <f>'Habilitation Agent'!B7</f>
        <v>Charles5</v>
      </c>
      <c r="C148" s="111" t="str">
        <f>'Habilitation Agent'!BE7</f>
        <v/>
      </c>
      <c r="D148" s="68" t="str">
        <f>'Habilitation Agent'!BI7</f>
        <v/>
      </c>
    </row>
    <row r="149" spans="1:4" x14ac:dyDescent="0.3">
      <c r="A149" s="69" t="str">
        <f>'Habilitation Agent'!A7</f>
        <v>DURAND5</v>
      </c>
      <c r="B149" s="34" t="str">
        <f>'Habilitation Agent'!B7</f>
        <v>Charles5</v>
      </c>
      <c r="C149" s="111" t="str">
        <f>'Habilitation Agent'!BK7</f>
        <v/>
      </c>
      <c r="D149" s="68" t="str">
        <f>'Habilitation Agent'!BO7</f>
        <v/>
      </c>
    </row>
    <row r="150" spans="1:4" x14ac:dyDescent="0.3">
      <c r="A150" s="69" t="str">
        <f>'Habilitation Agent'!A7</f>
        <v>DURAND5</v>
      </c>
      <c r="B150" s="34" t="str">
        <f>'Habilitation Agent'!B7</f>
        <v>Charles5</v>
      </c>
      <c r="C150" s="111" t="str">
        <f>'Habilitation Agent'!BQ7</f>
        <v/>
      </c>
      <c r="D150" s="68" t="str">
        <f>'Habilitation Agent'!BU7</f>
        <v/>
      </c>
    </row>
    <row r="151" spans="1:4" x14ac:dyDescent="0.3">
      <c r="A151" s="69" t="str">
        <f>'Habilitation Agent'!A7</f>
        <v>DURAND5</v>
      </c>
      <c r="B151" s="34" t="str">
        <f>'Habilitation Agent'!B7</f>
        <v>Charles5</v>
      </c>
      <c r="C151" s="111" t="str">
        <f>'Habilitation Agent'!BW7</f>
        <v/>
      </c>
      <c r="D151" s="68" t="str">
        <f>'Habilitation Agent'!CA7</f>
        <v/>
      </c>
    </row>
    <row r="152" spans="1:4" x14ac:dyDescent="0.3">
      <c r="A152" s="69" t="str">
        <f>'Habilitation Agent'!A7</f>
        <v>DURAND5</v>
      </c>
      <c r="B152" s="34" t="str">
        <f>'Habilitation Agent'!B7</f>
        <v>Charles5</v>
      </c>
      <c r="C152" s="111" t="str">
        <f>'Habilitation Agent'!CC7</f>
        <v/>
      </c>
      <c r="D152" s="68" t="str">
        <f>'Habilitation Agent'!CG7</f>
        <v/>
      </c>
    </row>
    <row r="153" spans="1:4" x14ac:dyDescent="0.3">
      <c r="A153" s="69" t="str">
        <f>'Habilitation Agent'!A7</f>
        <v>DURAND5</v>
      </c>
      <c r="B153" s="34" t="str">
        <f>'Habilitation Agent'!B7</f>
        <v>Charles5</v>
      </c>
      <c r="C153" s="111" t="str">
        <f>'Habilitation Agent'!CI7</f>
        <v/>
      </c>
      <c r="D153" s="68" t="str">
        <f>'Habilitation Agent'!CM7</f>
        <v/>
      </c>
    </row>
    <row r="154" spans="1:4" x14ac:dyDescent="0.3">
      <c r="A154" s="69" t="str">
        <f>'Habilitation Agent'!A7</f>
        <v>DURAND5</v>
      </c>
      <c r="B154" s="34" t="str">
        <f>'Habilitation Agent'!B7</f>
        <v>Charles5</v>
      </c>
      <c r="C154" s="111" t="str">
        <f>'Habilitation Agent'!CO7</f>
        <v/>
      </c>
      <c r="D154" s="68" t="str">
        <f>'Habilitation Agent'!CS7</f>
        <v/>
      </c>
    </row>
    <row r="155" spans="1:4" x14ac:dyDescent="0.3">
      <c r="A155" s="69" t="str">
        <f>'Habilitation Agent'!A18</f>
        <v>DURAND16</v>
      </c>
      <c r="B155" s="34" t="str">
        <f>'Habilitation Agent'!B18</f>
        <v>Charles16</v>
      </c>
      <c r="C155" s="111" t="str">
        <f>'Habilitation Agent'!C18</f>
        <v/>
      </c>
      <c r="D155" s="68" t="str">
        <f>'Habilitation Agent'!G18</f>
        <v/>
      </c>
    </row>
    <row r="156" spans="1:4" x14ac:dyDescent="0.3">
      <c r="A156" s="69" t="str">
        <f>'Habilitation Agent'!A18</f>
        <v>DURAND16</v>
      </c>
      <c r="B156" s="34" t="str">
        <f>'Habilitation Agent'!B18</f>
        <v>Charles16</v>
      </c>
      <c r="C156" s="111" t="str">
        <f>'Habilitation Agent'!I18</f>
        <v/>
      </c>
      <c r="D156" s="68" t="str">
        <f>'Habilitation Agent'!M18</f>
        <v/>
      </c>
    </row>
    <row r="157" spans="1:4" x14ac:dyDescent="0.3">
      <c r="A157" s="69" t="str">
        <f>'Habilitation Agent'!A18</f>
        <v>DURAND16</v>
      </c>
      <c r="B157" s="34" t="str">
        <f>'Habilitation Agent'!B18</f>
        <v>Charles16</v>
      </c>
      <c r="C157" s="111" t="str">
        <f>'Habilitation Agent'!O18</f>
        <v/>
      </c>
      <c r="D157" s="68" t="str">
        <f>'Habilitation Agent'!S18</f>
        <v/>
      </c>
    </row>
    <row r="158" spans="1:4" x14ac:dyDescent="0.3">
      <c r="A158" s="69" t="str">
        <f>'Habilitation Agent'!A18</f>
        <v>DURAND16</v>
      </c>
      <c r="B158" s="34" t="str">
        <f>'Habilitation Agent'!B18</f>
        <v>Charles16</v>
      </c>
      <c r="C158" s="111" t="str">
        <f>'Habilitation Agent'!O18</f>
        <v/>
      </c>
      <c r="D158" s="68" t="str">
        <f>'Habilitation Agent'!S18</f>
        <v/>
      </c>
    </row>
    <row r="159" spans="1:4" x14ac:dyDescent="0.3">
      <c r="A159" s="69" t="str">
        <f>'Habilitation Agent'!A18</f>
        <v>DURAND16</v>
      </c>
      <c r="B159" s="34" t="str">
        <f>'Habilitation Agent'!B18</f>
        <v>Charles16</v>
      </c>
      <c r="C159" s="111" t="str">
        <f>'Habilitation Agent'!U18</f>
        <v/>
      </c>
      <c r="D159" s="68" t="str">
        <f>'Habilitation Agent'!Y18</f>
        <v/>
      </c>
    </row>
    <row r="160" spans="1:4" x14ac:dyDescent="0.3">
      <c r="A160" s="69" t="str">
        <f>'Habilitation Agent'!A18</f>
        <v>DURAND16</v>
      </c>
      <c r="B160" s="34" t="str">
        <f>'Habilitation Agent'!B18</f>
        <v>Charles16</v>
      </c>
      <c r="C160" s="111" t="str">
        <f>'Habilitation Agent'!AA18</f>
        <v/>
      </c>
      <c r="D160" s="68" t="str">
        <f>'Habilitation Agent'!AE18</f>
        <v/>
      </c>
    </row>
    <row r="161" spans="1:4" x14ac:dyDescent="0.3">
      <c r="A161" s="69" t="str">
        <f>'Habilitation Agent'!A18</f>
        <v>DURAND16</v>
      </c>
      <c r="B161" s="34" t="str">
        <f>'Habilitation Agent'!B18</f>
        <v>Charles16</v>
      </c>
      <c r="C161" s="111" t="str">
        <f>'Habilitation Agent'!AG18</f>
        <v/>
      </c>
      <c r="D161" s="68" t="str">
        <f>'Habilitation Agent'!AK18</f>
        <v/>
      </c>
    </row>
    <row r="162" spans="1:4" x14ac:dyDescent="0.3">
      <c r="A162" s="69" t="str">
        <f>'Habilitation Agent'!A18</f>
        <v>DURAND16</v>
      </c>
      <c r="B162" s="34" t="str">
        <f>'Habilitation Agent'!B18</f>
        <v>Charles16</v>
      </c>
      <c r="C162" s="111" t="str">
        <f>'Habilitation Agent'!AM18</f>
        <v/>
      </c>
      <c r="D162" s="68" t="str">
        <f>'Habilitation Agent'!AQ18</f>
        <v/>
      </c>
    </row>
    <row r="163" spans="1:4" x14ac:dyDescent="0.3">
      <c r="A163" s="69" t="str">
        <f>'Habilitation Agent'!A18</f>
        <v>DURAND16</v>
      </c>
      <c r="B163" s="34" t="str">
        <f>'Habilitation Agent'!B18</f>
        <v>Charles16</v>
      </c>
      <c r="C163" s="111" t="str">
        <f>'Habilitation Agent'!AS18</f>
        <v/>
      </c>
      <c r="D163" s="68" t="str">
        <f>'Habilitation Agent'!AW18</f>
        <v/>
      </c>
    </row>
    <row r="164" spans="1:4" x14ac:dyDescent="0.3">
      <c r="A164" s="69" t="str">
        <f>'Habilitation Agent'!A18</f>
        <v>DURAND16</v>
      </c>
      <c r="B164" s="34" t="str">
        <f>'Habilitation Agent'!B18</f>
        <v>Charles16</v>
      </c>
      <c r="C164" s="111" t="str">
        <f>'Habilitation Agent'!AY18</f>
        <v/>
      </c>
      <c r="D164" s="68" t="str">
        <f>'Habilitation Agent'!BC18</f>
        <v/>
      </c>
    </row>
    <row r="165" spans="1:4" x14ac:dyDescent="0.3">
      <c r="A165" s="69" t="str">
        <f>'Habilitation Agent'!A18</f>
        <v>DURAND16</v>
      </c>
      <c r="B165" s="34" t="str">
        <f>'Habilitation Agent'!B18</f>
        <v>Charles16</v>
      </c>
      <c r="C165" s="111" t="str">
        <f>'Habilitation Agent'!BE18</f>
        <v/>
      </c>
      <c r="D165" s="68" t="str">
        <f>'Habilitation Agent'!BI18</f>
        <v/>
      </c>
    </row>
    <row r="166" spans="1:4" x14ac:dyDescent="0.3">
      <c r="A166" s="69" t="str">
        <f>'Habilitation Agent'!A18</f>
        <v>DURAND16</v>
      </c>
      <c r="B166" s="34" t="str">
        <f>'Habilitation Agent'!B18</f>
        <v>Charles16</v>
      </c>
      <c r="C166" s="111" t="str">
        <f>'Habilitation Agent'!BK18</f>
        <v/>
      </c>
      <c r="D166" s="68" t="str">
        <f>'Habilitation Agent'!BO18</f>
        <v/>
      </c>
    </row>
    <row r="167" spans="1:4" x14ac:dyDescent="0.3">
      <c r="A167" s="69" t="str">
        <f>'Habilitation Agent'!A18</f>
        <v>DURAND16</v>
      </c>
      <c r="B167" s="34" t="str">
        <f>'Habilitation Agent'!B18</f>
        <v>Charles16</v>
      </c>
      <c r="C167" s="111" t="str">
        <f>'Habilitation Agent'!BQ18</f>
        <v/>
      </c>
      <c r="D167" s="68" t="str">
        <f>'Habilitation Agent'!BU18</f>
        <v/>
      </c>
    </row>
    <row r="168" spans="1:4" x14ac:dyDescent="0.3">
      <c r="A168" s="69" t="str">
        <f>'Habilitation Agent'!A18</f>
        <v>DURAND16</v>
      </c>
      <c r="B168" s="34" t="str">
        <f>'Habilitation Agent'!B18</f>
        <v>Charles16</v>
      </c>
      <c r="C168" s="111" t="str">
        <f>'Habilitation Agent'!BW18</f>
        <v/>
      </c>
      <c r="D168" s="68" t="str">
        <f>'Habilitation Agent'!CA18</f>
        <v/>
      </c>
    </row>
    <row r="169" spans="1:4" x14ac:dyDescent="0.3">
      <c r="A169" s="69" t="str">
        <f>'Habilitation Agent'!A18</f>
        <v>DURAND16</v>
      </c>
      <c r="B169" s="34" t="str">
        <f>'Habilitation Agent'!B18</f>
        <v>Charles16</v>
      </c>
      <c r="C169" s="111">
        <f>'Habilitation Agent'!CC18</f>
        <v>0</v>
      </c>
      <c r="D169" s="68" t="str">
        <f>'Habilitation Agent'!CG18</f>
        <v/>
      </c>
    </row>
    <row r="170" spans="1:4" x14ac:dyDescent="0.3">
      <c r="A170" s="69" t="str">
        <f>'Habilitation Agent'!A18</f>
        <v>DURAND16</v>
      </c>
      <c r="B170" s="34" t="str">
        <f>'Habilitation Agent'!B18</f>
        <v>Charles16</v>
      </c>
      <c r="C170" s="111" t="str">
        <f>'Habilitation Agent'!CI18</f>
        <v/>
      </c>
      <c r="D170" s="68" t="str">
        <f>'Habilitation Agent'!CM18</f>
        <v/>
      </c>
    </row>
    <row r="171" spans="1:4" x14ac:dyDescent="0.3">
      <c r="A171" s="69" t="str">
        <f>'Habilitation Agent'!A18</f>
        <v>DURAND16</v>
      </c>
      <c r="B171" s="34" t="str">
        <f>'Habilitation Agent'!B18</f>
        <v>Charles16</v>
      </c>
      <c r="C171" s="111" t="str">
        <f>'Habilitation Agent'!CO18</f>
        <v/>
      </c>
      <c r="D171" s="68" t="str">
        <f>'Habilitation Agent'!CS18</f>
        <v/>
      </c>
    </row>
    <row r="172" spans="1:4" x14ac:dyDescent="0.3">
      <c r="A172" s="69" t="str">
        <f>'Habilitation Agent'!A14</f>
        <v>DURAND12</v>
      </c>
      <c r="B172" s="34" t="str">
        <f>'Habilitation Agent'!B14</f>
        <v>Charles12</v>
      </c>
      <c r="C172" s="111" t="str">
        <f>'Habilitation Agent'!C14</f>
        <v>HAB2</v>
      </c>
      <c r="D172" s="68">
        <f>'Habilitation Agent'!G14</f>
        <v>42314</v>
      </c>
    </row>
    <row r="173" spans="1:4" x14ac:dyDescent="0.3">
      <c r="A173" s="69" t="str">
        <f>'Habilitation Agent'!A14</f>
        <v>DURAND12</v>
      </c>
      <c r="B173" s="34" t="str">
        <f>'Habilitation Agent'!B14</f>
        <v>Charles12</v>
      </c>
      <c r="C173" s="111" t="str">
        <f>'Habilitation Agent'!I14</f>
        <v>PONTIER</v>
      </c>
      <c r="D173" s="68">
        <f>'Habilitation Agent'!M14</f>
        <v>42355</v>
      </c>
    </row>
    <row r="174" spans="1:4" x14ac:dyDescent="0.3">
      <c r="A174" s="69" t="str">
        <f>'Habilitation Agent'!A14</f>
        <v>DURAND12</v>
      </c>
      <c r="B174" s="34" t="str">
        <f>'Habilitation Agent'!B14</f>
        <v>Charles12</v>
      </c>
      <c r="C174" s="111" t="str">
        <f>'Habilitation Agent'!O14</f>
        <v>BATENTRE</v>
      </c>
      <c r="D174" s="68">
        <f>'Habilitation Agent'!S14</f>
        <v>42870</v>
      </c>
    </row>
    <row r="175" spans="1:4" x14ac:dyDescent="0.3">
      <c r="A175" s="69" t="str">
        <f>'Habilitation Agent'!A14</f>
        <v>DURAND12</v>
      </c>
      <c r="B175" s="34" t="str">
        <f>'Habilitation Agent'!B14</f>
        <v>Charles12</v>
      </c>
      <c r="C175" s="111" t="str">
        <f>'Habilitation Agent'!O14</f>
        <v>BATENTRE</v>
      </c>
      <c r="D175" s="68">
        <f>'Habilitation Agent'!S14</f>
        <v>42870</v>
      </c>
    </row>
    <row r="176" spans="1:4" x14ac:dyDescent="0.3">
      <c r="A176" s="69" t="str">
        <f>'Habilitation Agent'!A14</f>
        <v>DURAND12</v>
      </c>
      <c r="B176" s="34" t="str">
        <f>'Habilitation Agent'!B14</f>
        <v>Charles12</v>
      </c>
      <c r="C176" s="111" t="str">
        <f>'Habilitation Agent'!U14</f>
        <v>TRONCONNE</v>
      </c>
      <c r="D176" s="68">
        <f>'Habilitation Agent'!Y14</f>
        <v>42530</v>
      </c>
    </row>
    <row r="177" spans="1:4" x14ac:dyDescent="0.3">
      <c r="A177" s="69" t="str">
        <f>'Habilitation Agent'!A14</f>
        <v>DURAND12</v>
      </c>
      <c r="B177" s="34" t="str">
        <f>'Habilitation Agent'!B14</f>
        <v>Charles12</v>
      </c>
      <c r="C177" s="111">
        <f>'Habilitation Agent'!AA14</f>
        <v>0</v>
      </c>
      <c r="D177" s="68" t="str">
        <f>'Habilitation Agent'!AE14</f>
        <v/>
      </c>
    </row>
    <row r="178" spans="1:4" x14ac:dyDescent="0.3">
      <c r="A178" s="69" t="str">
        <f>'Habilitation Agent'!A14</f>
        <v>DURAND12</v>
      </c>
      <c r="B178" s="34" t="str">
        <f>'Habilitation Agent'!B14</f>
        <v>Charles12</v>
      </c>
      <c r="C178" s="111" t="str">
        <f>'Habilitation Agent'!AG14</f>
        <v/>
      </c>
      <c r="D178" s="68" t="str">
        <f>'Habilitation Agent'!AK14</f>
        <v/>
      </c>
    </row>
    <row r="179" spans="1:4" x14ac:dyDescent="0.3">
      <c r="A179" s="69" t="str">
        <f>'Habilitation Agent'!A14</f>
        <v>DURAND12</v>
      </c>
      <c r="B179" s="34" t="str">
        <f>'Habilitation Agent'!B14</f>
        <v>Charles12</v>
      </c>
      <c r="C179" s="111" t="str">
        <f>'Habilitation Agent'!AM14</f>
        <v/>
      </c>
      <c r="D179" s="68" t="str">
        <f>'Habilitation Agent'!AQ14</f>
        <v/>
      </c>
    </row>
    <row r="180" spans="1:4" x14ac:dyDescent="0.3">
      <c r="A180" s="69" t="str">
        <f>'Habilitation Agent'!A14</f>
        <v>DURAND12</v>
      </c>
      <c r="B180" s="34" t="str">
        <f>'Habilitation Agent'!B14</f>
        <v>Charles12</v>
      </c>
      <c r="C180" s="111">
        <f>'Habilitation Agent'!AS14</f>
        <v>0</v>
      </c>
      <c r="D180" s="68" t="str">
        <f>'Habilitation Agent'!AW14</f>
        <v/>
      </c>
    </row>
    <row r="181" spans="1:4" x14ac:dyDescent="0.3">
      <c r="A181" s="69" t="str">
        <f>'Habilitation Agent'!A14</f>
        <v>DURAND12</v>
      </c>
      <c r="B181" s="34" t="str">
        <f>'Habilitation Agent'!B14</f>
        <v>Charles12</v>
      </c>
      <c r="C181" s="111">
        <f>'Habilitation Agent'!AY14</f>
        <v>0</v>
      </c>
      <c r="D181" s="68" t="str">
        <f>'Habilitation Agent'!BC14</f>
        <v/>
      </c>
    </row>
    <row r="182" spans="1:4" x14ac:dyDescent="0.3">
      <c r="A182" s="69" t="str">
        <f>'Habilitation Agent'!A14</f>
        <v>DURAND12</v>
      </c>
      <c r="B182" s="34" t="str">
        <f>'Habilitation Agent'!B14</f>
        <v>Charles12</v>
      </c>
      <c r="C182" s="111">
        <f>'Habilitation Agent'!BE14</f>
        <v>0</v>
      </c>
      <c r="D182" s="68" t="str">
        <f>'Habilitation Agent'!BI14</f>
        <v/>
      </c>
    </row>
    <row r="183" spans="1:4" x14ac:dyDescent="0.3">
      <c r="A183" s="69" t="str">
        <f>'Habilitation Agent'!A14</f>
        <v>DURAND12</v>
      </c>
      <c r="B183" s="34" t="str">
        <f>'Habilitation Agent'!B14</f>
        <v>Charles12</v>
      </c>
      <c r="C183" s="111">
        <f>'Habilitation Agent'!BK14</f>
        <v>0</v>
      </c>
      <c r="D183" s="68" t="str">
        <f>'Habilitation Agent'!BO14</f>
        <v/>
      </c>
    </row>
    <row r="184" spans="1:4" x14ac:dyDescent="0.3">
      <c r="A184" s="69" t="str">
        <f>'Habilitation Agent'!A14</f>
        <v>DURAND12</v>
      </c>
      <c r="B184" s="34" t="str">
        <f>'Habilitation Agent'!B14</f>
        <v>Charles12</v>
      </c>
      <c r="C184" s="111">
        <f>'Habilitation Agent'!BQ14</f>
        <v>0</v>
      </c>
      <c r="D184" s="68" t="str">
        <f>'Habilitation Agent'!BU14</f>
        <v/>
      </c>
    </row>
    <row r="185" spans="1:4" x14ac:dyDescent="0.3">
      <c r="A185" s="69" t="str">
        <f>'Habilitation Agent'!A14</f>
        <v>DURAND12</v>
      </c>
      <c r="B185" s="34" t="str">
        <f>'Habilitation Agent'!B14</f>
        <v>Charles12</v>
      </c>
      <c r="C185" s="111">
        <f>'Habilitation Agent'!BW14</f>
        <v>0</v>
      </c>
      <c r="D185" s="68" t="str">
        <f>'Habilitation Agent'!CA14</f>
        <v/>
      </c>
    </row>
    <row r="186" spans="1:4" x14ac:dyDescent="0.3">
      <c r="A186" s="69" t="str">
        <f>'Habilitation Agent'!A14</f>
        <v>DURAND12</v>
      </c>
      <c r="B186" s="34" t="str">
        <f>'Habilitation Agent'!B14</f>
        <v>Charles12</v>
      </c>
      <c r="C186" s="111">
        <f>'Habilitation Agent'!CC14</f>
        <v>0</v>
      </c>
      <c r="D186" s="68" t="str">
        <f>'Habilitation Agent'!CG14</f>
        <v/>
      </c>
    </row>
    <row r="187" spans="1:4" x14ac:dyDescent="0.3">
      <c r="A187" s="69" t="str">
        <f>'Habilitation Agent'!A14</f>
        <v>DURAND12</v>
      </c>
      <c r="B187" s="34" t="str">
        <f>'Habilitation Agent'!B14</f>
        <v>Charles12</v>
      </c>
      <c r="C187" s="111">
        <f>'Habilitation Agent'!CI14</f>
        <v>0</v>
      </c>
      <c r="D187" s="68" t="str">
        <f>'Habilitation Agent'!CM14</f>
        <v/>
      </c>
    </row>
    <row r="188" spans="1:4" x14ac:dyDescent="0.3">
      <c r="A188" s="69" t="str">
        <f>'Habilitation Agent'!A14</f>
        <v>DURAND12</v>
      </c>
      <c r="B188" s="34" t="str">
        <f>'Habilitation Agent'!B14</f>
        <v>Charles12</v>
      </c>
      <c r="C188" s="111">
        <f>'Habilitation Agent'!CO14</f>
        <v>0</v>
      </c>
      <c r="D188" s="68" t="str">
        <f>'Habilitation Agent'!CS14</f>
        <v/>
      </c>
    </row>
    <row r="189" spans="1:4" x14ac:dyDescent="0.3">
      <c r="A189" s="69" t="str">
        <f>'Habilitation Agent'!A5</f>
        <v>DURAND3</v>
      </c>
      <c r="B189" s="34" t="str">
        <f>'Habilitation Agent'!B5</f>
        <v>Charles3</v>
      </c>
      <c r="C189" s="111" t="str">
        <f>'Habilitation Agent'!C5</f>
        <v>HAB2</v>
      </c>
      <c r="D189" s="68">
        <f>'Habilitation Agent'!G5</f>
        <v>42617</v>
      </c>
    </row>
    <row r="190" spans="1:4" x14ac:dyDescent="0.3">
      <c r="A190" s="69" t="str">
        <f>'Habilitation Agent'!A5</f>
        <v>DURAND3</v>
      </c>
      <c r="B190" s="34" t="str">
        <f>'Habilitation Agent'!B5</f>
        <v>Charles3</v>
      </c>
      <c r="C190" s="111" t="str">
        <f>'Habilitation Agent'!I5</f>
        <v>PONTIER</v>
      </c>
      <c r="D190" s="68">
        <f>'Habilitation Agent'!M5</f>
        <v>42172</v>
      </c>
    </row>
    <row r="191" spans="1:4" x14ac:dyDescent="0.3">
      <c r="A191" s="69" t="str">
        <f>'Habilitation Agent'!A5</f>
        <v>DURAND3</v>
      </c>
      <c r="B191" s="34" t="str">
        <f>'Habilitation Agent'!B5</f>
        <v>Charles3</v>
      </c>
      <c r="C191" s="111" t="str">
        <f>'Habilitation Agent'!O5</f>
        <v>BATENTRE</v>
      </c>
      <c r="D191" s="68">
        <f>'Habilitation Agent'!S5</f>
        <v>42877</v>
      </c>
    </row>
    <row r="192" spans="1:4" x14ac:dyDescent="0.3">
      <c r="A192" s="69" t="str">
        <f>'Habilitation Agent'!A5</f>
        <v>DURAND3</v>
      </c>
      <c r="B192" s="34" t="str">
        <f>'Habilitation Agent'!B5</f>
        <v>Charles3</v>
      </c>
      <c r="C192" s="111" t="str">
        <f>'Habilitation Agent'!O5</f>
        <v>BATENTRE</v>
      </c>
      <c r="D192" s="68">
        <f>'Habilitation Agent'!S5</f>
        <v>42877</v>
      </c>
    </row>
    <row r="193" spans="1:4" x14ac:dyDescent="0.3">
      <c r="A193" s="69" t="str">
        <f>'Habilitation Agent'!A5</f>
        <v>DURAND3</v>
      </c>
      <c r="B193" s="34" t="str">
        <f>'Habilitation Agent'!B5</f>
        <v>Charles3</v>
      </c>
      <c r="C193" s="111" t="str">
        <f>'Habilitation Agent'!U5</f>
        <v>TRONCONNE</v>
      </c>
      <c r="D193" s="68">
        <f>'Habilitation Agent'!Y5</f>
        <v>43523</v>
      </c>
    </row>
    <row r="194" spans="1:4" x14ac:dyDescent="0.3">
      <c r="A194" s="69" t="str">
        <f>'Habilitation Agent'!A5</f>
        <v>DURAND3</v>
      </c>
      <c r="B194" s="34" t="str">
        <f>'Habilitation Agent'!B5</f>
        <v>Charles3</v>
      </c>
      <c r="C194" s="111">
        <f>'Habilitation Agent'!AA5</f>
        <v>0</v>
      </c>
      <c r="D194" s="68" t="str">
        <f>'Habilitation Agent'!AE5</f>
        <v/>
      </c>
    </row>
    <row r="195" spans="1:4" x14ac:dyDescent="0.3">
      <c r="A195" s="69" t="str">
        <f>'Habilitation Agent'!A5</f>
        <v>DURAND3</v>
      </c>
      <c r="B195" s="34" t="str">
        <f>'Habilitation Agent'!B5</f>
        <v>Charles3</v>
      </c>
      <c r="C195" s="111">
        <f>'Habilitation Agent'!AG5</f>
        <v>0</v>
      </c>
      <c r="D195" s="68" t="str">
        <f>'Habilitation Agent'!AK5</f>
        <v/>
      </c>
    </row>
    <row r="196" spans="1:4" x14ac:dyDescent="0.3">
      <c r="A196" s="69" t="str">
        <f>'Habilitation Agent'!A5</f>
        <v>DURAND3</v>
      </c>
      <c r="B196" s="34" t="str">
        <f>'Habilitation Agent'!B5</f>
        <v>Charles3</v>
      </c>
      <c r="C196" s="111">
        <f>'Habilitation Agent'!AM5</f>
        <v>0</v>
      </c>
      <c r="D196" s="68" t="str">
        <f>'Habilitation Agent'!AQ5</f>
        <v/>
      </c>
    </row>
    <row r="197" spans="1:4" x14ac:dyDescent="0.3">
      <c r="A197" s="69" t="str">
        <f>'Habilitation Agent'!A5</f>
        <v>DURAND3</v>
      </c>
      <c r="B197" s="34" t="str">
        <f>'Habilitation Agent'!B5</f>
        <v>Charles3</v>
      </c>
      <c r="C197" s="111">
        <f>'Habilitation Agent'!AS5</f>
        <v>0</v>
      </c>
      <c r="D197" s="68" t="str">
        <f>'Habilitation Agent'!AW5</f>
        <v/>
      </c>
    </row>
    <row r="198" spans="1:4" x14ac:dyDescent="0.3">
      <c r="A198" s="69" t="str">
        <f>'Habilitation Agent'!A5</f>
        <v>DURAND3</v>
      </c>
      <c r="B198" s="34" t="str">
        <f>'Habilitation Agent'!B5</f>
        <v>Charles3</v>
      </c>
      <c r="C198" s="111">
        <f>'Habilitation Agent'!AY5</f>
        <v>0</v>
      </c>
      <c r="D198" s="68" t="str">
        <f>'Habilitation Agent'!BC5</f>
        <v/>
      </c>
    </row>
    <row r="199" spans="1:4" x14ac:dyDescent="0.3">
      <c r="A199" s="69" t="str">
        <f>'Habilitation Agent'!A5</f>
        <v>DURAND3</v>
      </c>
      <c r="B199" s="34" t="str">
        <f>'Habilitation Agent'!B5</f>
        <v>Charles3</v>
      </c>
      <c r="C199" s="111">
        <f>'Habilitation Agent'!BE5</f>
        <v>0</v>
      </c>
      <c r="D199" s="68" t="str">
        <f>'Habilitation Agent'!BI5</f>
        <v/>
      </c>
    </row>
    <row r="200" spans="1:4" x14ac:dyDescent="0.3">
      <c r="A200" s="69" t="str">
        <f>'Habilitation Agent'!A5</f>
        <v>DURAND3</v>
      </c>
      <c r="B200" s="34" t="str">
        <f>'Habilitation Agent'!B5</f>
        <v>Charles3</v>
      </c>
      <c r="C200" s="111">
        <f>'Habilitation Agent'!BK5</f>
        <v>0</v>
      </c>
      <c r="D200" s="68" t="str">
        <f>'Habilitation Agent'!BO5</f>
        <v/>
      </c>
    </row>
    <row r="201" spans="1:4" x14ac:dyDescent="0.3">
      <c r="A201" s="69" t="str">
        <f>'Habilitation Agent'!A5</f>
        <v>DURAND3</v>
      </c>
      <c r="B201" s="34" t="str">
        <f>'Habilitation Agent'!B5</f>
        <v>Charles3</v>
      </c>
      <c r="C201" s="111">
        <f>'Habilitation Agent'!BQ5</f>
        <v>0</v>
      </c>
      <c r="D201" s="68" t="str">
        <f>'Habilitation Agent'!BU5</f>
        <v/>
      </c>
    </row>
    <row r="202" spans="1:4" x14ac:dyDescent="0.3">
      <c r="A202" s="69" t="str">
        <f>'Habilitation Agent'!A5</f>
        <v>DURAND3</v>
      </c>
      <c r="B202" s="34" t="str">
        <f>'Habilitation Agent'!B5</f>
        <v>Charles3</v>
      </c>
      <c r="C202" s="111">
        <f>'Habilitation Agent'!BW5</f>
        <v>0</v>
      </c>
      <c r="D202" s="68" t="str">
        <f>'Habilitation Agent'!CA5</f>
        <v/>
      </c>
    </row>
    <row r="203" spans="1:4" x14ac:dyDescent="0.3">
      <c r="A203" s="69" t="str">
        <f>'Habilitation Agent'!A5</f>
        <v>DURAND3</v>
      </c>
      <c r="B203" s="34" t="str">
        <f>'Habilitation Agent'!B5</f>
        <v>Charles3</v>
      </c>
      <c r="C203" s="111">
        <f>'Habilitation Agent'!CC5</f>
        <v>0</v>
      </c>
      <c r="D203" s="68" t="str">
        <f>'Habilitation Agent'!CG5</f>
        <v/>
      </c>
    </row>
    <row r="204" spans="1:4" x14ac:dyDescent="0.3">
      <c r="A204" s="69" t="str">
        <f>'Habilitation Agent'!A5</f>
        <v>DURAND3</v>
      </c>
      <c r="B204" s="34" t="str">
        <f>'Habilitation Agent'!B5</f>
        <v>Charles3</v>
      </c>
      <c r="C204" s="111">
        <f>'Habilitation Agent'!CI5</f>
        <v>0</v>
      </c>
      <c r="D204" s="68" t="str">
        <f>'Habilitation Agent'!CM5</f>
        <v/>
      </c>
    </row>
    <row r="205" spans="1:4" x14ac:dyDescent="0.3">
      <c r="A205" s="69" t="str">
        <f>'Habilitation Agent'!A5</f>
        <v>DURAND3</v>
      </c>
      <c r="B205" s="34" t="str">
        <f>'Habilitation Agent'!B5</f>
        <v>Charles3</v>
      </c>
      <c r="C205" s="111">
        <f>'Habilitation Agent'!CO5</f>
        <v>0</v>
      </c>
      <c r="D205" s="68" t="str">
        <f>'Habilitation Agent'!CS5</f>
        <v/>
      </c>
    </row>
    <row r="206" spans="1:4" x14ac:dyDescent="0.3">
      <c r="A206" s="69" t="str">
        <f>'Habilitation Agent'!A10</f>
        <v>DURAND8</v>
      </c>
      <c r="B206" s="34" t="str">
        <f>'Habilitation Agent'!B10</f>
        <v>Charles8</v>
      </c>
      <c r="C206" s="111" t="str">
        <f>'Habilitation Agent'!C10</f>
        <v>HAB1</v>
      </c>
      <c r="D206" s="68">
        <f>'Habilitation Agent'!G10</f>
        <v>41738</v>
      </c>
    </row>
    <row r="207" spans="1:4" x14ac:dyDescent="0.3">
      <c r="A207" s="69" t="str">
        <f>'Habilitation Agent'!A10</f>
        <v>DURAND8</v>
      </c>
      <c r="B207" s="34" t="str">
        <f>'Habilitation Agent'!B10</f>
        <v>Charles8</v>
      </c>
      <c r="C207" s="111">
        <f>'Habilitation Agent'!I10</f>
        <v>0</v>
      </c>
      <c r="D207" s="68" t="str">
        <f>'Habilitation Agent'!M10</f>
        <v/>
      </c>
    </row>
    <row r="208" spans="1:4" x14ac:dyDescent="0.3">
      <c r="A208" s="69" t="str">
        <f>'Habilitation Agent'!A10</f>
        <v>DURAND8</v>
      </c>
      <c r="B208" s="34" t="str">
        <f>'Habilitation Agent'!B10</f>
        <v>Charles8</v>
      </c>
      <c r="C208" s="111" t="str">
        <f>'Habilitation Agent'!O10</f>
        <v/>
      </c>
      <c r="D208" s="68" t="str">
        <f>'Habilitation Agent'!S10</f>
        <v/>
      </c>
    </row>
    <row r="209" spans="1:4" x14ac:dyDescent="0.3">
      <c r="A209" s="69" t="str">
        <f>'Habilitation Agent'!A10</f>
        <v>DURAND8</v>
      </c>
      <c r="B209" s="34" t="str">
        <f>'Habilitation Agent'!B10</f>
        <v>Charles8</v>
      </c>
      <c r="C209" s="111" t="str">
        <f>'Habilitation Agent'!O10</f>
        <v/>
      </c>
      <c r="D209" s="68" t="str">
        <f>'Habilitation Agent'!S10</f>
        <v/>
      </c>
    </row>
    <row r="210" spans="1:4" x14ac:dyDescent="0.3">
      <c r="A210" s="69" t="str">
        <f>'Habilitation Agent'!A10</f>
        <v>DURAND8</v>
      </c>
      <c r="B210" s="34" t="str">
        <f>'Habilitation Agent'!B10</f>
        <v>Charles8</v>
      </c>
      <c r="C210" s="111" t="str">
        <f>'Habilitation Agent'!U10</f>
        <v/>
      </c>
      <c r="D210" s="68" t="str">
        <f>'Habilitation Agent'!Y10</f>
        <v/>
      </c>
    </row>
    <row r="211" spans="1:4" x14ac:dyDescent="0.3">
      <c r="A211" s="69" t="str">
        <f>'Habilitation Agent'!A10</f>
        <v>DURAND8</v>
      </c>
      <c r="B211" s="34" t="str">
        <f>'Habilitation Agent'!B10</f>
        <v>Charles8</v>
      </c>
      <c r="C211" s="111">
        <f>'Habilitation Agent'!AA10</f>
        <v>0</v>
      </c>
      <c r="D211" s="68" t="str">
        <f>'Habilitation Agent'!AE10</f>
        <v/>
      </c>
    </row>
    <row r="212" spans="1:4" x14ac:dyDescent="0.3">
      <c r="A212" s="69" t="str">
        <f>'Habilitation Agent'!A10</f>
        <v>DURAND8</v>
      </c>
      <c r="B212" s="34" t="str">
        <f>'Habilitation Agent'!B10</f>
        <v>Charles8</v>
      </c>
      <c r="C212" s="111" t="str">
        <f>'Habilitation Agent'!AG10</f>
        <v/>
      </c>
      <c r="D212" s="68" t="str">
        <f>'Habilitation Agent'!AK10</f>
        <v/>
      </c>
    </row>
    <row r="213" spans="1:4" x14ac:dyDescent="0.3">
      <c r="A213" s="69" t="str">
        <f>'Habilitation Agent'!A10</f>
        <v>DURAND8</v>
      </c>
      <c r="B213" s="34" t="str">
        <f>'Habilitation Agent'!B10</f>
        <v>Charles8</v>
      </c>
      <c r="C213" s="111" t="str">
        <f>'Habilitation Agent'!AM10</f>
        <v/>
      </c>
      <c r="D213" s="68" t="str">
        <f>'Habilitation Agent'!AQ10</f>
        <v/>
      </c>
    </row>
    <row r="214" spans="1:4" x14ac:dyDescent="0.3">
      <c r="A214" s="69" t="str">
        <f>'Habilitation Agent'!A10</f>
        <v>DURAND8</v>
      </c>
      <c r="B214" s="34" t="str">
        <f>'Habilitation Agent'!B10</f>
        <v>Charles8</v>
      </c>
      <c r="C214" s="111" t="str">
        <f>'Habilitation Agent'!AS10</f>
        <v/>
      </c>
      <c r="D214" s="68" t="str">
        <f>'Habilitation Agent'!AW10</f>
        <v/>
      </c>
    </row>
    <row r="215" spans="1:4" x14ac:dyDescent="0.3">
      <c r="A215" s="69" t="str">
        <f>'Habilitation Agent'!A10</f>
        <v>DURAND8</v>
      </c>
      <c r="B215" s="34" t="str">
        <f>'Habilitation Agent'!B10</f>
        <v>Charles8</v>
      </c>
      <c r="C215" s="111" t="str">
        <f>'Habilitation Agent'!AY10</f>
        <v/>
      </c>
      <c r="D215" s="68" t="str">
        <f>'Habilitation Agent'!BC10</f>
        <v/>
      </c>
    </row>
    <row r="216" spans="1:4" x14ac:dyDescent="0.3">
      <c r="A216" s="69" t="str">
        <f>'Habilitation Agent'!A10</f>
        <v>DURAND8</v>
      </c>
      <c r="B216" s="34" t="str">
        <f>'Habilitation Agent'!B10</f>
        <v>Charles8</v>
      </c>
      <c r="C216" s="111">
        <f>'Habilitation Agent'!BE10</f>
        <v>0</v>
      </c>
      <c r="D216" s="68" t="str">
        <f>'Habilitation Agent'!BI10</f>
        <v/>
      </c>
    </row>
    <row r="217" spans="1:4" x14ac:dyDescent="0.3">
      <c r="A217" s="69" t="str">
        <f>'Habilitation Agent'!A10</f>
        <v>DURAND8</v>
      </c>
      <c r="B217" s="34" t="str">
        <f>'Habilitation Agent'!B10</f>
        <v>Charles8</v>
      </c>
      <c r="C217" s="111" t="str">
        <f>'Habilitation Agent'!BK10</f>
        <v/>
      </c>
      <c r="D217" s="68" t="str">
        <f>'Habilitation Agent'!BO10</f>
        <v/>
      </c>
    </row>
    <row r="218" spans="1:4" x14ac:dyDescent="0.3">
      <c r="A218" s="69" t="str">
        <f>'Habilitation Agent'!A10</f>
        <v>DURAND8</v>
      </c>
      <c r="B218" s="34" t="str">
        <f>'Habilitation Agent'!B10</f>
        <v>Charles8</v>
      </c>
      <c r="C218" s="111" t="str">
        <f>'Habilitation Agent'!BQ10</f>
        <v/>
      </c>
      <c r="D218" s="68" t="str">
        <f>'Habilitation Agent'!BU10</f>
        <v/>
      </c>
    </row>
    <row r="219" spans="1:4" x14ac:dyDescent="0.3">
      <c r="A219" s="69" t="str">
        <f>'Habilitation Agent'!A10</f>
        <v>DURAND8</v>
      </c>
      <c r="B219" s="34" t="str">
        <f>'Habilitation Agent'!B10</f>
        <v>Charles8</v>
      </c>
      <c r="C219" s="111" t="str">
        <f>'Habilitation Agent'!BW10</f>
        <v/>
      </c>
      <c r="D219" s="68" t="str">
        <f>'Habilitation Agent'!CA10</f>
        <v/>
      </c>
    </row>
    <row r="220" spans="1:4" x14ac:dyDescent="0.3">
      <c r="A220" s="69" t="str">
        <f>'Habilitation Agent'!A10</f>
        <v>DURAND8</v>
      </c>
      <c r="B220" s="34" t="str">
        <f>'Habilitation Agent'!B10</f>
        <v>Charles8</v>
      </c>
      <c r="C220" s="111">
        <f>'Habilitation Agent'!CC10</f>
        <v>0</v>
      </c>
      <c r="D220" s="68" t="str">
        <f>'Habilitation Agent'!CG10</f>
        <v/>
      </c>
    </row>
    <row r="221" spans="1:4" x14ac:dyDescent="0.3">
      <c r="A221" s="69" t="str">
        <f>'Habilitation Agent'!A10</f>
        <v>DURAND8</v>
      </c>
      <c r="B221" s="34" t="str">
        <f>'Habilitation Agent'!B10</f>
        <v>Charles8</v>
      </c>
      <c r="C221" s="111" t="str">
        <f>'Habilitation Agent'!CI10</f>
        <v/>
      </c>
      <c r="D221" s="68" t="str">
        <f>'Habilitation Agent'!CM10</f>
        <v/>
      </c>
    </row>
    <row r="222" spans="1:4" x14ac:dyDescent="0.3">
      <c r="A222" s="69" t="str">
        <f>'Habilitation Agent'!A10</f>
        <v>DURAND8</v>
      </c>
      <c r="B222" s="34" t="str">
        <f>'Habilitation Agent'!B10</f>
        <v>Charles8</v>
      </c>
      <c r="C222" s="111" t="str">
        <f>'Habilitation Agent'!CO10</f>
        <v/>
      </c>
      <c r="D222" s="68" t="str">
        <f>'Habilitation Agent'!CS10</f>
        <v/>
      </c>
    </row>
    <row r="223" spans="1:4" x14ac:dyDescent="0.3">
      <c r="A223" s="69" t="str">
        <f>'Habilitation Agent'!A6</f>
        <v>DURAND4</v>
      </c>
      <c r="B223" s="34" t="str">
        <f>'Habilitation Agent'!B6</f>
        <v>Charles4</v>
      </c>
      <c r="C223" s="111" t="str">
        <f>'Habilitation Agent'!C6</f>
        <v>HAB2</v>
      </c>
      <c r="D223" s="68">
        <f>'Habilitation Agent'!G6</f>
        <v>42988</v>
      </c>
    </row>
    <row r="224" spans="1:4" x14ac:dyDescent="0.3">
      <c r="A224" s="69" t="str">
        <f>'Habilitation Agent'!A6</f>
        <v>DURAND4</v>
      </c>
      <c r="B224" s="34" t="str">
        <f>'Habilitation Agent'!B6</f>
        <v>Charles4</v>
      </c>
      <c r="C224" s="111" t="str">
        <f>'Habilitation Agent'!I6</f>
        <v>PONTIER</v>
      </c>
      <c r="D224" s="68">
        <f>'Habilitation Agent'!M6</f>
        <v>42355</v>
      </c>
    </row>
    <row r="225" spans="1:4" x14ac:dyDescent="0.3">
      <c r="A225" s="69" t="str">
        <f>'Habilitation Agent'!A6</f>
        <v>DURAND4</v>
      </c>
      <c r="B225" s="34" t="str">
        <f>'Habilitation Agent'!B6</f>
        <v>Charles4</v>
      </c>
      <c r="C225" s="111">
        <f>'Habilitation Agent'!O6</f>
        <v>0</v>
      </c>
      <c r="D225" s="68" t="str">
        <f>'Habilitation Agent'!S6</f>
        <v/>
      </c>
    </row>
    <row r="226" spans="1:4" x14ac:dyDescent="0.3">
      <c r="A226" s="69" t="str">
        <f>'Habilitation Agent'!A6</f>
        <v>DURAND4</v>
      </c>
      <c r="B226" s="34" t="str">
        <f>'Habilitation Agent'!B6</f>
        <v>Charles4</v>
      </c>
      <c r="C226" s="111">
        <f>'Habilitation Agent'!O6</f>
        <v>0</v>
      </c>
      <c r="D226" s="68" t="str">
        <f>'Habilitation Agent'!S6</f>
        <v/>
      </c>
    </row>
    <row r="227" spans="1:4" x14ac:dyDescent="0.3">
      <c r="A227" s="69" t="str">
        <f>'Habilitation Agent'!A6</f>
        <v>DURAND4</v>
      </c>
      <c r="B227" s="34" t="str">
        <f>'Habilitation Agent'!B6</f>
        <v>Charles4</v>
      </c>
      <c r="C227" s="111">
        <f>'Habilitation Agent'!U6</f>
        <v>0</v>
      </c>
      <c r="D227" s="68" t="str">
        <f>'Habilitation Agent'!Y6</f>
        <v/>
      </c>
    </row>
    <row r="228" spans="1:4" x14ac:dyDescent="0.3">
      <c r="A228" s="69" t="str">
        <f>'Habilitation Agent'!A6</f>
        <v>DURAND4</v>
      </c>
      <c r="B228" s="34" t="str">
        <f>'Habilitation Agent'!B6</f>
        <v>Charles4</v>
      </c>
      <c r="C228" s="111" t="str">
        <f>'Habilitation Agent'!AA6</f>
        <v>HUILE</v>
      </c>
      <c r="D228" s="68">
        <f>'Habilitation Agent'!AE6</f>
        <v>43397</v>
      </c>
    </row>
    <row r="229" spans="1:4" x14ac:dyDescent="0.3">
      <c r="A229" s="69" t="str">
        <f>'Habilitation Agent'!A6</f>
        <v>DURAND4</v>
      </c>
      <c r="B229" s="34" t="str">
        <f>'Habilitation Agent'!B6</f>
        <v>Charles4</v>
      </c>
      <c r="C229" s="111">
        <f>'Habilitation Agent'!AG6</f>
        <v>0</v>
      </c>
      <c r="D229" s="68" t="str">
        <f>'Habilitation Agent'!AK6</f>
        <v/>
      </c>
    </row>
    <row r="230" spans="1:4" x14ac:dyDescent="0.3">
      <c r="A230" s="69" t="str">
        <f>'Habilitation Agent'!A6</f>
        <v>DURAND4</v>
      </c>
      <c r="B230" s="34" t="str">
        <f>'Habilitation Agent'!B6</f>
        <v>Charles4</v>
      </c>
      <c r="C230" s="111">
        <f>'Habilitation Agent'!AM6</f>
        <v>0</v>
      </c>
      <c r="D230" s="68" t="str">
        <f>'Habilitation Agent'!AQ6</f>
        <v/>
      </c>
    </row>
    <row r="231" spans="1:4" x14ac:dyDescent="0.3">
      <c r="A231" s="69" t="str">
        <f>'Habilitation Agent'!A6</f>
        <v>DURAND4</v>
      </c>
      <c r="B231" s="34" t="str">
        <f>'Habilitation Agent'!B6</f>
        <v>Charles4</v>
      </c>
      <c r="C231" s="111">
        <f>'Habilitation Agent'!AS6</f>
        <v>0</v>
      </c>
      <c r="D231" s="68" t="str">
        <f>'Habilitation Agent'!AW6</f>
        <v/>
      </c>
    </row>
    <row r="232" spans="1:4" x14ac:dyDescent="0.3">
      <c r="A232" s="69" t="str">
        <f>'Habilitation Agent'!A6</f>
        <v>DURAND4</v>
      </c>
      <c r="B232" s="34" t="str">
        <f>'Habilitation Agent'!B6</f>
        <v>Charles4</v>
      </c>
      <c r="C232" s="111">
        <f>'Habilitation Agent'!AY6</f>
        <v>0</v>
      </c>
      <c r="D232" s="68" t="str">
        <f>'Habilitation Agent'!BC6</f>
        <v/>
      </c>
    </row>
    <row r="233" spans="1:4" x14ac:dyDescent="0.3">
      <c r="A233" s="69" t="str">
        <f>'Habilitation Agent'!A6</f>
        <v>DURAND4</v>
      </c>
      <c r="B233" s="34" t="str">
        <f>'Habilitation Agent'!B6</f>
        <v>Charles4</v>
      </c>
      <c r="C233" s="111">
        <f>'Habilitation Agent'!BE6</f>
        <v>0</v>
      </c>
      <c r="D233" s="68" t="str">
        <f>'Habilitation Agent'!BI6</f>
        <v/>
      </c>
    </row>
    <row r="234" spans="1:4" x14ac:dyDescent="0.3">
      <c r="A234" s="69" t="str">
        <f>'Habilitation Agent'!A6</f>
        <v>DURAND4</v>
      </c>
      <c r="B234" s="34" t="str">
        <f>'Habilitation Agent'!B6</f>
        <v>Charles4</v>
      </c>
      <c r="C234" s="111">
        <f>'Habilitation Agent'!BK6</f>
        <v>0</v>
      </c>
      <c r="D234" s="68" t="str">
        <f>'Habilitation Agent'!BO6</f>
        <v/>
      </c>
    </row>
    <row r="235" spans="1:4" x14ac:dyDescent="0.3">
      <c r="A235" s="69" t="str">
        <f>'Habilitation Agent'!A6</f>
        <v>DURAND4</v>
      </c>
      <c r="B235" s="34" t="str">
        <f>'Habilitation Agent'!B6</f>
        <v>Charles4</v>
      </c>
      <c r="C235" s="111">
        <f>'Habilitation Agent'!BQ6</f>
        <v>0</v>
      </c>
      <c r="D235" s="68" t="str">
        <f>'Habilitation Agent'!BU6</f>
        <v/>
      </c>
    </row>
    <row r="236" spans="1:4" x14ac:dyDescent="0.3">
      <c r="A236" s="69" t="str">
        <f>'Habilitation Agent'!A6</f>
        <v>DURAND4</v>
      </c>
      <c r="B236" s="34" t="str">
        <f>'Habilitation Agent'!B6</f>
        <v>Charles4</v>
      </c>
      <c r="C236" s="111">
        <f>'Habilitation Agent'!BW6</f>
        <v>0</v>
      </c>
      <c r="D236" s="68" t="str">
        <f>'Habilitation Agent'!CA6</f>
        <v/>
      </c>
    </row>
    <row r="237" spans="1:4" x14ac:dyDescent="0.3">
      <c r="A237" s="69" t="str">
        <f>'Habilitation Agent'!A6</f>
        <v>DURAND4</v>
      </c>
      <c r="B237" s="34" t="str">
        <f>'Habilitation Agent'!B6</f>
        <v>Charles4</v>
      </c>
      <c r="C237" s="111">
        <f>'Habilitation Agent'!CC6</f>
        <v>0</v>
      </c>
      <c r="D237" s="68" t="str">
        <f>'Habilitation Agent'!CG6</f>
        <v/>
      </c>
    </row>
    <row r="238" spans="1:4" x14ac:dyDescent="0.3">
      <c r="A238" s="69" t="str">
        <f>'Habilitation Agent'!A6</f>
        <v>DURAND4</v>
      </c>
      <c r="B238" s="34" t="str">
        <f>'Habilitation Agent'!B6</f>
        <v>Charles4</v>
      </c>
      <c r="C238" s="111">
        <f>'Habilitation Agent'!CI6</f>
        <v>0</v>
      </c>
      <c r="D238" s="68" t="str">
        <f>'Habilitation Agent'!CM6</f>
        <v/>
      </c>
    </row>
    <row r="239" spans="1:4" x14ac:dyDescent="0.3">
      <c r="A239" s="69" t="str">
        <f>'Habilitation Agent'!A6</f>
        <v>DURAND4</v>
      </c>
      <c r="B239" s="34" t="str">
        <f>'Habilitation Agent'!B6</f>
        <v>Charles4</v>
      </c>
      <c r="C239" s="111">
        <f>'Habilitation Agent'!CO6</f>
        <v>0</v>
      </c>
      <c r="D239" s="68" t="str">
        <f>'Habilitation Agent'!CS6</f>
        <v/>
      </c>
    </row>
    <row r="240" spans="1:4" x14ac:dyDescent="0.3">
      <c r="A240" s="69" t="str">
        <f>'Habilitation Agent'!A9</f>
        <v>DURAND7</v>
      </c>
      <c r="B240" s="34" t="str">
        <f>'Habilitation Agent'!B9</f>
        <v>Charles7</v>
      </c>
      <c r="C240" s="111" t="str">
        <f>'Habilitation Agent'!C9</f>
        <v>HAB2</v>
      </c>
      <c r="D240" s="68">
        <f>'Habilitation Agent'!G9</f>
        <v>42988</v>
      </c>
    </row>
    <row r="241" spans="1:4" x14ac:dyDescent="0.3">
      <c r="A241" s="69" t="str">
        <f>'Habilitation Agent'!A9</f>
        <v>DURAND7</v>
      </c>
      <c r="B241" s="34" t="str">
        <f>'Habilitation Agent'!B9</f>
        <v>Charles7</v>
      </c>
      <c r="C241" s="111" t="str">
        <f>'Habilitation Agent'!I9</f>
        <v>PONTIER</v>
      </c>
      <c r="D241" s="68" t="str">
        <f>'Habilitation Agent'!M9</f>
        <v/>
      </c>
    </row>
    <row r="242" spans="1:4" x14ac:dyDescent="0.3">
      <c r="A242" s="69" t="str">
        <f>'Habilitation Agent'!A9</f>
        <v>DURAND7</v>
      </c>
      <c r="B242" s="34" t="str">
        <f>'Habilitation Agent'!B9</f>
        <v>Charles7</v>
      </c>
      <c r="C242" s="111" t="str">
        <f>'Habilitation Agent'!O9</f>
        <v>BATENTRE</v>
      </c>
      <c r="D242" s="68" t="str">
        <f>'Habilitation Agent'!S9</f>
        <v/>
      </c>
    </row>
    <row r="243" spans="1:4" x14ac:dyDescent="0.3">
      <c r="A243" s="69" t="str">
        <f>'Habilitation Agent'!A9</f>
        <v>DURAND7</v>
      </c>
      <c r="B243" s="34" t="str">
        <f>'Habilitation Agent'!B9</f>
        <v>Charles7</v>
      </c>
      <c r="C243" s="111" t="str">
        <f>'Habilitation Agent'!O9</f>
        <v>BATENTRE</v>
      </c>
      <c r="D243" s="68" t="str">
        <f>'Habilitation Agent'!S9</f>
        <v/>
      </c>
    </row>
    <row r="244" spans="1:4" x14ac:dyDescent="0.3">
      <c r="A244" s="69" t="str">
        <f>'Habilitation Agent'!A9</f>
        <v>DURAND7</v>
      </c>
      <c r="B244" s="34" t="str">
        <f>'Habilitation Agent'!B9</f>
        <v>Charles7</v>
      </c>
      <c r="C244" s="111" t="str">
        <f>'Habilitation Agent'!U9</f>
        <v>TRONCONNE</v>
      </c>
      <c r="D244" s="68">
        <f>'Habilitation Agent'!Y9</f>
        <v>41701</v>
      </c>
    </row>
    <row r="245" spans="1:4" x14ac:dyDescent="0.3">
      <c r="A245" s="69" t="str">
        <f>'Habilitation Agent'!A9</f>
        <v>DURAND7</v>
      </c>
      <c r="B245" s="34" t="str">
        <f>'Habilitation Agent'!B9</f>
        <v>Charles7</v>
      </c>
      <c r="C245" s="111" t="str">
        <f>'Habilitation Agent'!AA9</f>
        <v>HUILE</v>
      </c>
      <c r="D245" s="68" t="str">
        <f>'Habilitation Agent'!AE9</f>
        <v/>
      </c>
    </row>
    <row r="246" spans="1:4" x14ac:dyDescent="0.3">
      <c r="A246" s="69" t="str">
        <f>'Habilitation Agent'!A9</f>
        <v>DURAND7</v>
      </c>
      <c r="B246" s="34" t="str">
        <f>'Habilitation Agent'!B9</f>
        <v>Charles7</v>
      </c>
      <c r="C246" s="111">
        <f>'Habilitation Agent'!AG9</f>
        <v>0</v>
      </c>
      <c r="D246" s="68" t="str">
        <f>'Habilitation Agent'!AK9</f>
        <v/>
      </c>
    </row>
    <row r="247" spans="1:4" x14ac:dyDescent="0.3">
      <c r="A247" s="69" t="str">
        <f>'Habilitation Agent'!A9</f>
        <v>DURAND7</v>
      </c>
      <c r="B247" s="34" t="str">
        <f>'Habilitation Agent'!B9</f>
        <v>Charles7</v>
      </c>
      <c r="C247" s="111">
        <f>'Habilitation Agent'!AM9</f>
        <v>0</v>
      </c>
      <c r="D247" s="68" t="str">
        <f>'Habilitation Agent'!AQ9</f>
        <v/>
      </c>
    </row>
    <row r="248" spans="1:4" x14ac:dyDescent="0.3">
      <c r="A248" s="69" t="str">
        <f>'Habilitation Agent'!A9</f>
        <v>DURAND7</v>
      </c>
      <c r="B248" s="34" t="str">
        <f>'Habilitation Agent'!B9</f>
        <v>Charles7</v>
      </c>
      <c r="C248" s="111">
        <f>'Habilitation Agent'!AS9</f>
        <v>0</v>
      </c>
      <c r="D248" s="68" t="str">
        <f>'Habilitation Agent'!AW9</f>
        <v/>
      </c>
    </row>
    <row r="249" spans="1:4" x14ac:dyDescent="0.3">
      <c r="A249" s="69" t="str">
        <f>'Habilitation Agent'!A9</f>
        <v>DURAND7</v>
      </c>
      <c r="B249" s="34" t="str">
        <f>'Habilitation Agent'!B9</f>
        <v>Charles7</v>
      </c>
      <c r="C249" s="111">
        <f>'Habilitation Agent'!AY9</f>
        <v>0</v>
      </c>
      <c r="D249" s="68" t="str">
        <f>'Habilitation Agent'!BC9</f>
        <v/>
      </c>
    </row>
    <row r="250" spans="1:4" x14ac:dyDescent="0.3">
      <c r="A250" s="69" t="str">
        <f>'Habilitation Agent'!A9</f>
        <v>DURAND7</v>
      </c>
      <c r="B250" s="34" t="str">
        <f>'Habilitation Agent'!B9</f>
        <v>Charles7</v>
      </c>
      <c r="C250" s="111">
        <f>'Habilitation Agent'!BE9</f>
        <v>0</v>
      </c>
      <c r="D250" s="68" t="str">
        <f>'Habilitation Agent'!BI9</f>
        <v/>
      </c>
    </row>
    <row r="251" spans="1:4" x14ac:dyDescent="0.3">
      <c r="A251" s="69" t="str">
        <f>'Habilitation Agent'!A9</f>
        <v>DURAND7</v>
      </c>
      <c r="B251" s="34" t="str">
        <f>'Habilitation Agent'!B9</f>
        <v>Charles7</v>
      </c>
      <c r="C251" s="111">
        <f>'Habilitation Agent'!BK9</f>
        <v>0</v>
      </c>
      <c r="D251" s="68" t="str">
        <f>'Habilitation Agent'!BO9</f>
        <v/>
      </c>
    </row>
    <row r="252" spans="1:4" x14ac:dyDescent="0.3">
      <c r="A252" s="69" t="str">
        <f>'Habilitation Agent'!A9</f>
        <v>DURAND7</v>
      </c>
      <c r="B252" s="34" t="str">
        <f>'Habilitation Agent'!B9</f>
        <v>Charles7</v>
      </c>
      <c r="C252" s="111">
        <f>'Habilitation Agent'!BQ9</f>
        <v>0</v>
      </c>
      <c r="D252" s="68" t="str">
        <f>'Habilitation Agent'!BU9</f>
        <v/>
      </c>
    </row>
    <row r="253" spans="1:4" x14ac:dyDescent="0.3">
      <c r="A253" s="69" t="str">
        <f>'Habilitation Agent'!A9</f>
        <v>DURAND7</v>
      </c>
      <c r="B253" s="34" t="str">
        <f>'Habilitation Agent'!B9</f>
        <v>Charles7</v>
      </c>
      <c r="C253" s="111">
        <f>'Habilitation Agent'!BW9</f>
        <v>0</v>
      </c>
      <c r="D253" s="68" t="str">
        <f>'Habilitation Agent'!CA9</f>
        <v/>
      </c>
    </row>
    <row r="254" spans="1:4" x14ac:dyDescent="0.3">
      <c r="A254" s="69" t="str">
        <f>'Habilitation Agent'!A9</f>
        <v>DURAND7</v>
      </c>
      <c r="B254" s="34" t="str">
        <f>'Habilitation Agent'!B9</f>
        <v>Charles7</v>
      </c>
      <c r="C254" s="111">
        <f>'Habilitation Agent'!CC9</f>
        <v>0</v>
      </c>
      <c r="D254" s="68" t="str">
        <f>'Habilitation Agent'!CG9</f>
        <v/>
      </c>
    </row>
    <row r="255" spans="1:4" x14ac:dyDescent="0.3">
      <c r="A255" s="69" t="str">
        <f>'Habilitation Agent'!A9</f>
        <v>DURAND7</v>
      </c>
      <c r="B255" s="34" t="str">
        <f>'Habilitation Agent'!B9</f>
        <v>Charles7</v>
      </c>
      <c r="C255" s="111">
        <f>'Habilitation Agent'!CI9</f>
        <v>0</v>
      </c>
      <c r="D255" s="68" t="str">
        <f>'Habilitation Agent'!CM9</f>
        <v/>
      </c>
    </row>
    <row r="256" spans="1:4" x14ac:dyDescent="0.3">
      <c r="A256" s="69" t="str">
        <f>'Habilitation Agent'!A9</f>
        <v>DURAND7</v>
      </c>
      <c r="B256" s="34" t="str">
        <f>'Habilitation Agent'!B9</f>
        <v>Charles7</v>
      </c>
      <c r="C256" s="111">
        <f>'Habilitation Agent'!CO9</f>
        <v>0</v>
      </c>
      <c r="D256" s="68" t="str">
        <f>'Habilitation Agent'!CS9</f>
        <v/>
      </c>
    </row>
    <row r="257" spans="1:4" x14ac:dyDescent="0.3">
      <c r="A257" s="69" t="str">
        <f>'Habilitation Agent'!A20</f>
        <v>DURAND18</v>
      </c>
      <c r="B257" s="34" t="str">
        <f>'Habilitation Agent'!B20</f>
        <v>Charles18</v>
      </c>
      <c r="C257" s="111" t="str">
        <f>'Habilitation Agent'!C20</f>
        <v>HAB1</v>
      </c>
      <c r="D257" s="68">
        <f>'Habilitation Agent'!G20</f>
        <v>42127</v>
      </c>
    </row>
    <row r="258" spans="1:4" x14ac:dyDescent="0.3">
      <c r="A258" s="69" t="str">
        <f>'Habilitation Agent'!A20</f>
        <v>DURAND18</v>
      </c>
      <c r="B258" s="34" t="str">
        <f>'Habilitation Agent'!B20</f>
        <v>Charles18</v>
      </c>
      <c r="C258" s="111" t="str">
        <f>'Habilitation Agent'!I20</f>
        <v>PONTIER</v>
      </c>
      <c r="D258" s="68" t="str">
        <f>'Habilitation Agent'!M20</f>
        <v/>
      </c>
    </row>
    <row r="259" spans="1:4" x14ac:dyDescent="0.3">
      <c r="A259" s="69" t="str">
        <f>'Habilitation Agent'!A20</f>
        <v>DURAND18</v>
      </c>
      <c r="B259" s="34" t="str">
        <f>'Habilitation Agent'!B20</f>
        <v>Charles18</v>
      </c>
      <c r="C259" s="111" t="str">
        <f>'Habilitation Agent'!O20</f>
        <v/>
      </c>
      <c r="D259" s="68" t="str">
        <f>'Habilitation Agent'!S20</f>
        <v/>
      </c>
    </row>
    <row r="260" spans="1:4" x14ac:dyDescent="0.3">
      <c r="A260" s="69" t="str">
        <f>'Habilitation Agent'!A20</f>
        <v>DURAND18</v>
      </c>
      <c r="B260" s="34" t="str">
        <f>'Habilitation Agent'!B20</f>
        <v>Charles18</v>
      </c>
      <c r="C260" s="111">
        <f>'Habilitation Agent'!U20</f>
        <v>0</v>
      </c>
      <c r="D260" s="68" t="str">
        <f>'Habilitation Agent'!Y20</f>
        <v/>
      </c>
    </row>
    <row r="261" spans="1:4" x14ac:dyDescent="0.3">
      <c r="A261" s="69" t="str">
        <f>'Habilitation Agent'!A20</f>
        <v>DURAND18</v>
      </c>
      <c r="B261" s="34" t="str">
        <f>'Habilitation Agent'!B20</f>
        <v>Charles18</v>
      </c>
      <c r="C261" s="111">
        <f>'Habilitation Agent'!AA20</f>
        <v>0</v>
      </c>
      <c r="D261" s="68" t="str">
        <f>'Habilitation Agent'!AE20</f>
        <v/>
      </c>
    </row>
    <row r="262" spans="1:4" x14ac:dyDescent="0.3">
      <c r="A262" s="69" t="str">
        <f>'Habilitation Agent'!A20</f>
        <v>DURAND18</v>
      </c>
      <c r="B262" s="34" t="str">
        <f>'Habilitation Agent'!B20</f>
        <v>Charles18</v>
      </c>
      <c r="C262" s="111">
        <f>'Habilitation Agent'!AG20</f>
        <v>0</v>
      </c>
      <c r="D262" s="68" t="str">
        <f>'Habilitation Agent'!AK20</f>
        <v/>
      </c>
    </row>
    <row r="263" spans="1:4" x14ac:dyDescent="0.3">
      <c r="A263" s="69" t="str">
        <f>'Habilitation Agent'!A20</f>
        <v>DURAND18</v>
      </c>
      <c r="B263" s="34" t="str">
        <f>'Habilitation Agent'!B20</f>
        <v>Charles18</v>
      </c>
      <c r="C263" s="111">
        <f>'Habilitation Agent'!AM20</f>
        <v>0</v>
      </c>
      <c r="D263" s="68" t="str">
        <f>'Habilitation Agent'!AQ20</f>
        <v/>
      </c>
    </row>
    <row r="264" spans="1:4" x14ac:dyDescent="0.3">
      <c r="A264" s="69" t="str">
        <f>'Habilitation Agent'!A20</f>
        <v>DURAND18</v>
      </c>
      <c r="B264" s="34" t="str">
        <f>'Habilitation Agent'!B20</f>
        <v>Charles18</v>
      </c>
      <c r="C264" s="111">
        <f>'Habilitation Agent'!AS20</f>
        <v>0</v>
      </c>
      <c r="D264" s="68" t="str">
        <f>'Habilitation Agent'!AW20</f>
        <v/>
      </c>
    </row>
    <row r="265" spans="1:4" x14ac:dyDescent="0.3">
      <c r="A265" s="69" t="str">
        <f>'Habilitation Agent'!A20</f>
        <v>DURAND18</v>
      </c>
      <c r="B265" s="34" t="str">
        <f>'Habilitation Agent'!B20</f>
        <v>Charles18</v>
      </c>
      <c r="C265" s="111">
        <f>'Habilitation Agent'!AY20</f>
        <v>0</v>
      </c>
      <c r="D265" s="68" t="str">
        <f>'Habilitation Agent'!BC20</f>
        <v/>
      </c>
    </row>
    <row r="266" spans="1:4" x14ac:dyDescent="0.3">
      <c r="A266" s="69" t="str">
        <f>'Habilitation Agent'!A20</f>
        <v>DURAND18</v>
      </c>
      <c r="B266" s="34" t="str">
        <f>'Habilitation Agent'!B20</f>
        <v>Charles18</v>
      </c>
      <c r="C266" s="111">
        <f>'Habilitation Agent'!BE20</f>
        <v>0</v>
      </c>
      <c r="D266" s="68" t="str">
        <f>'Habilitation Agent'!BI20</f>
        <v/>
      </c>
    </row>
    <row r="267" spans="1:4" x14ac:dyDescent="0.3">
      <c r="A267" s="69" t="str">
        <f>'Habilitation Agent'!A20</f>
        <v>DURAND18</v>
      </c>
      <c r="B267" s="34" t="str">
        <f>'Habilitation Agent'!B20</f>
        <v>Charles18</v>
      </c>
      <c r="C267" s="111">
        <f>'Habilitation Agent'!BK20</f>
        <v>0</v>
      </c>
      <c r="D267" s="68" t="str">
        <f>'Habilitation Agent'!BO20</f>
        <v/>
      </c>
    </row>
    <row r="268" spans="1:4" x14ac:dyDescent="0.3">
      <c r="A268" s="69" t="str">
        <f>'Habilitation Agent'!A20</f>
        <v>DURAND18</v>
      </c>
      <c r="B268" s="34" t="str">
        <f>'Habilitation Agent'!B20</f>
        <v>Charles18</v>
      </c>
      <c r="C268" s="111">
        <f>'Habilitation Agent'!BQ20</f>
        <v>0</v>
      </c>
      <c r="D268" s="68" t="str">
        <f>'Habilitation Agent'!BU20</f>
        <v/>
      </c>
    </row>
    <row r="269" spans="1:4" x14ac:dyDescent="0.3">
      <c r="A269" s="69" t="str">
        <f>'Habilitation Agent'!A20</f>
        <v>DURAND18</v>
      </c>
      <c r="B269" s="34" t="str">
        <f>'Habilitation Agent'!B20</f>
        <v>Charles18</v>
      </c>
      <c r="C269" s="111">
        <f>'Habilitation Agent'!BW20</f>
        <v>0</v>
      </c>
      <c r="D269" s="68" t="str">
        <f>'Habilitation Agent'!CA20</f>
        <v/>
      </c>
    </row>
    <row r="270" spans="1:4" x14ac:dyDescent="0.3">
      <c r="A270" s="69" t="str">
        <f>'Habilitation Agent'!A20</f>
        <v>DURAND18</v>
      </c>
      <c r="B270" s="34" t="str">
        <f>'Habilitation Agent'!B20</f>
        <v>Charles18</v>
      </c>
      <c r="C270" s="111">
        <f>'Habilitation Agent'!CC20</f>
        <v>0</v>
      </c>
      <c r="D270" s="68" t="str">
        <f>'Habilitation Agent'!CG20</f>
        <v/>
      </c>
    </row>
    <row r="271" spans="1:4" x14ac:dyDescent="0.3">
      <c r="A271" s="69" t="str">
        <f>'Habilitation Agent'!A20</f>
        <v>DURAND18</v>
      </c>
      <c r="B271" s="34" t="str">
        <f>'Habilitation Agent'!B20</f>
        <v>Charles18</v>
      </c>
      <c r="C271" s="111">
        <f>'Habilitation Agent'!CI20</f>
        <v>0</v>
      </c>
      <c r="D271" s="68" t="str">
        <f>'Habilitation Agent'!CM20</f>
        <v/>
      </c>
    </row>
    <row r="272" spans="1:4" x14ac:dyDescent="0.3">
      <c r="A272" s="69" t="str">
        <f>'Habilitation Agent'!A20</f>
        <v>DURAND18</v>
      </c>
      <c r="B272" s="34" t="str">
        <f>'Habilitation Agent'!B20</f>
        <v>Charles18</v>
      </c>
      <c r="C272" s="111">
        <f>'Habilitation Agent'!CO20</f>
        <v>0</v>
      </c>
      <c r="D272" s="68" t="str">
        <f>'Habilitation Agent'!CS20</f>
        <v/>
      </c>
    </row>
    <row r="273" spans="1:4" x14ac:dyDescent="0.3">
      <c r="A273" s="69" t="str">
        <f>'Habilitation Agent'!A11</f>
        <v>DURAND9</v>
      </c>
      <c r="B273" s="34" t="str">
        <f>'Habilitation Agent'!B11</f>
        <v>Charles9</v>
      </c>
      <c r="C273" s="111" t="str">
        <f>'Habilitation Agent'!C11</f>
        <v>HAB2</v>
      </c>
      <c r="D273" s="68">
        <f>'Habilitation Agent'!G11</f>
        <v>42617</v>
      </c>
    </row>
    <row r="274" spans="1:4" x14ac:dyDescent="0.3">
      <c r="A274" s="69" t="str">
        <f>'Habilitation Agent'!A11</f>
        <v>DURAND9</v>
      </c>
      <c r="B274" s="34" t="str">
        <f>'Habilitation Agent'!B11</f>
        <v>Charles9</v>
      </c>
      <c r="C274" s="111" t="str">
        <f>'Habilitation Agent'!I11</f>
        <v>PONTIER</v>
      </c>
      <c r="D274" s="68" t="str">
        <f>'Habilitation Agent'!M11</f>
        <v/>
      </c>
    </row>
    <row r="275" spans="1:4" x14ac:dyDescent="0.3">
      <c r="A275" s="69" t="str">
        <f>'Habilitation Agent'!A11</f>
        <v>DURAND9</v>
      </c>
      <c r="B275" s="34" t="str">
        <f>'Habilitation Agent'!B11</f>
        <v>Charles9</v>
      </c>
      <c r="C275" s="111" t="str">
        <f>'Habilitation Agent'!O11</f>
        <v>BATENTRE</v>
      </c>
      <c r="D275" s="68" t="str">
        <f>'Habilitation Agent'!S11</f>
        <v/>
      </c>
    </row>
    <row r="276" spans="1:4" x14ac:dyDescent="0.3">
      <c r="A276" s="69" t="str">
        <f>'Habilitation Agent'!A11</f>
        <v>DURAND9</v>
      </c>
      <c r="B276" s="34" t="str">
        <f>'Habilitation Agent'!B11</f>
        <v>Charles9</v>
      </c>
      <c r="C276" s="111" t="str">
        <f>'Habilitation Agent'!O11</f>
        <v>BATENTRE</v>
      </c>
      <c r="D276" s="68" t="str">
        <f>'Habilitation Agent'!S11</f>
        <v/>
      </c>
    </row>
    <row r="277" spans="1:4" x14ac:dyDescent="0.3">
      <c r="A277" s="69" t="str">
        <f>'Habilitation Agent'!A11</f>
        <v>DURAND9</v>
      </c>
      <c r="B277" s="34" t="str">
        <f>'Habilitation Agent'!B11</f>
        <v>Charles9</v>
      </c>
      <c r="C277" s="111" t="str">
        <f>'Habilitation Agent'!U11</f>
        <v>TRONCONNE</v>
      </c>
      <c r="D277" s="68">
        <f>'Habilitation Agent'!Y11</f>
        <v>43122</v>
      </c>
    </row>
    <row r="278" spans="1:4" x14ac:dyDescent="0.3">
      <c r="A278" s="69" t="str">
        <f>'Habilitation Agent'!A11</f>
        <v>DURAND9</v>
      </c>
      <c r="B278" s="34" t="str">
        <f>'Habilitation Agent'!B11</f>
        <v>Charles9</v>
      </c>
      <c r="C278" s="111" t="str">
        <f>'Habilitation Agent'!AA11</f>
        <v>HUILE</v>
      </c>
      <c r="D278" s="68" t="str">
        <f>'Habilitation Agent'!AE11</f>
        <v/>
      </c>
    </row>
    <row r="279" spans="1:4" x14ac:dyDescent="0.3">
      <c r="A279" s="69" t="str">
        <f>'Habilitation Agent'!A11</f>
        <v>DURAND9</v>
      </c>
      <c r="B279" s="34" t="str">
        <f>'Habilitation Agent'!B11</f>
        <v>Charles9</v>
      </c>
      <c r="C279" s="111">
        <f>'Habilitation Agent'!AG11</f>
        <v>0</v>
      </c>
      <c r="D279" s="68" t="str">
        <f>'Habilitation Agent'!AK11</f>
        <v/>
      </c>
    </row>
    <row r="280" spans="1:4" x14ac:dyDescent="0.3">
      <c r="A280" s="69" t="str">
        <f>'Habilitation Agent'!A11</f>
        <v>DURAND9</v>
      </c>
      <c r="B280" s="34" t="str">
        <f>'Habilitation Agent'!B11</f>
        <v>Charles9</v>
      </c>
      <c r="C280" s="111">
        <f>'Habilitation Agent'!AM11</f>
        <v>0</v>
      </c>
      <c r="D280" s="68" t="str">
        <f>'Habilitation Agent'!AQ11</f>
        <v/>
      </c>
    </row>
    <row r="281" spans="1:4" x14ac:dyDescent="0.3">
      <c r="A281" s="69" t="str">
        <f>'Habilitation Agent'!A11</f>
        <v>DURAND9</v>
      </c>
      <c r="B281" s="34" t="str">
        <f>'Habilitation Agent'!B11</f>
        <v>Charles9</v>
      </c>
      <c r="C281" s="111">
        <f>'Habilitation Agent'!AS11</f>
        <v>0</v>
      </c>
      <c r="D281" s="68" t="str">
        <f>'Habilitation Agent'!AW11</f>
        <v/>
      </c>
    </row>
    <row r="282" spans="1:4" x14ac:dyDescent="0.3">
      <c r="A282" s="69" t="str">
        <f>'Habilitation Agent'!A11</f>
        <v>DURAND9</v>
      </c>
      <c r="B282" s="34" t="str">
        <f>'Habilitation Agent'!B11</f>
        <v>Charles9</v>
      </c>
      <c r="C282" s="111">
        <f>'Habilitation Agent'!AY11</f>
        <v>0</v>
      </c>
      <c r="D282" s="68" t="str">
        <f>'Habilitation Agent'!BC11</f>
        <v/>
      </c>
    </row>
    <row r="283" spans="1:4" x14ac:dyDescent="0.3">
      <c r="A283" s="69" t="str">
        <f>'Habilitation Agent'!A11</f>
        <v>DURAND9</v>
      </c>
      <c r="B283" s="34" t="str">
        <f>'Habilitation Agent'!B11</f>
        <v>Charles9</v>
      </c>
      <c r="C283" s="111">
        <f>'Habilitation Agent'!BE11</f>
        <v>0</v>
      </c>
      <c r="D283" s="68" t="str">
        <f>'Habilitation Agent'!BI11</f>
        <v/>
      </c>
    </row>
    <row r="284" spans="1:4" x14ac:dyDescent="0.3">
      <c r="A284" s="69" t="str">
        <f>'Habilitation Agent'!A11</f>
        <v>DURAND9</v>
      </c>
      <c r="B284" s="34" t="str">
        <f>'Habilitation Agent'!B11</f>
        <v>Charles9</v>
      </c>
      <c r="C284" s="111">
        <f>'Habilitation Agent'!BK11</f>
        <v>0</v>
      </c>
      <c r="D284" s="68" t="str">
        <f>'Habilitation Agent'!BO11</f>
        <v/>
      </c>
    </row>
    <row r="285" spans="1:4" x14ac:dyDescent="0.3">
      <c r="A285" s="69" t="str">
        <f>'Habilitation Agent'!A11</f>
        <v>DURAND9</v>
      </c>
      <c r="B285" s="34" t="str">
        <f>'Habilitation Agent'!B11</f>
        <v>Charles9</v>
      </c>
      <c r="C285" s="111">
        <f>'Habilitation Agent'!BQ11</f>
        <v>0</v>
      </c>
      <c r="D285" s="68" t="str">
        <f>'Habilitation Agent'!BU11</f>
        <v/>
      </c>
    </row>
    <row r="286" spans="1:4" x14ac:dyDescent="0.3">
      <c r="A286" s="69" t="str">
        <f>'Habilitation Agent'!A11</f>
        <v>DURAND9</v>
      </c>
      <c r="B286" s="34" t="str">
        <f>'Habilitation Agent'!B11</f>
        <v>Charles9</v>
      </c>
      <c r="C286" s="111">
        <f>'Habilitation Agent'!BW11</f>
        <v>0</v>
      </c>
      <c r="D286" s="68" t="str">
        <f>'Habilitation Agent'!CA11</f>
        <v/>
      </c>
    </row>
    <row r="287" spans="1:4" x14ac:dyDescent="0.3">
      <c r="A287" s="69" t="str">
        <f>'Habilitation Agent'!A11</f>
        <v>DURAND9</v>
      </c>
      <c r="B287" s="34" t="str">
        <f>'Habilitation Agent'!B11</f>
        <v>Charles9</v>
      </c>
      <c r="C287" s="111">
        <f>'Habilitation Agent'!CC11</f>
        <v>0</v>
      </c>
      <c r="D287" s="68" t="str">
        <f>'Habilitation Agent'!CG11</f>
        <v/>
      </c>
    </row>
    <row r="288" spans="1:4" x14ac:dyDescent="0.3">
      <c r="A288" s="69" t="str">
        <f>'Habilitation Agent'!A11</f>
        <v>DURAND9</v>
      </c>
      <c r="B288" s="34" t="str">
        <f>'Habilitation Agent'!B11</f>
        <v>Charles9</v>
      </c>
      <c r="C288" s="111">
        <f>'Habilitation Agent'!CI11</f>
        <v>0</v>
      </c>
      <c r="D288" s="68" t="str">
        <f>'Habilitation Agent'!CM11</f>
        <v/>
      </c>
    </row>
    <row r="289" spans="1:4" x14ac:dyDescent="0.3">
      <c r="A289" s="69" t="str">
        <f>'Habilitation Agent'!A11</f>
        <v>DURAND9</v>
      </c>
      <c r="B289" s="34" t="str">
        <f>'Habilitation Agent'!B11</f>
        <v>Charles9</v>
      </c>
      <c r="C289" s="111">
        <f>'Habilitation Agent'!CO11</f>
        <v>0</v>
      </c>
      <c r="D289" s="68" t="str">
        <f>'Habilitation Agent'!CS11</f>
        <v/>
      </c>
    </row>
    <row r="290" spans="1:4" x14ac:dyDescent="0.3">
      <c r="A290" s="69" t="str">
        <f>'Habilitation Agent'!A3</f>
        <v>DURAND1</v>
      </c>
      <c r="B290" s="34" t="str">
        <f>'Habilitation Agent'!B3</f>
        <v>Charles1</v>
      </c>
      <c r="C290" s="111" t="str">
        <f>'Habilitation Agent'!C3</f>
        <v>HAB1</v>
      </c>
      <c r="D290" s="68">
        <f>'Habilitation Agent'!G3</f>
        <v>42820</v>
      </c>
    </row>
    <row r="291" spans="1:4" x14ac:dyDescent="0.3">
      <c r="A291" s="69" t="str">
        <f>'Habilitation Agent'!A3</f>
        <v>DURAND1</v>
      </c>
      <c r="B291" s="34" t="str">
        <f>'Habilitation Agent'!B3</f>
        <v>Charles1</v>
      </c>
      <c r="C291" s="111" t="str">
        <f>'Habilitation Agent'!I3</f>
        <v/>
      </c>
      <c r="D291" s="68" t="str">
        <f>'Habilitation Agent'!M3</f>
        <v/>
      </c>
    </row>
    <row r="292" spans="1:4" x14ac:dyDescent="0.3">
      <c r="A292" s="69" t="str">
        <f>'Habilitation Agent'!A3</f>
        <v>DURAND1</v>
      </c>
      <c r="B292" s="34" t="str">
        <f>'Habilitation Agent'!B3</f>
        <v>Charles1</v>
      </c>
      <c r="C292" s="111" t="str">
        <f>'Habilitation Agent'!O3</f>
        <v/>
      </c>
      <c r="D292" s="68" t="str">
        <f>'Habilitation Agent'!S3</f>
        <v/>
      </c>
    </row>
    <row r="293" spans="1:4" x14ac:dyDescent="0.3">
      <c r="A293" s="69" t="str">
        <f>'Habilitation Agent'!A3</f>
        <v>DURAND1</v>
      </c>
      <c r="B293" s="34" t="str">
        <f>'Habilitation Agent'!B3</f>
        <v>Charles1</v>
      </c>
      <c r="C293" s="111" t="str">
        <f>'Habilitation Agent'!O3</f>
        <v/>
      </c>
      <c r="D293" s="68" t="str">
        <f>'Habilitation Agent'!S3</f>
        <v/>
      </c>
    </row>
    <row r="294" spans="1:4" x14ac:dyDescent="0.3">
      <c r="A294" s="69" t="str">
        <f>'Habilitation Agent'!A3</f>
        <v>DURAND1</v>
      </c>
      <c r="B294" s="34" t="str">
        <f>'Habilitation Agent'!B3</f>
        <v>Charles1</v>
      </c>
      <c r="C294" s="111" t="str">
        <f>'Habilitation Agent'!U3</f>
        <v/>
      </c>
      <c r="D294" s="68" t="str">
        <f>'Habilitation Agent'!Y3</f>
        <v/>
      </c>
    </row>
    <row r="295" spans="1:4" x14ac:dyDescent="0.3">
      <c r="A295" s="69" t="str">
        <f>'Habilitation Agent'!A3</f>
        <v>DURAND1</v>
      </c>
      <c r="B295" s="34" t="str">
        <f>'Habilitation Agent'!B3</f>
        <v>Charles1</v>
      </c>
      <c r="C295" s="111" t="str">
        <f>'Habilitation Agent'!AA3</f>
        <v/>
      </c>
      <c r="D295" s="68" t="str">
        <f>'Habilitation Agent'!AE3</f>
        <v/>
      </c>
    </row>
    <row r="296" spans="1:4" x14ac:dyDescent="0.3">
      <c r="A296" s="69" t="str">
        <f>'Habilitation Agent'!A3</f>
        <v>DURAND1</v>
      </c>
      <c r="B296" s="34" t="str">
        <f>'Habilitation Agent'!B3</f>
        <v>Charles1</v>
      </c>
      <c r="C296" s="111" t="str">
        <f>'Habilitation Agent'!AG3</f>
        <v/>
      </c>
      <c r="D296" s="68" t="str">
        <f>'Habilitation Agent'!AK3</f>
        <v/>
      </c>
    </row>
    <row r="297" spans="1:4" x14ac:dyDescent="0.3">
      <c r="A297" s="69" t="str">
        <f>'Habilitation Agent'!A3</f>
        <v>DURAND1</v>
      </c>
      <c r="B297" s="34" t="str">
        <f>'Habilitation Agent'!B3</f>
        <v>Charles1</v>
      </c>
      <c r="C297" s="111" t="str">
        <f>'Habilitation Agent'!AM3</f>
        <v/>
      </c>
      <c r="D297" s="68" t="str">
        <f>'Habilitation Agent'!AQ3</f>
        <v/>
      </c>
    </row>
    <row r="298" spans="1:4" x14ac:dyDescent="0.3">
      <c r="A298" s="69" t="str">
        <f>'Habilitation Agent'!A3</f>
        <v>DURAND1</v>
      </c>
      <c r="B298" s="34" t="str">
        <f>'Habilitation Agent'!B3</f>
        <v>Charles1</v>
      </c>
      <c r="C298" s="111" t="str">
        <f>'Habilitation Agent'!AS3</f>
        <v/>
      </c>
      <c r="D298" s="68" t="str">
        <f>'Habilitation Agent'!AW3</f>
        <v/>
      </c>
    </row>
    <row r="299" spans="1:4" x14ac:dyDescent="0.3">
      <c r="A299" s="69" t="str">
        <f>'Habilitation Agent'!A3</f>
        <v>DURAND1</v>
      </c>
      <c r="B299" s="34" t="str">
        <f>'Habilitation Agent'!B3</f>
        <v>Charles1</v>
      </c>
      <c r="C299" s="111" t="str">
        <f>'Habilitation Agent'!AY3</f>
        <v/>
      </c>
      <c r="D299" s="68" t="str">
        <f>'Habilitation Agent'!BC3</f>
        <v/>
      </c>
    </row>
    <row r="300" spans="1:4" x14ac:dyDescent="0.3">
      <c r="A300" s="69" t="str">
        <f>'Habilitation Agent'!A3</f>
        <v>DURAND1</v>
      </c>
      <c r="B300" s="34" t="str">
        <f>'Habilitation Agent'!B3</f>
        <v>Charles1</v>
      </c>
      <c r="C300" s="111" t="str">
        <f>'Habilitation Agent'!BE3</f>
        <v/>
      </c>
      <c r="D300" s="68" t="str">
        <f>'Habilitation Agent'!BI3</f>
        <v/>
      </c>
    </row>
    <row r="301" spans="1:4" x14ac:dyDescent="0.3">
      <c r="A301" s="69" t="str">
        <f>'Habilitation Agent'!A3</f>
        <v>DURAND1</v>
      </c>
      <c r="B301" s="34" t="str">
        <f>'Habilitation Agent'!B3</f>
        <v>Charles1</v>
      </c>
      <c r="C301" s="111" t="str">
        <f>'Habilitation Agent'!BK3</f>
        <v/>
      </c>
      <c r="D301" s="68" t="str">
        <f>'Habilitation Agent'!BO3</f>
        <v/>
      </c>
    </row>
    <row r="302" spans="1:4" x14ac:dyDescent="0.3">
      <c r="A302" s="69" t="str">
        <f>'Habilitation Agent'!A3</f>
        <v>DURAND1</v>
      </c>
      <c r="B302" s="34" t="str">
        <f>'Habilitation Agent'!B3</f>
        <v>Charles1</v>
      </c>
      <c r="C302" s="111" t="str">
        <f>'Habilitation Agent'!BQ3</f>
        <v/>
      </c>
      <c r="D302" s="68" t="str">
        <f>'Habilitation Agent'!BU3</f>
        <v/>
      </c>
    </row>
    <row r="303" spans="1:4" x14ac:dyDescent="0.3">
      <c r="A303" s="69" t="str">
        <f>'Habilitation Agent'!A3</f>
        <v>DURAND1</v>
      </c>
      <c r="B303" s="34" t="str">
        <f>'Habilitation Agent'!B3</f>
        <v>Charles1</v>
      </c>
      <c r="C303" s="111" t="str">
        <f>'Habilitation Agent'!BW3</f>
        <v/>
      </c>
      <c r="D303" s="68" t="str">
        <f>'Habilitation Agent'!CA3</f>
        <v/>
      </c>
    </row>
    <row r="304" spans="1:4" x14ac:dyDescent="0.3">
      <c r="A304" s="69" t="str">
        <f>'Habilitation Agent'!A3</f>
        <v>DURAND1</v>
      </c>
      <c r="B304" s="34" t="str">
        <f>'Habilitation Agent'!B3</f>
        <v>Charles1</v>
      </c>
      <c r="C304" s="111">
        <f>'Habilitation Agent'!CC3</f>
        <v>0</v>
      </c>
      <c r="D304" s="68" t="str">
        <f>'Habilitation Agent'!CG3</f>
        <v/>
      </c>
    </row>
    <row r="305" spans="1:4" x14ac:dyDescent="0.3">
      <c r="A305" s="69" t="str">
        <f>'Habilitation Agent'!A3</f>
        <v>DURAND1</v>
      </c>
      <c r="B305" s="34" t="str">
        <f>'Habilitation Agent'!B3</f>
        <v>Charles1</v>
      </c>
      <c r="C305" s="111" t="str">
        <f>'Habilitation Agent'!CI3</f>
        <v/>
      </c>
      <c r="D305" s="68" t="str">
        <f>'Habilitation Agent'!CM3</f>
        <v/>
      </c>
    </row>
    <row r="306" spans="1:4" x14ac:dyDescent="0.3">
      <c r="A306" s="69" t="str">
        <f>'Habilitation Agent'!A3</f>
        <v>DURAND1</v>
      </c>
      <c r="B306" s="34" t="str">
        <f>'Habilitation Agent'!B3</f>
        <v>Charles1</v>
      </c>
      <c r="C306" s="111" t="str">
        <f>'Habilitation Agent'!CO3</f>
        <v/>
      </c>
      <c r="D306" s="68" t="str">
        <f>'Habilitation Agent'!CS3</f>
        <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4"/>
  </sheetPr>
  <dimension ref="A1:D310"/>
  <sheetViews>
    <sheetView zoomScaleNormal="100" workbookViewId="0">
      <selection activeCell="C26" sqref="C26"/>
    </sheetView>
  </sheetViews>
  <sheetFormatPr baseColWidth="10" defaultRowHeight="16.5" x14ac:dyDescent="0.3"/>
  <cols>
    <col min="1" max="3" width="16.875" customWidth="1"/>
    <col min="4" max="4" width="19.875" customWidth="1"/>
  </cols>
  <sheetData>
    <row r="1" spans="1:4" ht="23.25" x14ac:dyDescent="0.35">
      <c r="A1" s="113" t="s">
        <v>246</v>
      </c>
    </row>
    <row r="3" spans="1:4" ht="18.75" x14ac:dyDescent="0.3">
      <c r="A3" s="114" t="s">
        <v>247</v>
      </c>
      <c r="B3" s="115"/>
    </row>
    <row r="5" spans="1:4" x14ac:dyDescent="0.3">
      <c r="A5" s="117" t="s">
        <v>125</v>
      </c>
      <c r="B5" s="117" t="s">
        <v>0</v>
      </c>
      <c r="C5" s="117" t="s">
        <v>78</v>
      </c>
      <c r="D5" s="117" t="s">
        <v>124</v>
      </c>
    </row>
    <row r="6" spans="1:4" x14ac:dyDescent="0.3">
      <c r="A6" t="s">
        <v>280</v>
      </c>
      <c r="B6" t="s">
        <v>281</v>
      </c>
      <c r="C6" t="s">
        <v>7</v>
      </c>
      <c r="D6">
        <v>2016</v>
      </c>
    </row>
    <row r="7" spans="1:4" x14ac:dyDescent="0.3">
      <c r="A7" t="s">
        <v>280</v>
      </c>
      <c r="B7" t="s">
        <v>281</v>
      </c>
      <c r="C7" t="s">
        <v>70</v>
      </c>
    </row>
    <row r="8" spans="1:4" x14ac:dyDescent="0.3">
      <c r="A8" t="s">
        <v>280</v>
      </c>
      <c r="B8" t="s">
        <v>281</v>
      </c>
      <c r="C8" t="s">
        <v>24</v>
      </c>
    </row>
    <row r="9" spans="1:4" x14ac:dyDescent="0.3">
      <c r="A9" t="s">
        <v>280</v>
      </c>
      <c r="B9" t="s">
        <v>281</v>
      </c>
      <c r="C9" t="s">
        <v>24</v>
      </c>
    </row>
    <row r="10" spans="1:4" x14ac:dyDescent="0.3">
      <c r="A10" t="s">
        <v>280</v>
      </c>
      <c r="B10" t="s">
        <v>281</v>
      </c>
      <c r="C10" t="s">
        <v>97</v>
      </c>
      <c r="D10">
        <v>2018</v>
      </c>
    </row>
    <row r="11" spans="1:4" x14ac:dyDescent="0.3">
      <c r="A11" t="s">
        <v>280</v>
      </c>
      <c r="B11" t="s">
        <v>281</v>
      </c>
      <c r="C11">
        <v>0</v>
      </c>
    </row>
    <row r="12" spans="1:4" x14ac:dyDescent="0.3">
      <c r="A12" t="s">
        <v>280</v>
      </c>
      <c r="B12" t="s">
        <v>281</v>
      </c>
      <c r="C12">
        <v>0</v>
      </c>
    </row>
    <row r="13" spans="1:4" x14ac:dyDescent="0.3">
      <c r="A13" t="s">
        <v>280</v>
      </c>
      <c r="B13" t="s">
        <v>281</v>
      </c>
      <c r="C13">
        <v>0</v>
      </c>
    </row>
    <row r="14" spans="1:4" x14ac:dyDescent="0.3">
      <c r="A14" t="s">
        <v>280</v>
      </c>
      <c r="B14" t="s">
        <v>281</v>
      </c>
      <c r="C14">
        <v>0</v>
      </c>
    </row>
    <row r="15" spans="1:4" x14ac:dyDescent="0.3">
      <c r="A15" t="s">
        <v>280</v>
      </c>
      <c r="B15" t="s">
        <v>281</v>
      </c>
      <c r="C15">
        <v>0</v>
      </c>
    </row>
    <row r="16" spans="1:4" x14ac:dyDescent="0.3">
      <c r="A16" t="s">
        <v>280</v>
      </c>
      <c r="B16" t="s">
        <v>281</v>
      </c>
      <c r="C16">
        <v>0</v>
      </c>
    </row>
    <row r="17" spans="1:4" x14ac:dyDescent="0.3">
      <c r="A17" t="s">
        <v>280</v>
      </c>
      <c r="B17" t="s">
        <v>281</v>
      </c>
      <c r="C17">
        <v>0</v>
      </c>
    </row>
    <row r="18" spans="1:4" x14ac:dyDescent="0.3">
      <c r="A18" t="s">
        <v>280</v>
      </c>
      <c r="B18" t="s">
        <v>281</v>
      </c>
      <c r="C18">
        <v>0</v>
      </c>
    </row>
    <row r="19" spans="1:4" x14ac:dyDescent="0.3">
      <c r="A19" t="s">
        <v>280</v>
      </c>
      <c r="B19" t="s">
        <v>281</v>
      </c>
      <c r="C19">
        <v>0</v>
      </c>
    </row>
    <row r="20" spans="1:4" x14ac:dyDescent="0.3">
      <c r="A20" t="s">
        <v>280</v>
      </c>
      <c r="B20" t="s">
        <v>281</v>
      </c>
      <c r="C20">
        <v>0</v>
      </c>
    </row>
    <row r="21" spans="1:4" x14ac:dyDescent="0.3">
      <c r="A21" t="s">
        <v>280</v>
      </c>
      <c r="B21" t="s">
        <v>281</v>
      </c>
      <c r="C21">
        <v>0</v>
      </c>
    </row>
    <row r="22" spans="1:4" x14ac:dyDescent="0.3">
      <c r="A22" t="s">
        <v>280</v>
      </c>
      <c r="B22" t="s">
        <v>281</v>
      </c>
      <c r="C22">
        <v>0</v>
      </c>
    </row>
    <row r="23" spans="1:4" x14ac:dyDescent="0.3">
      <c r="A23" t="s">
        <v>274</v>
      </c>
      <c r="B23" t="s">
        <v>275</v>
      </c>
      <c r="C23" t="s">
        <v>7</v>
      </c>
      <c r="D23">
        <v>2016</v>
      </c>
    </row>
    <row r="24" spans="1:4" x14ac:dyDescent="0.3">
      <c r="A24" t="s">
        <v>274</v>
      </c>
      <c r="B24" t="s">
        <v>275</v>
      </c>
      <c r="C24" t="s">
        <v>70</v>
      </c>
    </row>
    <row r="25" spans="1:4" x14ac:dyDescent="0.3">
      <c r="A25" t="s">
        <v>274</v>
      </c>
      <c r="B25" t="s">
        <v>275</v>
      </c>
      <c r="C25" t="s">
        <v>24</v>
      </c>
      <c r="D25">
        <v>2017</v>
      </c>
    </row>
    <row r="26" spans="1:4" x14ac:dyDescent="0.3">
      <c r="A26" t="s">
        <v>274</v>
      </c>
      <c r="B26" t="s">
        <v>275</v>
      </c>
      <c r="C26" t="s">
        <v>24</v>
      </c>
      <c r="D26">
        <v>2017</v>
      </c>
    </row>
    <row r="27" spans="1:4" x14ac:dyDescent="0.3">
      <c r="A27" t="s">
        <v>274</v>
      </c>
      <c r="B27" t="s">
        <v>275</v>
      </c>
      <c r="C27" t="s">
        <v>97</v>
      </c>
      <c r="D27">
        <v>2018</v>
      </c>
    </row>
    <row r="28" spans="1:4" x14ac:dyDescent="0.3">
      <c r="A28" t="s">
        <v>274</v>
      </c>
      <c r="B28" t="s">
        <v>275</v>
      </c>
      <c r="C28" t="s">
        <v>122</v>
      </c>
      <c r="D28">
        <v>2018</v>
      </c>
    </row>
    <row r="29" spans="1:4" x14ac:dyDescent="0.3">
      <c r="A29" t="s">
        <v>274</v>
      </c>
      <c r="B29" t="s">
        <v>275</v>
      </c>
      <c r="C29">
        <v>0</v>
      </c>
    </row>
    <row r="30" spans="1:4" x14ac:dyDescent="0.3">
      <c r="A30" t="s">
        <v>274</v>
      </c>
      <c r="B30" t="s">
        <v>275</v>
      </c>
      <c r="C30">
        <v>0</v>
      </c>
    </row>
    <row r="31" spans="1:4" x14ac:dyDescent="0.3">
      <c r="A31" t="s">
        <v>274</v>
      </c>
      <c r="B31" t="s">
        <v>275</v>
      </c>
      <c r="C31">
        <v>0</v>
      </c>
    </row>
    <row r="32" spans="1:4" x14ac:dyDescent="0.3">
      <c r="A32" t="s">
        <v>274</v>
      </c>
      <c r="B32" t="s">
        <v>275</v>
      </c>
      <c r="C32">
        <v>0</v>
      </c>
    </row>
    <row r="33" spans="1:4" x14ac:dyDescent="0.3">
      <c r="A33" t="s">
        <v>274</v>
      </c>
      <c r="B33" t="s">
        <v>275</v>
      </c>
      <c r="C33">
        <v>0</v>
      </c>
    </row>
    <row r="34" spans="1:4" x14ac:dyDescent="0.3">
      <c r="A34" t="s">
        <v>274</v>
      </c>
      <c r="B34" t="s">
        <v>275</v>
      </c>
      <c r="C34">
        <v>0</v>
      </c>
    </row>
    <row r="35" spans="1:4" x14ac:dyDescent="0.3">
      <c r="A35" t="s">
        <v>274</v>
      </c>
      <c r="B35" t="s">
        <v>275</v>
      </c>
      <c r="C35">
        <v>0</v>
      </c>
    </row>
    <row r="36" spans="1:4" x14ac:dyDescent="0.3">
      <c r="A36" t="s">
        <v>274</v>
      </c>
      <c r="B36" t="s">
        <v>275</v>
      </c>
      <c r="C36">
        <v>0</v>
      </c>
    </row>
    <row r="37" spans="1:4" x14ac:dyDescent="0.3">
      <c r="A37" t="s">
        <v>274</v>
      </c>
      <c r="B37" t="s">
        <v>275</v>
      </c>
      <c r="C37">
        <v>0</v>
      </c>
    </row>
    <row r="38" spans="1:4" x14ac:dyDescent="0.3">
      <c r="A38" t="s">
        <v>274</v>
      </c>
      <c r="B38" t="s">
        <v>275</v>
      </c>
      <c r="C38">
        <v>0</v>
      </c>
    </row>
    <row r="39" spans="1:4" x14ac:dyDescent="0.3">
      <c r="A39" t="s">
        <v>274</v>
      </c>
      <c r="B39" t="s">
        <v>275</v>
      </c>
      <c r="C39">
        <v>0</v>
      </c>
    </row>
    <row r="40" spans="1:4" x14ac:dyDescent="0.3">
      <c r="A40" t="s">
        <v>268</v>
      </c>
      <c r="B40" t="s">
        <v>269</v>
      </c>
      <c r="C40" t="s">
        <v>7</v>
      </c>
      <c r="D40">
        <v>2015</v>
      </c>
    </row>
    <row r="41" spans="1:4" x14ac:dyDescent="0.3">
      <c r="A41" t="s">
        <v>268</v>
      </c>
      <c r="B41" t="s">
        <v>269</v>
      </c>
      <c r="C41" t="s">
        <v>70</v>
      </c>
      <c r="D41">
        <v>2015</v>
      </c>
    </row>
    <row r="42" spans="1:4" x14ac:dyDescent="0.3">
      <c r="A42" t="s">
        <v>268</v>
      </c>
      <c r="B42" t="s">
        <v>269</v>
      </c>
      <c r="C42" t="s">
        <v>24</v>
      </c>
      <c r="D42">
        <v>2017</v>
      </c>
    </row>
    <row r="43" spans="1:4" x14ac:dyDescent="0.3">
      <c r="A43" t="s">
        <v>268</v>
      </c>
      <c r="B43" t="s">
        <v>269</v>
      </c>
      <c r="C43" t="s">
        <v>24</v>
      </c>
      <c r="D43">
        <v>2017</v>
      </c>
    </row>
    <row r="44" spans="1:4" x14ac:dyDescent="0.3">
      <c r="A44" t="s">
        <v>268</v>
      </c>
      <c r="B44" t="s">
        <v>269</v>
      </c>
      <c r="C44" t="s">
        <v>97</v>
      </c>
      <c r="D44">
        <v>2019</v>
      </c>
    </row>
    <row r="45" spans="1:4" x14ac:dyDescent="0.3">
      <c r="A45" t="s">
        <v>268</v>
      </c>
      <c r="B45" t="s">
        <v>269</v>
      </c>
      <c r="C45">
        <v>0</v>
      </c>
    </row>
    <row r="46" spans="1:4" x14ac:dyDescent="0.3">
      <c r="A46" t="s">
        <v>268</v>
      </c>
      <c r="B46" t="s">
        <v>269</v>
      </c>
      <c r="C46">
        <v>0</v>
      </c>
    </row>
    <row r="47" spans="1:4" x14ac:dyDescent="0.3">
      <c r="A47" t="s">
        <v>268</v>
      </c>
      <c r="B47" t="s">
        <v>269</v>
      </c>
      <c r="C47">
        <v>0</v>
      </c>
    </row>
    <row r="48" spans="1:4" x14ac:dyDescent="0.3">
      <c r="A48" t="s">
        <v>268</v>
      </c>
      <c r="B48" t="s">
        <v>269</v>
      </c>
      <c r="C48">
        <v>0</v>
      </c>
    </row>
    <row r="49" spans="1:4" x14ac:dyDescent="0.3">
      <c r="A49" t="s">
        <v>268</v>
      </c>
      <c r="B49" t="s">
        <v>269</v>
      </c>
      <c r="C49">
        <v>0</v>
      </c>
    </row>
    <row r="50" spans="1:4" x14ac:dyDescent="0.3">
      <c r="A50" t="s">
        <v>268</v>
      </c>
      <c r="B50" t="s">
        <v>269</v>
      </c>
      <c r="C50">
        <v>0</v>
      </c>
    </row>
    <row r="51" spans="1:4" x14ac:dyDescent="0.3">
      <c r="A51" t="s">
        <v>268</v>
      </c>
      <c r="B51" t="s">
        <v>269</v>
      </c>
      <c r="C51">
        <v>0</v>
      </c>
    </row>
    <row r="52" spans="1:4" x14ac:dyDescent="0.3">
      <c r="A52" t="s">
        <v>268</v>
      </c>
      <c r="B52" t="s">
        <v>269</v>
      </c>
      <c r="C52">
        <v>0</v>
      </c>
    </row>
    <row r="53" spans="1:4" x14ac:dyDescent="0.3">
      <c r="A53" t="s">
        <v>268</v>
      </c>
      <c r="B53" t="s">
        <v>269</v>
      </c>
      <c r="C53">
        <v>0</v>
      </c>
    </row>
    <row r="54" spans="1:4" x14ac:dyDescent="0.3">
      <c r="A54" t="s">
        <v>268</v>
      </c>
      <c r="B54" t="s">
        <v>269</v>
      </c>
      <c r="C54">
        <v>0</v>
      </c>
    </row>
    <row r="55" spans="1:4" x14ac:dyDescent="0.3">
      <c r="A55" t="s">
        <v>268</v>
      </c>
      <c r="B55" t="s">
        <v>269</v>
      </c>
      <c r="C55">
        <v>0</v>
      </c>
    </row>
    <row r="56" spans="1:4" x14ac:dyDescent="0.3">
      <c r="A56" t="s">
        <v>268</v>
      </c>
      <c r="B56" t="s">
        <v>269</v>
      </c>
      <c r="C56">
        <v>0</v>
      </c>
    </row>
    <row r="57" spans="1:4" x14ac:dyDescent="0.3">
      <c r="A57" t="s">
        <v>258</v>
      </c>
      <c r="B57" t="s">
        <v>259</v>
      </c>
      <c r="C57" t="s">
        <v>7</v>
      </c>
      <c r="D57">
        <v>2016</v>
      </c>
    </row>
    <row r="58" spans="1:4" x14ac:dyDescent="0.3">
      <c r="A58" t="s">
        <v>258</v>
      </c>
      <c r="B58" t="s">
        <v>259</v>
      </c>
      <c r="C58" t="s">
        <v>70</v>
      </c>
    </row>
    <row r="59" spans="1:4" x14ac:dyDescent="0.3">
      <c r="A59" t="s">
        <v>258</v>
      </c>
      <c r="B59" t="s">
        <v>259</v>
      </c>
      <c r="C59" t="s">
        <v>24</v>
      </c>
    </row>
    <row r="60" spans="1:4" x14ac:dyDescent="0.3">
      <c r="A60" t="s">
        <v>258</v>
      </c>
      <c r="B60" t="s">
        <v>259</v>
      </c>
      <c r="C60" t="s">
        <v>24</v>
      </c>
    </row>
    <row r="61" spans="1:4" x14ac:dyDescent="0.3">
      <c r="A61" t="s">
        <v>258</v>
      </c>
      <c r="B61" t="s">
        <v>259</v>
      </c>
      <c r="C61" t="s">
        <v>97</v>
      </c>
      <c r="D61">
        <v>2019</v>
      </c>
    </row>
    <row r="62" spans="1:4" x14ac:dyDescent="0.3">
      <c r="A62" t="s">
        <v>258</v>
      </c>
      <c r="B62" t="s">
        <v>259</v>
      </c>
      <c r="C62" t="s">
        <v>122</v>
      </c>
      <c r="D62">
        <v>2018</v>
      </c>
    </row>
    <row r="63" spans="1:4" x14ac:dyDescent="0.3">
      <c r="A63" t="s">
        <v>258</v>
      </c>
      <c r="B63" t="s">
        <v>259</v>
      </c>
      <c r="C63">
        <v>0</v>
      </c>
    </row>
    <row r="64" spans="1:4" x14ac:dyDescent="0.3">
      <c r="A64" t="s">
        <v>258</v>
      </c>
      <c r="B64" t="s">
        <v>259</v>
      </c>
      <c r="C64" t="s">
        <v>38</v>
      </c>
      <c r="D64">
        <v>2017</v>
      </c>
    </row>
    <row r="65" spans="1:4" x14ac:dyDescent="0.3">
      <c r="A65" t="s">
        <v>258</v>
      </c>
      <c r="B65" t="s">
        <v>259</v>
      </c>
      <c r="C65" t="s">
        <v>109</v>
      </c>
    </row>
    <row r="66" spans="1:4" x14ac:dyDescent="0.3">
      <c r="A66" t="s">
        <v>258</v>
      </c>
      <c r="B66" t="s">
        <v>259</v>
      </c>
      <c r="C66">
        <v>0</v>
      </c>
    </row>
    <row r="67" spans="1:4" x14ac:dyDescent="0.3">
      <c r="A67" t="s">
        <v>258</v>
      </c>
      <c r="B67" t="s">
        <v>259</v>
      </c>
      <c r="C67">
        <v>0</v>
      </c>
    </row>
    <row r="68" spans="1:4" x14ac:dyDescent="0.3">
      <c r="A68" t="s">
        <v>258</v>
      </c>
      <c r="B68" t="s">
        <v>259</v>
      </c>
      <c r="C68">
        <v>0</v>
      </c>
    </row>
    <row r="69" spans="1:4" x14ac:dyDescent="0.3">
      <c r="A69" t="s">
        <v>258</v>
      </c>
      <c r="B69" t="s">
        <v>259</v>
      </c>
      <c r="C69">
        <v>0</v>
      </c>
    </row>
    <row r="70" spans="1:4" x14ac:dyDescent="0.3">
      <c r="A70" t="s">
        <v>258</v>
      </c>
      <c r="B70" t="s">
        <v>259</v>
      </c>
      <c r="C70">
        <v>0</v>
      </c>
    </row>
    <row r="71" spans="1:4" x14ac:dyDescent="0.3">
      <c r="A71" t="s">
        <v>258</v>
      </c>
      <c r="B71" t="s">
        <v>259</v>
      </c>
      <c r="C71">
        <v>0</v>
      </c>
    </row>
    <row r="72" spans="1:4" x14ac:dyDescent="0.3">
      <c r="A72" t="s">
        <v>258</v>
      </c>
      <c r="B72" t="s">
        <v>259</v>
      </c>
      <c r="C72">
        <v>0</v>
      </c>
    </row>
    <row r="73" spans="1:4" x14ac:dyDescent="0.3">
      <c r="A73" t="s">
        <v>258</v>
      </c>
      <c r="B73" t="s">
        <v>259</v>
      </c>
      <c r="C73">
        <v>0</v>
      </c>
    </row>
    <row r="74" spans="1:4" x14ac:dyDescent="0.3">
      <c r="A74" t="s">
        <v>250</v>
      </c>
      <c r="B74" t="s">
        <v>251</v>
      </c>
      <c r="C74" t="s">
        <v>7</v>
      </c>
      <c r="D74">
        <v>2016</v>
      </c>
    </row>
    <row r="75" spans="1:4" x14ac:dyDescent="0.3">
      <c r="A75" t="s">
        <v>250</v>
      </c>
      <c r="B75" t="s">
        <v>251</v>
      </c>
      <c r="C75" t="s">
        <v>70</v>
      </c>
      <c r="D75">
        <v>2019</v>
      </c>
    </row>
    <row r="76" spans="1:4" x14ac:dyDescent="0.3">
      <c r="A76" t="s">
        <v>250</v>
      </c>
      <c r="B76" t="s">
        <v>251</v>
      </c>
      <c r="C76">
        <v>0</v>
      </c>
    </row>
    <row r="77" spans="1:4" x14ac:dyDescent="0.3">
      <c r="A77" t="s">
        <v>250</v>
      </c>
      <c r="B77" t="s">
        <v>251</v>
      </c>
      <c r="C77">
        <v>0</v>
      </c>
    </row>
    <row r="78" spans="1:4" x14ac:dyDescent="0.3">
      <c r="A78" t="s">
        <v>250</v>
      </c>
      <c r="B78" t="s">
        <v>251</v>
      </c>
      <c r="C78" t="s">
        <v>97</v>
      </c>
      <c r="D78">
        <v>2019</v>
      </c>
    </row>
    <row r="79" spans="1:4" x14ac:dyDescent="0.3">
      <c r="A79" t="s">
        <v>250</v>
      </c>
      <c r="B79" t="s">
        <v>251</v>
      </c>
      <c r="C79">
        <v>0</v>
      </c>
    </row>
    <row r="80" spans="1:4" x14ac:dyDescent="0.3">
      <c r="A80" t="s">
        <v>250</v>
      </c>
      <c r="B80" t="s">
        <v>251</v>
      </c>
      <c r="C80">
        <v>0</v>
      </c>
    </row>
    <row r="81" spans="1:4" x14ac:dyDescent="0.3">
      <c r="A81" t="s">
        <v>250</v>
      </c>
      <c r="B81" t="s">
        <v>251</v>
      </c>
      <c r="C81">
        <v>0</v>
      </c>
    </row>
    <row r="82" spans="1:4" x14ac:dyDescent="0.3">
      <c r="A82" t="s">
        <v>250</v>
      </c>
      <c r="B82" t="s">
        <v>251</v>
      </c>
      <c r="C82">
        <v>0</v>
      </c>
    </row>
    <row r="83" spans="1:4" x14ac:dyDescent="0.3">
      <c r="A83" t="s">
        <v>250</v>
      </c>
      <c r="B83" t="s">
        <v>251</v>
      </c>
      <c r="C83">
        <v>0</v>
      </c>
    </row>
    <row r="84" spans="1:4" x14ac:dyDescent="0.3">
      <c r="A84" t="s">
        <v>250</v>
      </c>
      <c r="B84" t="s">
        <v>251</v>
      </c>
      <c r="C84">
        <v>0</v>
      </c>
    </row>
    <row r="85" spans="1:4" x14ac:dyDescent="0.3">
      <c r="A85" t="s">
        <v>250</v>
      </c>
      <c r="B85" t="s">
        <v>251</v>
      </c>
      <c r="C85">
        <v>0</v>
      </c>
    </row>
    <row r="86" spans="1:4" x14ac:dyDescent="0.3">
      <c r="A86" t="s">
        <v>250</v>
      </c>
      <c r="B86" t="s">
        <v>251</v>
      </c>
      <c r="C86">
        <v>0</v>
      </c>
    </row>
    <row r="87" spans="1:4" x14ac:dyDescent="0.3">
      <c r="A87" t="s">
        <v>250</v>
      </c>
      <c r="B87" t="s">
        <v>251</v>
      </c>
      <c r="C87">
        <v>0</v>
      </c>
    </row>
    <row r="88" spans="1:4" x14ac:dyDescent="0.3">
      <c r="A88" t="s">
        <v>250</v>
      </c>
      <c r="B88" t="s">
        <v>251</v>
      </c>
      <c r="C88">
        <v>0</v>
      </c>
    </row>
    <row r="89" spans="1:4" x14ac:dyDescent="0.3">
      <c r="A89" t="s">
        <v>250</v>
      </c>
      <c r="B89" t="s">
        <v>251</v>
      </c>
      <c r="C89">
        <v>0</v>
      </c>
    </row>
    <row r="90" spans="1:4" x14ac:dyDescent="0.3">
      <c r="A90" t="s">
        <v>250</v>
      </c>
      <c r="B90" t="s">
        <v>251</v>
      </c>
      <c r="C90">
        <v>0</v>
      </c>
    </row>
    <row r="91" spans="1:4" x14ac:dyDescent="0.3">
      <c r="A91" t="s">
        <v>266</v>
      </c>
      <c r="B91" t="s">
        <v>267</v>
      </c>
      <c r="C91" t="s">
        <v>4</v>
      </c>
      <c r="D91">
        <v>2017</v>
      </c>
    </row>
    <row r="92" spans="1:4" x14ac:dyDescent="0.3">
      <c r="A92" t="s">
        <v>266</v>
      </c>
      <c r="B92" t="s">
        <v>267</v>
      </c>
      <c r="C92">
        <v>0</v>
      </c>
    </row>
    <row r="93" spans="1:4" x14ac:dyDescent="0.3">
      <c r="A93" t="s">
        <v>266</v>
      </c>
      <c r="B93" t="s">
        <v>267</v>
      </c>
      <c r="C93">
        <v>0</v>
      </c>
    </row>
    <row r="94" spans="1:4" x14ac:dyDescent="0.3">
      <c r="A94" t="s">
        <v>266</v>
      </c>
      <c r="B94" t="s">
        <v>267</v>
      </c>
      <c r="C94">
        <v>0</v>
      </c>
    </row>
    <row r="95" spans="1:4" x14ac:dyDescent="0.3">
      <c r="A95" t="s">
        <v>266</v>
      </c>
      <c r="B95" t="s">
        <v>267</v>
      </c>
      <c r="C95">
        <v>0</v>
      </c>
    </row>
    <row r="96" spans="1:4" x14ac:dyDescent="0.3">
      <c r="A96" t="s">
        <v>266</v>
      </c>
      <c r="B96" t="s">
        <v>267</v>
      </c>
      <c r="C96">
        <v>0</v>
      </c>
    </row>
    <row r="97" spans="1:4" x14ac:dyDescent="0.3">
      <c r="A97" t="s">
        <v>266</v>
      </c>
      <c r="B97" t="s">
        <v>267</v>
      </c>
      <c r="C97">
        <v>0</v>
      </c>
    </row>
    <row r="98" spans="1:4" x14ac:dyDescent="0.3">
      <c r="A98" t="s">
        <v>266</v>
      </c>
      <c r="B98" t="s">
        <v>267</v>
      </c>
      <c r="C98">
        <v>0</v>
      </c>
    </row>
    <row r="99" spans="1:4" x14ac:dyDescent="0.3">
      <c r="A99" t="s">
        <v>266</v>
      </c>
      <c r="B99" t="s">
        <v>267</v>
      </c>
      <c r="C99">
        <v>0</v>
      </c>
    </row>
    <row r="100" spans="1:4" x14ac:dyDescent="0.3">
      <c r="A100" t="s">
        <v>266</v>
      </c>
      <c r="B100" t="s">
        <v>267</v>
      </c>
      <c r="C100">
        <v>0</v>
      </c>
    </row>
    <row r="101" spans="1:4" x14ac:dyDescent="0.3">
      <c r="A101" t="s">
        <v>266</v>
      </c>
      <c r="B101" t="s">
        <v>267</v>
      </c>
      <c r="C101">
        <v>0</v>
      </c>
    </row>
    <row r="102" spans="1:4" x14ac:dyDescent="0.3">
      <c r="A102" t="s">
        <v>266</v>
      </c>
      <c r="B102" t="s">
        <v>267</v>
      </c>
      <c r="C102">
        <v>0</v>
      </c>
    </row>
    <row r="103" spans="1:4" x14ac:dyDescent="0.3">
      <c r="A103" t="s">
        <v>266</v>
      </c>
      <c r="B103" t="s">
        <v>267</v>
      </c>
      <c r="C103">
        <v>0</v>
      </c>
    </row>
    <row r="104" spans="1:4" x14ac:dyDescent="0.3">
      <c r="A104" t="s">
        <v>266</v>
      </c>
      <c r="B104" t="s">
        <v>267</v>
      </c>
      <c r="C104">
        <v>0</v>
      </c>
    </row>
    <row r="105" spans="1:4" x14ac:dyDescent="0.3">
      <c r="A105" t="s">
        <v>266</v>
      </c>
      <c r="B105" t="s">
        <v>267</v>
      </c>
      <c r="C105">
        <v>0</v>
      </c>
    </row>
    <row r="106" spans="1:4" x14ac:dyDescent="0.3">
      <c r="A106" t="s">
        <v>266</v>
      </c>
      <c r="B106" t="s">
        <v>267</v>
      </c>
      <c r="C106">
        <v>0</v>
      </c>
    </row>
    <row r="107" spans="1:4" x14ac:dyDescent="0.3">
      <c r="A107" t="s">
        <v>266</v>
      </c>
      <c r="B107" t="s">
        <v>267</v>
      </c>
      <c r="C107">
        <v>0</v>
      </c>
    </row>
    <row r="108" spans="1:4" x14ac:dyDescent="0.3">
      <c r="A108" t="s">
        <v>272</v>
      </c>
      <c r="B108" t="s">
        <v>273</v>
      </c>
      <c r="C108" t="s">
        <v>7</v>
      </c>
      <c r="D108">
        <v>2015</v>
      </c>
    </row>
    <row r="109" spans="1:4" x14ac:dyDescent="0.3">
      <c r="A109" t="s">
        <v>272</v>
      </c>
      <c r="B109" t="s">
        <v>273</v>
      </c>
      <c r="C109" t="s">
        <v>70</v>
      </c>
      <c r="D109">
        <v>2015</v>
      </c>
    </row>
    <row r="110" spans="1:4" x14ac:dyDescent="0.3">
      <c r="A110" t="s">
        <v>272</v>
      </c>
      <c r="B110" t="s">
        <v>273</v>
      </c>
      <c r="C110" t="s">
        <v>24</v>
      </c>
      <c r="D110">
        <v>2017</v>
      </c>
    </row>
    <row r="111" spans="1:4" x14ac:dyDescent="0.3">
      <c r="A111" t="s">
        <v>272</v>
      </c>
      <c r="B111" t="s">
        <v>273</v>
      </c>
      <c r="C111" t="s">
        <v>24</v>
      </c>
      <c r="D111">
        <v>2017</v>
      </c>
    </row>
    <row r="112" spans="1:4" x14ac:dyDescent="0.3">
      <c r="A112" t="s">
        <v>272</v>
      </c>
      <c r="B112" t="s">
        <v>273</v>
      </c>
      <c r="C112" t="s">
        <v>97</v>
      </c>
      <c r="D112">
        <v>2018</v>
      </c>
    </row>
    <row r="113" spans="1:4" x14ac:dyDescent="0.3">
      <c r="A113" t="s">
        <v>272</v>
      </c>
      <c r="B113" t="s">
        <v>273</v>
      </c>
    </row>
    <row r="114" spans="1:4" x14ac:dyDescent="0.3">
      <c r="A114" t="s">
        <v>272</v>
      </c>
      <c r="B114" t="s">
        <v>273</v>
      </c>
      <c r="C114">
        <v>0</v>
      </c>
    </row>
    <row r="115" spans="1:4" x14ac:dyDescent="0.3">
      <c r="A115" t="s">
        <v>272</v>
      </c>
      <c r="B115" t="s">
        <v>273</v>
      </c>
      <c r="C115">
        <v>0</v>
      </c>
    </row>
    <row r="116" spans="1:4" x14ac:dyDescent="0.3">
      <c r="A116" t="s">
        <v>272</v>
      </c>
      <c r="B116" t="s">
        <v>273</v>
      </c>
    </row>
    <row r="117" spans="1:4" x14ac:dyDescent="0.3">
      <c r="A117" t="s">
        <v>272</v>
      </c>
      <c r="B117" t="s">
        <v>273</v>
      </c>
    </row>
    <row r="118" spans="1:4" x14ac:dyDescent="0.3">
      <c r="A118" t="s">
        <v>272</v>
      </c>
      <c r="B118" t="s">
        <v>273</v>
      </c>
    </row>
    <row r="119" spans="1:4" x14ac:dyDescent="0.3">
      <c r="A119" t="s">
        <v>272</v>
      </c>
      <c r="B119" t="s">
        <v>273</v>
      </c>
    </row>
    <row r="120" spans="1:4" x14ac:dyDescent="0.3">
      <c r="A120" t="s">
        <v>272</v>
      </c>
      <c r="B120" t="s">
        <v>273</v>
      </c>
    </row>
    <row r="121" spans="1:4" x14ac:dyDescent="0.3">
      <c r="A121" t="s">
        <v>272</v>
      </c>
      <c r="B121" t="s">
        <v>273</v>
      </c>
    </row>
    <row r="122" spans="1:4" x14ac:dyDescent="0.3">
      <c r="A122" t="s">
        <v>272</v>
      </c>
      <c r="B122" t="s">
        <v>273</v>
      </c>
      <c r="C122">
        <v>0</v>
      </c>
    </row>
    <row r="123" spans="1:4" x14ac:dyDescent="0.3">
      <c r="A123" t="s">
        <v>272</v>
      </c>
      <c r="B123" t="s">
        <v>273</v>
      </c>
    </row>
    <row r="124" spans="1:4" x14ac:dyDescent="0.3">
      <c r="A124" t="s">
        <v>272</v>
      </c>
      <c r="B124" t="s">
        <v>273</v>
      </c>
    </row>
    <row r="125" spans="1:4" x14ac:dyDescent="0.3">
      <c r="A125" t="s">
        <v>276</v>
      </c>
      <c r="B125" t="s">
        <v>277</v>
      </c>
      <c r="C125" t="s">
        <v>7</v>
      </c>
      <c r="D125">
        <v>2016</v>
      </c>
    </row>
    <row r="126" spans="1:4" x14ac:dyDescent="0.3">
      <c r="A126" t="s">
        <v>276</v>
      </c>
      <c r="B126" t="s">
        <v>277</v>
      </c>
      <c r="C126" t="s">
        <v>70</v>
      </c>
      <c r="D126">
        <v>2012</v>
      </c>
    </row>
    <row r="127" spans="1:4" x14ac:dyDescent="0.3">
      <c r="A127" t="s">
        <v>276</v>
      </c>
      <c r="B127" t="s">
        <v>277</v>
      </c>
      <c r="C127">
        <v>0</v>
      </c>
      <c r="D127">
        <v>1899</v>
      </c>
    </row>
    <row r="128" spans="1:4" x14ac:dyDescent="0.3">
      <c r="A128" t="s">
        <v>276</v>
      </c>
      <c r="B128" t="s">
        <v>277</v>
      </c>
      <c r="C128">
        <v>0</v>
      </c>
      <c r="D128">
        <v>1899</v>
      </c>
    </row>
    <row r="129" spans="1:4" x14ac:dyDescent="0.3">
      <c r="A129" t="s">
        <v>276</v>
      </c>
      <c r="B129" t="s">
        <v>277</v>
      </c>
      <c r="C129" t="s">
        <v>97</v>
      </c>
      <c r="D129">
        <v>2018</v>
      </c>
    </row>
    <row r="130" spans="1:4" x14ac:dyDescent="0.3">
      <c r="A130" t="s">
        <v>276</v>
      </c>
      <c r="B130" t="s">
        <v>277</v>
      </c>
      <c r="C130" t="s">
        <v>122</v>
      </c>
      <c r="D130">
        <v>2018</v>
      </c>
    </row>
    <row r="131" spans="1:4" x14ac:dyDescent="0.3">
      <c r="A131" t="s">
        <v>276</v>
      </c>
      <c r="B131" t="s">
        <v>277</v>
      </c>
      <c r="C131">
        <v>0</v>
      </c>
    </row>
    <row r="132" spans="1:4" x14ac:dyDescent="0.3">
      <c r="A132" t="s">
        <v>276</v>
      </c>
      <c r="B132" t="s">
        <v>277</v>
      </c>
      <c r="C132">
        <v>0</v>
      </c>
    </row>
    <row r="133" spans="1:4" x14ac:dyDescent="0.3">
      <c r="A133" t="s">
        <v>276</v>
      </c>
      <c r="B133" t="s">
        <v>277</v>
      </c>
      <c r="C133" t="s">
        <v>109</v>
      </c>
      <c r="D133">
        <v>2016</v>
      </c>
    </row>
    <row r="134" spans="1:4" x14ac:dyDescent="0.3">
      <c r="A134" t="s">
        <v>276</v>
      </c>
      <c r="B134" t="s">
        <v>277</v>
      </c>
      <c r="C134" t="s">
        <v>100</v>
      </c>
      <c r="D134">
        <v>2014</v>
      </c>
    </row>
    <row r="135" spans="1:4" x14ac:dyDescent="0.3">
      <c r="A135" t="s">
        <v>276</v>
      </c>
      <c r="B135" t="s">
        <v>277</v>
      </c>
      <c r="C135">
        <v>0</v>
      </c>
    </row>
    <row r="136" spans="1:4" x14ac:dyDescent="0.3">
      <c r="A136" t="s">
        <v>276</v>
      </c>
      <c r="B136" t="s">
        <v>277</v>
      </c>
      <c r="C136">
        <v>0</v>
      </c>
    </row>
    <row r="137" spans="1:4" x14ac:dyDescent="0.3">
      <c r="A137" t="s">
        <v>276</v>
      </c>
      <c r="B137" t="s">
        <v>277</v>
      </c>
      <c r="C137">
        <v>0</v>
      </c>
    </row>
    <row r="138" spans="1:4" x14ac:dyDescent="0.3">
      <c r="A138" t="s">
        <v>276</v>
      </c>
      <c r="B138" t="s">
        <v>277</v>
      </c>
      <c r="C138">
        <v>0</v>
      </c>
    </row>
    <row r="139" spans="1:4" x14ac:dyDescent="0.3">
      <c r="A139" t="s">
        <v>276</v>
      </c>
      <c r="B139" t="s">
        <v>277</v>
      </c>
      <c r="C139">
        <v>0</v>
      </c>
    </row>
    <row r="140" spans="1:4" x14ac:dyDescent="0.3">
      <c r="A140" t="s">
        <v>276</v>
      </c>
      <c r="B140" t="s">
        <v>277</v>
      </c>
      <c r="C140">
        <v>0</v>
      </c>
    </row>
    <row r="141" spans="1:4" x14ac:dyDescent="0.3">
      <c r="A141" t="s">
        <v>276</v>
      </c>
      <c r="B141" t="s">
        <v>277</v>
      </c>
      <c r="C141">
        <v>0</v>
      </c>
    </row>
    <row r="142" spans="1:4" x14ac:dyDescent="0.3">
      <c r="A142" t="s">
        <v>256</v>
      </c>
      <c r="B142" t="s">
        <v>257</v>
      </c>
      <c r="C142" t="s">
        <v>9</v>
      </c>
      <c r="D142">
        <v>2017</v>
      </c>
    </row>
    <row r="143" spans="1:4" x14ac:dyDescent="0.3">
      <c r="A143" t="s">
        <v>256</v>
      </c>
      <c r="B143" t="s">
        <v>257</v>
      </c>
      <c r="C143" t="s">
        <v>70</v>
      </c>
    </row>
    <row r="144" spans="1:4" x14ac:dyDescent="0.3">
      <c r="A144" t="s">
        <v>256</v>
      </c>
      <c r="B144" t="s">
        <v>257</v>
      </c>
      <c r="C144" t="s">
        <v>24</v>
      </c>
    </row>
    <row r="145" spans="1:3" x14ac:dyDescent="0.3">
      <c r="A145" t="s">
        <v>256</v>
      </c>
      <c r="B145" t="s">
        <v>257</v>
      </c>
      <c r="C145" t="s">
        <v>24</v>
      </c>
    </row>
    <row r="146" spans="1:3" x14ac:dyDescent="0.3">
      <c r="A146" t="s">
        <v>256</v>
      </c>
      <c r="B146" t="s">
        <v>257</v>
      </c>
    </row>
    <row r="147" spans="1:3" x14ac:dyDescent="0.3">
      <c r="A147" t="s">
        <v>256</v>
      </c>
      <c r="B147" t="s">
        <v>257</v>
      </c>
      <c r="C147" t="s">
        <v>122</v>
      </c>
    </row>
    <row r="148" spans="1:3" x14ac:dyDescent="0.3">
      <c r="A148" t="s">
        <v>256</v>
      </c>
      <c r="B148" t="s">
        <v>257</v>
      </c>
    </row>
    <row r="149" spans="1:3" x14ac:dyDescent="0.3">
      <c r="A149" t="s">
        <v>256</v>
      </c>
      <c r="B149" t="s">
        <v>257</v>
      </c>
    </row>
    <row r="150" spans="1:3" x14ac:dyDescent="0.3">
      <c r="A150" t="s">
        <v>256</v>
      </c>
      <c r="B150" t="s">
        <v>257</v>
      </c>
      <c r="C150" t="s">
        <v>109</v>
      </c>
    </row>
    <row r="151" spans="1:3" x14ac:dyDescent="0.3">
      <c r="A151" t="s">
        <v>256</v>
      </c>
      <c r="B151" t="s">
        <v>257</v>
      </c>
    </row>
    <row r="152" spans="1:3" x14ac:dyDescent="0.3">
      <c r="A152" t="s">
        <v>256</v>
      </c>
      <c r="B152" t="s">
        <v>257</v>
      </c>
    </row>
    <row r="153" spans="1:3" x14ac:dyDescent="0.3">
      <c r="A153" t="s">
        <v>256</v>
      </c>
      <c r="B153" t="s">
        <v>257</v>
      </c>
    </row>
    <row r="154" spans="1:3" x14ac:dyDescent="0.3">
      <c r="A154" t="s">
        <v>256</v>
      </c>
      <c r="B154" t="s">
        <v>257</v>
      </c>
    </row>
    <row r="155" spans="1:3" x14ac:dyDescent="0.3">
      <c r="A155" t="s">
        <v>256</v>
      </c>
      <c r="B155" t="s">
        <v>257</v>
      </c>
    </row>
    <row r="156" spans="1:3" x14ac:dyDescent="0.3">
      <c r="A156" t="s">
        <v>256</v>
      </c>
      <c r="B156" t="s">
        <v>257</v>
      </c>
    </row>
    <row r="157" spans="1:3" x14ac:dyDescent="0.3">
      <c r="A157" t="s">
        <v>256</v>
      </c>
      <c r="B157" t="s">
        <v>257</v>
      </c>
    </row>
    <row r="158" spans="1:3" x14ac:dyDescent="0.3">
      <c r="A158" t="s">
        <v>256</v>
      </c>
      <c r="B158" t="s">
        <v>257</v>
      </c>
    </row>
    <row r="159" spans="1:3" x14ac:dyDescent="0.3">
      <c r="A159" t="s">
        <v>278</v>
      </c>
      <c r="B159" t="s">
        <v>279</v>
      </c>
    </row>
    <row r="160" spans="1:3" x14ac:dyDescent="0.3">
      <c r="A160" t="s">
        <v>278</v>
      </c>
      <c r="B160" t="s">
        <v>279</v>
      </c>
    </row>
    <row r="161" spans="1:4" x14ac:dyDescent="0.3">
      <c r="A161" t="s">
        <v>278</v>
      </c>
      <c r="B161" t="s">
        <v>279</v>
      </c>
    </row>
    <row r="162" spans="1:4" x14ac:dyDescent="0.3">
      <c r="A162" t="s">
        <v>278</v>
      </c>
      <c r="B162" t="s">
        <v>279</v>
      </c>
    </row>
    <row r="163" spans="1:4" x14ac:dyDescent="0.3">
      <c r="A163" t="s">
        <v>278</v>
      </c>
      <c r="B163" t="s">
        <v>279</v>
      </c>
    </row>
    <row r="164" spans="1:4" x14ac:dyDescent="0.3">
      <c r="A164" t="s">
        <v>278</v>
      </c>
      <c r="B164" t="s">
        <v>279</v>
      </c>
    </row>
    <row r="165" spans="1:4" x14ac:dyDescent="0.3">
      <c r="A165" t="s">
        <v>278</v>
      </c>
      <c r="B165" t="s">
        <v>279</v>
      </c>
    </row>
    <row r="166" spans="1:4" x14ac:dyDescent="0.3">
      <c r="A166" t="s">
        <v>278</v>
      </c>
      <c r="B166" t="s">
        <v>279</v>
      </c>
    </row>
    <row r="167" spans="1:4" x14ac:dyDescent="0.3">
      <c r="A167" t="s">
        <v>278</v>
      </c>
      <c r="B167" t="s">
        <v>279</v>
      </c>
    </row>
    <row r="168" spans="1:4" x14ac:dyDescent="0.3">
      <c r="A168" t="s">
        <v>278</v>
      </c>
      <c r="B168" t="s">
        <v>279</v>
      </c>
    </row>
    <row r="169" spans="1:4" x14ac:dyDescent="0.3">
      <c r="A169" t="s">
        <v>278</v>
      </c>
      <c r="B169" t="s">
        <v>279</v>
      </c>
    </row>
    <row r="170" spans="1:4" x14ac:dyDescent="0.3">
      <c r="A170" t="s">
        <v>278</v>
      </c>
      <c r="B170" t="s">
        <v>279</v>
      </c>
    </row>
    <row r="171" spans="1:4" x14ac:dyDescent="0.3">
      <c r="A171" t="s">
        <v>278</v>
      </c>
      <c r="B171" t="s">
        <v>279</v>
      </c>
    </row>
    <row r="172" spans="1:4" x14ac:dyDescent="0.3">
      <c r="A172" t="s">
        <v>278</v>
      </c>
      <c r="B172" t="s">
        <v>279</v>
      </c>
    </row>
    <row r="173" spans="1:4" x14ac:dyDescent="0.3">
      <c r="A173" t="s">
        <v>278</v>
      </c>
      <c r="B173" t="s">
        <v>279</v>
      </c>
      <c r="C173">
        <v>0</v>
      </c>
    </row>
    <row r="174" spans="1:4" x14ac:dyDescent="0.3">
      <c r="A174" t="s">
        <v>278</v>
      </c>
      <c r="B174" t="s">
        <v>279</v>
      </c>
    </row>
    <row r="175" spans="1:4" x14ac:dyDescent="0.3">
      <c r="A175" t="s">
        <v>278</v>
      </c>
      <c r="B175" t="s">
        <v>279</v>
      </c>
    </row>
    <row r="176" spans="1:4" x14ac:dyDescent="0.3">
      <c r="A176" t="s">
        <v>270</v>
      </c>
      <c r="B176" t="s">
        <v>271</v>
      </c>
      <c r="C176" t="s">
        <v>7</v>
      </c>
      <c r="D176">
        <v>2015</v>
      </c>
    </row>
    <row r="177" spans="1:4" x14ac:dyDescent="0.3">
      <c r="A177" t="s">
        <v>270</v>
      </c>
      <c r="B177" t="s">
        <v>271</v>
      </c>
      <c r="C177" t="s">
        <v>70</v>
      </c>
      <c r="D177">
        <v>2015</v>
      </c>
    </row>
    <row r="178" spans="1:4" x14ac:dyDescent="0.3">
      <c r="A178" t="s">
        <v>270</v>
      </c>
      <c r="B178" t="s">
        <v>271</v>
      </c>
      <c r="C178" t="s">
        <v>24</v>
      </c>
      <c r="D178">
        <v>2017</v>
      </c>
    </row>
    <row r="179" spans="1:4" x14ac:dyDescent="0.3">
      <c r="A179" t="s">
        <v>270</v>
      </c>
      <c r="B179" t="s">
        <v>271</v>
      </c>
      <c r="C179" t="s">
        <v>24</v>
      </c>
      <c r="D179">
        <v>2017</v>
      </c>
    </row>
    <row r="180" spans="1:4" x14ac:dyDescent="0.3">
      <c r="A180" t="s">
        <v>270</v>
      </c>
      <c r="B180" t="s">
        <v>271</v>
      </c>
      <c r="C180" t="s">
        <v>97</v>
      </c>
      <c r="D180">
        <v>2016</v>
      </c>
    </row>
    <row r="181" spans="1:4" x14ac:dyDescent="0.3">
      <c r="A181" t="s">
        <v>270</v>
      </c>
      <c r="B181" t="s">
        <v>271</v>
      </c>
      <c r="C181">
        <v>0</v>
      </c>
    </row>
    <row r="182" spans="1:4" x14ac:dyDescent="0.3">
      <c r="A182" t="s">
        <v>270</v>
      </c>
      <c r="B182" t="s">
        <v>271</v>
      </c>
    </row>
    <row r="183" spans="1:4" x14ac:dyDescent="0.3">
      <c r="A183" t="s">
        <v>270</v>
      </c>
      <c r="B183" t="s">
        <v>271</v>
      </c>
    </row>
    <row r="184" spans="1:4" x14ac:dyDescent="0.3">
      <c r="A184" t="s">
        <v>270</v>
      </c>
      <c r="B184" t="s">
        <v>271</v>
      </c>
      <c r="C184">
        <v>0</v>
      </c>
    </row>
    <row r="185" spans="1:4" x14ac:dyDescent="0.3">
      <c r="A185" t="s">
        <v>270</v>
      </c>
      <c r="B185" t="s">
        <v>271</v>
      </c>
      <c r="C185">
        <v>0</v>
      </c>
    </row>
    <row r="186" spans="1:4" x14ac:dyDescent="0.3">
      <c r="A186" t="s">
        <v>270</v>
      </c>
      <c r="B186" t="s">
        <v>271</v>
      </c>
      <c r="C186">
        <v>0</v>
      </c>
    </row>
    <row r="187" spans="1:4" x14ac:dyDescent="0.3">
      <c r="A187" t="s">
        <v>270</v>
      </c>
      <c r="B187" t="s">
        <v>271</v>
      </c>
      <c r="C187">
        <v>0</v>
      </c>
    </row>
    <row r="188" spans="1:4" x14ac:dyDescent="0.3">
      <c r="A188" t="s">
        <v>270</v>
      </c>
      <c r="B188" t="s">
        <v>271</v>
      </c>
      <c r="C188">
        <v>0</v>
      </c>
    </row>
    <row r="189" spans="1:4" x14ac:dyDescent="0.3">
      <c r="A189" t="s">
        <v>270</v>
      </c>
      <c r="B189" t="s">
        <v>271</v>
      </c>
      <c r="C189">
        <v>0</v>
      </c>
    </row>
    <row r="190" spans="1:4" x14ac:dyDescent="0.3">
      <c r="A190" t="s">
        <v>270</v>
      </c>
      <c r="B190" t="s">
        <v>271</v>
      </c>
      <c r="C190">
        <v>0</v>
      </c>
    </row>
    <row r="191" spans="1:4" x14ac:dyDescent="0.3">
      <c r="A191" t="s">
        <v>270</v>
      </c>
      <c r="B191" t="s">
        <v>271</v>
      </c>
      <c r="C191">
        <v>0</v>
      </c>
    </row>
    <row r="192" spans="1:4" x14ac:dyDescent="0.3">
      <c r="A192" t="s">
        <v>270</v>
      </c>
      <c r="B192" t="s">
        <v>271</v>
      </c>
      <c r="C192">
        <v>0</v>
      </c>
    </row>
    <row r="193" spans="1:4" x14ac:dyDescent="0.3">
      <c r="A193" t="s">
        <v>252</v>
      </c>
      <c r="B193" t="s">
        <v>253</v>
      </c>
      <c r="C193" t="s">
        <v>7</v>
      </c>
      <c r="D193">
        <v>2016</v>
      </c>
    </row>
    <row r="194" spans="1:4" x14ac:dyDescent="0.3">
      <c r="A194" t="s">
        <v>252</v>
      </c>
      <c r="B194" t="s">
        <v>253</v>
      </c>
      <c r="C194" t="s">
        <v>70</v>
      </c>
      <c r="D194">
        <v>2015</v>
      </c>
    </row>
    <row r="195" spans="1:4" x14ac:dyDescent="0.3">
      <c r="A195" t="s">
        <v>252</v>
      </c>
      <c r="B195" t="s">
        <v>253</v>
      </c>
      <c r="C195" t="s">
        <v>24</v>
      </c>
      <c r="D195">
        <v>2017</v>
      </c>
    </row>
    <row r="196" spans="1:4" x14ac:dyDescent="0.3">
      <c r="A196" t="s">
        <v>252</v>
      </c>
      <c r="B196" t="s">
        <v>253</v>
      </c>
      <c r="C196" t="s">
        <v>24</v>
      </c>
      <c r="D196">
        <v>2017</v>
      </c>
    </row>
    <row r="197" spans="1:4" x14ac:dyDescent="0.3">
      <c r="A197" t="s">
        <v>252</v>
      </c>
      <c r="B197" t="s">
        <v>253</v>
      </c>
      <c r="C197" t="s">
        <v>97</v>
      </c>
      <c r="D197">
        <v>2019</v>
      </c>
    </row>
    <row r="198" spans="1:4" x14ac:dyDescent="0.3">
      <c r="A198" t="s">
        <v>252</v>
      </c>
      <c r="B198" t="s">
        <v>253</v>
      </c>
      <c r="C198">
        <v>0</v>
      </c>
    </row>
    <row r="199" spans="1:4" x14ac:dyDescent="0.3">
      <c r="A199" t="s">
        <v>252</v>
      </c>
      <c r="B199" t="s">
        <v>253</v>
      </c>
      <c r="C199">
        <v>0</v>
      </c>
    </row>
    <row r="200" spans="1:4" x14ac:dyDescent="0.3">
      <c r="A200" t="s">
        <v>252</v>
      </c>
      <c r="B200" t="s">
        <v>253</v>
      </c>
      <c r="C200">
        <v>0</v>
      </c>
    </row>
    <row r="201" spans="1:4" x14ac:dyDescent="0.3">
      <c r="A201" t="s">
        <v>252</v>
      </c>
      <c r="B201" t="s">
        <v>253</v>
      </c>
      <c r="C201">
        <v>0</v>
      </c>
    </row>
    <row r="202" spans="1:4" x14ac:dyDescent="0.3">
      <c r="A202" t="s">
        <v>252</v>
      </c>
      <c r="B202" t="s">
        <v>253</v>
      </c>
      <c r="C202">
        <v>0</v>
      </c>
    </row>
    <row r="203" spans="1:4" x14ac:dyDescent="0.3">
      <c r="A203" t="s">
        <v>252</v>
      </c>
      <c r="B203" t="s">
        <v>253</v>
      </c>
      <c r="C203">
        <v>0</v>
      </c>
    </row>
    <row r="204" spans="1:4" x14ac:dyDescent="0.3">
      <c r="A204" t="s">
        <v>252</v>
      </c>
      <c r="B204" t="s">
        <v>253</v>
      </c>
      <c r="C204">
        <v>0</v>
      </c>
    </row>
    <row r="205" spans="1:4" x14ac:dyDescent="0.3">
      <c r="A205" t="s">
        <v>252</v>
      </c>
      <c r="B205" t="s">
        <v>253</v>
      </c>
      <c r="C205">
        <v>0</v>
      </c>
    </row>
    <row r="206" spans="1:4" x14ac:dyDescent="0.3">
      <c r="A206" t="s">
        <v>252</v>
      </c>
      <c r="B206" t="s">
        <v>253</v>
      </c>
      <c r="C206">
        <v>0</v>
      </c>
    </row>
    <row r="207" spans="1:4" x14ac:dyDescent="0.3">
      <c r="A207" t="s">
        <v>252</v>
      </c>
      <c r="B207" t="s">
        <v>253</v>
      </c>
      <c r="C207">
        <v>0</v>
      </c>
    </row>
    <row r="208" spans="1:4" x14ac:dyDescent="0.3">
      <c r="A208" t="s">
        <v>252</v>
      </c>
      <c r="B208" t="s">
        <v>253</v>
      </c>
      <c r="C208">
        <v>0</v>
      </c>
    </row>
    <row r="209" spans="1:4" x14ac:dyDescent="0.3">
      <c r="A209" t="s">
        <v>252</v>
      </c>
      <c r="B209" t="s">
        <v>253</v>
      </c>
      <c r="C209">
        <v>0</v>
      </c>
    </row>
    <row r="210" spans="1:4" x14ac:dyDescent="0.3">
      <c r="A210" t="s">
        <v>262</v>
      </c>
      <c r="B210" t="s">
        <v>263</v>
      </c>
      <c r="C210" t="s">
        <v>4</v>
      </c>
      <c r="D210">
        <v>2014</v>
      </c>
    </row>
    <row r="211" spans="1:4" x14ac:dyDescent="0.3">
      <c r="A211" t="s">
        <v>262</v>
      </c>
      <c r="B211" t="s">
        <v>263</v>
      </c>
      <c r="C211">
        <v>0</v>
      </c>
    </row>
    <row r="212" spans="1:4" x14ac:dyDescent="0.3">
      <c r="A212" t="s">
        <v>262</v>
      </c>
      <c r="B212" t="s">
        <v>263</v>
      </c>
    </row>
    <row r="213" spans="1:4" x14ac:dyDescent="0.3">
      <c r="A213" t="s">
        <v>262</v>
      </c>
      <c r="B213" t="s">
        <v>263</v>
      </c>
    </row>
    <row r="214" spans="1:4" x14ac:dyDescent="0.3">
      <c r="A214" t="s">
        <v>262</v>
      </c>
      <c r="B214" t="s">
        <v>263</v>
      </c>
    </row>
    <row r="215" spans="1:4" x14ac:dyDescent="0.3">
      <c r="A215" t="s">
        <v>262</v>
      </c>
      <c r="B215" t="s">
        <v>263</v>
      </c>
      <c r="C215">
        <v>0</v>
      </c>
    </row>
    <row r="216" spans="1:4" x14ac:dyDescent="0.3">
      <c r="A216" t="s">
        <v>262</v>
      </c>
      <c r="B216" t="s">
        <v>263</v>
      </c>
    </row>
    <row r="217" spans="1:4" x14ac:dyDescent="0.3">
      <c r="A217" t="s">
        <v>262</v>
      </c>
      <c r="B217" t="s">
        <v>263</v>
      </c>
    </row>
    <row r="218" spans="1:4" x14ac:dyDescent="0.3">
      <c r="A218" t="s">
        <v>262</v>
      </c>
      <c r="B218" t="s">
        <v>263</v>
      </c>
    </row>
    <row r="219" spans="1:4" x14ac:dyDescent="0.3">
      <c r="A219" t="s">
        <v>262</v>
      </c>
      <c r="B219" t="s">
        <v>263</v>
      </c>
    </row>
    <row r="220" spans="1:4" x14ac:dyDescent="0.3">
      <c r="A220" t="s">
        <v>262</v>
      </c>
      <c r="B220" t="s">
        <v>263</v>
      </c>
      <c r="C220">
        <v>0</v>
      </c>
    </row>
    <row r="221" spans="1:4" x14ac:dyDescent="0.3">
      <c r="A221" t="s">
        <v>262</v>
      </c>
      <c r="B221" t="s">
        <v>263</v>
      </c>
    </row>
    <row r="222" spans="1:4" x14ac:dyDescent="0.3">
      <c r="A222" t="s">
        <v>262</v>
      </c>
      <c r="B222" t="s">
        <v>263</v>
      </c>
    </row>
    <row r="223" spans="1:4" x14ac:dyDescent="0.3">
      <c r="A223" t="s">
        <v>262</v>
      </c>
      <c r="B223" t="s">
        <v>263</v>
      </c>
    </row>
    <row r="224" spans="1:4" x14ac:dyDescent="0.3">
      <c r="A224" t="s">
        <v>262</v>
      </c>
      <c r="B224" t="s">
        <v>263</v>
      </c>
      <c r="C224">
        <v>0</v>
      </c>
    </row>
    <row r="225" spans="1:4" x14ac:dyDescent="0.3">
      <c r="A225" t="s">
        <v>262</v>
      </c>
      <c r="B225" t="s">
        <v>263</v>
      </c>
    </row>
    <row r="226" spans="1:4" x14ac:dyDescent="0.3">
      <c r="A226" t="s">
        <v>262</v>
      </c>
      <c r="B226" t="s">
        <v>263</v>
      </c>
    </row>
    <row r="227" spans="1:4" x14ac:dyDescent="0.3">
      <c r="A227" t="s">
        <v>254</v>
      </c>
      <c r="B227" t="s">
        <v>255</v>
      </c>
      <c r="C227" t="s">
        <v>7</v>
      </c>
      <c r="D227">
        <v>2017</v>
      </c>
    </row>
    <row r="228" spans="1:4" x14ac:dyDescent="0.3">
      <c r="A228" t="s">
        <v>254</v>
      </c>
      <c r="B228" t="s">
        <v>255</v>
      </c>
      <c r="C228" t="s">
        <v>70</v>
      </c>
      <c r="D228">
        <v>2015</v>
      </c>
    </row>
    <row r="229" spans="1:4" x14ac:dyDescent="0.3">
      <c r="A229" t="s">
        <v>254</v>
      </c>
      <c r="B229" t="s">
        <v>255</v>
      </c>
      <c r="C229">
        <v>0</v>
      </c>
    </row>
    <row r="230" spans="1:4" x14ac:dyDescent="0.3">
      <c r="A230" t="s">
        <v>254</v>
      </c>
      <c r="B230" t="s">
        <v>255</v>
      </c>
      <c r="C230">
        <v>0</v>
      </c>
    </row>
    <row r="231" spans="1:4" x14ac:dyDescent="0.3">
      <c r="A231" t="s">
        <v>254</v>
      </c>
      <c r="B231" t="s">
        <v>255</v>
      </c>
      <c r="C231">
        <v>0</v>
      </c>
    </row>
    <row r="232" spans="1:4" x14ac:dyDescent="0.3">
      <c r="A232" t="s">
        <v>254</v>
      </c>
      <c r="B232" t="s">
        <v>255</v>
      </c>
      <c r="C232" t="s">
        <v>122</v>
      </c>
      <c r="D232">
        <v>2018</v>
      </c>
    </row>
    <row r="233" spans="1:4" x14ac:dyDescent="0.3">
      <c r="A233" t="s">
        <v>254</v>
      </c>
      <c r="B233" t="s">
        <v>255</v>
      </c>
      <c r="C233">
        <v>0</v>
      </c>
    </row>
    <row r="234" spans="1:4" x14ac:dyDescent="0.3">
      <c r="A234" t="s">
        <v>254</v>
      </c>
      <c r="B234" t="s">
        <v>255</v>
      </c>
      <c r="C234">
        <v>0</v>
      </c>
    </row>
    <row r="235" spans="1:4" x14ac:dyDescent="0.3">
      <c r="A235" t="s">
        <v>254</v>
      </c>
      <c r="B235" t="s">
        <v>255</v>
      </c>
      <c r="C235">
        <v>0</v>
      </c>
    </row>
    <row r="236" spans="1:4" x14ac:dyDescent="0.3">
      <c r="A236" t="s">
        <v>254</v>
      </c>
      <c r="B236" t="s">
        <v>255</v>
      </c>
      <c r="C236">
        <v>0</v>
      </c>
    </row>
    <row r="237" spans="1:4" x14ac:dyDescent="0.3">
      <c r="A237" t="s">
        <v>254</v>
      </c>
      <c r="B237" t="s">
        <v>255</v>
      </c>
      <c r="C237">
        <v>0</v>
      </c>
    </row>
    <row r="238" spans="1:4" x14ac:dyDescent="0.3">
      <c r="A238" t="s">
        <v>254</v>
      </c>
      <c r="B238" t="s">
        <v>255</v>
      </c>
      <c r="C238">
        <v>0</v>
      </c>
    </row>
    <row r="239" spans="1:4" x14ac:dyDescent="0.3">
      <c r="A239" t="s">
        <v>254</v>
      </c>
      <c r="B239" t="s">
        <v>255</v>
      </c>
      <c r="C239">
        <v>0</v>
      </c>
    </row>
    <row r="240" spans="1:4" x14ac:dyDescent="0.3">
      <c r="A240" t="s">
        <v>254</v>
      </c>
      <c r="B240" t="s">
        <v>255</v>
      </c>
      <c r="C240">
        <v>0</v>
      </c>
    </row>
    <row r="241" spans="1:4" x14ac:dyDescent="0.3">
      <c r="A241" t="s">
        <v>254</v>
      </c>
      <c r="B241" t="s">
        <v>255</v>
      </c>
      <c r="C241">
        <v>0</v>
      </c>
    </row>
    <row r="242" spans="1:4" x14ac:dyDescent="0.3">
      <c r="A242" t="s">
        <v>254</v>
      </c>
      <c r="B242" t="s">
        <v>255</v>
      </c>
      <c r="C242">
        <v>0</v>
      </c>
    </row>
    <row r="243" spans="1:4" x14ac:dyDescent="0.3">
      <c r="A243" t="s">
        <v>254</v>
      </c>
      <c r="B243" t="s">
        <v>255</v>
      </c>
      <c r="C243">
        <v>0</v>
      </c>
    </row>
    <row r="244" spans="1:4" x14ac:dyDescent="0.3">
      <c r="A244" t="s">
        <v>260</v>
      </c>
      <c r="B244" t="s">
        <v>261</v>
      </c>
      <c r="C244" t="s">
        <v>7</v>
      </c>
      <c r="D244">
        <v>2017</v>
      </c>
    </row>
    <row r="245" spans="1:4" x14ac:dyDescent="0.3">
      <c r="A245" t="s">
        <v>260</v>
      </c>
      <c r="B245" t="s">
        <v>261</v>
      </c>
      <c r="C245" t="s">
        <v>70</v>
      </c>
    </row>
    <row r="246" spans="1:4" x14ac:dyDescent="0.3">
      <c r="A246" t="s">
        <v>260</v>
      </c>
      <c r="B246" t="s">
        <v>261</v>
      </c>
      <c r="C246" t="s">
        <v>24</v>
      </c>
    </row>
    <row r="247" spans="1:4" x14ac:dyDescent="0.3">
      <c r="A247" t="s">
        <v>260</v>
      </c>
      <c r="B247" t="s">
        <v>261</v>
      </c>
      <c r="C247" t="s">
        <v>24</v>
      </c>
    </row>
    <row r="248" spans="1:4" x14ac:dyDescent="0.3">
      <c r="A248" t="s">
        <v>260</v>
      </c>
      <c r="B248" t="s">
        <v>261</v>
      </c>
      <c r="C248" t="s">
        <v>97</v>
      </c>
      <c r="D248">
        <v>2014</v>
      </c>
    </row>
    <row r="249" spans="1:4" x14ac:dyDescent="0.3">
      <c r="A249" t="s">
        <v>260</v>
      </c>
      <c r="B249" t="s">
        <v>261</v>
      </c>
      <c r="C249" t="s">
        <v>122</v>
      </c>
    </row>
    <row r="250" spans="1:4" x14ac:dyDescent="0.3">
      <c r="A250" t="s">
        <v>260</v>
      </c>
      <c r="B250" t="s">
        <v>261</v>
      </c>
      <c r="C250">
        <v>0</v>
      </c>
    </row>
    <row r="251" spans="1:4" x14ac:dyDescent="0.3">
      <c r="A251" t="s">
        <v>260</v>
      </c>
      <c r="B251" t="s">
        <v>261</v>
      </c>
      <c r="C251">
        <v>0</v>
      </c>
    </row>
    <row r="252" spans="1:4" x14ac:dyDescent="0.3">
      <c r="A252" t="s">
        <v>260</v>
      </c>
      <c r="B252" t="s">
        <v>261</v>
      </c>
      <c r="C252">
        <v>0</v>
      </c>
    </row>
    <row r="253" spans="1:4" x14ac:dyDescent="0.3">
      <c r="A253" t="s">
        <v>260</v>
      </c>
      <c r="B253" t="s">
        <v>261</v>
      </c>
      <c r="C253">
        <v>0</v>
      </c>
    </row>
    <row r="254" spans="1:4" x14ac:dyDescent="0.3">
      <c r="A254" t="s">
        <v>260</v>
      </c>
      <c r="B254" t="s">
        <v>261</v>
      </c>
      <c r="C254">
        <v>0</v>
      </c>
    </row>
    <row r="255" spans="1:4" x14ac:dyDescent="0.3">
      <c r="A255" t="s">
        <v>260</v>
      </c>
      <c r="B255" t="s">
        <v>261</v>
      </c>
      <c r="C255">
        <v>0</v>
      </c>
    </row>
    <row r="256" spans="1:4" x14ac:dyDescent="0.3">
      <c r="A256" t="s">
        <v>260</v>
      </c>
      <c r="B256" t="s">
        <v>261</v>
      </c>
      <c r="C256">
        <v>0</v>
      </c>
    </row>
    <row r="257" spans="1:4" x14ac:dyDescent="0.3">
      <c r="A257" t="s">
        <v>260</v>
      </c>
      <c r="B257" t="s">
        <v>261</v>
      </c>
      <c r="C257">
        <v>0</v>
      </c>
    </row>
    <row r="258" spans="1:4" x14ac:dyDescent="0.3">
      <c r="A258" t="s">
        <v>260</v>
      </c>
      <c r="B258" t="s">
        <v>261</v>
      </c>
      <c r="C258">
        <v>0</v>
      </c>
    </row>
    <row r="259" spans="1:4" x14ac:dyDescent="0.3">
      <c r="A259" t="s">
        <v>260</v>
      </c>
      <c r="B259" t="s">
        <v>261</v>
      </c>
      <c r="C259">
        <v>0</v>
      </c>
    </row>
    <row r="260" spans="1:4" x14ac:dyDescent="0.3">
      <c r="A260" t="s">
        <v>260</v>
      </c>
      <c r="B260" t="s">
        <v>261</v>
      </c>
      <c r="C260">
        <v>0</v>
      </c>
    </row>
    <row r="261" spans="1:4" x14ac:dyDescent="0.3">
      <c r="A261" t="s">
        <v>282</v>
      </c>
      <c r="B261" t="s">
        <v>283</v>
      </c>
      <c r="C261" t="s">
        <v>4</v>
      </c>
      <c r="D261">
        <v>2015</v>
      </c>
    </row>
    <row r="262" spans="1:4" x14ac:dyDescent="0.3">
      <c r="A262" t="s">
        <v>282</v>
      </c>
      <c r="B262" t="s">
        <v>283</v>
      </c>
      <c r="C262" t="s">
        <v>70</v>
      </c>
    </row>
    <row r="263" spans="1:4" x14ac:dyDescent="0.3">
      <c r="A263" t="s">
        <v>282</v>
      </c>
      <c r="B263" t="s">
        <v>283</v>
      </c>
    </row>
    <row r="264" spans="1:4" x14ac:dyDescent="0.3">
      <c r="A264" t="s">
        <v>282</v>
      </c>
      <c r="B264" t="s">
        <v>283</v>
      </c>
      <c r="C264">
        <v>0</v>
      </c>
    </row>
    <row r="265" spans="1:4" x14ac:dyDescent="0.3">
      <c r="A265" t="s">
        <v>282</v>
      </c>
      <c r="B265" t="s">
        <v>283</v>
      </c>
      <c r="C265">
        <v>0</v>
      </c>
    </row>
    <row r="266" spans="1:4" x14ac:dyDescent="0.3">
      <c r="A266" t="s">
        <v>282</v>
      </c>
      <c r="B266" t="s">
        <v>283</v>
      </c>
      <c r="C266">
        <v>0</v>
      </c>
    </row>
    <row r="267" spans="1:4" x14ac:dyDescent="0.3">
      <c r="A267" t="s">
        <v>282</v>
      </c>
      <c r="B267" t="s">
        <v>283</v>
      </c>
      <c r="C267">
        <v>0</v>
      </c>
    </row>
    <row r="268" spans="1:4" x14ac:dyDescent="0.3">
      <c r="A268" t="s">
        <v>282</v>
      </c>
      <c r="B268" t="s">
        <v>283</v>
      </c>
      <c r="C268">
        <v>0</v>
      </c>
    </row>
    <row r="269" spans="1:4" x14ac:dyDescent="0.3">
      <c r="A269" t="s">
        <v>282</v>
      </c>
      <c r="B269" t="s">
        <v>283</v>
      </c>
      <c r="C269">
        <v>0</v>
      </c>
    </row>
    <row r="270" spans="1:4" x14ac:dyDescent="0.3">
      <c r="A270" t="s">
        <v>282</v>
      </c>
      <c r="B270" t="s">
        <v>283</v>
      </c>
      <c r="C270">
        <v>0</v>
      </c>
    </row>
    <row r="271" spans="1:4" x14ac:dyDescent="0.3">
      <c r="A271" t="s">
        <v>282</v>
      </c>
      <c r="B271" t="s">
        <v>283</v>
      </c>
      <c r="C271">
        <v>0</v>
      </c>
    </row>
    <row r="272" spans="1:4" x14ac:dyDescent="0.3">
      <c r="A272" t="s">
        <v>282</v>
      </c>
      <c r="B272" t="s">
        <v>283</v>
      </c>
      <c r="C272">
        <v>0</v>
      </c>
    </row>
    <row r="273" spans="1:4" x14ac:dyDescent="0.3">
      <c r="A273" t="s">
        <v>282</v>
      </c>
      <c r="B273" t="s">
        <v>283</v>
      </c>
      <c r="C273">
        <v>0</v>
      </c>
    </row>
    <row r="274" spans="1:4" x14ac:dyDescent="0.3">
      <c r="A274" t="s">
        <v>282</v>
      </c>
      <c r="B274" t="s">
        <v>283</v>
      </c>
      <c r="C274">
        <v>0</v>
      </c>
    </row>
    <row r="275" spans="1:4" x14ac:dyDescent="0.3">
      <c r="A275" t="s">
        <v>282</v>
      </c>
      <c r="B275" t="s">
        <v>283</v>
      </c>
      <c r="C275">
        <v>0</v>
      </c>
    </row>
    <row r="276" spans="1:4" x14ac:dyDescent="0.3">
      <c r="A276" t="s">
        <v>282</v>
      </c>
      <c r="B276" t="s">
        <v>283</v>
      </c>
      <c r="C276">
        <v>0</v>
      </c>
    </row>
    <row r="277" spans="1:4" x14ac:dyDescent="0.3">
      <c r="A277" t="s">
        <v>264</v>
      </c>
      <c r="B277" t="s">
        <v>265</v>
      </c>
      <c r="C277" t="s">
        <v>7</v>
      </c>
      <c r="D277">
        <v>2016</v>
      </c>
    </row>
    <row r="278" spans="1:4" x14ac:dyDescent="0.3">
      <c r="A278" t="s">
        <v>264</v>
      </c>
      <c r="B278" t="s">
        <v>265</v>
      </c>
      <c r="C278" t="s">
        <v>70</v>
      </c>
    </row>
    <row r="279" spans="1:4" x14ac:dyDescent="0.3">
      <c r="A279" t="s">
        <v>264</v>
      </c>
      <c r="B279" t="s">
        <v>265</v>
      </c>
      <c r="C279" t="s">
        <v>24</v>
      </c>
    </row>
    <row r="280" spans="1:4" x14ac:dyDescent="0.3">
      <c r="A280" t="s">
        <v>264</v>
      </c>
      <c r="B280" t="s">
        <v>265</v>
      </c>
      <c r="C280" t="s">
        <v>24</v>
      </c>
    </row>
    <row r="281" spans="1:4" x14ac:dyDescent="0.3">
      <c r="A281" t="s">
        <v>264</v>
      </c>
      <c r="B281" t="s">
        <v>265</v>
      </c>
      <c r="C281" t="s">
        <v>97</v>
      </c>
      <c r="D281">
        <v>2018</v>
      </c>
    </row>
    <row r="282" spans="1:4" x14ac:dyDescent="0.3">
      <c r="A282" t="s">
        <v>264</v>
      </c>
      <c r="B282" t="s">
        <v>265</v>
      </c>
      <c r="C282" t="s">
        <v>122</v>
      </c>
    </row>
    <row r="283" spans="1:4" x14ac:dyDescent="0.3">
      <c r="A283" t="s">
        <v>264</v>
      </c>
      <c r="B283" t="s">
        <v>265</v>
      </c>
      <c r="C283">
        <v>0</v>
      </c>
    </row>
    <row r="284" spans="1:4" x14ac:dyDescent="0.3">
      <c r="A284" t="s">
        <v>264</v>
      </c>
      <c r="B284" t="s">
        <v>265</v>
      </c>
      <c r="C284">
        <v>0</v>
      </c>
    </row>
    <row r="285" spans="1:4" x14ac:dyDescent="0.3">
      <c r="A285" t="s">
        <v>264</v>
      </c>
      <c r="B285" t="s">
        <v>265</v>
      </c>
      <c r="C285">
        <v>0</v>
      </c>
    </row>
    <row r="286" spans="1:4" x14ac:dyDescent="0.3">
      <c r="A286" t="s">
        <v>264</v>
      </c>
      <c r="B286" t="s">
        <v>265</v>
      </c>
      <c r="C286">
        <v>0</v>
      </c>
    </row>
    <row r="287" spans="1:4" x14ac:dyDescent="0.3">
      <c r="A287" t="s">
        <v>264</v>
      </c>
      <c r="B287" t="s">
        <v>265</v>
      </c>
      <c r="C287">
        <v>0</v>
      </c>
    </row>
    <row r="288" spans="1:4" x14ac:dyDescent="0.3">
      <c r="A288" t="s">
        <v>264</v>
      </c>
      <c r="B288" t="s">
        <v>265</v>
      </c>
      <c r="C288">
        <v>0</v>
      </c>
    </row>
    <row r="289" spans="1:4" x14ac:dyDescent="0.3">
      <c r="A289" t="s">
        <v>264</v>
      </c>
      <c r="B289" t="s">
        <v>265</v>
      </c>
      <c r="C289">
        <v>0</v>
      </c>
    </row>
    <row r="290" spans="1:4" x14ac:dyDescent="0.3">
      <c r="A290" t="s">
        <v>264</v>
      </c>
      <c r="B290" t="s">
        <v>265</v>
      </c>
      <c r="C290">
        <v>0</v>
      </c>
    </row>
    <row r="291" spans="1:4" x14ac:dyDescent="0.3">
      <c r="A291" t="s">
        <v>264</v>
      </c>
      <c r="B291" t="s">
        <v>265</v>
      </c>
      <c r="C291">
        <v>0</v>
      </c>
    </row>
    <row r="292" spans="1:4" x14ac:dyDescent="0.3">
      <c r="A292" t="s">
        <v>264</v>
      </c>
      <c r="B292" t="s">
        <v>265</v>
      </c>
      <c r="C292">
        <v>0</v>
      </c>
    </row>
    <row r="293" spans="1:4" x14ac:dyDescent="0.3">
      <c r="A293" t="s">
        <v>264</v>
      </c>
      <c r="B293" t="s">
        <v>265</v>
      </c>
      <c r="C293">
        <v>0</v>
      </c>
    </row>
    <row r="294" spans="1:4" x14ac:dyDescent="0.3">
      <c r="A294" t="s">
        <v>248</v>
      </c>
      <c r="B294" t="s">
        <v>249</v>
      </c>
      <c r="C294" t="s">
        <v>4</v>
      </c>
      <c r="D294">
        <v>2017</v>
      </c>
    </row>
    <row r="295" spans="1:4" x14ac:dyDescent="0.3">
      <c r="A295" t="s">
        <v>248</v>
      </c>
      <c r="B295" t="s">
        <v>249</v>
      </c>
    </row>
    <row r="296" spans="1:4" x14ac:dyDescent="0.3">
      <c r="A296" t="s">
        <v>248</v>
      </c>
      <c r="B296" t="s">
        <v>249</v>
      </c>
    </row>
    <row r="297" spans="1:4" x14ac:dyDescent="0.3">
      <c r="A297" t="s">
        <v>248</v>
      </c>
      <c r="B297" t="s">
        <v>249</v>
      </c>
    </row>
    <row r="298" spans="1:4" x14ac:dyDescent="0.3">
      <c r="A298" t="s">
        <v>248</v>
      </c>
      <c r="B298" t="s">
        <v>249</v>
      </c>
    </row>
    <row r="299" spans="1:4" x14ac:dyDescent="0.3">
      <c r="A299" t="s">
        <v>248</v>
      </c>
      <c r="B299" t="s">
        <v>249</v>
      </c>
    </row>
    <row r="300" spans="1:4" x14ac:dyDescent="0.3">
      <c r="A300" t="s">
        <v>248</v>
      </c>
      <c r="B300" t="s">
        <v>249</v>
      </c>
    </row>
    <row r="301" spans="1:4" x14ac:dyDescent="0.3">
      <c r="A301" t="s">
        <v>248</v>
      </c>
      <c r="B301" t="s">
        <v>249</v>
      </c>
    </row>
    <row r="302" spans="1:4" x14ac:dyDescent="0.3">
      <c r="A302" t="s">
        <v>248</v>
      </c>
      <c r="B302" t="s">
        <v>249</v>
      </c>
    </row>
    <row r="303" spans="1:4" x14ac:dyDescent="0.3">
      <c r="A303" t="s">
        <v>248</v>
      </c>
      <c r="B303" t="s">
        <v>249</v>
      </c>
    </row>
    <row r="304" spans="1:4" x14ac:dyDescent="0.3">
      <c r="A304" t="s">
        <v>248</v>
      </c>
      <c r="B304" t="s">
        <v>249</v>
      </c>
    </row>
    <row r="305" spans="1:3" x14ac:dyDescent="0.3">
      <c r="A305" t="s">
        <v>248</v>
      </c>
      <c r="B305" t="s">
        <v>249</v>
      </c>
    </row>
    <row r="306" spans="1:3" x14ac:dyDescent="0.3">
      <c r="A306" t="s">
        <v>248</v>
      </c>
      <c r="B306" t="s">
        <v>249</v>
      </c>
    </row>
    <row r="307" spans="1:3" x14ac:dyDescent="0.3">
      <c r="A307" t="s">
        <v>248</v>
      </c>
      <c r="B307" t="s">
        <v>249</v>
      </c>
    </row>
    <row r="308" spans="1:3" x14ac:dyDescent="0.3">
      <c r="A308" t="s">
        <v>248</v>
      </c>
      <c r="B308" t="s">
        <v>249</v>
      </c>
      <c r="C308">
        <v>0</v>
      </c>
    </row>
    <row r="309" spans="1:3" x14ac:dyDescent="0.3">
      <c r="A309" t="s">
        <v>248</v>
      </c>
      <c r="B309" t="s">
        <v>249</v>
      </c>
    </row>
    <row r="310" spans="1:3" x14ac:dyDescent="0.3">
      <c r="A310" t="s">
        <v>248</v>
      </c>
      <c r="B310" t="s">
        <v>249</v>
      </c>
    </row>
  </sheetData>
  <printOptions horizontalCentered="1"/>
  <pageMargins left="0.70866141732283472" right="0.70866141732283472" top="0.74803149606299213" bottom="0.74803149606299213" header="0.31496062992125984" footer="0.31496062992125984"/>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Accueil</vt:lpstr>
      <vt:lpstr>Habilitation Agent</vt:lpstr>
      <vt:lpstr>Habilitation et validité</vt:lpstr>
      <vt:lpstr>Feuil5</vt:lpstr>
      <vt:lpstr>Année</vt:lpstr>
      <vt:lpstr>Impression</vt:lpstr>
      <vt:lpstr>'Habilitation et validité'!Impression_des_titres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Coco</dc:creator>
  <cp:lastModifiedBy>Michel</cp:lastModifiedBy>
  <cp:lastPrinted>2014-12-10T13:15:04Z</cp:lastPrinted>
  <dcterms:created xsi:type="dcterms:W3CDTF">2014-11-26T16:26:51Z</dcterms:created>
  <dcterms:modified xsi:type="dcterms:W3CDTF">2014-12-10T13:15:43Z</dcterms:modified>
</cp:coreProperties>
</file>